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27.xml" ContentType="application/vnd.openxmlformats-officedocument.spreadsheetml.worksheet+xml"/>
  <Override PartName="/xl/sharedStrings.xml" ContentType="application/vnd.openxmlformats-officedocument.spreadsheetml.sharedStrings+xml"/>
  <Override PartName="/xl/worksheets/sheet2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6.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3648" windowWidth="9576" windowHeight="8136" firstSheet="1" activeTab="1"/>
  </bookViews>
  <sheets>
    <sheet name="Review Checklist" sheetId="225" state="hidden" r:id="rId1"/>
    <sheet name="Summary Work Cap Exhibit" sheetId="375" r:id="rId2"/>
    <sheet name="Detail Work Cap Exhibit" sheetId="374" r:id="rId3"/>
    <sheet name="June16" sheetId="370" state="hidden" r:id="rId4"/>
    <sheet name="May16" sheetId="369" state="hidden" r:id="rId5"/>
    <sheet name="Apr16" sheetId="368" state="hidden" r:id="rId6"/>
    <sheet name="Mar16" sheetId="366" state="hidden" r:id="rId7"/>
    <sheet name="Feb16" sheetId="365" state="hidden" r:id="rId8"/>
    <sheet name="Jan16" sheetId="364" state="hidden" r:id="rId9"/>
    <sheet name="Dec15" sheetId="363" state="hidden" r:id="rId10"/>
    <sheet name="Nov15" sheetId="362" state="hidden" r:id="rId11"/>
    <sheet name="Oct15" sheetId="360" state="hidden" r:id="rId12"/>
    <sheet name="Sept15" sheetId="359" state="hidden" r:id="rId13"/>
    <sheet name="Aug15" sheetId="358" state="hidden" r:id="rId14"/>
    <sheet name="July15" sheetId="357" state="hidden" r:id="rId15"/>
    <sheet name="June15" sheetId="356" state="hidden" r:id="rId16"/>
    <sheet name="May15" sheetId="355" state="hidden" r:id="rId17"/>
    <sheet name="Apr15" sheetId="354" state="hidden" r:id="rId18"/>
    <sheet name="PPXLSaveData0" sheetId="191" state="veryHidden" r:id="rId19"/>
    <sheet name="Chg Code" sheetId="141" state="hidden" r:id="rId20"/>
    <sheet name="PPXLFunctions" sheetId="164" state="veryHidden" r:id="rId21"/>
    <sheet name="PPXLOpen" sheetId="171" state="veryHidden" r:id="rId22"/>
    <sheet name="June 2013 Code Changes" sheetId="330" state="hidden" r:id="rId23"/>
    <sheet name="Oct14" sheetId="344" state="hidden" r:id="rId24"/>
    <sheet name="Nov14" sheetId="349" state="hidden" r:id="rId25"/>
    <sheet name="Dec14" sheetId="350" state="hidden" r:id="rId26"/>
    <sheet name="Jan15" sheetId="351" state="hidden" r:id="rId27"/>
    <sheet name="Feb15" sheetId="352" state="hidden" r:id="rId28"/>
    <sheet name="summary" sheetId="347" state="hidden" r:id="rId29"/>
    <sheet name="NOL Allocation November 2013" sheetId="319" state="hidden" r:id="rId30"/>
    <sheet name="Mar15" sheetId="353" state="hidden" r:id="rId31"/>
  </sheets>
  <externalReferences>
    <externalReference r:id="rId32"/>
    <externalReference r:id="rId33"/>
  </externalReferences>
  <definedNames>
    <definedName name="__123Graph_D" localSheetId="28" hidden="1">#REF!</definedName>
    <definedName name="__123Graph_D" hidden="1">#REF!</definedName>
    <definedName name="__123Graph_ECURRENT" localSheetId="28" hidden="1">[1]ConsolidatingPL!#REF!</definedName>
    <definedName name="__123Graph_ECURRENT" hidden="1">[1]ConsolidatingPL!#REF!</definedName>
    <definedName name="_Apr16">[2]BS!$K$8:$K$2406</definedName>
    <definedName name="_Aug16">[2]BS!$O$8:$O$2406</definedName>
    <definedName name="_Dec15">[2]BS!$G$8:$G$2407</definedName>
    <definedName name="_End">[2]BS!$BE$2332</definedName>
    <definedName name="_Feb16">[2]BS!$I$8:$I$2406</definedName>
    <definedName name="_Fill" localSheetId="28" hidden="1">#REF!</definedName>
    <definedName name="_Fill" hidden="1">#REF!</definedName>
    <definedName name="_Filter">[2]BS!$A$7:$AJ$2408</definedName>
    <definedName name="_xlnm._FilterDatabase" localSheetId="2" hidden="1">'Detail Work Cap Exhibit'!$A$7:$Z$1091</definedName>
    <definedName name="_Jan16">[2]BS!$H$8:$H$2410</definedName>
    <definedName name="_July16">[2]BS!$N$8:$N$2406</definedName>
    <definedName name="_Jun09">" BS!$AI$7:$AI$1643"</definedName>
    <definedName name="_Jun16">[2]BS!$M$8:$M$2407</definedName>
    <definedName name="_Key1" localSheetId="28" hidden="1">#REF!</definedName>
    <definedName name="_Key1" hidden="1">#REF!</definedName>
    <definedName name="_Key2" localSheetId="28" hidden="1">#REF!</definedName>
    <definedName name="_Key2" hidden="1">#REF!</definedName>
    <definedName name="_Mar16">[2]BS!$J$8:$J$2406</definedName>
    <definedName name="_May16">[2]BS!$L$8:$L$2406</definedName>
    <definedName name="_Nov15">[2]BS!$F$8:$F$2406</definedName>
    <definedName name="_Oct15">[2]BS!$E$8:$E$2410</definedName>
    <definedName name="_Order1" hidden="1">255</definedName>
    <definedName name="_Order2" hidden="1">255</definedName>
    <definedName name="_Sept15">[2]BS!$D$8:$D$2406</definedName>
    <definedName name="_Sept16">[2]BS!$P$8:$P$2410</definedName>
    <definedName name="_six6" localSheetId="28" hidden="1">{#N/A,#N/A,FALSE,"CRPT";#N/A,#N/A,FALSE,"TREND";#N/A,#N/A,FALSE,"%Curve"}</definedName>
    <definedName name="_six6" hidden="1">{#N/A,#N/A,FALSE,"CRPT";#N/A,#N/A,FALSE,"TREND";#N/A,#N/A,FALSE,"%Curve"}</definedName>
    <definedName name="_Sort" localSheetId="28" hidden="1">#REF!</definedName>
    <definedName name="_Sort" hidden="1">#REF!</definedName>
    <definedName name="_www1" localSheetId="28" hidden="1">{#N/A,#N/A,FALSE,"schA"}</definedName>
    <definedName name="_www1" hidden="1">{#N/A,#N/A,FALSE,"schA"}</definedName>
    <definedName name="a" localSheetId="28" hidden="1">{#N/A,#N/A,FALSE,"Coversheet";#N/A,#N/A,FALSE,"QA"}</definedName>
    <definedName name="a" hidden="1">{#N/A,#N/A,FALSE,"Coversheet";#N/A,#N/A,FALSE,"QA"}</definedName>
    <definedName name="AccessDatabase" hidden="1">"I:\COMTREL\FINICLE\TradeSummary.mdb"</definedName>
    <definedName name="AS2DocOpenMode" hidden="1">"AS2DocumentEdit"</definedName>
    <definedName name="b" localSheetId="19" hidden="1">{#N/A,#N/A,FALSE,"Coversheet";#N/A,#N/A,FALSE,"QA"}</definedName>
    <definedName name="b" localSheetId="0" hidden="1">{#N/A,#N/A,FALSE,"Coversheet";#N/A,#N/A,FALSE,"QA"}</definedName>
    <definedName name="b" localSheetId="28" hidden="1">{#N/A,#N/A,FALSE,"Coversheet";#N/A,#N/A,FALSE,"QA"}</definedName>
    <definedName name="b" hidden="1">{#N/A,#N/A,FALSE,"Coversheet";#N/A,#N/A,FALSE,"QA"}</definedName>
    <definedName name="BS_Accounts">[2]BS!$A$8:$A$3783</definedName>
    <definedName name="CBWorkbookPriority" hidden="1">-2060790043</definedName>
    <definedName name="CombWC_LineItem">[2]BS!$T$8:$T$3783</definedName>
    <definedName name="Data">[2]BS!$A$7:$AJ$3783</definedName>
    <definedName name="DELETE01" localSheetId="19" hidden="1">{#N/A,#N/A,FALSE,"Coversheet";#N/A,#N/A,FALSE,"QA"}</definedName>
    <definedName name="DELETE01" localSheetId="0" hidden="1">{#N/A,#N/A,FALSE,"Coversheet";#N/A,#N/A,FALSE,"QA"}</definedName>
    <definedName name="DELETE01" localSheetId="28" hidden="1">{#N/A,#N/A,FALSE,"Coversheet";#N/A,#N/A,FALSE,"QA"}</definedName>
    <definedName name="DELETE01" hidden="1">{#N/A,#N/A,FALSE,"Coversheet";#N/A,#N/A,FALSE,"QA"}</definedName>
    <definedName name="DELETE02" localSheetId="19" hidden="1">{#N/A,#N/A,FALSE,"Schedule F";#N/A,#N/A,FALSE,"Schedule G"}</definedName>
    <definedName name="DELETE02" localSheetId="0" hidden="1">{#N/A,#N/A,FALSE,"Schedule F";#N/A,#N/A,FALSE,"Schedule G"}</definedName>
    <definedName name="DELETE02" localSheetId="28" hidden="1">{#N/A,#N/A,FALSE,"Schedule F";#N/A,#N/A,FALSE,"Schedule G"}</definedName>
    <definedName name="DELETE02" hidden="1">{#N/A,#N/A,FALSE,"Schedule F";#N/A,#N/A,FALSE,"Schedule G"}</definedName>
    <definedName name="Delete06" localSheetId="28" hidden="1">{#N/A,#N/A,FALSE,"Coversheet";#N/A,#N/A,FALSE,"QA"}</definedName>
    <definedName name="Delete06" hidden="1">{#N/A,#N/A,FALSE,"Coversheet";#N/A,#N/A,FALSE,"QA"}</definedName>
    <definedName name="Delete09" localSheetId="28" hidden="1">{#N/A,#N/A,FALSE,"Coversheet";#N/A,#N/A,FALSE,"QA"}</definedName>
    <definedName name="Delete09" hidden="1">{#N/A,#N/A,FALSE,"Coversheet";#N/A,#N/A,FALSE,"QA"}</definedName>
    <definedName name="Delete1" localSheetId="19" hidden="1">{#N/A,#N/A,FALSE,"Coversheet";#N/A,#N/A,FALSE,"QA"}</definedName>
    <definedName name="Delete1" localSheetId="0" hidden="1">{#N/A,#N/A,FALSE,"Coversheet";#N/A,#N/A,FALSE,"QA"}</definedName>
    <definedName name="Delete1" localSheetId="28" hidden="1">{#N/A,#N/A,FALSE,"Coversheet";#N/A,#N/A,FALSE,"QA"}</definedName>
    <definedName name="Delete1" hidden="1">{#N/A,#N/A,FALSE,"Coversheet";#N/A,#N/A,FALSE,"QA"}</definedName>
    <definedName name="Delete10" localSheetId="28" hidden="1">{#N/A,#N/A,FALSE,"Schedule F";#N/A,#N/A,FALSE,"Schedule G"}</definedName>
    <definedName name="Delete10" hidden="1">{#N/A,#N/A,FALSE,"Schedule F";#N/A,#N/A,FALSE,"Schedule G"}</definedName>
    <definedName name="Delete21" localSheetId="28" hidden="1">{#N/A,#N/A,FALSE,"Coversheet";#N/A,#N/A,FALSE,"QA"}</definedName>
    <definedName name="Delete21" hidden="1">{#N/A,#N/A,FALSE,"Coversheet";#N/A,#N/A,FALSE,"QA"}</definedName>
    <definedName name="DFIT" localSheetId="28" hidden="1">{#N/A,#N/A,FALSE,"Coversheet";#N/A,#N/A,FALSE,"QA"}</definedName>
    <definedName name="DFIT" hidden="1">{#N/A,#N/A,FALSE,"Coversheet";#N/A,#N/A,FALSE,"QA"}</definedName>
    <definedName name="ee" localSheetId="28" hidden="1">{#N/A,#N/A,FALSE,"Month ";#N/A,#N/A,FALSE,"YTD";#N/A,#N/A,FALSE,"12 mo ended"}</definedName>
    <definedName name="ee" hidden="1">{#N/A,#N/A,FALSE,"Month ";#N/A,#N/A,FALSE,"YTD";#N/A,#N/A,FALSE,"12 mo ended"}</definedName>
    <definedName name="ElRBLine">[2]BS!$R$8:$R$3783</definedName>
    <definedName name="Estimate" localSheetId="28" hidden="1">{#N/A,#N/A,FALSE,"Summ";#N/A,#N/A,FALSE,"General"}</definedName>
    <definedName name="Estimate" hidden="1">{#N/A,#N/A,FALSE,"Summ";#N/A,#N/A,FALSE,"General"}</definedName>
    <definedName name="ex" localSheetId="28" hidden="1">{#N/A,#N/A,FALSE,"Summ";#N/A,#N/A,FALSE,"General"}</definedName>
    <definedName name="ex" hidden="1">{#N/A,#N/A,FALSE,"Summ";#N/A,#N/A,FALSE,"General"}</definedName>
    <definedName name="fdasfda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8" hidden="1">{#N/A,#N/A,FALSE,"Month ";#N/A,#N/A,FALSE,"YTD";#N/A,#N/A,FALSE,"12 mo ended"}</definedName>
    <definedName name="fdsafdasfdsa" hidden="1">{#N/A,#N/A,FALSE,"Month ";#N/A,#N/A,FALSE,"YTD";#N/A,#N/A,FALSE,"12 mo ended"}</definedName>
    <definedName name="GasRBLine">[2]BS!$S$8:$S$3783</definedName>
    <definedName name="Jane" localSheetId="2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k"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Miller" localSheetId="28" hidden="1">{#N/A,#N/A,FALSE,"Expenditures";#N/A,#N/A,FALSE,"Property Placed In-Service";#N/A,#N/A,FALSE,"CWIP Balances"}</definedName>
    <definedName name="Miller" hidden="1">{#N/A,#N/A,FALSE,"Expenditures";#N/A,#N/A,FALSE,"Property Placed In-Service";#N/A,#N/A,FALSE,"CWIP Balances"}</definedName>
    <definedName name="new" localSheetId="28" hidden="1">{#N/A,#N/A,FALSE,"Summ";#N/A,#N/A,FALSE,"General"}</definedName>
    <definedName name="new" hidden="1">{#N/A,#N/A,FALSE,"Summ";#N/A,#N/A,FALSE,"General"}</definedName>
    <definedName name="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2">'Detail Work Cap Exhibit'!$A$1:$Z$1118</definedName>
    <definedName name="_xlnm.Print_Area" localSheetId="0">'Review Checklist'!$A$1:$E$34</definedName>
    <definedName name="_xlnm.Print_Titles" localSheetId="19">'Chg Code'!$1:$4</definedName>
    <definedName name="_xlnm.Print_Titles" localSheetId="2">'Detail Work Cap Exhibit'!$1:$7</definedName>
    <definedName name="qqq" localSheetId="28" hidden="1">{#N/A,#N/A,FALSE,"schA"}</definedName>
    <definedName name="qqq" hidden="1">{#N/A,#N/A,FALSE,"schA"}</definedName>
    <definedName name="Sept16AMA">[2]BS!$Q$8:$Q$2408</definedName>
    <definedName name="six" localSheetId="28"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28" hidden="1">{#N/A,#N/A,FALSE,"CESTSUM";#N/A,#N/A,FALSE,"est sum A";#N/A,#N/A,FALSE,"est detail A"}</definedName>
    <definedName name="t" hidden="1">{#N/A,#N/A,FALSE,"CESTSUM";#N/A,#N/A,FALSE,"est sum A";#N/A,#N/A,FALSE,"est detail A"}</definedName>
    <definedName name="TableName">"Dummy"</definedName>
    <definedName name="TEMP" localSheetId="28" hidden="1">{#N/A,#N/A,FALSE,"Summ";#N/A,#N/A,FALSE,"General"}</definedName>
    <definedName name="TEMP" hidden="1">{#N/A,#N/A,FALSE,"Summ";#N/A,#N/A,FALSE,"General"}</definedName>
    <definedName name="Temp1" localSheetId="28" hidden="1">{#N/A,#N/A,FALSE,"CESTSUM";#N/A,#N/A,FALSE,"est sum A";#N/A,#N/A,FALSE,"est detail A"}</definedName>
    <definedName name="Temp1" hidden="1">{#N/A,#N/A,FALSE,"CESTSUM";#N/A,#N/A,FALSE,"est sum A";#N/A,#N/A,FALSE,"est detail A"}</definedName>
    <definedName name="Transfer" localSheetId="28" hidden="1">#REF!</definedName>
    <definedName name="Transfer" hidden="1">#REF!</definedName>
    <definedName name="Transfers" localSheetId="28" hidden="1">#REF!</definedName>
    <definedName name="Transfers" hidden="1">#REF!</definedName>
    <definedName name="u" localSheetId="28"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e" localSheetId="28" hidden="1">{#N/A,#N/A,FALSE,"Pg 6b CustCount_Gas";#N/A,#N/A,FALSE,"QA";#N/A,#N/A,FALSE,"Report";#N/A,#N/A,FALSE,"forecast"}</definedName>
    <definedName name="we" hidden="1">{#N/A,#N/A,FALSE,"Pg 6b CustCount_Gas";#N/A,#N/A,FALSE,"QA";#N/A,#N/A,FALSE,"Report";#N/A,#N/A,FALSE,"forecast"}</definedName>
    <definedName name="wrn.1._.Bi._.Monthly._.CR." localSheetId="2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28" hidden="1">{#N/A,#N/A,FALSE,"CRPT";#N/A,#N/A,FALSE,"TREND";#N/A,#N/A,FALSE,"%Curve"}</definedName>
    <definedName name="wrn.AAI." hidden="1">{#N/A,#N/A,FALSE,"CRPT";#N/A,#N/A,FALSE,"TREND";#N/A,#N/A,FALSE,"%Curve"}</definedName>
    <definedName name="wrn.AAI._.Report." localSheetId="28" hidden="1">{#N/A,#N/A,FALSE,"CRPT";#N/A,#N/A,FALSE,"TREND";#N/A,#N/A,FALSE,"% CURVE"}</definedName>
    <definedName name="wrn.AAI._.Report." hidden="1">{#N/A,#N/A,FALSE,"CRPT";#N/A,#N/A,FALSE,"TREND";#N/A,#N/A,FALSE,"% CURVE"}</definedName>
    <definedName name="wrn.Anvil." localSheetId="2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8" hidden="1">{#N/A,#N/A,FALSE,"Pg 6b CustCount_Gas";#N/A,#N/A,FALSE,"QA";#N/A,#N/A,FALSE,"Report";#N/A,#N/A,FALSE,"forecast"}</definedName>
    <definedName name="wrn.Customer._.Counts._.Gas." hidden="1">{#N/A,#N/A,FALSE,"Pg 6b CustCount_Gas";#N/A,#N/A,FALSE,"QA";#N/A,#N/A,FALSE,"Report";#N/A,#N/A,FALSE,"forecast"}</definedName>
    <definedName name="wrn.ECR." localSheetId="28" hidden="1">{#N/A,#N/A,FALSE,"schA"}</definedName>
    <definedName name="wrn.ECR." hidden="1">{#N/A,#N/A,FALSE,"schA"}</definedName>
    <definedName name="wrn.ESTIMATE." localSheetId="28" hidden="1">{#N/A,#N/A,FALSE,"CESTSUM";#N/A,#N/A,FALSE,"est sum A";#N/A,#N/A,FALSE,"est detail A"}</definedName>
    <definedName name="wrn.ESTIMATE." hidden="1">{#N/A,#N/A,FALSE,"CESTSUM";#N/A,#N/A,FALSE,"est sum A";#N/A,#N/A,FALSE,"est detail A"}</definedName>
    <definedName name="wrn.Fundamental." localSheetId="28" hidden="1">{#N/A,#N/A,TRUE,"CoverPage";#N/A,#N/A,TRUE,"Gas";#N/A,#N/A,TRUE,"Power";#N/A,#N/A,TRUE,"Historical DJ Mthly Prices"}</definedName>
    <definedName name="wrn.Fundamental." hidden="1">{#N/A,#N/A,TRUE,"CoverPage";#N/A,#N/A,TRUE,"Gas";#N/A,#N/A,TRUE,"Power";#N/A,#N/A,TRUE,"Historical DJ Mthly Prices"}</definedName>
    <definedName name="wrn.IEO." localSheetId="28" hidden="1">{#N/A,#N/A,FALSE,"SUMMARY";#N/A,#N/A,FALSE,"AE7616";#N/A,#N/A,FALSE,"AE7617";#N/A,#N/A,FALSE,"AE7618";#N/A,#N/A,FALSE,"AE7619"}</definedName>
    <definedName name="wrn.IEO." hidden="1">{#N/A,#N/A,FALSE,"SUMMARY";#N/A,#N/A,FALSE,"AE7616";#N/A,#N/A,FALSE,"AE7617";#N/A,#N/A,FALSE,"AE7618";#N/A,#N/A,FALSE,"AE7619"}</definedName>
    <definedName name="wrn.Incentive._.Overhead." localSheetId="19" hidden="1">{#N/A,#N/A,FALSE,"Coversheet";#N/A,#N/A,FALSE,"QA"}</definedName>
    <definedName name="wrn.Incentive._.Overhead." localSheetId="0" hidden="1">{#N/A,#N/A,FALSE,"Coversheet";#N/A,#N/A,FALSE,"QA"}</definedName>
    <definedName name="wrn.Incentive._.Overhead." localSheetId="28" hidden="1">{#N/A,#N/A,FALSE,"Coversheet";#N/A,#N/A,FALSE,"QA"}</definedName>
    <definedName name="wrn.Incentive._.Overhead." hidden="1">{#N/A,#N/A,FALSE,"Coversheet";#N/A,#N/A,FALSE,"QA"}</definedName>
    <definedName name="wrn.limit_reports." localSheetId="19" hidden="1">{#N/A,#N/A,FALSE,"Schedule F";#N/A,#N/A,FALSE,"Schedule G"}</definedName>
    <definedName name="wrn.limit_reports." localSheetId="0" hidden="1">{#N/A,#N/A,FALSE,"Schedule F";#N/A,#N/A,FALSE,"Schedule G"}</definedName>
    <definedName name="wrn.limit_reports." localSheetId="28" hidden="1">{#N/A,#N/A,FALSE,"Schedule F";#N/A,#N/A,FALSE,"Schedule G"}</definedName>
    <definedName name="wrn.limit_reports." hidden="1">{#N/A,#N/A,FALSE,"Schedule F";#N/A,#N/A,FALSE,"Schedule G"}</definedName>
    <definedName name="wrn.MARGIN_WO_QTR." localSheetId="19" hidden="1">{#N/A,#N/A,FALSE,"Month ";#N/A,#N/A,FALSE,"YTD";#N/A,#N/A,FALSE,"12 mo ended"}</definedName>
    <definedName name="wrn.MARGIN_WO_QTR." localSheetId="0" hidden="1">{#N/A,#N/A,FALSE,"Month ";#N/A,#N/A,FALSE,"YTD";#N/A,#N/A,FALSE,"12 mo ended"}</definedName>
    <definedName name="wrn.MARGIN_WO_QTR." localSheetId="28" hidden="1">{#N/A,#N/A,FALSE,"Month ";#N/A,#N/A,FALSE,"YTD";#N/A,#N/A,FALSE,"12 mo ended"}</definedName>
    <definedName name="wrn.MARGIN_WO_QTR." hidden="1">{#N/A,#N/A,FALSE,"Month ";#N/A,#N/A,FALSE,"YTD";#N/A,#N/A,FALSE,"12 mo ended"}</definedName>
    <definedName name="wrn.Municipal._.Report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8" hidden="1">{#N/A,#N/A,FALSE,"BASE";#N/A,#N/A,FALSE,"LOOPS";#N/A,#N/A,FALSE,"PLC"}</definedName>
    <definedName name="wrn.Project._.Services." hidden="1">{#N/A,#N/A,FALSE,"BASE";#N/A,#N/A,FALSE,"LOOPS";#N/A,#N/A,FALSE,"PLC"}</definedName>
    <definedName name="wrn.SCHEDULE." localSheetId="28" hidden="1">{#N/A,#N/A,FALSE,"7617 Fab";#N/A,#N/A,FALSE,"7617 NSK"}</definedName>
    <definedName name="wrn.SCHEDULE." hidden="1">{#N/A,#N/A,FALSE,"7617 Fab";#N/A,#N/A,FALSE,"7617 NSK"}</definedName>
    <definedName name="wrn.SLB." localSheetId="2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28" hidden="1">{#N/A,#N/A,FALSE,"2002 Small Tool OH";#N/A,#N/A,FALSE,"QA"}</definedName>
    <definedName name="wrn.Small._.Tools._.Overhead." hidden="1">{#N/A,#N/A,FALSE,"2002 Small Tool OH";#N/A,#N/A,FALSE,"QA"}</definedName>
    <definedName name="wrn.Summary." localSheetId="28" hidden="1">{#N/A,#N/A,FALSE,"Summ";#N/A,#N/A,FALSE,"General"}</definedName>
    <definedName name="wrn.Summary." hidden="1">{#N/A,#N/A,FALSE,"Summ";#N/A,#N/A,FALSE,"General"}</definedName>
    <definedName name="wrn.USIM_Data." localSheetId="2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8" hidden="1">{#N/A,#N/A,FALSE,"Expenditures";#N/A,#N/A,FALSE,"Property Placed In-Service";#N/A,#N/A,FALSE,"CWIP Balances"}</definedName>
    <definedName name="wrn.USIM_Data_Abbrev3." hidden="1">{#N/A,#N/A,FALSE,"Expenditures";#N/A,#N/A,FALSE,"Property Placed In-Service";#N/A,#N/A,FALSE,"CWIP Balances"}</definedName>
    <definedName name="www" localSheetId="28" hidden="1">{#N/A,#N/A,FALSE,"schA"}</definedName>
    <definedName name="www" hidden="1">{#N/A,#N/A,FALSE,"schA"}</definedName>
    <definedName name="y"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s>
  <calcPr calcId="145621"/>
</workbook>
</file>

<file path=xl/calcChain.xml><?xml version="1.0" encoding="utf-8"?>
<calcChain xmlns="http://schemas.openxmlformats.org/spreadsheetml/2006/main">
  <c r="C32" i="375" l="1"/>
  <c r="C20" i="375" l="1"/>
  <c r="C24" i="375" s="1"/>
  <c r="A11" i="375"/>
  <c r="A12" i="375" s="1"/>
  <c r="A13" i="375" s="1"/>
  <c r="A14" i="375" s="1"/>
  <c r="A15" i="375" s="1"/>
  <c r="A16" i="375" s="1"/>
  <c r="A17" i="375" s="1"/>
  <c r="A18" i="375" s="1"/>
  <c r="A19" i="375" s="1"/>
  <c r="A20" i="375" s="1"/>
  <c r="A21" i="375" s="1"/>
  <c r="A22" i="375" s="1"/>
  <c r="A23" i="375" s="1"/>
  <c r="A24" i="375" s="1"/>
  <c r="A25" i="375" s="1"/>
  <c r="A26" i="375" s="1"/>
  <c r="A27" i="375" s="1"/>
  <c r="C26" i="375" l="1"/>
  <c r="C28" i="375"/>
  <c r="A28" i="375"/>
  <c r="A29" i="375" s="1"/>
  <c r="A30" i="375" s="1"/>
  <c r="T1091" i="374"/>
  <c r="U682" i="374"/>
  <c r="B1098" i="374"/>
  <c r="P1091" i="374"/>
  <c r="P1090" i="374"/>
  <c r="W1090" i="374" s="1"/>
  <c r="X1090" i="374" s="1"/>
  <c r="P1089" i="374"/>
  <c r="U1089" i="374" s="1"/>
  <c r="P1088" i="374"/>
  <c r="U1088" i="374" s="1"/>
  <c r="P1087" i="374"/>
  <c r="W1087" i="374" s="1"/>
  <c r="Z1087" i="374" s="1"/>
  <c r="P1086" i="374"/>
  <c r="U1086" i="374" s="1"/>
  <c r="P1085" i="374"/>
  <c r="U1085" i="374" s="1"/>
  <c r="P1084" i="374"/>
  <c r="W1084" i="374" s="1"/>
  <c r="Z1084" i="374" s="1"/>
  <c r="P1083" i="374"/>
  <c r="W1083" i="374" s="1"/>
  <c r="Z1083" i="374" s="1"/>
  <c r="P1082" i="374"/>
  <c r="W1082" i="374" s="1"/>
  <c r="Z1082" i="374" s="1"/>
  <c r="P1081" i="374"/>
  <c r="W1081" i="374" s="1"/>
  <c r="Z1081" i="374" s="1"/>
  <c r="P1080" i="374"/>
  <c r="W1080" i="374" s="1"/>
  <c r="Z1080" i="374" s="1"/>
  <c r="P1079" i="374"/>
  <c r="W1079" i="374" s="1"/>
  <c r="X1079" i="374" s="1"/>
  <c r="P1078" i="374"/>
  <c r="W1078" i="374" s="1"/>
  <c r="X1078" i="374" s="1"/>
  <c r="P1077" i="374"/>
  <c r="W1077" i="374" s="1"/>
  <c r="X1077" i="374" s="1"/>
  <c r="P1076" i="374"/>
  <c r="W1076" i="374" s="1"/>
  <c r="X1076" i="374" s="1"/>
  <c r="P1075" i="374"/>
  <c r="W1075" i="374" s="1"/>
  <c r="X1075" i="374" s="1"/>
  <c r="P1074" i="374"/>
  <c r="U1074" i="374" s="1"/>
  <c r="P1073" i="374"/>
  <c r="W1073" i="374" s="1"/>
  <c r="X1073" i="374" s="1"/>
  <c r="P1072" i="374"/>
  <c r="W1072" i="374" s="1"/>
  <c r="Z1072" i="374" s="1"/>
  <c r="P1071" i="374"/>
  <c r="V1071" i="374" s="1"/>
  <c r="P1070" i="374"/>
  <c r="W1070" i="374" s="1"/>
  <c r="P1069" i="374"/>
  <c r="U1069" i="374" s="1"/>
  <c r="P1068" i="374"/>
  <c r="W1068" i="374" s="1"/>
  <c r="X1068" i="374" s="1"/>
  <c r="P1067" i="374"/>
  <c r="W1067" i="374" s="1"/>
  <c r="Z1067" i="374" s="1"/>
  <c r="P1066" i="374"/>
  <c r="W1066" i="374" s="1"/>
  <c r="Z1066" i="374" s="1"/>
  <c r="P1065" i="374"/>
  <c r="U1065" i="374" s="1"/>
  <c r="P1064" i="374"/>
  <c r="U1064" i="374" s="1"/>
  <c r="P1063" i="374"/>
  <c r="U1063" i="374" s="1"/>
  <c r="P1062" i="374"/>
  <c r="W1062" i="374" s="1"/>
  <c r="Z1062" i="374" s="1"/>
  <c r="P1061" i="374"/>
  <c r="U1061" i="374" s="1"/>
  <c r="P1060" i="374"/>
  <c r="U1060" i="374" s="1"/>
  <c r="P1059" i="374"/>
  <c r="W1059" i="374" s="1"/>
  <c r="Z1059" i="374" s="1"/>
  <c r="P1058" i="374"/>
  <c r="W1058" i="374" s="1"/>
  <c r="Z1058" i="374" s="1"/>
  <c r="P1057" i="374"/>
  <c r="W1057" i="374" s="1"/>
  <c r="X1057" i="374" s="1"/>
  <c r="P1056" i="374"/>
  <c r="W1056" i="374" s="1"/>
  <c r="X1056" i="374" s="1"/>
  <c r="P1055" i="374"/>
  <c r="V1055" i="374" s="1"/>
  <c r="P1054" i="374"/>
  <c r="W1054" i="374" s="1"/>
  <c r="Z1054" i="374" s="1"/>
  <c r="P1053" i="374"/>
  <c r="W1053" i="374" s="1"/>
  <c r="Z1053" i="374" s="1"/>
  <c r="P1052" i="374"/>
  <c r="W1052" i="374" s="1"/>
  <c r="Z1052" i="374" s="1"/>
  <c r="P1051" i="374"/>
  <c r="W1051" i="374" s="1"/>
  <c r="X1051" i="374" s="1"/>
  <c r="P1050" i="374"/>
  <c r="W1050" i="374" s="1"/>
  <c r="P1049" i="374"/>
  <c r="W1049" i="374" s="1"/>
  <c r="Y1049" i="374" s="1"/>
  <c r="P1048" i="374"/>
  <c r="V1048" i="374" s="1"/>
  <c r="P1047" i="374"/>
  <c r="U1047" i="374" s="1"/>
  <c r="P1046" i="374"/>
  <c r="U1046" i="374" s="1"/>
  <c r="P1045" i="374"/>
  <c r="U1045" i="374" s="1"/>
  <c r="P1044" i="374"/>
  <c r="U1044" i="374" s="1"/>
  <c r="P1043" i="374"/>
  <c r="V1043" i="374" s="1"/>
  <c r="P1042" i="374"/>
  <c r="V1042" i="374" s="1"/>
  <c r="P1041" i="374"/>
  <c r="W1041" i="374" s="1"/>
  <c r="Z1041" i="374" s="1"/>
  <c r="P1040" i="374"/>
  <c r="W1040" i="374" s="1"/>
  <c r="Z1040" i="374" s="1"/>
  <c r="P1039" i="374"/>
  <c r="W1039" i="374" s="1"/>
  <c r="X1039" i="374" s="1"/>
  <c r="P1038" i="374"/>
  <c r="W1038" i="374" s="1"/>
  <c r="X1038" i="374" s="1"/>
  <c r="P1037" i="374"/>
  <c r="W1037" i="374" s="1"/>
  <c r="Z1037" i="374" s="1"/>
  <c r="P1036" i="374"/>
  <c r="W1036" i="374" s="1"/>
  <c r="Z1036" i="374" s="1"/>
  <c r="P1035" i="374"/>
  <c r="W1035" i="374" s="1"/>
  <c r="Z1035" i="374" s="1"/>
  <c r="P1034" i="374"/>
  <c r="W1034" i="374" s="1"/>
  <c r="Z1034" i="374" s="1"/>
  <c r="P1033" i="374"/>
  <c r="W1033" i="374" s="1"/>
  <c r="Z1033" i="374" s="1"/>
  <c r="P1032" i="374"/>
  <c r="W1032" i="374" s="1"/>
  <c r="Z1032" i="374" s="1"/>
  <c r="P1031" i="374"/>
  <c r="W1031" i="374" s="1"/>
  <c r="Z1031" i="374" s="1"/>
  <c r="P1030" i="374"/>
  <c r="W1030" i="374" s="1"/>
  <c r="Z1030" i="374" s="1"/>
  <c r="P1029" i="374"/>
  <c r="W1029" i="374" s="1"/>
  <c r="Z1029" i="374" s="1"/>
  <c r="P1028" i="374"/>
  <c r="W1028" i="374" s="1"/>
  <c r="Z1028" i="374" s="1"/>
  <c r="P1027" i="374"/>
  <c r="W1027" i="374" s="1"/>
  <c r="Z1027" i="374" s="1"/>
  <c r="P1026" i="374"/>
  <c r="W1026" i="374" s="1"/>
  <c r="Z1026" i="374" s="1"/>
  <c r="P1025" i="374"/>
  <c r="W1025" i="374" s="1"/>
  <c r="Z1025" i="374" s="1"/>
  <c r="P1024" i="374"/>
  <c r="W1024" i="374" s="1"/>
  <c r="Z1024" i="374" s="1"/>
  <c r="P1023" i="374"/>
  <c r="W1023" i="374" s="1"/>
  <c r="Z1023" i="374" s="1"/>
  <c r="P1022" i="374"/>
  <c r="W1022" i="374" s="1"/>
  <c r="Z1022" i="374" s="1"/>
  <c r="P1021" i="374"/>
  <c r="W1021" i="374" s="1"/>
  <c r="Z1021" i="374" s="1"/>
  <c r="P1020" i="374"/>
  <c r="W1020" i="374" s="1"/>
  <c r="X1020" i="374" s="1"/>
  <c r="P1019" i="374"/>
  <c r="W1019" i="374" s="1"/>
  <c r="X1019" i="374" s="1"/>
  <c r="P1018" i="374"/>
  <c r="U1018" i="374" s="1"/>
  <c r="P1017" i="374"/>
  <c r="U1017" i="374" s="1"/>
  <c r="P1016" i="374"/>
  <c r="U1016" i="374" s="1"/>
  <c r="P1015" i="374"/>
  <c r="U1015" i="374" s="1"/>
  <c r="P1014" i="374"/>
  <c r="W1014" i="374" s="1"/>
  <c r="Z1014" i="374" s="1"/>
  <c r="P1013" i="374"/>
  <c r="U1013" i="374" s="1"/>
  <c r="P1012" i="374"/>
  <c r="U1012" i="374" s="1"/>
  <c r="P1011" i="374"/>
  <c r="W1011" i="374" s="1"/>
  <c r="P1010" i="374"/>
  <c r="W1010" i="374" s="1"/>
  <c r="P1009" i="374"/>
  <c r="W1009" i="374" s="1"/>
  <c r="Z1009" i="374" s="1"/>
  <c r="P1008" i="374"/>
  <c r="U1008" i="374" s="1"/>
  <c r="P1007" i="374"/>
  <c r="U1007" i="374" s="1"/>
  <c r="P1006" i="374"/>
  <c r="U1006" i="374" s="1"/>
  <c r="P1005" i="374"/>
  <c r="U1005" i="374" s="1"/>
  <c r="P1004" i="374"/>
  <c r="W1004" i="374" s="1"/>
  <c r="Z1004" i="374" s="1"/>
  <c r="P1003" i="374"/>
  <c r="W1003" i="374" s="1"/>
  <c r="Z1003" i="374" s="1"/>
  <c r="P1002" i="374"/>
  <c r="U1002" i="374" s="1"/>
  <c r="P1001" i="374"/>
  <c r="U1001" i="374" s="1"/>
  <c r="P1000" i="374"/>
  <c r="W1000" i="374" s="1"/>
  <c r="P999" i="374"/>
  <c r="W999" i="374" s="1"/>
  <c r="Z999" i="374" s="1"/>
  <c r="P998" i="374"/>
  <c r="W998" i="374" s="1"/>
  <c r="Z998" i="374" s="1"/>
  <c r="P997" i="374"/>
  <c r="W997" i="374" s="1"/>
  <c r="Z997" i="374" s="1"/>
  <c r="P996" i="374"/>
  <c r="W996" i="374" s="1"/>
  <c r="Z996" i="374" s="1"/>
  <c r="P995" i="374"/>
  <c r="U995" i="374" s="1"/>
  <c r="P994" i="374"/>
  <c r="U994" i="374" s="1"/>
  <c r="P993" i="374"/>
  <c r="U993" i="374" s="1"/>
  <c r="P992" i="374"/>
  <c r="U992" i="374" s="1"/>
  <c r="P991" i="374"/>
  <c r="W991" i="374" s="1"/>
  <c r="Z991" i="374" s="1"/>
  <c r="P990" i="374"/>
  <c r="U990" i="374" s="1"/>
  <c r="P989" i="374"/>
  <c r="U989" i="374" s="1"/>
  <c r="P988" i="374"/>
  <c r="U988" i="374" s="1"/>
  <c r="P987" i="374"/>
  <c r="W987" i="374" s="1"/>
  <c r="P986" i="374"/>
  <c r="W986" i="374" s="1"/>
  <c r="P985" i="374"/>
  <c r="U985" i="374" s="1"/>
  <c r="P984" i="374"/>
  <c r="W984" i="374" s="1"/>
  <c r="P983" i="374"/>
  <c r="W983" i="374" s="1"/>
  <c r="P982" i="374"/>
  <c r="U982" i="374" s="1"/>
  <c r="P981" i="374"/>
  <c r="U981" i="374" s="1"/>
  <c r="P980" i="374"/>
  <c r="P979" i="374"/>
  <c r="W979" i="374" s="1"/>
  <c r="Z979" i="374" s="1"/>
  <c r="P978" i="374"/>
  <c r="W978" i="374" s="1"/>
  <c r="Z978" i="374" s="1"/>
  <c r="P977" i="374"/>
  <c r="W977" i="374" s="1"/>
  <c r="Z977" i="374" s="1"/>
  <c r="P976" i="374"/>
  <c r="W976" i="374" s="1"/>
  <c r="Y976" i="374" s="1"/>
  <c r="P975" i="374"/>
  <c r="W975" i="374" s="1"/>
  <c r="Z975" i="374" s="1"/>
  <c r="P974" i="374"/>
  <c r="W974" i="374" s="1"/>
  <c r="Z974" i="374" s="1"/>
  <c r="P973" i="374"/>
  <c r="U973" i="374" s="1"/>
  <c r="P972" i="374"/>
  <c r="U972" i="374" s="1"/>
  <c r="P971" i="374"/>
  <c r="U971" i="374" s="1"/>
  <c r="P970" i="374"/>
  <c r="U970" i="374" s="1"/>
  <c r="P969" i="374"/>
  <c r="W969" i="374" s="1"/>
  <c r="Z969" i="374" s="1"/>
  <c r="P968" i="374"/>
  <c r="W968" i="374" s="1"/>
  <c r="Z968" i="374" s="1"/>
  <c r="P967" i="374"/>
  <c r="U967" i="374" s="1"/>
  <c r="P966" i="374"/>
  <c r="W966" i="374" s="1"/>
  <c r="Z966" i="374" s="1"/>
  <c r="P965" i="374"/>
  <c r="U965" i="374" s="1"/>
  <c r="P964" i="374"/>
  <c r="U964" i="374" s="1"/>
  <c r="P963" i="374"/>
  <c r="U963" i="374" s="1"/>
  <c r="P962" i="374"/>
  <c r="W962" i="374" s="1"/>
  <c r="Y962" i="374" s="1"/>
  <c r="P961" i="374"/>
  <c r="W961" i="374" s="1"/>
  <c r="Y961" i="374" s="1"/>
  <c r="P960" i="374"/>
  <c r="W960" i="374" s="1"/>
  <c r="Y960" i="374" s="1"/>
  <c r="P959" i="374"/>
  <c r="W959" i="374" s="1"/>
  <c r="X959" i="374" s="1"/>
  <c r="P958" i="374"/>
  <c r="W958" i="374" s="1"/>
  <c r="X958" i="374" s="1"/>
  <c r="P957" i="374"/>
  <c r="W957" i="374" s="1"/>
  <c r="X957" i="374" s="1"/>
  <c r="P956" i="374"/>
  <c r="W956" i="374" s="1"/>
  <c r="Y956" i="374" s="1"/>
  <c r="P955" i="374"/>
  <c r="W955" i="374" s="1"/>
  <c r="X955" i="374" s="1"/>
  <c r="P954" i="374"/>
  <c r="W954" i="374" s="1"/>
  <c r="Z954" i="374" s="1"/>
  <c r="P953" i="374"/>
  <c r="W953" i="374" s="1"/>
  <c r="Z953" i="374" s="1"/>
  <c r="P952" i="374"/>
  <c r="W952" i="374" s="1"/>
  <c r="Z952" i="374" s="1"/>
  <c r="P951" i="374"/>
  <c r="W951" i="374" s="1"/>
  <c r="Z951" i="374" s="1"/>
  <c r="P950" i="374"/>
  <c r="W950" i="374" s="1"/>
  <c r="Z950" i="374" s="1"/>
  <c r="P949" i="374"/>
  <c r="W949" i="374" s="1"/>
  <c r="Z949" i="374" s="1"/>
  <c r="P948" i="374"/>
  <c r="W948" i="374" s="1"/>
  <c r="Z948" i="374" s="1"/>
  <c r="P947" i="374"/>
  <c r="W947" i="374" s="1"/>
  <c r="Z947" i="374" s="1"/>
  <c r="P946" i="374"/>
  <c r="W946" i="374" s="1"/>
  <c r="Z946" i="374" s="1"/>
  <c r="P945" i="374"/>
  <c r="W945" i="374" s="1"/>
  <c r="Z945" i="374" s="1"/>
  <c r="P944" i="374"/>
  <c r="W944" i="374" s="1"/>
  <c r="Z944" i="374" s="1"/>
  <c r="P943" i="374"/>
  <c r="W943" i="374" s="1"/>
  <c r="Z943" i="374" s="1"/>
  <c r="P942" i="374"/>
  <c r="W942" i="374" s="1"/>
  <c r="Z942" i="374" s="1"/>
  <c r="P941" i="374"/>
  <c r="W941" i="374" s="1"/>
  <c r="Z941" i="374" s="1"/>
  <c r="P940" i="374"/>
  <c r="W940" i="374" s="1"/>
  <c r="Z940" i="374" s="1"/>
  <c r="P939" i="374"/>
  <c r="W939" i="374" s="1"/>
  <c r="Z939" i="374" s="1"/>
  <c r="P938" i="374"/>
  <c r="W938" i="374" s="1"/>
  <c r="Z938" i="374" s="1"/>
  <c r="P937" i="374"/>
  <c r="W937" i="374" s="1"/>
  <c r="Z937" i="374" s="1"/>
  <c r="P936" i="374"/>
  <c r="W936" i="374" s="1"/>
  <c r="Z936" i="374" s="1"/>
  <c r="P935" i="374"/>
  <c r="W935" i="374" s="1"/>
  <c r="Z935" i="374" s="1"/>
  <c r="P934" i="374"/>
  <c r="W934" i="374" s="1"/>
  <c r="Z934" i="374" s="1"/>
  <c r="P933" i="374"/>
  <c r="W933" i="374" s="1"/>
  <c r="Z933" i="374" s="1"/>
  <c r="P932" i="374"/>
  <c r="W932" i="374" s="1"/>
  <c r="Z932" i="374" s="1"/>
  <c r="P931" i="374"/>
  <c r="W931" i="374" s="1"/>
  <c r="Z931" i="374" s="1"/>
  <c r="P930" i="374"/>
  <c r="U930" i="374" s="1"/>
  <c r="P929" i="374"/>
  <c r="U929" i="374" s="1"/>
  <c r="P928" i="374"/>
  <c r="U928" i="374" s="1"/>
  <c r="P927" i="374"/>
  <c r="U927" i="374" s="1"/>
  <c r="P926" i="374"/>
  <c r="U926" i="374" s="1"/>
  <c r="P925" i="374"/>
  <c r="W925" i="374" s="1"/>
  <c r="Z925" i="374" s="1"/>
  <c r="P924" i="374"/>
  <c r="U924" i="374" s="1"/>
  <c r="P923" i="374"/>
  <c r="W923" i="374" s="1"/>
  <c r="Z923" i="374" s="1"/>
  <c r="P922" i="374"/>
  <c r="U922" i="374" s="1"/>
  <c r="P921" i="374"/>
  <c r="U921" i="374" s="1"/>
  <c r="P920" i="374"/>
  <c r="U920" i="374" s="1"/>
  <c r="P919" i="374"/>
  <c r="U919" i="374" s="1"/>
  <c r="P918" i="374"/>
  <c r="U918" i="374" s="1"/>
  <c r="P917" i="374"/>
  <c r="U917" i="374" s="1"/>
  <c r="P916" i="374"/>
  <c r="U916" i="374" s="1"/>
  <c r="P915" i="374"/>
  <c r="U915" i="374" s="1"/>
  <c r="P914" i="374"/>
  <c r="W914" i="374" s="1"/>
  <c r="Z914" i="374" s="1"/>
  <c r="P913" i="374"/>
  <c r="W913" i="374" s="1"/>
  <c r="Z913" i="374" s="1"/>
  <c r="P912" i="374"/>
  <c r="U912" i="374" s="1"/>
  <c r="P911" i="374"/>
  <c r="U911" i="374" s="1"/>
  <c r="P910" i="374"/>
  <c r="U910" i="374" s="1"/>
  <c r="P909" i="374"/>
  <c r="W909" i="374" s="1"/>
  <c r="Z909" i="374" s="1"/>
  <c r="P908" i="374"/>
  <c r="W908" i="374" s="1"/>
  <c r="Z908" i="374" s="1"/>
  <c r="P907" i="374"/>
  <c r="U907" i="374" s="1"/>
  <c r="P906" i="374"/>
  <c r="U906" i="374" s="1"/>
  <c r="P905" i="374"/>
  <c r="U905" i="374" s="1"/>
  <c r="P904" i="374"/>
  <c r="U904" i="374" s="1"/>
  <c r="P903" i="374"/>
  <c r="U903" i="374" s="1"/>
  <c r="P902" i="374"/>
  <c r="U902" i="374" s="1"/>
  <c r="P901" i="374"/>
  <c r="U901" i="374" s="1"/>
  <c r="P900" i="374"/>
  <c r="U900" i="374" s="1"/>
  <c r="P899" i="374"/>
  <c r="U899" i="374" s="1"/>
  <c r="P898" i="374"/>
  <c r="U898" i="374" s="1"/>
  <c r="P897" i="374"/>
  <c r="U897" i="374" s="1"/>
  <c r="P896" i="374"/>
  <c r="U896" i="374" s="1"/>
  <c r="P895" i="374"/>
  <c r="U895" i="374" s="1"/>
  <c r="P894" i="374"/>
  <c r="U894" i="374" s="1"/>
  <c r="P893" i="374"/>
  <c r="U893" i="374" s="1"/>
  <c r="P892" i="374"/>
  <c r="U892" i="374" s="1"/>
  <c r="P891" i="374"/>
  <c r="U891" i="374" s="1"/>
  <c r="P890" i="374"/>
  <c r="U890" i="374" s="1"/>
  <c r="P889" i="374"/>
  <c r="U889" i="374" s="1"/>
  <c r="P888" i="374"/>
  <c r="U888" i="374" s="1"/>
  <c r="P887" i="374"/>
  <c r="U887" i="374" s="1"/>
  <c r="P886" i="374"/>
  <c r="U886" i="374" s="1"/>
  <c r="P885" i="374"/>
  <c r="U885" i="374" s="1"/>
  <c r="P884" i="374"/>
  <c r="U884" i="374" s="1"/>
  <c r="P883" i="374"/>
  <c r="U883" i="374" s="1"/>
  <c r="P882" i="374"/>
  <c r="U882" i="374" s="1"/>
  <c r="P881" i="374"/>
  <c r="U881" i="374" s="1"/>
  <c r="P880" i="374"/>
  <c r="U880" i="374" s="1"/>
  <c r="P879" i="374"/>
  <c r="U879" i="374" s="1"/>
  <c r="P878" i="374"/>
  <c r="U878" i="374" s="1"/>
  <c r="P877" i="374"/>
  <c r="U877" i="374" s="1"/>
  <c r="P876" i="374"/>
  <c r="U876" i="374" s="1"/>
  <c r="P875" i="374"/>
  <c r="U875" i="374" s="1"/>
  <c r="P874" i="374"/>
  <c r="U874" i="374" s="1"/>
  <c r="P873" i="374"/>
  <c r="U873" i="374" s="1"/>
  <c r="P872" i="374"/>
  <c r="U872" i="374" s="1"/>
  <c r="P871" i="374"/>
  <c r="U871" i="374" s="1"/>
  <c r="P870" i="374"/>
  <c r="U870" i="374" s="1"/>
  <c r="P869" i="374"/>
  <c r="U869" i="374" s="1"/>
  <c r="P868" i="374"/>
  <c r="U868" i="374" s="1"/>
  <c r="P867" i="374"/>
  <c r="U867" i="374" s="1"/>
  <c r="P866" i="374"/>
  <c r="U866" i="374" s="1"/>
  <c r="P865" i="374"/>
  <c r="U865" i="374" s="1"/>
  <c r="P864" i="374"/>
  <c r="U864" i="374" s="1"/>
  <c r="P863" i="374"/>
  <c r="U863" i="374" s="1"/>
  <c r="P862" i="374"/>
  <c r="U862" i="374" s="1"/>
  <c r="P861" i="374"/>
  <c r="U861" i="374" s="1"/>
  <c r="P860" i="374"/>
  <c r="U860" i="374" s="1"/>
  <c r="P859" i="374"/>
  <c r="U859" i="374" s="1"/>
  <c r="P858" i="374"/>
  <c r="U858" i="374" s="1"/>
  <c r="P857" i="374"/>
  <c r="W857" i="374" s="1"/>
  <c r="X857" i="374" s="1"/>
  <c r="P856" i="374"/>
  <c r="W856" i="374" s="1"/>
  <c r="P855" i="374"/>
  <c r="U855" i="374" s="1"/>
  <c r="P854" i="374"/>
  <c r="U854" i="374" s="1"/>
  <c r="P853" i="374"/>
  <c r="U853" i="374" s="1"/>
  <c r="P852" i="374"/>
  <c r="U852" i="374" s="1"/>
  <c r="P851" i="374"/>
  <c r="U851" i="374" s="1"/>
  <c r="P850" i="374"/>
  <c r="U850" i="374" s="1"/>
  <c r="P849" i="374"/>
  <c r="U849" i="374" s="1"/>
  <c r="P848" i="374"/>
  <c r="U848" i="374" s="1"/>
  <c r="P847" i="374"/>
  <c r="U847" i="374" s="1"/>
  <c r="P846" i="374"/>
  <c r="U846" i="374" s="1"/>
  <c r="P845" i="374"/>
  <c r="U845" i="374" s="1"/>
  <c r="P844" i="374"/>
  <c r="U844" i="374" s="1"/>
  <c r="P843" i="374"/>
  <c r="U843" i="374" s="1"/>
  <c r="P842" i="374"/>
  <c r="U842" i="374" s="1"/>
  <c r="P841" i="374"/>
  <c r="U841" i="374" s="1"/>
  <c r="P840" i="374"/>
  <c r="U840" i="374" s="1"/>
  <c r="P839" i="374"/>
  <c r="U839" i="374" s="1"/>
  <c r="P838" i="374"/>
  <c r="U838" i="374" s="1"/>
  <c r="P837" i="374"/>
  <c r="U837" i="374" s="1"/>
  <c r="P836" i="374"/>
  <c r="U836" i="374" s="1"/>
  <c r="P835" i="374"/>
  <c r="W835" i="374" s="1"/>
  <c r="Z835" i="374" s="1"/>
  <c r="P834" i="374"/>
  <c r="U834" i="374" s="1"/>
  <c r="P833" i="374"/>
  <c r="U833" i="374" s="1"/>
  <c r="P832" i="374"/>
  <c r="U832" i="374" s="1"/>
  <c r="P831" i="374"/>
  <c r="U831" i="374" s="1"/>
  <c r="P830" i="374"/>
  <c r="U830" i="374" s="1"/>
  <c r="P829" i="374"/>
  <c r="U829" i="374" s="1"/>
  <c r="P828" i="374"/>
  <c r="U828" i="374" s="1"/>
  <c r="P827" i="374"/>
  <c r="U827" i="374" s="1"/>
  <c r="P826" i="374"/>
  <c r="U826" i="374" s="1"/>
  <c r="P825" i="374"/>
  <c r="U825" i="374" s="1"/>
  <c r="P824" i="374"/>
  <c r="U824" i="374" s="1"/>
  <c r="P823" i="374"/>
  <c r="U823" i="374" s="1"/>
  <c r="P822" i="374"/>
  <c r="U822" i="374" s="1"/>
  <c r="P821" i="374"/>
  <c r="U821" i="374" s="1"/>
  <c r="P820" i="374"/>
  <c r="U820" i="374" s="1"/>
  <c r="P819" i="374"/>
  <c r="U819" i="374" s="1"/>
  <c r="P818" i="374"/>
  <c r="U818" i="374" s="1"/>
  <c r="P817" i="374"/>
  <c r="U817" i="374" s="1"/>
  <c r="P816" i="374"/>
  <c r="U816" i="374" s="1"/>
  <c r="P815" i="374"/>
  <c r="U815" i="374" s="1"/>
  <c r="P814" i="374"/>
  <c r="U814" i="374" s="1"/>
  <c r="P813" i="374"/>
  <c r="U813" i="374" s="1"/>
  <c r="P812" i="374"/>
  <c r="U812" i="374" s="1"/>
  <c r="P811" i="374"/>
  <c r="U811" i="374" s="1"/>
  <c r="P810" i="374"/>
  <c r="U810" i="374" s="1"/>
  <c r="P809" i="374"/>
  <c r="U809" i="374" s="1"/>
  <c r="P808" i="374"/>
  <c r="U808" i="374" s="1"/>
  <c r="P807" i="374"/>
  <c r="U807" i="374" s="1"/>
  <c r="P806" i="374"/>
  <c r="U806" i="374" s="1"/>
  <c r="P805" i="374"/>
  <c r="U805" i="374" s="1"/>
  <c r="P804" i="374"/>
  <c r="U804" i="374" s="1"/>
  <c r="P803" i="374"/>
  <c r="U803" i="374" s="1"/>
  <c r="P802" i="374"/>
  <c r="U802" i="374" s="1"/>
  <c r="P801" i="374"/>
  <c r="U801" i="374" s="1"/>
  <c r="P800" i="374"/>
  <c r="U800" i="374" s="1"/>
  <c r="P799" i="374"/>
  <c r="V799" i="374" s="1"/>
  <c r="P798" i="374"/>
  <c r="V798" i="374" s="1"/>
  <c r="P797" i="374"/>
  <c r="V797" i="374" s="1"/>
  <c r="P796" i="374"/>
  <c r="W796" i="374" s="1"/>
  <c r="Y796" i="374" s="1"/>
  <c r="P795" i="374"/>
  <c r="W795" i="374" s="1"/>
  <c r="X795" i="374" s="1"/>
  <c r="P794" i="374"/>
  <c r="W794" i="374" s="1"/>
  <c r="Y794" i="374" s="1"/>
  <c r="P793" i="374"/>
  <c r="W793" i="374" s="1"/>
  <c r="X793" i="374" s="1"/>
  <c r="P792" i="374"/>
  <c r="W792" i="374" s="1"/>
  <c r="X792" i="374" s="1"/>
  <c r="P791" i="374"/>
  <c r="W791" i="374" s="1"/>
  <c r="X791" i="374" s="1"/>
  <c r="P790" i="374"/>
  <c r="W790" i="374" s="1"/>
  <c r="X790" i="374" s="1"/>
  <c r="P789" i="374"/>
  <c r="W789" i="374" s="1"/>
  <c r="X789" i="374" s="1"/>
  <c r="P788" i="374"/>
  <c r="W788" i="374" s="1"/>
  <c r="X788" i="374" s="1"/>
  <c r="P787" i="374"/>
  <c r="W787" i="374" s="1"/>
  <c r="X787" i="374" s="1"/>
  <c r="P786" i="374"/>
  <c r="W786" i="374" s="1"/>
  <c r="X786" i="374" s="1"/>
  <c r="P785" i="374"/>
  <c r="W785" i="374" s="1"/>
  <c r="Y785" i="374" s="1"/>
  <c r="P784" i="374"/>
  <c r="W784" i="374" s="1"/>
  <c r="X784" i="374" s="1"/>
  <c r="P783" i="374"/>
  <c r="W783" i="374" s="1"/>
  <c r="X783" i="374" s="1"/>
  <c r="P782" i="374"/>
  <c r="W782" i="374" s="1"/>
  <c r="P781" i="374"/>
  <c r="W781" i="374" s="1"/>
  <c r="X781" i="374" s="1"/>
  <c r="P780" i="374"/>
  <c r="W780" i="374" s="1"/>
  <c r="X780" i="374" s="1"/>
  <c r="P779" i="374"/>
  <c r="W779" i="374" s="1"/>
  <c r="X779" i="374" s="1"/>
  <c r="P778" i="374"/>
  <c r="U778" i="374" s="1"/>
  <c r="P777" i="374"/>
  <c r="W777" i="374" s="1"/>
  <c r="Z777" i="374" s="1"/>
  <c r="P776" i="374"/>
  <c r="W776" i="374" s="1"/>
  <c r="X776" i="374" s="1"/>
  <c r="P775" i="374"/>
  <c r="W775" i="374" s="1"/>
  <c r="P774" i="374"/>
  <c r="W774" i="374" s="1"/>
  <c r="X774" i="374" s="1"/>
  <c r="P773" i="374"/>
  <c r="W773" i="374" s="1"/>
  <c r="Z773" i="374" s="1"/>
  <c r="P772" i="374"/>
  <c r="W772" i="374" s="1"/>
  <c r="Z772" i="374" s="1"/>
  <c r="P771" i="374"/>
  <c r="W771" i="374" s="1"/>
  <c r="Z771" i="374" s="1"/>
  <c r="P770" i="374"/>
  <c r="W770" i="374" s="1"/>
  <c r="Z770" i="374" s="1"/>
  <c r="P769" i="374"/>
  <c r="W769" i="374" s="1"/>
  <c r="Z769" i="374" s="1"/>
  <c r="P768" i="374"/>
  <c r="W768" i="374" s="1"/>
  <c r="Z768" i="374" s="1"/>
  <c r="P767" i="374"/>
  <c r="W767" i="374" s="1"/>
  <c r="Z767" i="374" s="1"/>
  <c r="P766" i="374"/>
  <c r="W766" i="374" s="1"/>
  <c r="Z766" i="374" s="1"/>
  <c r="P765" i="374"/>
  <c r="W765" i="374" s="1"/>
  <c r="Z765" i="374" s="1"/>
  <c r="P764" i="374"/>
  <c r="U764" i="374" s="1"/>
  <c r="P763" i="374"/>
  <c r="W763" i="374" s="1"/>
  <c r="Z763" i="374" s="1"/>
  <c r="P762" i="374"/>
  <c r="W762" i="374" s="1"/>
  <c r="Z762" i="374" s="1"/>
  <c r="P761" i="374"/>
  <c r="W761" i="374" s="1"/>
  <c r="Z761" i="374" s="1"/>
  <c r="P760" i="374"/>
  <c r="W760" i="374" s="1"/>
  <c r="Z760" i="374" s="1"/>
  <c r="P759" i="374"/>
  <c r="W759" i="374" s="1"/>
  <c r="Z759" i="374" s="1"/>
  <c r="P758" i="374"/>
  <c r="W758" i="374" s="1"/>
  <c r="Z758" i="374" s="1"/>
  <c r="P757" i="374"/>
  <c r="U757" i="374" s="1"/>
  <c r="P756" i="374"/>
  <c r="W756" i="374" s="1"/>
  <c r="Z756" i="374" s="1"/>
  <c r="P755" i="374"/>
  <c r="W755" i="374" s="1"/>
  <c r="Z755" i="374" s="1"/>
  <c r="P754" i="374"/>
  <c r="W754" i="374" s="1"/>
  <c r="Z754" i="374" s="1"/>
  <c r="P753" i="374"/>
  <c r="U753" i="374" s="1"/>
  <c r="P752" i="374"/>
  <c r="W752" i="374" s="1"/>
  <c r="Z752" i="374" s="1"/>
  <c r="P751" i="374"/>
  <c r="W751" i="374" s="1"/>
  <c r="Z751" i="374" s="1"/>
  <c r="P750" i="374"/>
  <c r="W750" i="374" s="1"/>
  <c r="Z750" i="374" s="1"/>
  <c r="P749" i="374"/>
  <c r="W749" i="374" s="1"/>
  <c r="Z749" i="374" s="1"/>
  <c r="P748" i="374"/>
  <c r="U748" i="374" s="1"/>
  <c r="P747" i="374"/>
  <c r="W747" i="374" s="1"/>
  <c r="Z747" i="374" s="1"/>
  <c r="P746" i="374"/>
  <c r="W746" i="374" s="1"/>
  <c r="Z746" i="374" s="1"/>
  <c r="P745" i="374"/>
  <c r="W745" i="374" s="1"/>
  <c r="Z745" i="374" s="1"/>
  <c r="P744" i="374"/>
  <c r="U744" i="374" s="1"/>
  <c r="P743" i="374"/>
  <c r="U743" i="374" s="1"/>
  <c r="P742" i="374"/>
  <c r="U742" i="374" s="1"/>
  <c r="P741" i="374"/>
  <c r="U741" i="374" s="1"/>
  <c r="P740" i="374"/>
  <c r="U740" i="374" s="1"/>
  <c r="P739" i="374"/>
  <c r="W739" i="374" s="1"/>
  <c r="Z739" i="374" s="1"/>
  <c r="P738" i="374"/>
  <c r="W738" i="374" s="1"/>
  <c r="Z738" i="374" s="1"/>
  <c r="P737" i="374"/>
  <c r="W737" i="374" s="1"/>
  <c r="Z737" i="374" s="1"/>
  <c r="P736" i="374"/>
  <c r="U736" i="374" s="1"/>
  <c r="P735" i="374"/>
  <c r="U735" i="374" s="1"/>
  <c r="P734" i="374"/>
  <c r="V734" i="374" s="1"/>
  <c r="P733" i="374"/>
  <c r="V733" i="374" s="1"/>
  <c r="P732" i="374"/>
  <c r="V732" i="374" s="1"/>
  <c r="P731" i="374"/>
  <c r="V731" i="374" s="1"/>
  <c r="P730" i="374"/>
  <c r="V730" i="374" s="1"/>
  <c r="P729" i="374"/>
  <c r="V729" i="374" s="1"/>
  <c r="P728" i="374"/>
  <c r="V728" i="374" s="1"/>
  <c r="P727" i="374"/>
  <c r="V727" i="374" s="1"/>
  <c r="P726" i="374"/>
  <c r="V726" i="374" s="1"/>
  <c r="P725" i="374"/>
  <c r="V725" i="374" s="1"/>
  <c r="P724" i="374"/>
  <c r="V724" i="374" s="1"/>
  <c r="P723" i="374"/>
  <c r="V723" i="374" s="1"/>
  <c r="P722" i="374"/>
  <c r="V722" i="374" s="1"/>
  <c r="P721" i="374"/>
  <c r="V721" i="374" s="1"/>
  <c r="P720" i="374"/>
  <c r="V720" i="374" s="1"/>
  <c r="P719" i="374"/>
  <c r="V719" i="374" s="1"/>
  <c r="P718" i="374"/>
  <c r="V718" i="374" s="1"/>
  <c r="P717" i="374"/>
  <c r="V717" i="374" s="1"/>
  <c r="P716" i="374"/>
  <c r="V716" i="374" s="1"/>
  <c r="P715" i="374"/>
  <c r="V715" i="374" s="1"/>
  <c r="P714" i="374"/>
  <c r="V714" i="374" s="1"/>
  <c r="P713" i="374"/>
  <c r="V713" i="374" s="1"/>
  <c r="P712" i="374"/>
  <c r="V712" i="374" s="1"/>
  <c r="P711" i="374"/>
  <c r="W711" i="374" s="1"/>
  <c r="Z711" i="374" s="1"/>
  <c r="P710" i="374"/>
  <c r="W710" i="374" s="1"/>
  <c r="Z710" i="374" s="1"/>
  <c r="P709" i="374"/>
  <c r="W709" i="374" s="1"/>
  <c r="Z709" i="374" s="1"/>
  <c r="P708" i="374"/>
  <c r="W708" i="374" s="1"/>
  <c r="Z708" i="374" s="1"/>
  <c r="P707" i="374"/>
  <c r="W707" i="374" s="1"/>
  <c r="Z707" i="374" s="1"/>
  <c r="P706" i="374"/>
  <c r="W706" i="374" s="1"/>
  <c r="Z706" i="374" s="1"/>
  <c r="P705" i="374"/>
  <c r="V705" i="374" s="1"/>
  <c r="P704" i="374"/>
  <c r="V704" i="374" s="1"/>
  <c r="P703" i="374"/>
  <c r="V703" i="374" s="1"/>
  <c r="P702" i="374"/>
  <c r="V702" i="374" s="1"/>
  <c r="P701" i="374"/>
  <c r="V701" i="374" s="1"/>
  <c r="P700" i="374"/>
  <c r="V700" i="374" s="1"/>
  <c r="P699" i="374"/>
  <c r="V699" i="374" s="1"/>
  <c r="P698" i="374"/>
  <c r="V698" i="374" s="1"/>
  <c r="P697" i="374"/>
  <c r="W697" i="374" s="1"/>
  <c r="Z697" i="374" s="1"/>
  <c r="P696" i="374"/>
  <c r="W696" i="374" s="1"/>
  <c r="Z696" i="374" s="1"/>
  <c r="P695" i="374"/>
  <c r="V695" i="374" s="1"/>
  <c r="P694" i="374"/>
  <c r="V694" i="374" s="1"/>
  <c r="P693" i="374"/>
  <c r="V693" i="374" s="1"/>
  <c r="P692" i="374"/>
  <c r="V692" i="374" s="1"/>
  <c r="P691" i="374"/>
  <c r="V691" i="374" s="1"/>
  <c r="P690" i="374"/>
  <c r="V690" i="374" s="1"/>
  <c r="P689" i="374"/>
  <c r="V689" i="374" s="1"/>
  <c r="P688" i="374"/>
  <c r="W688" i="374" s="1"/>
  <c r="Z688" i="374" s="1"/>
  <c r="P687" i="374"/>
  <c r="V687" i="374" s="1"/>
  <c r="P686" i="374"/>
  <c r="V686" i="374" s="1"/>
  <c r="P685" i="374"/>
  <c r="V685" i="374" s="1"/>
  <c r="P684" i="374"/>
  <c r="V684" i="374" s="1"/>
  <c r="P683" i="374"/>
  <c r="V683" i="374" s="1"/>
  <c r="P682" i="374"/>
  <c r="P681" i="374"/>
  <c r="W681" i="374" s="1"/>
  <c r="Z681" i="374" s="1"/>
  <c r="P680" i="374"/>
  <c r="W680" i="374" s="1"/>
  <c r="Z680" i="374" s="1"/>
  <c r="P679" i="374"/>
  <c r="W679" i="374" s="1"/>
  <c r="Z679" i="374" s="1"/>
  <c r="P678" i="374"/>
  <c r="W678" i="374" s="1"/>
  <c r="Z678" i="374" s="1"/>
  <c r="P677" i="374"/>
  <c r="W677" i="374" s="1"/>
  <c r="Z677" i="374" s="1"/>
  <c r="P676" i="374"/>
  <c r="W676" i="374" s="1"/>
  <c r="Z676" i="374" s="1"/>
  <c r="P675" i="374"/>
  <c r="W675" i="374" s="1"/>
  <c r="Z675" i="374" s="1"/>
  <c r="P674" i="374"/>
  <c r="W674" i="374" s="1"/>
  <c r="Z674" i="374" s="1"/>
  <c r="P673" i="374"/>
  <c r="W673" i="374" s="1"/>
  <c r="Z673" i="374" s="1"/>
  <c r="P672" i="374"/>
  <c r="W672" i="374" s="1"/>
  <c r="P671" i="374"/>
  <c r="W671" i="374" s="1"/>
  <c r="X671" i="374" s="1"/>
  <c r="P670" i="374"/>
  <c r="W670" i="374" s="1"/>
  <c r="X670" i="374" s="1"/>
  <c r="P669" i="374"/>
  <c r="W669" i="374" s="1"/>
  <c r="P668" i="374"/>
  <c r="W668" i="374" s="1"/>
  <c r="Z668" i="374" s="1"/>
  <c r="P667" i="374"/>
  <c r="W667" i="374" s="1"/>
  <c r="Z667" i="374" s="1"/>
  <c r="P666" i="374"/>
  <c r="W666" i="374" s="1"/>
  <c r="Z666" i="374" s="1"/>
  <c r="P665" i="374"/>
  <c r="W665" i="374" s="1"/>
  <c r="Z665" i="374" s="1"/>
  <c r="P664" i="374"/>
  <c r="W664" i="374" s="1"/>
  <c r="Z664" i="374" s="1"/>
  <c r="P663" i="374"/>
  <c r="W663" i="374" s="1"/>
  <c r="Z663" i="374" s="1"/>
  <c r="P662" i="374"/>
  <c r="W662" i="374" s="1"/>
  <c r="Z662" i="374" s="1"/>
  <c r="P661" i="374"/>
  <c r="W661" i="374" s="1"/>
  <c r="Z661" i="374" s="1"/>
  <c r="P660" i="374"/>
  <c r="W660" i="374" s="1"/>
  <c r="Z660" i="374" s="1"/>
  <c r="P659" i="374"/>
  <c r="T659" i="374" s="1"/>
  <c r="P658" i="374"/>
  <c r="T658" i="374" s="1"/>
  <c r="P657" i="374"/>
  <c r="T657" i="374" s="1"/>
  <c r="P656" i="374"/>
  <c r="T656" i="374" s="1"/>
  <c r="P655" i="374"/>
  <c r="W655" i="374" s="1"/>
  <c r="Z655" i="374" s="1"/>
  <c r="P654" i="374"/>
  <c r="W654" i="374" s="1"/>
  <c r="Z654" i="374" s="1"/>
  <c r="P653" i="374"/>
  <c r="T653" i="374" s="1"/>
  <c r="P652" i="374"/>
  <c r="W652" i="374" s="1"/>
  <c r="X652" i="374" s="1"/>
  <c r="P651" i="374"/>
  <c r="T651" i="374" s="1"/>
  <c r="P650" i="374"/>
  <c r="T650" i="374" s="1"/>
  <c r="P649" i="374"/>
  <c r="W649" i="374" s="1"/>
  <c r="Z649" i="374" s="1"/>
  <c r="P648" i="374"/>
  <c r="W648" i="374" s="1"/>
  <c r="Z648" i="374" s="1"/>
  <c r="P647" i="374"/>
  <c r="W647" i="374" s="1"/>
  <c r="Z647" i="374" s="1"/>
  <c r="P646" i="374"/>
  <c r="W646" i="374" s="1"/>
  <c r="Z646" i="374" s="1"/>
  <c r="P645" i="374"/>
  <c r="W645" i="374" s="1"/>
  <c r="Y645" i="374" s="1"/>
  <c r="P644" i="374"/>
  <c r="W644" i="374" s="1"/>
  <c r="Z644" i="374" s="1"/>
  <c r="P643" i="374"/>
  <c r="W643" i="374" s="1"/>
  <c r="P642" i="374"/>
  <c r="T642" i="374" s="1"/>
  <c r="P641" i="374"/>
  <c r="P640" i="374"/>
  <c r="T640" i="374" s="1"/>
  <c r="P639" i="374"/>
  <c r="W639" i="374" s="1"/>
  <c r="P638" i="374"/>
  <c r="T638" i="374" s="1"/>
  <c r="P637" i="374"/>
  <c r="W637" i="374" s="1"/>
  <c r="Z637" i="374" s="1"/>
  <c r="P636" i="374"/>
  <c r="W636" i="374" s="1"/>
  <c r="Z636" i="374" s="1"/>
  <c r="P635" i="374"/>
  <c r="T635" i="374" s="1"/>
  <c r="P634" i="374"/>
  <c r="T634" i="374" s="1"/>
  <c r="P633" i="374"/>
  <c r="W633" i="374" s="1"/>
  <c r="Z633" i="374" s="1"/>
  <c r="P632" i="374"/>
  <c r="W632" i="374" s="1"/>
  <c r="Z632" i="374" s="1"/>
  <c r="P631" i="374"/>
  <c r="W631" i="374" s="1"/>
  <c r="Z631" i="374" s="1"/>
  <c r="P630" i="374"/>
  <c r="W630" i="374" s="1"/>
  <c r="X630" i="374" s="1"/>
  <c r="P629" i="374"/>
  <c r="V629" i="374" s="1"/>
  <c r="P628" i="374"/>
  <c r="T628" i="374" s="1"/>
  <c r="P627" i="374"/>
  <c r="T627" i="374" s="1"/>
  <c r="P626" i="374"/>
  <c r="W626" i="374" s="1"/>
  <c r="Z626" i="374" s="1"/>
  <c r="P625" i="374"/>
  <c r="T625" i="374" s="1"/>
  <c r="P624" i="374"/>
  <c r="W624" i="374" s="1"/>
  <c r="Z624" i="374" s="1"/>
  <c r="P623" i="374"/>
  <c r="T623" i="374" s="1"/>
  <c r="P622" i="374"/>
  <c r="W622" i="374" s="1"/>
  <c r="X622" i="374" s="1"/>
  <c r="P621" i="374"/>
  <c r="W621" i="374" s="1"/>
  <c r="Z621" i="374" s="1"/>
  <c r="P620" i="374"/>
  <c r="T620" i="374" s="1"/>
  <c r="P619" i="374"/>
  <c r="W619" i="374" s="1"/>
  <c r="Y619" i="374" s="1"/>
  <c r="P618" i="374"/>
  <c r="T618" i="374" s="1"/>
  <c r="P617" i="374"/>
  <c r="T617" i="374" s="1"/>
  <c r="P616" i="374"/>
  <c r="T616" i="374" s="1"/>
  <c r="P615" i="374"/>
  <c r="W615" i="374" s="1"/>
  <c r="Z615" i="374" s="1"/>
  <c r="P614" i="374"/>
  <c r="W614" i="374" s="1"/>
  <c r="Z614" i="374" s="1"/>
  <c r="P613" i="374"/>
  <c r="V613" i="374" s="1"/>
  <c r="P612" i="374"/>
  <c r="W612" i="374" s="1"/>
  <c r="Z612" i="374" s="1"/>
  <c r="P611" i="374"/>
  <c r="W611" i="374" s="1"/>
  <c r="Z611" i="374" s="1"/>
  <c r="P610" i="374"/>
  <c r="W610" i="374" s="1"/>
  <c r="Z610" i="374" s="1"/>
  <c r="P609" i="374"/>
  <c r="T609" i="374" s="1"/>
  <c r="P608" i="374"/>
  <c r="V608" i="374" s="1"/>
  <c r="P607" i="374"/>
  <c r="V607" i="374" s="1"/>
  <c r="P606" i="374"/>
  <c r="V606" i="374" s="1"/>
  <c r="P605" i="374"/>
  <c r="V605" i="374" s="1"/>
  <c r="P604" i="374"/>
  <c r="V604" i="374" s="1"/>
  <c r="P603" i="374"/>
  <c r="V603" i="374" s="1"/>
  <c r="P602" i="374"/>
  <c r="V602" i="374" s="1"/>
  <c r="P601" i="374"/>
  <c r="V601" i="374" s="1"/>
  <c r="P600" i="374"/>
  <c r="V600" i="374" s="1"/>
  <c r="P599" i="374"/>
  <c r="V599" i="374" s="1"/>
  <c r="P598" i="374"/>
  <c r="V598" i="374" s="1"/>
  <c r="P597" i="374"/>
  <c r="V597" i="374" s="1"/>
  <c r="P596" i="374"/>
  <c r="V596" i="374" s="1"/>
  <c r="P595" i="374"/>
  <c r="V595" i="374" s="1"/>
  <c r="P594" i="374"/>
  <c r="V594" i="374" s="1"/>
  <c r="P593" i="374"/>
  <c r="V593" i="374" s="1"/>
  <c r="P592" i="374"/>
  <c r="V592" i="374" s="1"/>
  <c r="P591" i="374"/>
  <c r="V591" i="374" s="1"/>
  <c r="P590" i="374"/>
  <c r="V590" i="374" s="1"/>
  <c r="P589" i="374"/>
  <c r="V589" i="374" s="1"/>
  <c r="P588" i="374"/>
  <c r="V588" i="374" s="1"/>
  <c r="P587" i="374"/>
  <c r="V587" i="374" s="1"/>
  <c r="P586" i="374"/>
  <c r="V586" i="374" s="1"/>
  <c r="P585" i="374"/>
  <c r="V585" i="374" s="1"/>
  <c r="P584" i="374"/>
  <c r="V584" i="374" s="1"/>
  <c r="P583" i="374"/>
  <c r="V583" i="374" s="1"/>
  <c r="P582" i="374"/>
  <c r="T582" i="374" s="1"/>
  <c r="P581" i="374"/>
  <c r="T581" i="374" s="1"/>
  <c r="P580" i="374"/>
  <c r="T580" i="374" s="1"/>
  <c r="P579" i="374"/>
  <c r="T579" i="374" s="1"/>
  <c r="P578" i="374"/>
  <c r="T578" i="374" s="1"/>
  <c r="P577" i="374"/>
  <c r="W577" i="374" s="1"/>
  <c r="Z577" i="374" s="1"/>
  <c r="P576" i="374"/>
  <c r="W576" i="374" s="1"/>
  <c r="Z576" i="374" s="1"/>
  <c r="P575" i="374"/>
  <c r="W575" i="374" s="1"/>
  <c r="Z575" i="374" s="1"/>
  <c r="P574" i="374"/>
  <c r="W574" i="374" s="1"/>
  <c r="Z574" i="374" s="1"/>
  <c r="P573" i="374"/>
  <c r="W573" i="374" s="1"/>
  <c r="Z573" i="374" s="1"/>
  <c r="P572" i="374"/>
  <c r="W572" i="374" s="1"/>
  <c r="Z572" i="374" s="1"/>
  <c r="P571" i="374"/>
  <c r="W571" i="374" s="1"/>
  <c r="Z571" i="374" s="1"/>
  <c r="P570" i="374"/>
  <c r="W570" i="374" s="1"/>
  <c r="Z570" i="374" s="1"/>
  <c r="P569" i="374"/>
  <c r="W569" i="374" s="1"/>
  <c r="Z569" i="374" s="1"/>
  <c r="P568" i="374"/>
  <c r="W568" i="374" s="1"/>
  <c r="Z568" i="374" s="1"/>
  <c r="P567" i="374"/>
  <c r="W567" i="374" s="1"/>
  <c r="Z567" i="374" s="1"/>
  <c r="P566" i="374"/>
  <c r="W566" i="374" s="1"/>
  <c r="Z566" i="374" s="1"/>
  <c r="P565" i="374"/>
  <c r="W565" i="374" s="1"/>
  <c r="Z565" i="374" s="1"/>
  <c r="P564" i="374"/>
  <c r="W564" i="374" s="1"/>
  <c r="Z564" i="374" s="1"/>
  <c r="P563" i="374"/>
  <c r="W563" i="374" s="1"/>
  <c r="Z563" i="374" s="1"/>
  <c r="P562" i="374"/>
  <c r="W562" i="374" s="1"/>
  <c r="Z562" i="374" s="1"/>
  <c r="P561" i="374"/>
  <c r="T561" i="374" s="1"/>
  <c r="P560" i="374"/>
  <c r="T560" i="374" s="1"/>
  <c r="P559" i="374"/>
  <c r="T559" i="374" s="1"/>
  <c r="P558" i="374"/>
  <c r="T558" i="374" s="1"/>
  <c r="P557" i="374"/>
  <c r="W557" i="374" s="1"/>
  <c r="Z557" i="374" s="1"/>
  <c r="P556" i="374"/>
  <c r="T556" i="374" s="1"/>
  <c r="P555" i="374"/>
  <c r="T555" i="374" s="1"/>
  <c r="P554" i="374"/>
  <c r="T554" i="374" s="1"/>
  <c r="P553" i="374"/>
  <c r="T553" i="374" s="1"/>
  <c r="P552" i="374"/>
  <c r="T552" i="374" s="1"/>
  <c r="P551" i="374"/>
  <c r="T551" i="374" s="1"/>
  <c r="P550" i="374"/>
  <c r="T550" i="374" s="1"/>
  <c r="P549" i="374"/>
  <c r="T549" i="374" s="1"/>
  <c r="P548" i="374"/>
  <c r="T548" i="374" s="1"/>
  <c r="P547" i="374"/>
  <c r="T547" i="374" s="1"/>
  <c r="P546" i="374"/>
  <c r="T546" i="374" s="1"/>
  <c r="P545" i="374"/>
  <c r="W545" i="374" s="1"/>
  <c r="Z545" i="374" s="1"/>
  <c r="P544" i="374"/>
  <c r="T544" i="374" s="1"/>
  <c r="P543" i="374"/>
  <c r="W543" i="374" s="1"/>
  <c r="Z543" i="374" s="1"/>
  <c r="P542" i="374"/>
  <c r="T542" i="374" s="1"/>
  <c r="P541" i="374"/>
  <c r="T541" i="374" s="1"/>
  <c r="P540" i="374"/>
  <c r="T540" i="374" s="1"/>
  <c r="P539" i="374"/>
  <c r="W539" i="374" s="1"/>
  <c r="Z539" i="374" s="1"/>
  <c r="P538" i="374"/>
  <c r="T538" i="374" s="1"/>
  <c r="P537" i="374"/>
  <c r="W537" i="374" s="1"/>
  <c r="Z537" i="374" s="1"/>
  <c r="P536" i="374"/>
  <c r="T536" i="374" s="1"/>
  <c r="P535" i="374"/>
  <c r="W535" i="374" s="1"/>
  <c r="Z535" i="374" s="1"/>
  <c r="P534" i="374"/>
  <c r="T534" i="374" s="1"/>
  <c r="P533" i="374"/>
  <c r="T533" i="374" s="1"/>
  <c r="P532" i="374"/>
  <c r="T532" i="374" s="1"/>
  <c r="P531" i="374"/>
  <c r="W531" i="374" s="1"/>
  <c r="Z531" i="374" s="1"/>
  <c r="P530" i="374"/>
  <c r="T530" i="374" s="1"/>
  <c r="P529" i="374"/>
  <c r="T529" i="374" s="1"/>
  <c r="P528" i="374"/>
  <c r="T528" i="374" s="1"/>
  <c r="P527" i="374"/>
  <c r="W527" i="374" s="1"/>
  <c r="Z527" i="374" s="1"/>
  <c r="P526" i="374"/>
  <c r="W526" i="374" s="1"/>
  <c r="Z526" i="374" s="1"/>
  <c r="P525" i="374"/>
  <c r="T525" i="374" s="1"/>
  <c r="P524" i="374"/>
  <c r="T524" i="374" s="1"/>
  <c r="P523" i="374"/>
  <c r="T523" i="374" s="1"/>
  <c r="P522" i="374"/>
  <c r="T522" i="374" s="1"/>
  <c r="P521" i="374"/>
  <c r="T521" i="374" s="1"/>
  <c r="P520" i="374"/>
  <c r="T520" i="374" s="1"/>
  <c r="P519" i="374"/>
  <c r="T519" i="374" s="1"/>
  <c r="P518" i="374"/>
  <c r="T518" i="374" s="1"/>
  <c r="P517" i="374"/>
  <c r="T517" i="374" s="1"/>
  <c r="P516" i="374"/>
  <c r="T516" i="374" s="1"/>
  <c r="P515" i="374"/>
  <c r="T515" i="374" s="1"/>
  <c r="P514" i="374"/>
  <c r="W514" i="374" s="1"/>
  <c r="Z514" i="374" s="1"/>
  <c r="P513" i="374"/>
  <c r="T513" i="374" s="1"/>
  <c r="P512" i="374"/>
  <c r="T512" i="374" s="1"/>
  <c r="P511" i="374"/>
  <c r="T511" i="374" s="1"/>
  <c r="P510" i="374"/>
  <c r="T510" i="374" s="1"/>
  <c r="P509" i="374"/>
  <c r="T509" i="374" s="1"/>
  <c r="P508" i="374"/>
  <c r="V508" i="374" s="1"/>
  <c r="P507" i="374"/>
  <c r="T507" i="374" s="1"/>
  <c r="P506" i="374"/>
  <c r="T506" i="374" s="1"/>
  <c r="P505" i="374"/>
  <c r="W505" i="374" s="1"/>
  <c r="Z505" i="374" s="1"/>
  <c r="P504" i="374"/>
  <c r="T504" i="374" s="1"/>
  <c r="P503" i="374"/>
  <c r="V503" i="374" s="1"/>
  <c r="P502" i="374"/>
  <c r="T502" i="374" s="1"/>
  <c r="P501" i="374"/>
  <c r="T501" i="374" s="1"/>
  <c r="P500" i="374"/>
  <c r="T500" i="374" s="1"/>
  <c r="P499" i="374"/>
  <c r="T499" i="374" s="1"/>
  <c r="P498" i="374"/>
  <c r="V498" i="374" s="1"/>
  <c r="P497" i="374"/>
  <c r="T497" i="374" s="1"/>
  <c r="P496" i="374"/>
  <c r="T496" i="374" s="1"/>
  <c r="P495" i="374"/>
  <c r="T495" i="374" s="1"/>
  <c r="P494" i="374"/>
  <c r="T494" i="374" s="1"/>
  <c r="P493" i="374"/>
  <c r="W493" i="374" s="1"/>
  <c r="Z493" i="374" s="1"/>
  <c r="P492" i="374"/>
  <c r="W492" i="374" s="1"/>
  <c r="Z492" i="374" s="1"/>
  <c r="P491" i="374"/>
  <c r="W491" i="374" s="1"/>
  <c r="Z491" i="374" s="1"/>
  <c r="P490" i="374"/>
  <c r="W490" i="374" s="1"/>
  <c r="Z490" i="374" s="1"/>
  <c r="P489" i="374"/>
  <c r="T489" i="374" s="1"/>
  <c r="P488" i="374"/>
  <c r="T488" i="374" s="1"/>
  <c r="P487" i="374"/>
  <c r="T487" i="374" s="1"/>
  <c r="P486" i="374"/>
  <c r="T486" i="374" s="1"/>
  <c r="P485" i="374"/>
  <c r="W485" i="374" s="1"/>
  <c r="Z485" i="374" s="1"/>
  <c r="P484" i="374"/>
  <c r="T484" i="374" s="1"/>
  <c r="P483" i="374"/>
  <c r="T483" i="374" s="1"/>
  <c r="P482" i="374"/>
  <c r="T482" i="374" s="1"/>
  <c r="P481" i="374"/>
  <c r="T481" i="374" s="1"/>
  <c r="P480" i="374"/>
  <c r="W480" i="374" s="1"/>
  <c r="Z480" i="374" s="1"/>
  <c r="P479" i="374"/>
  <c r="W479" i="374" s="1"/>
  <c r="Z479" i="374" s="1"/>
  <c r="P478" i="374"/>
  <c r="W478" i="374" s="1"/>
  <c r="Z478" i="374" s="1"/>
  <c r="P477" i="374"/>
  <c r="T477" i="374" s="1"/>
  <c r="P476" i="374"/>
  <c r="T476" i="374" s="1"/>
  <c r="P475" i="374"/>
  <c r="T475" i="374" s="1"/>
  <c r="P474" i="374"/>
  <c r="T474" i="374" s="1"/>
  <c r="P473" i="374"/>
  <c r="W473" i="374" s="1"/>
  <c r="Z473" i="374" s="1"/>
  <c r="P472" i="374"/>
  <c r="W472" i="374" s="1"/>
  <c r="Z472" i="374" s="1"/>
  <c r="P471" i="374"/>
  <c r="W471" i="374" s="1"/>
  <c r="Z471" i="374" s="1"/>
  <c r="P470" i="374"/>
  <c r="W470" i="374" s="1"/>
  <c r="Z470" i="374" s="1"/>
  <c r="P469" i="374"/>
  <c r="W469" i="374" s="1"/>
  <c r="Z469" i="374" s="1"/>
  <c r="P468" i="374"/>
  <c r="W468" i="374" s="1"/>
  <c r="Z468" i="374" s="1"/>
  <c r="P467" i="374"/>
  <c r="W467" i="374" s="1"/>
  <c r="Z467" i="374" s="1"/>
  <c r="P466" i="374"/>
  <c r="W466" i="374" s="1"/>
  <c r="Z466" i="374" s="1"/>
  <c r="P465" i="374"/>
  <c r="W465" i="374" s="1"/>
  <c r="Z465" i="374" s="1"/>
  <c r="P464" i="374"/>
  <c r="W464" i="374" s="1"/>
  <c r="Z464" i="374" s="1"/>
  <c r="P463" i="374"/>
  <c r="T463" i="374" s="1"/>
  <c r="P462" i="374"/>
  <c r="T462" i="374" s="1"/>
  <c r="P461" i="374"/>
  <c r="T461" i="374" s="1"/>
  <c r="P460" i="374"/>
  <c r="T460" i="374" s="1"/>
  <c r="P459" i="374"/>
  <c r="T459" i="374" s="1"/>
  <c r="P458" i="374"/>
  <c r="T458" i="374" s="1"/>
  <c r="P457" i="374"/>
  <c r="T457" i="374" s="1"/>
  <c r="P456" i="374"/>
  <c r="T456" i="374" s="1"/>
  <c r="P455" i="374"/>
  <c r="W455" i="374" s="1"/>
  <c r="X455" i="374" s="1"/>
  <c r="P454" i="374"/>
  <c r="W454" i="374" s="1"/>
  <c r="X454" i="374" s="1"/>
  <c r="P453" i="374"/>
  <c r="W453" i="374" s="1"/>
  <c r="X453" i="374" s="1"/>
  <c r="P452" i="374"/>
  <c r="W452" i="374" s="1"/>
  <c r="Z452" i="374" s="1"/>
  <c r="P451" i="374"/>
  <c r="W451" i="374" s="1"/>
  <c r="Z451" i="374" s="1"/>
  <c r="P450" i="374"/>
  <c r="T450" i="374" s="1"/>
  <c r="P449" i="374"/>
  <c r="P448" i="374"/>
  <c r="W448" i="374" s="1"/>
  <c r="Z448" i="374" s="1"/>
  <c r="P447" i="374"/>
  <c r="W447" i="374" s="1"/>
  <c r="Z447" i="374" s="1"/>
  <c r="P446" i="374"/>
  <c r="W446" i="374" s="1"/>
  <c r="Z446" i="374" s="1"/>
  <c r="P445" i="374"/>
  <c r="W445" i="374" s="1"/>
  <c r="Z445" i="374" s="1"/>
  <c r="P444" i="374"/>
  <c r="W444" i="374" s="1"/>
  <c r="Z444" i="374" s="1"/>
  <c r="P443" i="374"/>
  <c r="W443" i="374" s="1"/>
  <c r="Z443" i="374" s="1"/>
  <c r="P442" i="374"/>
  <c r="W442" i="374" s="1"/>
  <c r="Z442" i="374" s="1"/>
  <c r="P441" i="374"/>
  <c r="W441" i="374" s="1"/>
  <c r="Z441" i="374" s="1"/>
  <c r="P440" i="374"/>
  <c r="W440" i="374" s="1"/>
  <c r="Z440" i="374" s="1"/>
  <c r="P439" i="374"/>
  <c r="T439" i="374" s="1"/>
  <c r="P438" i="374"/>
  <c r="T438" i="374" s="1"/>
  <c r="P437" i="374"/>
  <c r="T437" i="374" s="1"/>
  <c r="P436" i="374"/>
  <c r="T436" i="374" s="1"/>
  <c r="P435" i="374"/>
  <c r="T435" i="374" s="1"/>
  <c r="P434" i="374"/>
  <c r="T434" i="374" s="1"/>
  <c r="P433" i="374"/>
  <c r="T433" i="374" s="1"/>
  <c r="P432" i="374"/>
  <c r="T432" i="374" s="1"/>
  <c r="P431" i="374"/>
  <c r="T431" i="374" s="1"/>
  <c r="P430" i="374"/>
  <c r="W430" i="374" s="1"/>
  <c r="X430" i="374" s="1"/>
  <c r="P429" i="374"/>
  <c r="W429" i="374" s="1"/>
  <c r="X429" i="374" s="1"/>
  <c r="P428" i="374"/>
  <c r="W428" i="374" s="1"/>
  <c r="X428" i="374" s="1"/>
  <c r="P427" i="374"/>
  <c r="W427" i="374" s="1"/>
  <c r="X427" i="374" s="1"/>
  <c r="P426" i="374"/>
  <c r="W426" i="374" s="1"/>
  <c r="X426" i="374" s="1"/>
  <c r="P425" i="374"/>
  <c r="W425" i="374" s="1"/>
  <c r="X425" i="374" s="1"/>
  <c r="P424" i="374"/>
  <c r="W424" i="374" s="1"/>
  <c r="X424" i="374" s="1"/>
  <c r="P423" i="374"/>
  <c r="W423" i="374" s="1"/>
  <c r="X423" i="374" s="1"/>
  <c r="P422" i="374"/>
  <c r="W422" i="374" s="1"/>
  <c r="X422" i="374" s="1"/>
  <c r="P421" i="374"/>
  <c r="W421" i="374" s="1"/>
  <c r="X421" i="374" s="1"/>
  <c r="P420" i="374"/>
  <c r="T420" i="374" s="1"/>
  <c r="P419" i="374"/>
  <c r="T419" i="374" s="1"/>
  <c r="P418" i="374"/>
  <c r="W418" i="374" s="1"/>
  <c r="X418" i="374" s="1"/>
  <c r="P417" i="374"/>
  <c r="W417" i="374" s="1"/>
  <c r="X417" i="374" s="1"/>
  <c r="P416" i="374"/>
  <c r="W416" i="374" s="1"/>
  <c r="X416" i="374" s="1"/>
  <c r="P415" i="374"/>
  <c r="W415" i="374" s="1"/>
  <c r="X415" i="374" s="1"/>
  <c r="P414" i="374"/>
  <c r="T414" i="374" s="1"/>
  <c r="P413" i="374"/>
  <c r="W413" i="374" s="1"/>
  <c r="Z413" i="374" s="1"/>
  <c r="P412" i="374"/>
  <c r="T412" i="374" s="1"/>
  <c r="P411" i="374"/>
  <c r="W411" i="374" s="1"/>
  <c r="Z411" i="374" s="1"/>
  <c r="P410" i="374"/>
  <c r="W410" i="374" s="1"/>
  <c r="Z410" i="374" s="1"/>
  <c r="P409" i="374"/>
  <c r="W409" i="374" s="1"/>
  <c r="Z409" i="374" s="1"/>
  <c r="P408" i="374"/>
  <c r="W408" i="374" s="1"/>
  <c r="Z408" i="374" s="1"/>
  <c r="P407" i="374"/>
  <c r="W407" i="374" s="1"/>
  <c r="Z407" i="374" s="1"/>
  <c r="P406" i="374"/>
  <c r="W406" i="374" s="1"/>
  <c r="Z406" i="374" s="1"/>
  <c r="P405" i="374"/>
  <c r="W405" i="374" s="1"/>
  <c r="Z405" i="374" s="1"/>
  <c r="P404" i="374"/>
  <c r="W404" i="374" s="1"/>
  <c r="Z404" i="374" s="1"/>
  <c r="P403" i="374"/>
  <c r="W403" i="374" s="1"/>
  <c r="Z403" i="374" s="1"/>
  <c r="P402" i="374"/>
  <c r="W402" i="374" s="1"/>
  <c r="Z402" i="374" s="1"/>
  <c r="P401" i="374"/>
  <c r="W401" i="374" s="1"/>
  <c r="Z401" i="374" s="1"/>
  <c r="P400" i="374"/>
  <c r="W400" i="374" s="1"/>
  <c r="Z400" i="374" s="1"/>
  <c r="P399" i="374"/>
  <c r="W399" i="374" s="1"/>
  <c r="Z399" i="374" s="1"/>
  <c r="P398" i="374"/>
  <c r="W398" i="374" s="1"/>
  <c r="Z398" i="374" s="1"/>
  <c r="P397" i="374"/>
  <c r="W397" i="374" s="1"/>
  <c r="X397" i="374" s="1"/>
  <c r="P396" i="374"/>
  <c r="W396" i="374" s="1"/>
  <c r="Z396" i="374" s="1"/>
  <c r="P395" i="374"/>
  <c r="W395" i="374" s="1"/>
  <c r="Z395" i="374" s="1"/>
  <c r="P394" i="374"/>
  <c r="W394" i="374" s="1"/>
  <c r="Z394" i="374" s="1"/>
  <c r="P393" i="374"/>
  <c r="W393" i="374" s="1"/>
  <c r="Z393" i="374" s="1"/>
  <c r="P392" i="374"/>
  <c r="W392" i="374" s="1"/>
  <c r="Z392" i="374" s="1"/>
  <c r="P391" i="374"/>
  <c r="W391" i="374" s="1"/>
  <c r="Z391" i="374" s="1"/>
  <c r="P390" i="374"/>
  <c r="W390" i="374" s="1"/>
  <c r="Z390" i="374" s="1"/>
  <c r="P389" i="374"/>
  <c r="W389" i="374" s="1"/>
  <c r="Z389" i="374" s="1"/>
  <c r="P388" i="374"/>
  <c r="W388" i="374" s="1"/>
  <c r="Z388" i="374" s="1"/>
  <c r="P387" i="374"/>
  <c r="W387" i="374" s="1"/>
  <c r="Z387" i="374" s="1"/>
  <c r="P386" i="374"/>
  <c r="W386" i="374" s="1"/>
  <c r="Z386" i="374" s="1"/>
  <c r="P385" i="374"/>
  <c r="W385" i="374" s="1"/>
  <c r="Z385" i="374" s="1"/>
  <c r="P384" i="374"/>
  <c r="W384" i="374" s="1"/>
  <c r="Z384" i="374" s="1"/>
  <c r="P383" i="374"/>
  <c r="W383" i="374" s="1"/>
  <c r="Z383" i="374" s="1"/>
  <c r="P382" i="374"/>
  <c r="W382" i="374" s="1"/>
  <c r="Z382" i="374" s="1"/>
  <c r="P381" i="374"/>
  <c r="W381" i="374" s="1"/>
  <c r="Z381" i="374" s="1"/>
  <c r="P380" i="374"/>
  <c r="W380" i="374" s="1"/>
  <c r="Z380" i="374" s="1"/>
  <c r="P379" i="374"/>
  <c r="W379" i="374" s="1"/>
  <c r="Z379" i="374" s="1"/>
  <c r="P378" i="374"/>
  <c r="W378" i="374" s="1"/>
  <c r="X378" i="374" s="1"/>
  <c r="P377" i="374"/>
  <c r="W377" i="374" s="1"/>
  <c r="Z377" i="374" s="1"/>
  <c r="P376" i="374"/>
  <c r="T376" i="374" s="1"/>
  <c r="P375" i="374"/>
  <c r="W375" i="374" s="1"/>
  <c r="X375" i="374" s="1"/>
  <c r="P374" i="374"/>
  <c r="W374" i="374" s="1"/>
  <c r="X374" i="374" s="1"/>
  <c r="P373" i="374"/>
  <c r="W373" i="374" s="1"/>
  <c r="Z373" i="374" s="1"/>
  <c r="P372" i="374"/>
  <c r="W372" i="374" s="1"/>
  <c r="Z372" i="374" s="1"/>
  <c r="P371" i="374"/>
  <c r="W371" i="374" s="1"/>
  <c r="Z371" i="374" s="1"/>
  <c r="P370" i="374"/>
  <c r="W370" i="374" s="1"/>
  <c r="X370" i="374" s="1"/>
  <c r="P369" i="374"/>
  <c r="W369" i="374" s="1"/>
  <c r="X369" i="374" s="1"/>
  <c r="P368" i="374"/>
  <c r="W368" i="374" s="1"/>
  <c r="X368" i="374" s="1"/>
  <c r="P367" i="374"/>
  <c r="W367" i="374" s="1"/>
  <c r="X367" i="374" s="1"/>
  <c r="P366" i="374"/>
  <c r="T366" i="374" s="1"/>
  <c r="P365" i="374"/>
  <c r="W365" i="374" s="1"/>
  <c r="X365" i="374" s="1"/>
  <c r="P364" i="374"/>
  <c r="T364" i="374" s="1"/>
  <c r="P363" i="374"/>
  <c r="W363" i="374" s="1"/>
  <c r="X363" i="374" s="1"/>
  <c r="P362" i="374"/>
  <c r="T362" i="374" s="1"/>
  <c r="P361" i="374"/>
  <c r="W361" i="374" s="1"/>
  <c r="Z361" i="374" s="1"/>
  <c r="P360" i="374"/>
  <c r="W360" i="374" s="1"/>
  <c r="X360" i="374" s="1"/>
  <c r="P359" i="374"/>
  <c r="W359" i="374" s="1"/>
  <c r="X359" i="374" s="1"/>
  <c r="P358" i="374"/>
  <c r="W358" i="374" s="1"/>
  <c r="X358" i="374" s="1"/>
  <c r="P357" i="374"/>
  <c r="W357" i="374" s="1"/>
  <c r="X357" i="374" s="1"/>
  <c r="P356" i="374"/>
  <c r="W356" i="374" s="1"/>
  <c r="X356" i="374" s="1"/>
  <c r="P355" i="374"/>
  <c r="W355" i="374" s="1"/>
  <c r="X355" i="374" s="1"/>
  <c r="P354" i="374"/>
  <c r="W354" i="374" s="1"/>
  <c r="X354" i="374" s="1"/>
  <c r="P353" i="374"/>
  <c r="T353" i="374" s="1"/>
  <c r="P352" i="374"/>
  <c r="T352" i="374" s="1"/>
  <c r="P351" i="374"/>
  <c r="T351" i="374" s="1"/>
  <c r="P350" i="374"/>
  <c r="T350" i="374" s="1"/>
  <c r="P349" i="374"/>
  <c r="T349" i="374" s="1"/>
  <c r="P348" i="374"/>
  <c r="T348" i="374" s="1"/>
  <c r="P347" i="374"/>
  <c r="T347" i="374" s="1"/>
  <c r="P346" i="374"/>
  <c r="V346" i="374" s="1"/>
  <c r="P345" i="374"/>
  <c r="V345" i="374" s="1"/>
  <c r="P344" i="374"/>
  <c r="V344" i="374" s="1"/>
  <c r="P343" i="374"/>
  <c r="V343" i="374" s="1"/>
  <c r="P342" i="374"/>
  <c r="V342" i="374" s="1"/>
  <c r="P341" i="374"/>
  <c r="V341" i="374" s="1"/>
  <c r="P340" i="374"/>
  <c r="V340" i="374" s="1"/>
  <c r="P339" i="374"/>
  <c r="V339" i="374" s="1"/>
  <c r="P338" i="374"/>
  <c r="V338" i="374" s="1"/>
  <c r="P337" i="374"/>
  <c r="V337" i="374" s="1"/>
  <c r="P336" i="374"/>
  <c r="V336" i="374" s="1"/>
  <c r="P335" i="374"/>
  <c r="V335" i="374" s="1"/>
  <c r="P334" i="374"/>
  <c r="V334" i="374" s="1"/>
  <c r="P333" i="374"/>
  <c r="V333" i="374" s="1"/>
  <c r="P332" i="374"/>
  <c r="V332" i="374" s="1"/>
  <c r="P331" i="374"/>
  <c r="V331" i="374" s="1"/>
  <c r="P330" i="374"/>
  <c r="V330" i="374" s="1"/>
  <c r="P329" i="374"/>
  <c r="V329" i="374" s="1"/>
  <c r="P328" i="374"/>
  <c r="V328" i="374" s="1"/>
  <c r="P327" i="374"/>
  <c r="V327" i="374" s="1"/>
  <c r="P326" i="374"/>
  <c r="V326" i="374" s="1"/>
  <c r="P325" i="374"/>
  <c r="W325" i="374" s="1"/>
  <c r="Z325" i="374" s="1"/>
  <c r="P324" i="374"/>
  <c r="W324" i="374" s="1"/>
  <c r="Z324" i="374" s="1"/>
  <c r="P323" i="374"/>
  <c r="W323" i="374" s="1"/>
  <c r="Z323" i="374" s="1"/>
  <c r="P322" i="374"/>
  <c r="W322" i="374" s="1"/>
  <c r="Z322" i="374" s="1"/>
  <c r="P321" i="374"/>
  <c r="T321" i="374" s="1"/>
  <c r="P320" i="374"/>
  <c r="T320" i="374" s="1"/>
  <c r="P319" i="374"/>
  <c r="T319" i="374" s="1"/>
  <c r="P318" i="374"/>
  <c r="T318" i="374" s="1"/>
  <c r="P317" i="374"/>
  <c r="T317" i="374" s="1"/>
  <c r="P316" i="374"/>
  <c r="T316" i="374" s="1"/>
  <c r="P315" i="374"/>
  <c r="T315" i="374" s="1"/>
  <c r="P314" i="374"/>
  <c r="T314" i="374" s="1"/>
  <c r="P313" i="374"/>
  <c r="T313" i="374" s="1"/>
  <c r="P312" i="374"/>
  <c r="T312" i="374" s="1"/>
  <c r="P311" i="374"/>
  <c r="T311" i="374" s="1"/>
  <c r="P310" i="374"/>
  <c r="T310" i="374" s="1"/>
  <c r="P309" i="374"/>
  <c r="T309" i="374" s="1"/>
  <c r="P308" i="374"/>
  <c r="T308" i="374" s="1"/>
  <c r="P307" i="374"/>
  <c r="T307" i="374" s="1"/>
  <c r="P306" i="374"/>
  <c r="T306" i="374" s="1"/>
  <c r="P305" i="374"/>
  <c r="T305" i="374" s="1"/>
  <c r="P304" i="374"/>
  <c r="T304" i="374" s="1"/>
  <c r="P303" i="374"/>
  <c r="T303" i="374" s="1"/>
  <c r="P302" i="374"/>
  <c r="T302" i="374" s="1"/>
  <c r="P301" i="374"/>
  <c r="T301" i="374" s="1"/>
  <c r="P300" i="374"/>
  <c r="T300" i="374" s="1"/>
  <c r="P299" i="374"/>
  <c r="T299" i="374" s="1"/>
  <c r="P298" i="374"/>
  <c r="T298" i="374" s="1"/>
  <c r="P297" i="374"/>
  <c r="T297" i="374" s="1"/>
  <c r="P296" i="374"/>
  <c r="W296" i="374" s="1"/>
  <c r="Z296" i="374" s="1"/>
  <c r="P295" i="374"/>
  <c r="T295" i="374" s="1"/>
  <c r="P294" i="374"/>
  <c r="T294" i="374" s="1"/>
  <c r="P293" i="374"/>
  <c r="T293" i="374" s="1"/>
  <c r="P292" i="374"/>
  <c r="T292" i="374" s="1"/>
  <c r="P291" i="374"/>
  <c r="T291" i="374" s="1"/>
  <c r="P290" i="374"/>
  <c r="T290" i="374" s="1"/>
  <c r="P289" i="374"/>
  <c r="T289" i="374" s="1"/>
  <c r="P288" i="374"/>
  <c r="T288" i="374" s="1"/>
  <c r="P287" i="374"/>
  <c r="T287" i="374" s="1"/>
  <c r="P286" i="374"/>
  <c r="T286" i="374" s="1"/>
  <c r="P285" i="374"/>
  <c r="T285" i="374" s="1"/>
  <c r="P284" i="374"/>
  <c r="T284" i="374" s="1"/>
  <c r="P283" i="374"/>
  <c r="T283" i="374" s="1"/>
  <c r="P282" i="374"/>
  <c r="T282" i="374" s="1"/>
  <c r="P281" i="374"/>
  <c r="T281" i="374" s="1"/>
  <c r="P280" i="374"/>
  <c r="T280" i="374" s="1"/>
  <c r="P279" i="374"/>
  <c r="T279" i="374" s="1"/>
  <c r="P278" i="374"/>
  <c r="T278" i="374" s="1"/>
  <c r="P277" i="374"/>
  <c r="T277" i="374" s="1"/>
  <c r="P276" i="374"/>
  <c r="T276" i="374" s="1"/>
  <c r="P275" i="374"/>
  <c r="T275" i="374" s="1"/>
  <c r="P274" i="374"/>
  <c r="T274" i="374" s="1"/>
  <c r="P273" i="374"/>
  <c r="W273" i="374" s="1"/>
  <c r="Z273" i="374" s="1"/>
  <c r="P272" i="374"/>
  <c r="T272" i="374" s="1"/>
  <c r="P271" i="374"/>
  <c r="T271" i="374" s="1"/>
  <c r="P270" i="374"/>
  <c r="T270" i="374" s="1"/>
  <c r="P269" i="374"/>
  <c r="T269" i="374" s="1"/>
  <c r="P268" i="374"/>
  <c r="T268" i="374" s="1"/>
  <c r="P267" i="374"/>
  <c r="T267" i="374" s="1"/>
  <c r="P266" i="374"/>
  <c r="T266" i="374" s="1"/>
  <c r="P265" i="374"/>
  <c r="T265" i="374" s="1"/>
  <c r="P264" i="374"/>
  <c r="T264" i="374" s="1"/>
  <c r="P263" i="374"/>
  <c r="T263" i="374" s="1"/>
  <c r="P262" i="374"/>
  <c r="T262" i="374" s="1"/>
  <c r="P261" i="374"/>
  <c r="T261" i="374" s="1"/>
  <c r="P260" i="374"/>
  <c r="T260" i="374" s="1"/>
  <c r="P259" i="374"/>
  <c r="T259" i="374" s="1"/>
  <c r="P258" i="374"/>
  <c r="T258" i="374" s="1"/>
  <c r="P257" i="374"/>
  <c r="T257" i="374" s="1"/>
  <c r="P256" i="374"/>
  <c r="T256" i="374" s="1"/>
  <c r="P255" i="374"/>
  <c r="T255" i="374" s="1"/>
  <c r="P254" i="374"/>
  <c r="T254" i="374" s="1"/>
  <c r="P253" i="374"/>
  <c r="T253" i="374" s="1"/>
  <c r="P252" i="374"/>
  <c r="T252" i="374" s="1"/>
  <c r="P251" i="374"/>
  <c r="T251" i="374" s="1"/>
  <c r="P250" i="374"/>
  <c r="T250" i="374" s="1"/>
  <c r="P249" i="374"/>
  <c r="T249" i="374" s="1"/>
  <c r="P248" i="374"/>
  <c r="W248" i="374" s="1"/>
  <c r="Z248" i="374" s="1"/>
  <c r="P247" i="374"/>
  <c r="T247" i="374" s="1"/>
  <c r="P246" i="374"/>
  <c r="T246" i="374" s="1"/>
  <c r="P245" i="374"/>
  <c r="W245" i="374" s="1"/>
  <c r="Z245" i="374" s="1"/>
  <c r="P244" i="374"/>
  <c r="T244" i="374" s="1"/>
  <c r="P243" i="374"/>
  <c r="T243" i="374" s="1"/>
  <c r="P242" i="374"/>
  <c r="T242" i="374" s="1"/>
  <c r="P241" i="374"/>
  <c r="T241" i="374" s="1"/>
  <c r="P240" i="374"/>
  <c r="T240" i="374" s="1"/>
  <c r="P239" i="374"/>
  <c r="T239" i="374" s="1"/>
  <c r="P238" i="374"/>
  <c r="T238" i="374" s="1"/>
  <c r="P237" i="374"/>
  <c r="T237" i="374" s="1"/>
  <c r="P236" i="374"/>
  <c r="T236" i="374" s="1"/>
  <c r="P235" i="374"/>
  <c r="W235" i="374" s="1"/>
  <c r="Z235" i="374" s="1"/>
  <c r="P234" i="374"/>
  <c r="T234" i="374" s="1"/>
  <c r="P233" i="374"/>
  <c r="T233" i="374" s="1"/>
  <c r="P232" i="374"/>
  <c r="T232" i="374" s="1"/>
  <c r="P231" i="374"/>
  <c r="T231" i="374" s="1"/>
  <c r="P230" i="374"/>
  <c r="T230" i="374" s="1"/>
  <c r="P229" i="374"/>
  <c r="T229" i="374" s="1"/>
  <c r="P228" i="374"/>
  <c r="T228" i="374" s="1"/>
  <c r="P227" i="374"/>
  <c r="T227" i="374" s="1"/>
  <c r="P226" i="374"/>
  <c r="T226" i="374" s="1"/>
  <c r="P225" i="374"/>
  <c r="T225" i="374" s="1"/>
  <c r="P224" i="374"/>
  <c r="T224" i="374" s="1"/>
  <c r="P223" i="374"/>
  <c r="T223" i="374" s="1"/>
  <c r="P222" i="374"/>
  <c r="T222" i="374" s="1"/>
  <c r="P221" i="374"/>
  <c r="T221" i="374" s="1"/>
  <c r="P220" i="374"/>
  <c r="T220" i="374" s="1"/>
  <c r="P219" i="374"/>
  <c r="T219" i="374" s="1"/>
  <c r="P218" i="374"/>
  <c r="T218" i="374" s="1"/>
  <c r="P217" i="374"/>
  <c r="T217" i="374" s="1"/>
  <c r="P216" i="374"/>
  <c r="T216" i="374" s="1"/>
  <c r="P215" i="374"/>
  <c r="T215" i="374" s="1"/>
  <c r="P214" i="374"/>
  <c r="T214" i="374" s="1"/>
  <c r="P213" i="374"/>
  <c r="T213" i="374" s="1"/>
  <c r="P212" i="374"/>
  <c r="T212" i="374" s="1"/>
  <c r="P211" i="374"/>
  <c r="T211" i="374" s="1"/>
  <c r="P210" i="374"/>
  <c r="T210" i="374" s="1"/>
  <c r="P209" i="374"/>
  <c r="T209" i="374" s="1"/>
  <c r="P208" i="374"/>
  <c r="T208" i="374" s="1"/>
  <c r="P207" i="374"/>
  <c r="T207" i="374" s="1"/>
  <c r="P206" i="374"/>
  <c r="T206" i="374" s="1"/>
  <c r="P205" i="374"/>
  <c r="T205" i="374" s="1"/>
  <c r="P204" i="374"/>
  <c r="T204" i="374" s="1"/>
  <c r="P203" i="374"/>
  <c r="T203" i="374" s="1"/>
  <c r="P202" i="374"/>
  <c r="T202" i="374" s="1"/>
  <c r="P201" i="374"/>
  <c r="T201" i="374" s="1"/>
  <c r="P200" i="374"/>
  <c r="T200" i="374" s="1"/>
  <c r="P199" i="374"/>
  <c r="T199" i="374" s="1"/>
  <c r="P198" i="374"/>
  <c r="T198" i="374" s="1"/>
  <c r="P197" i="374"/>
  <c r="T197" i="374" s="1"/>
  <c r="P196" i="374"/>
  <c r="T196" i="374" s="1"/>
  <c r="P195" i="374"/>
  <c r="T195" i="374" s="1"/>
  <c r="P194" i="374"/>
  <c r="T194" i="374" s="1"/>
  <c r="P193" i="374"/>
  <c r="T193" i="374" s="1"/>
  <c r="P192" i="374"/>
  <c r="T192" i="374" s="1"/>
  <c r="P191" i="374"/>
  <c r="T191" i="374" s="1"/>
  <c r="P190" i="374"/>
  <c r="T190" i="374" s="1"/>
  <c r="P189" i="374"/>
  <c r="T189" i="374" s="1"/>
  <c r="P188" i="374"/>
  <c r="T188" i="374" s="1"/>
  <c r="P187" i="374"/>
  <c r="T187" i="374" s="1"/>
  <c r="P186" i="374"/>
  <c r="T186" i="374" s="1"/>
  <c r="P185" i="374"/>
  <c r="T185" i="374" s="1"/>
  <c r="P184" i="374"/>
  <c r="T184" i="374" s="1"/>
  <c r="P183" i="374"/>
  <c r="T183" i="374" s="1"/>
  <c r="P182" i="374"/>
  <c r="T182" i="374" s="1"/>
  <c r="P181" i="374"/>
  <c r="T181" i="374" s="1"/>
  <c r="P180" i="374"/>
  <c r="T180" i="374" s="1"/>
  <c r="P179" i="374"/>
  <c r="T179" i="374" s="1"/>
  <c r="P178" i="374"/>
  <c r="T178" i="374" s="1"/>
  <c r="P177" i="374"/>
  <c r="T177" i="374" s="1"/>
  <c r="P176" i="374"/>
  <c r="T176" i="374" s="1"/>
  <c r="P175" i="374"/>
  <c r="T175" i="374" s="1"/>
  <c r="P174" i="374"/>
  <c r="T174" i="374" s="1"/>
  <c r="P173" i="374"/>
  <c r="W173" i="374" s="1"/>
  <c r="Z173" i="374" s="1"/>
  <c r="P172" i="374"/>
  <c r="T172" i="374" s="1"/>
  <c r="P171" i="374"/>
  <c r="T171" i="374" s="1"/>
  <c r="P170" i="374"/>
  <c r="T170" i="374" s="1"/>
  <c r="P169" i="374"/>
  <c r="T169" i="374" s="1"/>
  <c r="P168" i="374"/>
  <c r="T168" i="374" s="1"/>
  <c r="P167" i="374"/>
  <c r="T167" i="374" s="1"/>
  <c r="P166" i="374"/>
  <c r="T166" i="374" s="1"/>
  <c r="P165" i="374"/>
  <c r="T165" i="374" s="1"/>
  <c r="P164" i="374"/>
  <c r="T164" i="374" s="1"/>
  <c r="P163" i="374"/>
  <c r="T163" i="374" s="1"/>
  <c r="P162" i="374"/>
  <c r="T162" i="374" s="1"/>
  <c r="P161" i="374"/>
  <c r="T161" i="374" s="1"/>
  <c r="P160" i="374"/>
  <c r="T160" i="374" s="1"/>
  <c r="P159" i="374"/>
  <c r="T159" i="374" s="1"/>
  <c r="P158" i="374"/>
  <c r="T158" i="374" s="1"/>
  <c r="P157" i="374"/>
  <c r="T157" i="374" s="1"/>
  <c r="P156" i="374"/>
  <c r="T156" i="374" s="1"/>
  <c r="P155" i="374"/>
  <c r="T155" i="374" s="1"/>
  <c r="P154" i="374"/>
  <c r="T154" i="374" s="1"/>
  <c r="P153" i="374"/>
  <c r="T153" i="374" s="1"/>
  <c r="P152" i="374"/>
  <c r="T152" i="374" s="1"/>
  <c r="P151" i="374"/>
  <c r="T151" i="374" s="1"/>
  <c r="P150" i="374"/>
  <c r="T150" i="374" s="1"/>
  <c r="P149" i="374"/>
  <c r="W149" i="374" s="1"/>
  <c r="Z149" i="374" s="1"/>
  <c r="P148" i="374"/>
  <c r="T148" i="374" s="1"/>
  <c r="P147" i="374"/>
  <c r="T147" i="374" s="1"/>
  <c r="P146" i="374"/>
  <c r="T146" i="374" s="1"/>
  <c r="P145" i="374"/>
  <c r="T145" i="374" s="1"/>
  <c r="P144" i="374"/>
  <c r="T144" i="374" s="1"/>
  <c r="P143" i="374"/>
  <c r="T143" i="374" s="1"/>
  <c r="P142" i="374"/>
  <c r="W142" i="374" s="1"/>
  <c r="Z142" i="374" s="1"/>
  <c r="P141" i="374"/>
  <c r="T141" i="374" s="1"/>
  <c r="P140" i="374"/>
  <c r="T140" i="374" s="1"/>
  <c r="P139" i="374"/>
  <c r="T139" i="374" s="1"/>
  <c r="P138" i="374"/>
  <c r="T138" i="374" s="1"/>
  <c r="P137" i="374"/>
  <c r="T137" i="374" s="1"/>
  <c r="P136" i="374"/>
  <c r="T136" i="374" s="1"/>
  <c r="P135" i="374"/>
  <c r="T135" i="374" s="1"/>
  <c r="P134" i="374"/>
  <c r="T134" i="374" s="1"/>
  <c r="P133" i="374"/>
  <c r="T133" i="374" s="1"/>
  <c r="P132" i="374"/>
  <c r="T132" i="374" s="1"/>
  <c r="P131" i="374"/>
  <c r="T131" i="374" s="1"/>
  <c r="P130" i="374"/>
  <c r="T130" i="374" s="1"/>
  <c r="P129" i="374"/>
  <c r="T129" i="374" s="1"/>
  <c r="P128" i="374"/>
  <c r="T128" i="374" s="1"/>
  <c r="P127" i="374"/>
  <c r="W127" i="374" s="1"/>
  <c r="Z127" i="374" s="1"/>
  <c r="P126" i="374"/>
  <c r="W126" i="374" s="1"/>
  <c r="Z126" i="374" s="1"/>
  <c r="P125" i="374"/>
  <c r="T125" i="374" s="1"/>
  <c r="P124" i="374"/>
  <c r="T124" i="374" s="1"/>
  <c r="P123" i="374"/>
  <c r="T123" i="374" s="1"/>
  <c r="P122" i="374"/>
  <c r="T122" i="374" s="1"/>
  <c r="P121" i="374"/>
  <c r="T121" i="374" s="1"/>
  <c r="P120" i="374"/>
  <c r="T120" i="374" s="1"/>
  <c r="P119" i="374"/>
  <c r="T119" i="374" s="1"/>
  <c r="P118" i="374"/>
  <c r="T118" i="374" s="1"/>
  <c r="P117" i="374"/>
  <c r="T117" i="374" s="1"/>
  <c r="P116" i="374"/>
  <c r="T116" i="374" s="1"/>
  <c r="P115" i="374"/>
  <c r="T115" i="374" s="1"/>
  <c r="P114" i="374"/>
  <c r="T114" i="374" s="1"/>
  <c r="P113" i="374"/>
  <c r="T113" i="374" s="1"/>
  <c r="P112" i="374"/>
  <c r="T112" i="374" s="1"/>
  <c r="P111" i="374"/>
  <c r="T111" i="374" s="1"/>
  <c r="P110" i="374"/>
  <c r="T110" i="374" s="1"/>
  <c r="P109" i="374"/>
  <c r="W109" i="374" s="1"/>
  <c r="Z109" i="374" s="1"/>
  <c r="P108" i="374"/>
  <c r="W108" i="374" s="1"/>
  <c r="Z108" i="374" s="1"/>
  <c r="P107" i="374"/>
  <c r="T107" i="374" s="1"/>
  <c r="P106" i="374"/>
  <c r="T106" i="374" s="1"/>
  <c r="P105" i="374"/>
  <c r="T105" i="374" s="1"/>
  <c r="P104" i="374"/>
  <c r="T104" i="374" s="1"/>
  <c r="P103" i="374"/>
  <c r="T103" i="374" s="1"/>
  <c r="P102" i="374"/>
  <c r="T102" i="374" s="1"/>
  <c r="P101" i="374"/>
  <c r="T101" i="374" s="1"/>
  <c r="P100" i="374"/>
  <c r="T100" i="374" s="1"/>
  <c r="P99" i="374"/>
  <c r="W99" i="374" s="1"/>
  <c r="Z99" i="374" s="1"/>
  <c r="P98" i="374"/>
  <c r="W98" i="374" s="1"/>
  <c r="X98" i="374" s="1"/>
  <c r="P97" i="374"/>
  <c r="T97" i="374" s="1"/>
  <c r="P96" i="374"/>
  <c r="T96" i="374" s="1"/>
  <c r="P95" i="374"/>
  <c r="T95" i="374" s="1"/>
  <c r="P94" i="374"/>
  <c r="W94" i="374" s="1"/>
  <c r="X94" i="374" s="1"/>
  <c r="P93" i="374"/>
  <c r="W93" i="374" s="1"/>
  <c r="X93" i="374" s="1"/>
  <c r="P92" i="374"/>
  <c r="T92" i="374" s="1"/>
  <c r="P91" i="374"/>
  <c r="W91" i="374" s="1"/>
  <c r="Z91" i="374" s="1"/>
  <c r="P90" i="374"/>
  <c r="W90" i="374" s="1"/>
  <c r="X90" i="374" s="1"/>
  <c r="P89" i="374"/>
  <c r="W89" i="374" s="1"/>
  <c r="Z89" i="374" s="1"/>
  <c r="P88" i="374"/>
  <c r="W88" i="374" s="1"/>
  <c r="X88" i="374" s="1"/>
  <c r="P87" i="374"/>
  <c r="W87" i="374" s="1"/>
  <c r="X87" i="374" s="1"/>
  <c r="P86" i="374"/>
  <c r="T86" i="374" s="1"/>
  <c r="P85" i="374"/>
  <c r="T85" i="374" s="1"/>
  <c r="P84" i="374"/>
  <c r="T84" i="374" s="1"/>
  <c r="P83" i="374"/>
  <c r="T83" i="374" s="1"/>
  <c r="P82" i="374"/>
  <c r="T82" i="374" s="1"/>
  <c r="P81" i="374"/>
  <c r="T81" i="374" s="1"/>
  <c r="P80" i="374"/>
  <c r="T80" i="374" s="1"/>
  <c r="P79" i="374"/>
  <c r="T79" i="374" s="1"/>
  <c r="P78" i="374"/>
  <c r="T78" i="374" s="1"/>
  <c r="P77" i="374"/>
  <c r="T77" i="374" s="1"/>
  <c r="P76" i="374"/>
  <c r="T76" i="374" s="1"/>
  <c r="P75" i="374"/>
  <c r="T75" i="374" s="1"/>
  <c r="P74" i="374"/>
  <c r="T74" i="374" s="1"/>
  <c r="P73" i="374"/>
  <c r="T73" i="374" s="1"/>
  <c r="P72" i="374"/>
  <c r="T72" i="374" s="1"/>
  <c r="P71" i="374"/>
  <c r="T71" i="374" s="1"/>
  <c r="P70" i="374"/>
  <c r="T70" i="374" s="1"/>
  <c r="P69" i="374"/>
  <c r="W69" i="374" s="1"/>
  <c r="Z69" i="374" s="1"/>
  <c r="P68" i="374"/>
  <c r="W68" i="374" s="1"/>
  <c r="X68" i="374" s="1"/>
  <c r="P67" i="374"/>
  <c r="W67" i="374" s="1"/>
  <c r="Z67" i="374" s="1"/>
  <c r="P66" i="374"/>
  <c r="W66" i="374" s="1"/>
  <c r="Z66" i="374" s="1"/>
  <c r="P65" i="374"/>
  <c r="W65" i="374" s="1"/>
  <c r="Z65" i="374" s="1"/>
  <c r="P64" i="374"/>
  <c r="W64" i="374" s="1"/>
  <c r="Z64" i="374" s="1"/>
  <c r="P63" i="374"/>
  <c r="W63" i="374" s="1"/>
  <c r="Z63" i="374" s="1"/>
  <c r="P62" i="374"/>
  <c r="W62" i="374" s="1"/>
  <c r="Z62" i="374" s="1"/>
  <c r="P61" i="374"/>
  <c r="W61" i="374" s="1"/>
  <c r="Z61" i="374" s="1"/>
  <c r="P60" i="374"/>
  <c r="W60" i="374" s="1"/>
  <c r="Z60" i="374" s="1"/>
  <c r="P59" i="374"/>
  <c r="W59" i="374" s="1"/>
  <c r="Z59" i="374" s="1"/>
  <c r="P58" i="374"/>
  <c r="W58" i="374" s="1"/>
  <c r="Z58" i="374" s="1"/>
  <c r="P57" i="374"/>
  <c r="W57" i="374" s="1"/>
  <c r="Y57" i="374" s="1"/>
  <c r="P56" i="374"/>
  <c r="W56" i="374" s="1"/>
  <c r="X56" i="374" s="1"/>
  <c r="P55" i="374"/>
  <c r="W55" i="374" s="1"/>
  <c r="X55" i="374" s="1"/>
  <c r="P54" i="374"/>
  <c r="W54" i="374" s="1"/>
  <c r="X54" i="374" s="1"/>
  <c r="P53" i="374"/>
  <c r="W53" i="374" s="1"/>
  <c r="X53" i="374" s="1"/>
  <c r="P52" i="374"/>
  <c r="W52" i="374" s="1"/>
  <c r="X52" i="374" s="1"/>
  <c r="P51" i="374"/>
  <c r="W51" i="374" s="1"/>
  <c r="X51" i="374" s="1"/>
  <c r="P50" i="374"/>
  <c r="W50" i="374" s="1"/>
  <c r="X50" i="374" s="1"/>
  <c r="P49" i="374"/>
  <c r="W49" i="374" s="1"/>
  <c r="X49" i="374" s="1"/>
  <c r="P48" i="374"/>
  <c r="W48" i="374" s="1"/>
  <c r="X48" i="374" s="1"/>
  <c r="P47" i="374"/>
  <c r="W47" i="374" s="1"/>
  <c r="X47" i="374" s="1"/>
  <c r="P46" i="374"/>
  <c r="W46" i="374" s="1"/>
  <c r="X46" i="374" s="1"/>
  <c r="P45" i="374"/>
  <c r="W45" i="374" s="1"/>
  <c r="X45" i="374" s="1"/>
  <c r="P44" i="374"/>
  <c r="W44" i="374" s="1"/>
  <c r="P43" i="374"/>
  <c r="W43" i="374" s="1"/>
  <c r="Y43" i="374" s="1"/>
  <c r="P42" i="374"/>
  <c r="W42" i="374" s="1"/>
  <c r="X42" i="374" s="1"/>
  <c r="P41" i="374"/>
  <c r="W41" i="374" s="1"/>
  <c r="Y41" i="374" s="1"/>
  <c r="P40" i="374"/>
  <c r="W40" i="374" s="1"/>
  <c r="X40" i="374" s="1"/>
  <c r="P39" i="374"/>
  <c r="W39" i="374" s="1"/>
  <c r="Y39" i="374" s="1"/>
  <c r="P38" i="374"/>
  <c r="W38" i="374" s="1"/>
  <c r="P37" i="374"/>
  <c r="W37" i="374" s="1"/>
  <c r="X37" i="374" s="1"/>
  <c r="P36" i="374"/>
  <c r="W36" i="374" s="1"/>
  <c r="P35" i="374"/>
  <c r="W35" i="374" s="1"/>
  <c r="Y35" i="374" s="1"/>
  <c r="P34" i="374"/>
  <c r="W34" i="374" s="1"/>
  <c r="X34" i="374" s="1"/>
  <c r="P33" i="374"/>
  <c r="W33" i="374" s="1"/>
  <c r="Y33" i="374" s="1"/>
  <c r="P32" i="374"/>
  <c r="W32" i="374" s="1"/>
  <c r="X32" i="374" s="1"/>
  <c r="P31" i="374"/>
  <c r="W31" i="374" s="1"/>
  <c r="Y31" i="374" s="1"/>
  <c r="P30" i="374"/>
  <c r="W30" i="374" s="1"/>
  <c r="X30" i="374" s="1"/>
  <c r="P29" i="374"/>
  <c r="W29" i="374" s="1"/>
  <c r="Z29" i="374" s="1"/>
  <c r="P28" i="374"/>
  <c r="W28" i="374" s="1"/>
  <c r="Z28" i="374" s="1"/>
  <c r="P27" i="374"/>
  <c r="W27" i="374" s="1"/>
  <c r="Z27" i="374" s="1"/>
  <c r="P26" i="374"/>
  <c r="W26" i="374" s="1"/>
  <c r="Z26" i="374" s="1"/>
  <c r="P25" i="374"/>
  <c r="W25" i="374" s="1"/>
  <c r="Z25" i="374" s="1"/>
  <c r="P24" i="374"/>
  <c r="W24" i="374" s="1"/>
  <c r="Z24" i="374" s="1"/>
  <c r="P23" i="374"/>
  <c r="W23" i="374" s="1"/>
  <c r="Z23" i="374" s="1"/>
  <c r="P22" i="374"/>
  <c r="W22" i="374" s="1"/>
  <c r="P21" i="374"/>
  <c r="W21" i="374" s="1"/>
  <c r="P20" i="374"/>
  <c r="W20" i="374" s="1"/>
  <c r="P19" i="374"/>
  <c r="W19" i="374" s="1"/>
  <c r="Y19" i="374" s="1"/>
  <c r="P18" i="374"/>
  <c r="W18" i="374" s="1"/>
  <c r="X18" i="374" s="1"/>
  <c r="P17" i="374"/>
  <c r="W17" i="374" s="1"/>
  <c r="Y17" i="374" s="1"/>
  <c r="P16" i="374"/>
  <c r="W16" i="374" s="1"/>
  <c r="X16" i="374" s="1"/>
  <c r="P15" i="374"/>
  <c r="W15" i="374" s="1"/>
  <c r="Z15" i="374" s="1"/>
  <c r="P14" i="374"/>
  <c r="W14" i="374" s="1"/>
  <c r="X14" i="374" s="1"/>
  <c r="P13" i="374"/>
  <c r="W13" i="374" s="1"/>
  <c r="X13" i="374" s="1"/>
  <c r="P12" i="374"/>
  <c r="W12" i="374" s="1"/>
  <c r="Y12" i="374" s="1"/>
  <c r="P11" i="374"/>
  <c r="W11" i="374" s="1"/>
  <c r="X11" i="374" s="1"/>
  <c r="P10" i="374"/>
  <c r="W10" i="374" s="1"/>
  <c r="P9" i="374"/>
  <c r="W9" i="374" s="1"/>
  <c r="Y9" i="374" s="1"/>
  <c r="P8" i="374"/>
  <c r="W8" i="374" s="1"/>
  <c r="X8" i="374" s="1"/>
  <c r="A31" i="375" l="1"/>
  <c r="A32" i="375" s="1"/>
  <c r="Z22" i="374"/>
  <c r="Z1095" i="374" s="1"/>
  <c r="W1095" i="374"/>
  <c r="C29" i="375" s="1"/>
  <c r="V682" i="374"/>
  <c r="X20" i="374"/>
  <c r="V1091" i="374"/>
  <c r="Y38" i="374"/>
  <c r="Z672" i="374"/>
  <c r="U1091" i="374"/>
  <c r="U1093" i="374" s="1"/>
  <c r="X38" i="374"/>
  <c r="W1091" i="374"/>
  <c r="T682" i="374"/>
  <c r="T1093" i="374" s="1"/>
  <c r="W449" i="374"/>
  <c r="Z449" i="374" s="1"/>
  <c r="X36" i="374"/>
  <c r="Y36" i="374"/>
  <c r="Y20" i="374"/>
  <c r="X856" i="374"/>
  <c r="Y856" i="374"/>
  <c r="Y44" i="374"/>
  <c r="X44" i="374"/>
  <c r="X10" i="374"/>
  <c r="Y10" i="374"/>
  <c r="X984" i="374"/>
  <c r="Y984" i="374"/>
  <c r="B1104" i="374"/>
  <c r="X21" i="374"/>
  <c r="Y21" i="374"/>
  <c r="Y782" i="374"/>
  <c r="X782" i="374"/>
  <c r="Y1010" i="374"/>
  <c r="X1010" i="374"/>
  <c r="X1050" i="374"/>
  <c r="Y1050" i="374"/>
  <c r="Y1070" i="374"/>
  <c r="X1070" i="374"/>
  <c r="Y643" i="374"/>
  <c r="X643" i="374"/>
  <c r="Z775" i="374"/>
  <c r="Z1091" i="374" s="1"/>
  <c r="X983" i="374"/>
  <c r="Y983" i="374"/>
  <c r="Y1000" i="374"/>
  <c r="X1000" i="374"/>
  <c r="Y1011" i="374"/>
  <c r="X1011" i="374"/>
  <c r="X639" i="374"/>
  <c r="Y639" i="374"/>
  <c r="Y669" i="374"/>
  <c r="X669" i="374"/>
  <c r="X986" i="374"/>
  <c r="Y986" i="374"/>
  <c r="X987" i="374"/>
  <c r="Y987" i="374"/>
  <c r="D29" i="375" l="1"/>
  <c r="D33" i="375" s="1"/>
  <c r="C33" i="375"/>
  <c r="C34" i="375" s="1"/>
  <c r="C30" i="375"/>
  <c r="A33" i="375"/>
  <c r="A34" i="375" s="1"/>
  <c r="A35" i="375" s="1"/>
  <c r="U1095" i="374"/>
  <c r="Z682" i="374"/>
  <c r="Z1093" i="374" s="1"/>
  <c r="V1093" i="374"/>
  <c r="D12" i="375" s="1"/>
  <c r="E12" i="375" s="1"/>
  <c r="Y682" i="374"/>
  <c r="W682" i="374"/>
  <c r="W1093" i="374" s="1"/>
  <c r="X682" i="374"/>
  <c r="Y1091" i="374"/>
  <c r="X1091" i="374"/>
  <c r="C38" i="375" l="1"/>
  <c r="C37" i="375" s="1"/>
  <c r="C40" i="375"/>
  <c r="C39" i="375" s="1"/>
  <c r="C42" i="375"/>
  <c r="C41" i="375" s="1"/>
  <c r="A36" i="375"/>
  <c r="A37" i="375" s="1"/>
  <c r="A38" i="375" s="1"/>
  <c r="A39" i="375" s="1"/>
  <c r="A40" i="375" s="1"/>
  <c r="A41" i="375" s="1"/>
  <c r="A42" i="375" s="1"/>
  <c r="D22" i="375"/>
  <c r="Z1097" i="374"/>
  <c r="W1097" i="374"/>
  <c r="Y1093" i="374"/>
  <c r="X1093" i="374"/>
  <c r="E22" i="375" l="1"/>
  <c r="D32" i="375"/>
  <c r="D34" i="375" s="1"/>
  <c r="Z1098" i="374"/>
  <c r="Y1097" i="374"/>
  <c r="Y1098" i="374" s="1"/>
  <c r="T1102" i="374"/>
  <c r="U1102" i="374" s="1"/>
  <c r="D16" i="375"/>
  <c r="X1097" i="374"/>
  <c r="T1103" i="374"/>
  <c r="U1103" i="374" s="1"/>
  <c r="D18" i="375"/>
  <c r="E16" i="375" l="1"/>
  <c r="T1101" i="374"/>
  <c r="U1101" i="374" s="1"/>
  <c r="U1104" i="374" s="1"/>
  <c r="X1098" i="374"/>
  <c r="D20" i="375"/>
  <c r="D24" i="375" s="1"/>
  <c r="D28" i="375" s="1"/>
  <c r="D30" i="375" s="1"/>
  <c r="D40" i="375" s="1"/>
  <c r="E18" i="375"/>
  <c r="T1104" i="374" l="1"/>
  <c r="D42" i="375"/>
  <c r="D38" i="375"/>
  <c r="E20" i="375"/>
  <c r="E24" i="375"/>
  <c r="D26" i="375"/>
  <c r="D41" i="375" l="1"/>
  <c r="D37" i="375"/>
  <c r="D39" i="375"/>
  <c r="E26" i="375"/>
  <c r="G34" i="347" l="1"/>
  <c r="G33" i="347"/>
  <c r="G32" i="347"/>
  <c r="G31" i="347"/>
  <c r="C35" i="347"/>
  <c r="B35" i="347"/>
  <c r="E34" i="347"/>
  <c r="F34" i="347" s="1"/>
  <c r="F33" i="347"/>
  <c r="E33" i="347"/>
  <c r="D32" i="347"/>
  <c r="E32" i="347" s="1"/>
  <c r="F32" i="347" s="1"/>
  <c r="F31" i="347"/>
  <c r="F35" i="347" s="1"/>
  <c r="E31" i="347"/>
  <c r="E35" i="347" s="1"/>
  <c r="D10" i="347"/>
  <c r="E10" i="347" s="1"/>
  <c r="F10" i="347"/>
  <c r="D11" i="347"/>
  <c r="E11" i="347"/>
  <c r="J11" i="347" s="1"/>
  <c r="L11" i="347" s="1"/>
  <c r="F11" i="347"/>
  <c r="I11" i="347"/>
  <c r="K11" i="347"/>
  <c r="D12" i="347"/>
  <c r="E12" i="347" s="1"/>
  <c r="F12" i="347"/>
  <c r="D13" i="347"/>
  <c r="E13" i="347"/>
  <c r="J13" i="347" s="1"/>
  <c r="L13" i="347" s="1"/>
  <c r="F13" i="347"/>
  <c r="I13" i="347"/>
  <c r="K13" i="347"/>
  <c r="B14" i="347"/>
  <c r="C14" i="347"/>
  <c r="D14" i="347"/>
  <c r="L33" i="347" l="1"/>
  <c r="K32" i="347"/>
  <c r="L32" i="347"/>
  <c r="J32" i="347"/>
  <c r="K34" i="347"/>
  <c r="L34" i="347"/>
  <c r="J34" i="347"/>
  <c r="K31" i="347"/>
  <c r="K33" i="347"/>
  <c r="J31" i="347"/>
  <c r="L31" i="347"/>
  <c r="J33" i="347"/>
  <c r="J12" i="347"/>
  <c r="I12" i="347"/>
  <c r="K12" i="347"/>
  <c r="J10" i="347"/>
  <c r="I10" i="347"/>
  <c r="K10" i="347"/>
  <c r="K14" i="347" s="1"/>
  <c r="E14" i="347"/>
  <c r="L35" i="347" l="1"/>
  <c r="J35" i="347"/>
  <c r="M33" i="347"/>
  <c r="M34" i="347"/>
  <c r="K35" i="347"/>
  <c r="M31" i="347"/>
  <c r="M32" i="347"/>
  <c r="L10" i="347"/>
  <c r="J14" i="347"/>
  <c r="I14" i="347"/>
  <c r="L12" i="347"/>
  <c r="M35" i="347" l="1"/>
  <c r="J41" i="347" s="1"/>
  <c r="L14" i="347"/>
  <c r="I21" i="347" s="1"/>
  <c r="J42" i="347" l="1"/>
  <c r="J43" i="347" s="1"/>
  <c r="I20" i="347"/>
  <c r="CX870" i="355" l="1"/>
  <c r="CX868" i="355"/>
  <c r="CX866" i="355"/>
  <c r="H11" i="355" l="1"/>
  <c r="I22" i="347" l="1"/>
  <c r="D29" i="319" l="1"/>
  <c r="C29" i="319"/>
  <c r="E26" i="319"/>
  <c r="D27" i="319" s="1"/>
  <c r="I11" i="319" s="1"/>
  <c r="K11" i="319" s="1"/>
  <c r="D24" i="319"/>
  <c r="E23" i="319"/>
  <c r="C24" i="319" s="1"/>
  <c r="E20" i="319"/>
  <c r="D12" i="319"/>
  <c r="C11" i="319"/>
  <c r="C10" i="319"/>
  <c r="A10" i="319"/>
  <c r="A11" i="319" s="1"/>
  <c r="A12" i="319" s="1"/>
  <c r="A13" i="319" s="1"/>
  <c r="A14" i="319" s="1"/>
  <c r="A15" i="319" s="1"/>
  <c r="A16" i="319" s="1"/>
  <c r="A17" i="319" s="1"/>
  <c r="A18" i="319" s="1"/>
  <c r="A19" i="319" s="1"/>
  <c r="A20" i="319" s="1"/>
  <c r="A21" i="319" s="1"/>
  <c r="A22" i="319" s="1"/>
  <c r="A23" i="319" s="1"/>
  <c r="A24" i="319" s="1"/>
  <c r="A25" i="319" s="1"/>
  <c r="A26" i="319" s="1"/>
  <c r="A27" i="319" s="1"/>
  <c r="A28" i="319" s="1"/>
  <c r="A29" i="319" s="1"/>
  <c r="A30" i="319" s="1"/>
  <c r="A31" i="319" s="1"/>
  <c r="A32" i="319" s="1"/>
  <c r="A33" i="319" s="1"/>
  <c r="A34" i="319" s="1"/>
  <c r="I9" i="319"/>
  <c r="K9" i="319" s="1"/>
  <c r="C9" i="319"/>
  <c r="C8" i="319"/>
  <c r="C12" i="319" l="1"/>
  <c r="E29" i="319"/>
  <c r="E24" i="319"/>
  <c r="F9" i="319"/>
  <c r="C21" i="319"/>
  <c r="C27" i="319"/>
  <c r="D21" i="319"/>
  <c r="I8" i="319" s="1"/>
  <c r="K8" i="319" s="1"/>
  <c r="K12" i="319" s="1"/>
  <c r="F8" i="319" l="1"/>
  <c r="E21" i="319"/>
  <c r="E27" i="319"/>
  <c r="F11" i="319"/>
  <c r="J9" i="319"/>
  <c r="H9" i="319"/>
  <c r="J11" i="319" l="1"/>
  <c r="J8" i="319"/>
  <c r="H8" i="319"/>
  <c r="J12" i="319" l="1"/>
  <c r="H12" i="319"/>
  <c r="L12" i="319"/>
  <c r="K31" i="319" s="1"/>
  <c r="J31" i="319" l="1"/>
</calcChain>
</file>

<file path=xl/comments1.xml><?xml version="1.0" encoding="utf-8"?>
<comments xmlns="http://schemas.openxmlformats.org/spreadsheetml/2006/main">
  <authors>
    <author>Susan Free</author>
  </authors>
  <commentList>
    <comment ref="F784" author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2.xml><?xml version="1.0" encoding="utf-8"?>
<comments xmlns="http://schemas.openxmlformats.org/spreadsheetml/2006/main">
  <authors>
    <author>Puget Sound Energy</author>
  </authors>
  <commentList>
    <comment ref="C31" authorId="0">
      <text>
        <r>
          <rPr>
            <b/>
            <sz val="9"/>
            <color indexed="81"/>
            <rFont val="Tahoma"/>
            <family val="2"/>
          </rPr>
          <t>Puget Sound Energy:</t>
        </r>
        <r>
          <rPr>
            <sz val="9"/>
            <color indexed="81"/>
            <rFont val="Tahoma"/>
            <family val="2"/>
          </rPr>
          <t xml:space="preserve">
actual 2014 NOL utilization</t>
        </r>
      </text>
    </comment>
  </commentList>
</comments>
</file>

<file path=xl/sharedStrings.xml><?xml version="1.0" encoding="utf-8"?>
<sst xmlns="http://schemas.openxmlformats.org/spreadsheetml/2006/main" count="23699" uniqueCount="2384">
  <si>
    <t>FAS 109 Taxes - Gas</t>
  </si>
  <si>
    <t xml:space="preserve">  </t>
  </si>
  <si>
    <t>FAS 133 Non-qualified NPNS - Electric Short-Term</t>
  </si>
  <si>
    <t>DFIT - FAS 133 CFH TLOCK LT</t>
  </si>
  <si>
    <t>FAS 133 Non-qualified NPNS - Electric S</t>
  </si>
  <si>
    <t>Env Rem - Bay Station (Elliot Ave) MGP</t>
  </si>
  <si>
    <t>SFAS 123R Tax Windfall Benefit</t>
  </si>
  <si>
    <t>ARO-Electric Colstrip 1 &amp; 2 ash pond ca</t>
  </si>
  <si>
    <t>Deferred Income Tax - Virtual Right of</t>
  </si>
  <si>
    <t>Fuel Stock - Colstrip 3&amp;4 Coal</t>
  </si>
  <si>
    <t>Encogen Storeroom</t>
  </si>
  <si>
    <t>White River Relicensing UE-040641</t>
  </si>
  <si>
    <t>White River Safety &amp; Regulatory UE-0406</t>
  </si>
  <si>
    <t>White River Water Rights UE-040641</t>
  </si>
  <si>
    <t>Env Rem - Tacoma Tide Flats Remediation Costs</t>
  </si>
  <si>
    <t>Upper Baker - FERC License Fees</t>
  </si>
  <si>
    <t>ARO - Distribution Wood Poles to Short</t>
  </si>
  <si>
    <t>Gas Rental Equip Pipe &amp; Vent Amortize U</t>
  </si>
  <si>
    <t>Residential Single Family Elec Customer</t>
  </si>
  <si>
    <t>Residential Plat Elec Customer Advances</t>
  </si>
  <si>
    <t>Env Rem - North Tacoma GS</t>
  </si>
  <si>
    <t>Env Rem - North Seattle GS</t>
  </si>
  <si>
    <t>Accum Amort Acq Adj. DuPont - Electric</t>
  </si>
  <si>
    <t>ARO-Gas Bare Steel Pipe Removal to Shor</t>
  </si>
  <si>
    <t>ARO - Transmission Wood Poles to Short</t>
  </si>
  <si>
    <t>Investment</t>
  </si>
  <si>
    <t>a</t>
  </si>
  <si>
    <t>b</t>
  </si>
  <si>
    <t>e</t>
  </si>
  <si>
    <t>Elec-RWIP-CED3 C.O.R./Salvage-PP</t>
  </si>
  <si>
    <t>Common-RWIP-RET1 C.O.R./Salvage PP</t>
  </si>
  <si>
    <t>DFIT Summit Landlord Incentive</t>
  </si>
  <si>
    <t>Other Deferred Credits - LIHEAP Credit - Electric</t>
  </si>
  <si>
    <t>Other Deferred Credits - LIHEAP Credit - Gas</t>
  </si>
  <si>
    <t>Other Deferred Credits - Contra LIHEAP Credit-Elec</t>
  </si>
  <si>
    <t>Other Deferred Credits - Contra LIHEAP Credit-Gas</t>
  </si>
  <si>
    <t>13400141</t>
  </si>
  <si>
    <t>Colstrip 3 &amp; 4 Final Reclamation Liability</t>
  </si>
  <si>
    <t>LNG - Gig Harbor</t>
  </si>
  <si>
    <t>FAS 133 Non-qualified NPNS - Electric Long-Term</t>
  </si>
  <si>
    <t>AD&amp;D Insurance - CIGNA</t>
  </si>
  <si>
    <t>2007 Cashiers Overages</t>
  </si>
  <si>
    <t>LTD Insurance - Hartford</t>
  </si>
  <si>
    <t>Deferred FIT Receivable - NOL</t>
  </si>
  <si>
    <t>Accum Depreciation Non-legal Cost of Removal</t>
  </si>
  <si>
    <t>Def FIT Deferred Compensation</t>
  </si>
  <si>
    <t>401(k) Plan EE</t>
  </si>
  <si>
    <t>Loan Payback 401(k)</t>
  </si>
  <si>
    <t>6.74% Med Term Notes Due 6/15/18 - Accr</t>
  </si>
  <si>
    <t>Env Rem - UG Tank -Poulsbo Service Cent</t>
  </si>
  <si>
    <t>Salvation Army Donations</t>
  </si>
  <si>
    <t>Notes Rec Line Extensions</t>
  </si>
  <si>
    <t>7.20% Med Term Notes C - Due 12/22/25</t>
  </si>
  <si>
    <t>6e</t>
  </si>
  <si>
    <t>Wells Fargo Bank - Commercial Paper</t>
  </si>
  <si>
    <t>Fuel Stock - Whitehorn #1</t>
  </si>
  <si>
    <t>Fuel Stock - Frederickson #1</t>
  </si>
  <si>
    <t>2007-06</t>
  </si>
  <si>
    <t>These two accounts are Customer Advances for Gas.</t>
  </si>
  <si>
    <t>They were listed as No-Operating in both gas and electric. They were changed to be Operating in the Gas Working Capital.</t>
  </si>
  <si>
    <t>Unearned Revenue - Miscellaneous</t>
  </si>
  <si>
    <t>41b</t>
  </si>
  <si>
    <t>Electric - Gross PCA</t>
  </si>
  <si>
    <t>Fuel Stock - Pooled CT Non-Core Gas Inv</t>
  </si>
  <si>
    <t>Gain on Disp Of Emiss Allow - Acc Def Inc Tax</t>
  </si>
  <si>
    <t>Deferred FIT - Tenaska Regulatory Liabi</t>
  </si>
  <si>
    <t>Def FIT - White River Water Right</t>
  </si>
  <si>
    <t>DFIT FAS 109 - Electric</t>
  </si>
  <si>
    <t>DFIT FAS 109 - Gas</t>
  </si>
  <si>
    <t>DFIT - Westcoast Capacity Assignment -</t>
  </si>
  <si>
    <t>Def FIT - JP Gas Storage Inventory Rese</t>
  </si>
  <si>
    <t>29.1</t>
  </si>
  <si>
    <t>26b</t>
  </si>
  <si>
    <t>Electric Plant</t>
  </si>
  <si>
    <t xml:space="preserve">Since these accounts are earning interest  they should be classified as an investment account.  These accounts are part of running the utility therefore these accounts were reclassified from non-operating investment to operating investment. </t>
  </si>
  <si>
    <t>N/A</t>
  </si>
  <si>
    <t>Residential Exchange credit account  was transferred from non-operating investment to operating investment</t>
  </si>
  <si>
    <t>Prepaid rent for the use of PSE property.  Should be reclassified from non-operating investment to working capital.</t>
  </si>
  <si>
    <t xml:space="preserve">Transferred from non-operating investment to operating investment. </t>
  </si>
  <si>
    <t>BPA - Mint Farm</t>
  </si>
  <si>
    <t>IRS Interest Receivable</t>
  </si>
  <si>
    <t>Prepmts - Licensing Fees (Vehicles)</t>
  </si>
  <si>
    <t>Prepaid - INSSINC - Futrak Maintenance</t>
  </si>
  <si>
    <t>6.75% Sr Notes due 1/15/2016 - Unamort</t>
  </si>
  <si>
    <t>PCA YR #8 Gross</t>
  </si>
  <si>
    <t>PCA YR #8  Gross - Contra</t>
  </si>
  <si>
    <t>Def FIT - Mint Farm EqOS</t>
  </si>
  <si>
    <t>6.75% Senior Notes due 1/15/2016</t>
  </si>
  <si>
    <t>Accrued Int 7.20% Notes Due Dec &amp; Jun</t>
  </si>
  <si>
    <t>Cash-Key Bank- SAP Credit Balance Refun</t>
  </si>
  <si>
    <t>Fuel Stock - Fredonia 1&amp;2 - Oil</t>
  </si>
  <si>
    <t>Gas Rental Equip Pipe &amp; Vent UE-001315</t>
  </si>
  <si>
    <t>47</t>
  </si>
  <si>
    <t>Virtual Right of Way</t>
  </si>
  <si>
    <t>49</t>
  </si>
  <si>
    <t>AR Assoc</t>
  </si>
  <si>
    <t>Wash St Annual Filing Fee</t>
  </si>
  <si>
    <t>Env Rem - Gas Works Remediation Costs</t>
  </si>
  <si>
    <t>Limited Use Permit PSPL RR ROW</t>
  </si>
  <si>
    <t>50a</t>
  </si>
  <si>
    <t>50b</t>
  </si>
  <si>
    <t>Electric - Plant Acq Adj Milwaukee RR</t>
  </si>
  <si>
    <t>Chelan PUD Contract Initiation</t>
  </si>
  <si>
    <t>Deferred Credit - Green Power Tariff</t>
  </si>
  <si>
    <t>65a</t>
  </si>
  <si>
    <t>Med Term Notes - C - Unamort Debt Expen</t>
  </si>
  <si>
    <t>Medical Insurance - Group Health</t>
  </si>
  <si>
    <t>Dental Insurance - WDS</t>
  </si>
  <si>
    <t>6a</t>
  </si>
  <si>
    <t>Env Rem - UG Tank - Whidbey Is. (Future</t>
  </si>
  <si>
    <t>PCA YR #3 Gross - Contra</t>
  </si>
  <si>
    <t>Cashiers Shortages - CLX</t>
  </si>
  <si>
    <t>Fuel Stock - Colstrip 1&amp;2 Coal</t>
  </si>
  <si>
    <t>White River-Accumulated Depreciation Pr</t>
  </si>
  <si>
    <t>Prepaid Subscrptns</t>
  </si>
  <si>
    <t>White River Land Sales Costs</t>
  </si>
  <si>
    <t>Acc Other Comprehensive Income - FAS 15</t>
  </si>
  <si>
    <t>SFAS 158 Tax Benefit Qualified Pension</t>
  </si>
  <si>
    <t>SFAS 158 Tax Benefit SERP - AOCI</t>
  </si>
  <si>
    <t>Acc Other Cmprhnsve Income-FAS 158 Post</t>
  </si>
  <si>
    <t>A/P - Gas Pipeline Liability</t>
  </si>
  <si>
    <t>Def FIT Pension</t>
  </si>
  <si>
    <t>Def FIT Bond Related</t>
  </si>
  <si>
    <t>OCI - FAS 133 Treasury Lock Hedge - CQ</t>
  </si>
  <si>
    <t>Deferred FIT - FAS 133 Fwd Swap LT</t>
  </si>
  <si>
    <t xml:space="preserve">Gas-RWIP-RET1 C.O.R./Salvage PP    </t>
  </si>
  <si>
    <t xml:space="preserve">Non-Utility Property - PP </t>
  </si>
  <si>
    <t xml:space="preserve">BPA Saddleback Transmission Request Deposit </t>
  </si>
  <si>
    <t xml:space="preserve">Redmond Ridge Soil Mgmt Agmt    </t>
  </si>
  <si>
    <t>Deferred FIT - FAS 143 ARO Gain/Loss on Settlement</t>
  </si>
  <si>
    <t>Cash-Key Bank-Accounts Payable 1166</t>
  </si>
  <si>
    <t>10a</t>
  </si>
  <si>
    <t>PCA YR #4  Gross</t>
  </si>
  <si>
    <t>PCA YR #4 Gross - Contra</t>
  </si>
  <si>
    <t>CA to Eliminate the NCR (9-1-03)</t>
  </si>
  <si>
    <t>8.40% Cap Trst - Unamort Reacq Debt</t>
  </si>
  <si>
    <t>PGA  Amort - Commodity</t>
  </si>
  <si>
    <t>OWIP - Electric - Non-Temp Facility &amp; D</t>
  </si>
  <si>
    <t>Clay Basin Gas Storage - 00925</t>
  </si>
  <si>
    <t>A/R - Miscellaneous - CLX</t>
  </si>
  <si>
    <t>BPA Cross-Cascades Transmission Request</t>
  </si>
  <si>
    <t>GAS</t>
  </si>
  <si>
    <t>Customer Accounts Receivable</t>
  </si>
  <si>
    <t>Buckley Ph II Burn Pile &amp; Wood Debris E</t>
  </si>
  <si>
    <t>Codes don't change for both electric</t>
  </si>
  <si>
    <t>and gas. The treatment for electric was</t>
  </si>
  <si>
    <t>earning a return in W/C but not for gas</t>
  </si>
  <si>
    <t>eventhough these are common accounts</t>
  </si>
  <si>
    <t>Colstrip 500KV Transmission O&amp;M Operati</t>
  </si>
  <si>
    <t>Deferred FIT - FAS 143 Whitehorn 2 &amp; 3</t>
  </si>
  <si>
    <t>Deferred Compensation - Salary Deferred</t>
  </si>
  <si>
    <t>Puget Western - Retained Earnings</t>
  </si>
  <si>
    <t>50a1</t>
  </si>
  <si>
    <t>Accrued FICA - Company</t>
  </si>
  <si>
    <t>Env Rem - Covington GS</t>
  </si>
  <si>
    <t>White River Safety &amp; Regulatory - Post</t>
  </si>
  <si>
    <t>White River Water Rights - Post UE-0406</t>
  </si>
  <si>
    <t>Pipeline Capacity Assignment</t>
  </si>
  <si>
    <t xml:space="preserve"> </t>
  </si>
  <si>
    <t>FIT - FAS 133 Unrealized Loss Fwd Swap</t>
  </si>
  <si>
    <t>Def Debits - Misc Def Debits</t>
  </si>
  <si>
    <t>Generating Plant Expenses</t>
  </si>
  <si>
    <t>Refundable GST on PSE Gas Purchases</t>
  </si>
  <si>
    <t>FAS 133 New Unrealized Gain RECs</t>
  </si>
  <si>
    <t>DFIT - FAS 133 Liability - RECs</t>
  </si>
  <si>
    <t>Prepmts - Marsh USA</t>
  </si>
  <si>
    <t>W/C Line No.</t>
  </si>
  <si>
    <t>$200M VRN - Amort of Debt Retirement</t>
  </si>
  <si>
    <t>FAS157 Credit Reserve - LT Gas</t>
  </si>
  <si>
    <t>A/P - Secondary Power Payable</t>
  </si>
  <si>
    <t>Def FIT - FAS 109</t>
  </si>
  <si>
    <t>Notes Rec - Intolight</t>
  </si>
  <si>
    <t>Unearned Easement Revenue</t>
  </si>
  <si>
    <t>OCI-FAS133C-15NPNS Reclass to Earnings</t>
  </si>
  <si>
    <t>ARO-Hopkins Ridge</t>
  </si>
  <si>
    <t>Deferred Pole Contact Compliance Paymen</t>
  </si>
  <si>
    <t>PSE Transmission Contra - Merchant Deposit</t>
  </si>
  <si>
    <t>Deferred Pole Contact Compliance Payment</t>
  </si>
  <si>
    <t>OCI-FAS133C-15NPNS</t>
  </si>
  <si>
    <t>Def Inc Tax - Post 1980 Additions</t>
  </si>
  <si>
    <t>7.00% MTN Series B Due 3/9/29 - Accrued</t>
  </si>
  <si>
    <t>8.4%WING MTN SERIES A DUE 1/13/2022 (rd</t>
  </si>
  <si>
    <t>PCA Customer Portion</t>
  </si>
  <si>
    <t>Goldendale Deferral - UE-070533</t>
  </si>
  <si>
    <t>Goldendale Carrying Costs - UE-070533</t>
  </si>
  <si>
    <t>FIN 48 Capitalized Overheads - Electric</t>
  </si>
  <si>
    <t>FIN 48 Capitalized Overheads - Gas</t>
  </si>
  <si>
    <t>Unclaimed Property - Customer Refunds - California</t>
  </si>
  <si>
    <t xml:space="preserve">Deferred Tax - Common Depreciation  </t>
  </si>
  <si>
    <t>Payroll - Life Insurance Payable- Retir</t>
  </si>
  <si>
    <t>Snoqualmie #2 - FERC License Fees</t>
  </si>
  <si>
    <t>Total Profit/Loss Current Year</t>
  </si>
  <si>
    <t>Unappropriated Retained Earnings</t>
  </si>
  <si>
    <t>Prepmts - All Risk Property Insurance</t>
  </si>
  <si>
    <t>Prepmts - M&amp;M Consulting Fee</t>
  </si>
  <si>
    <t>Electric - Construction Work in Progres</t>
  </si>
  <si>
    <t>Temporary Cash Investments-Non Tax Exempt</t>
  </si>
  <si>
    <t>Unclaimed Property - Customer Refunds</t>
  </si>
  <si>
    <t>A/P - Power Cost</t>
  </si>
  <si>
    <t>Accounts Payable - Vouchers (Electric S</t>
  </si>
  <si>
    <t>Cash-Key Bank-Tri-Ad Flex Spending</t>
  </si>
  <si>
    <t>BPA Freddy 1 Control Area Change</t>
  </si>
  <si>
    <t>FAS 157 Credit Reserve - ST Electric</t>
  </si>
  <si>
    <t>FAS 133 - Ineffective CFH Gain ST</t>
  </si>
  <si>
    <t>FAS 133 - Ineffective CFH Gain LT</t>
  </si>
  <si>
    <t>Accr Env Rem-Talbot Hill Substat &amp; Swit</t>
  </si>
  <si>
    <t>DFIT - Plant Gas</t>
  </si>
  <si>
    <t>DFIT - Plant Common</t>
  </si>
  <si>
    <t>DFIT - Plant Electric</t>
  </si>
  <si>
    <t>Accrued Interest - 5.757% Senior Notes</t>
  </si>
  <si>
    <t>Lower Snake River BPA Transm Interest R</t>
  </si>
  <si>
    <t>Quarterly Report</t>
  </si>
  <si>
    <t>Electric - Colstrip Def Depr FERC Adj - Reg A</t>
  </si>
  <si>
    <t>Electric - BPA Power Exch Invstmt - Reg Asset</t>
  </si>
  <si>
    <t>Electric - BPA Power Exch Inv Amort - Reg Ass</t>
  </si>
  <si>
    <t>12</t>
  </si>
  <si>
    <t>8</t>
  </si>
  <si>
    <t>Fuel Stock - Propane SWARR Station</t>
  </si>
  <si>
    <t>2007-11</t>
  </si>
  <si>
    <t>61C</t>
  </si>
  <si>
    <t>Treated the same way as 25300803</t>
  </si>
  <si>
    <t>Temporary Cash Investments-Taxable</t>
  </si>
  <si>
    <t>6b</t>
  </si>
  <si>
    <t>7.36% Med Term Notes C - Due 09/15/15</t>
  </si>
  <si>
    <t>7.15% Med Term Notes C - Due 12/19/25</t>
  </si>
  <si>
    <t>BPA Montana Transmission Request</t>
  </si>
  <si>
    <t>Sumas Gas Pipeline / Socco - Other A/R</t>
  </si>
  <si>
    <t>Prepaid - Freddy 1 Capital FFH</t>
  </si>
  <si>
    <t>Prepaid - Freddy 1 Expense FFH</t>
  </si>
  <si>
    <t>Prepaid - Freddy 1 Inventory</t>
  </si>
  <si>
    <t>Prepmts - Interest</t>
  </si>
  <si>
    <t>Property Taxes - Washington - Electric</t>
  </si>
  <si>
    <t>Property Taxes - Montana - Electric</t>
  </si>
  <si>
    <t>Property Taxes - Washington - Gas</t>
  </si>
  <si>
    <t>Tenino Service Center - UG Tank - Env</t>
  </si>
  <si>
    <t>White River Plant Costs Reg Asset</t>
  </si>
  <si>
    <t>Def FIT - Environmental</t>
  </si>
  <si>
    <t>PCA - OCI FAS 133</t>
  </si>
  <si>
    <t>Payroll - Medical Insurance Payable- Re</t>
  </si>
  <si>
    <t>Accounts Payable Suspense</t>
  </si>
  <si>
    <t>Payroll - Health/Dependent Spending Acc</t>
  </si>
  <si>
    <t>Def FIT - Demand Side Mgmt</t>
  </si>
  <si>
    <t>Def FIT - Rate Case</t>
  </si>
  <si>
    <t>18600301</t>
  </si>
  <si>
    <t>Unearned Rev-Renewable Energy Credit-Wi</t>
  </si>
  <si>
    <t>Env Rem - Gas Historical Actual Ins Rec</t>
  </si>
  <si>
    <t>7.02% Med Term Notes due 12/01/27</t>
  </si>
  <si>
    <t>6.74% Med Term Notes - Due 06/15/18</t>
  </si>
  <si>
    <t>Electric - Payroll Deductions - IBEW Union Du</t>
  </si>
  <si>
    <t>Accounts Payable - BillServ NSF's and A</t>
  </si>
  <si>
    <t>6.274% Senior Notes Due 3/15/2037 - Unamortized Debt Expense</t>
  </si>
  <si>
    <t>6.274% Senior Notes Due 3/15/2037</t>
  </si>
  <si>
    <t>Deferred FIT - FAS 133 Fwd Swap Short Term</t>
  </si>
  <si>
    <t>Defrrd Tax Asset - SFAS 158 Qualified P</t>
  </si>
  <si>
    <t>Defrrd Tax Asset - SFAS 158 SERP</t>
  </si>
  <si>
    <t>Defrrd Tax Asset - SFAS 158 Postrtrmnt</t>
  </si>
  <si>
    <t>Cash-Key Bank- Checkfree</t>
  </si>
  <si>
    <t>Account Description</t>
  </si>
  <si>
    <t>9-5/8% Series 9/15/94 - Unam Loss Reacq</t>
  </si>
  <si>
    <t>Workers Comp - Working Fund</t>
  </si>
  <si>
    <t>Prepaid - Market Data Subscriptions - E</t>
  </si>
  <si>
    <t>8.231% Trust Preferred Notes - Amort of</t>
  </si>
  <si>
    <t>Env Rem - WSDOT Upland Remediation Costs</t>
  </si>
  <si>
    <t>Env Rem - WSDOT Thea Foss Remediation Costs</t>
  </si>
  <si>
    <t>FAS 133 Unrealized Loss - ST</t>
  </si>
  <si>
    <t>Env Rem - Quendall Terminal Remediation</t>
  </si>
  <si>
    <t>ARO - Gas Mains</t>
  </si>
  <si>
    <t>ARO - Electric - Short Term</t>
  </si>
  <si>
    <t>ARO - Gas - Short Term</t>
  </si>
  <si>
    <t>BPA Hopkins Ridge Transmission Request</t>
  </si>
  <si>
    <t>Deferred Taxes WNP#3</t>
  </si>
  <si>
    <t>DFIT - 2006 Storm Excess Costs</t>
  </si>
  <si>
    <t>5.875% PCB Series 1993-Unamort Loss on</t>
  </si>
  <si>
    <t>Electric - Plant Acq Adj. Milwaukee RR</t>
  </si>
  <si>
    <t>Electric - Plant Acq Adj. DuPont</t>
  </si>
  <si>
    <t>Elec-Accum Depreciation -PP</t>
  </si>
  <si>
    <t>GAS-Accum Depreciation -PP</t>
  </si>
  <si>
    <t>ARO - Transmission Wood Poles to Short Term</t>
  </si>
  <si>
    <t>ARO - Distribution Wood Poles Short Term</t>
  </si>
  <si>
    <t>ARO - Electric Short Term</t>
  </si>
  <si>
    <t>ARO - Gas Short Term</t>
  </si>
  <si>
    <t>US Bank - Damage Claims 1847</t>
  </si>
  <si>
    <t>Cash Discount Clearing</t>
  </si>
  <si>
    <t>37g</t>
  </si>
  <si>
    <t>Cashiers Overages</t>
  </si>
  <si>
    <t>Def FIT - ARO</t>
  </si>
  <si>
    <t>Master Card Central Billing - Clearing</t>
  </si>
  <si>
    <t>Electric - Plant Material &amp; Supplies</t>
  </si>
  <si>
    <t>Gas - Plant Material &amp; Supplies</t>
  </si>
  <si>
    <t>24</t>
  </si>
  <si>
    <t>PSE Low Income Program Costs - Electric</t>
  </si>
  <si>
    <t>PSE Low Income Program Costs - Gas</t>
  </si>
  <si>
    <t>Colstrip 3 &amp; 4 Final Reclamation Liabil</t>
  </si>
  <si>
    <t>Liquified Natural Gas Stored</t>
  </si>
  <si>
    <t>Prepmts - Puget Auto / General Liabilit</t>
  </si>
  <si>
    <t>Electric Conservation Incentive</t>
  </si>
  <si>
    <t>2007-12</t>
  </si>
  <si>
    <t>The Tax Allocator calculation is for account 23600033 after discussion with Matt Marcelia the allocator was changed. This only affect the Working Capital Old methodology</t>
  </si>
  <si>
    <t>1</t>
  </si>
  <si>
    <t>16</t>
  </si>
  <si>
    <t>16a</t>
  </si>
  <si>
    <t>Electric Conservation not in RB</t>
  </si>
  <si>
    <t>Federal Income Tax Withheld - Employee</t>
  </si>
  <si>
    <t>Injuries / Damages</t>
  </si>
  <si>
    <t>37f</t>
  </si>
  <si>
    <t>22</t>
  </si>
  <si>
    <t>White River Safety &amp; Regulatory - UE-040641 - Post Jan 15, 2004</t>
  </si>
  <si>
    <t>White River Water Rights - UE-040641 - Post Jan 15, 2004</t>
  </si>
  <si>
    <t>Per Susan email dated 10/31/2008, this acct should be coded the same as 25300561 as Non-Operating.</t>
  </si>
  <si>
    <t>6h</t>
  </si>
  <si>
    <t>37i</t>
  </si>
  <si>
    <t>2008-12</t>
  </si>
  <si>
    <t>2008-09</t>
  </si>
  <si>
    <t>Effec Nov 1, 2008 the Goldendale deferral changed from WC to RB</t>
  </si>
  <si>
    <t>FAS 157 and FAS 133 are categorized as non operating investment in working capital calculation</t>
  </si>
  <si>
    <t>A/P - Salary Month End Payroll Accrual</t>
  </si>
  <si>
    <t>Deferred FIT - FAS 133</t>
  </si>
  <si>
    <t>Puget Sound Energy</t>
  </si>
  <si>
    <t>Washington Unemployment Tax - Employer</t>
  </si>
  <si>
    <t>37d</t>
  </si>
  <si>
    <t>Accum Amort Acq Adj DuPont - Electric</t>
  </si>
  <si>
    <t>Gas Stored at JP Reservoir - Noncurrent</t>
  </si>
  <si>
    <t>FAS 87 - Minimun Pension Liability Adju</t>
  </si>
  <si>
    <t>Employee Incentive Plan Clearing</t>
  </si>
  <si>
    <t>Incentive Pay Liability</t>
  </si>
  <si>
    <t>8.25% WNG MTN SERIES A DUE 8/12/22, rde</t>
  </si>
  <si>
    <t>Unamort Loss on Reacquired Debt - 1995</t>
  </si>
  <si>
    <t>OCI - Treasury Lock Settlements</t>
  </si>
  <si>
    <t>Dividends on Common Stock (Gas History)</t>
  </si>
  <si>
    <t>Dividends on Preferred Stock (Gas History)</t>
  </si>
  <si>
    <t>Electric - Colstrip Def Depr FERC Adj -</t>
  </si>
  <si>
    <t>Env Rem - Swarr Station</t>
  </si>
  <si>
    <t>Interest Curr Comm.- Unrcvd Purch Gas C</t>
  </si>
  <si>
    <t>Interest Curr Demand-Unrcvd Purch Gas C</t>
  </si>
  <si>
    <t>Accrued WA City B &amp; O Taxes</t>
  </si>
  <si>
    <t>Cash-Key Bank-Payroll 1174</t>
  </si>
  <si>
    <t>Current Demand Def - Unrec Purch Gas Costs</t>
  </si>
  <si>
    <t>Notes Rec - BOA Keyport Lighting &amp; Capa</t>
  </si>
  <si>
    <t>Curr Commodity Def - Unrec Purch Gas Co</t>
  </si>
  <si>
    <t>Other Investments - Ramgen Power System</t>
  </si>
  <si>
    <t>7.00% MTN Series B Due 3/9/29</t>
  </si>
  <si>
    <t>DFIT - FAS 133 LT Asset - Electric</t>
  </si>
  <si>
    <t>JO1 Job Orders Temporary Facilities</t>
  </si>
  <si>
    <t>OWIP - Electric - Non-Temp Facility &amp; Damage</t>
  </si>
  <si>
    <t>DFIT FIN 48 Interest - Electric</t>
  </si>
  <si>
    <t>DFIT FIN 48 Interest - Gas</t>
  </si>
  <si>
    <t>DFIT - Goldendale Deferral - UE-070533</t>
  </si>
  <si>
    <t>7.00% MTN Series B Due 3/9/29 - Unamort</t>
  </si>
  <si>
    <t>Property Taxes - Oregon - Electric</t>
  </si>
  <si>
    <t>Approp RE - Fed Amort Reserve - Snoqualmie</t>
  </si>
  <si>
    <t>Temporary Cash Investments- Key Bank</t>
  </si>
  <si>
    <t>51</t>
  </si>
  <si>
    <t>White River Relicensing - UE-040641</t>
  </si>
  <si>
    <t>White River Water Rights - UE-040641</t>
  </si>
  <si>
    <t>Accounts</t>
  </si>
  <si>
    <t>BPA Residential Exchange - Other Accts</t>
  </si>
  <si>
    <t>PGA FAS 157 Liability Reserve</t>
  </si>
  <si>
    <t>Env Rem - Lower Baker Power Plant Site</t>
  </si>
  <si>
    <t>Env Rem - Snoqualmie Hydro Generation</t>
  </si>
  <si>
    <t>Other Deferred Credits - LIHEAP Credit</t>
  </si>
  <si>
    <t>Other Deferred Credits - Contra LIHEAP</t>
  </si>
  <si>
    <t>18600542</t>
  </si>
  <si>
    <t>Env Rem - Lower Baker Power Plant Site- Future Costs</t>
  </si>
  <si>
    <t>Gain on Disp Of Emiss Allow - Acc Def I</t>
  </si>
  <si>
    <t>Accounts Payable Non-SAP System Accrual</t>
  </si>
  <si>
    <t>Prepaid SAP Support</t>
  </si>
  <si>
    <t>Prepmts - WECC Dues</t>
  </si>
  <si>
    <t>Customer Deposits - Gas CLX- Effective</t>
  </si>
  <si>
    <t>Env Rem - Chehalis Remediation Costs</t>
  </si>
  <si>
    <t>Montana State Electric Energy Producer</t>
  </si>
  <si>
    <t>OCI - FAS 133 Fwd Swap CQ Marks</t>
  </si>
  <si>
    <t>Electric-Accum Amortization - PP</t>
  </si>
  <si>
    <t>GAS-Accum Amortization - PP</t>
  </si>
  <si>
    <t>Common-Accum Amortization - PP</t>
  </si>
  <si>
    <t>Non-Utility Property Work in Progress -</t>
  </si>
  <si>
    <t>Non-Utility Property - PP</t>
  </si>
  <si>
    <t>Provision for Non-Utility Property - PP</t>
  </si>
  <si>
    <t>PCA YR #6  Gross - Contra</t>
  </si>
  <si>
    <t>6c</t>
  </si>
  <si>
    <t>35a</t>
  </si>
  <si>
    <t>Prepayments - Licensing Fees (Vehicles)</t>
  </si>
  <si>
    <t>Prepaid Edison Electric Institute dues</t>
  </si>
  <si>
    <t>Def FIT FAS 106 Retirement Benefits</t>
  </si>
  <si>
    <t>Def FIT - Demand Charges</t>
  </si>
  <si>
    <t>Def FIT - JP Storage 263A</t>
  </si>
  <si>
    <t>Electric - Colstrip Common FERC Adj - R</t>
  </si>
  <si>
    <t>Electric - Accum Amort Colstrip Common</t>
  </si>
  <si>
    <t>Vacation Pay - Accum Def Inc Taxes</t>
  </si>
  <si>
    <t>Unearned Revenue - Pole Contacts</t>
  </si>
  <si>
    <t>Curr Commodity Def - Unrec Purch Gas Costs</t>
  </si>
  <si>
    <t>Emp Rec / Payroll Advances &amp; Misc - OARM</t>
  </si>
  <si>
    <t>Accrued WUTC Fee - Gas</t>
  </si>
  <si>
    <t>Accounts Payable - SAP System</t>
  </si>
  <si>
    <t>FAS 133 Non-qualified NPNS - LT Reserve</t>
  </si>
  <si>
    <t>FAS 133 NQ NPNS ST RESERVE</t>
  </si>
  <si>
    <t>DFIT - FAS 133 LT Liability - Gas</t>
  </si>
  <si>
    <t>SGS-2 Gas Stored Underground</t>
  </si>
  <si>
    <t>Prepaid- Transmission software</t>
  </si>
  <si>
    <t>CLX - Account Credit Adj for Rule 7</t>
  </si>
  <si>
    <t>7.02% MT Note Issued - Unamort Debt Expen</t>
  </si>
  <si>
    <t>6.8% PCB Series 1992-Unamort Loss on Re</t>
  </si>
  <si>
    <t>$250M 30 Year Senior Notes</t>
  </si>
  <si>
    <t>Deferred FIT - Horizon Wind Energy Paym</t>
  </si>
  <si>
    <t>A/P - Financial Swap payable</t>
  </si>
  <si>
    <t>8.39%WNG MTN SERIES A DUE 1/13/2022 (rd</t>
  </si>
  <si>
    <t>Accounts Payable - APS NSF's and Adj-Ke</t>
  </si>
  <si>
    <t>A/P - BPA Transmission Payable</t>
  </si>
  <si>
    <t>A/P - Firm Contract Power Payable</t>
  </si>
  <si>
    <t>Fuel Stock - Colstrip 3&amp;4 Fuel</t>
  </si>
  <si>
    <t>Trading Floor FERC Fees Payable</t>
  </si>
  <si>
    <t>PCA Company Portion - contra</t>
  </si>
  <si>
    <t>White River Relicensing - UE-040641 - Post Jan 15, 2004</t>
  </si>
  <si>
    <t xml:space="preserve">Puget Sound Energy </t>
  </si>
  <si>
    <t>Gas</t>
  </si>
  <si>
    <t>Electric</t>
  </si>
  <si>
    <t>Med Term Notes - C - Unamort Debt Expense</t>
  </si>
  <si>
    <t>Invest in Assoc</t>
  </si>
  <si>
    <t>37c</t>
  </si>
  <si>
    <t>40</t>
  </si>
  <si>
    <t>DFIT - FAS 133 Asset - PGA</t>
  </si>
  <si>
    <t>Microsoft Maintenance Contract</t>
  </si>
  <si>
    <t>Deferred Losses post 5/31/08 Property Sales - Gas</t>
  </si>
  <si>
    <t>Deferred Gains post  5/31/08 Property Sales - Gas</t>
  </si>
  <si>
    <t>Bank of New York Trust Expense</t>
  </si>
  <si>
    <t>Snoqualmie #1 - FERC License Fees</t>
  </si>
  <si>
    <t>Deferred FIT Horizon Wind Energy Payment</t>
  </si>
  <si>
    <t>Per Susan email dated 9/5/2008, this acct should be in production ratebase.  This acct changed to Elec ratebase</t>
  </si>
  <si>
    <t>FAS 133 Day 1 Gain Deferral - Electric</t>
  </si>
  <si>
    <t>DFIT Summit Purchase Opt Buyout</t>
  </si>
  <si>
    <t>FAS 133 Day 1 Loss Deferral - Electric - ST</t>
  </si>
  <si>
    <t>FAS 133 Day 1 Loss Deferral - Electric - LT</t>
  </si>
  <si>
    <t>US Bank - Damage Claims 1771847</t>
  </si>
  <si>
    <t>Deferred FIT - California ISO</t>
  </si>
  <si>
    <t>Def Losses fr Disposition of Utility Pl</t>
  </si>
  <si>
    <t>ARO - Distribution Wood Poles</t>
  </si>
  <si>
    <t>23</t>
  </si>
  <si>
    <t>Gas Conservation - Tracker Programs</t>
  </si>
  <si>
    <t>64a</t>
  </si>
  <si>
    <t>Electric - Plant in Service - PP</t>
  </si>
  <si>
    <t>Gas - Plant in Service - PP</t>
  </si>
  <si>
    <t>Common - Plant in Service - PP</t>
  </si>
  <si>
    <t>Electric - Plant Held for Future Use -</t>
  </si>
  <si>
    <t>Gas - Plant Held for Future Use - PP</t>
  </si>
  <si>
    <t>Electric Plant - NOT CLASSIFIED - PP</t>
  </si>
  <si>
    <t>Gas - Plant - NOT CLASSIFIED - PP</t>
  </si>
  <si>
    <t>Gas - Construction Work in Progress - P</t>
  </si>
  <si>
    <t>A/R - Snohomish PUD - Beverly Park Subs</t>
  </si>
  <si>
    <t>Env Rem - UG Tank Factoria (Future Cost Est)</t>
  </si>
  <si>
    <t>Real Estate Reimbursable Projects</t>
  </si>
  <si>
    <t>SEP Pension &amp; Benefit Plant Liabiltiy</t>
  </si>
  <si>
    <t>Post Retriement Benefit Plan Benefit</t>
  </si>
  <si>
    <t>41a</t>
  </si>
  <si>
    <t>Accum Depreciation Non-legal Cost of Re</t>
  </si>
  <si>
    <t>Contra Accum Depreciation Non-legal Cos</t>
  </si>
  <si>
    <t>PGA  Amort - Dommod</t>
  </si>
  <si>
    <t>Residential Exchange - Other Deferred C</t>
  </si>
  <si>
    <t>Unearned Fees - Cascade Water Alliance</t>
  </si>
  <si>
    <t>13600413</t>
  </si>
  <si>
    <t>Temporary Investments Key Bank - BPA Restrict</t>
  </si>
  <si>
    <t>Land Sales - Accum Def Inc Taxes</t>
  </si>
  <si>
    <t>6.724% MTN due 6/15/2036 - Unamort Debt Expense</t>
  </si>
  <si>
    <t>Loans - Exit Payback - Other Accts Rec</t>
  </si>
  <si>
    <t>Fuel Stock - Crystal Mountain</t>
  </si>
  <si>
    <t>FAS 133 -Ineffective CFH Loss LT</t>
  </si>
  <si>
    <t>PCA Company Portion</t>
  </si>
  <si>
    <t>Prepaid - Goldendale Expense Maintenanc</t>
  </si>
  <si>
    <t>Prepaid Goldendale Inventory</t>
  </si>
  <si>
    <t>DFIT - Interest Chelan PUD Reg Asset</t>
  </si>
  <si>
    <t>Landlord Incentive Bldg B - Floor 4</t>
  </si>
  <si>
    <t>DFIT - FAS 133 LT Liability - Electric</t>
  </si>
  <si>
    <t>Plant Materials - Colstrip 3 &amp; 4</t>
  </si>
  <si>
    <t>Freddie #1 Operating Advance</t>
  </si>
  <si>
    <t>Contra Low Income Program - Electric</t>
  </si>
  <si>
    <t>Contra Low Income Program - Gas</t>
  </si>
  <si>
    <t>Env Rem - Gas Historical Actual Ins Recoverie</t>
  </si>
  <si>
    <t>Federal Excise Tax - Fuel/Drayage Veh</t>
  </si>
  <si>
    <t>Accum Amort Acq Adj Milwaukee RR - Elec</t>
  </si>
  <si>
    <t>Prepmts - Puget Auto / General Liability</t>
  </si>
  <si>
    <t>FAS157 Credit Reserve - ST Gas</t>
  </si>
  <si>
    <t>BPA Transmission Escrow</t>
  </si>
  <si>
    <t>Prepaid - Goldendale Capital Maintenanc</t>
  </si>
  <si>
    <t>PCA YR #9 Gross</t>
  </si>
  <si>
    <t>PCA YR #9  Gross - Contra</t>
  </si>
  <si>
    <t>PCA YR #9 Gross - Contra</t>
  </si>
  <si>
    <t>DFIT - FAS 133 Liability - PGA ST</t>
  </si>
  <si>
    <t>28300232</t>
  </si>
  <si>
    <t>DFIT - FAS 133 Liability - PGA  LT</t>
  </si>
  <si>
    <t>DFIT - FAS 133 PGA LT</t>
  </si>
  <si>
    <t>25300212</t>
  </si>
  <si>
    <t>International Paper - Westcoast Capacity Agreement</t>
  </si>
  <si>
    <t>March 2010 Bond Issue</t>
  </si>
  <si>
    <t>Int'l Paper - Westcoast Capacity Agreem</t>
  </si>
  <si>
    <t>2010-02</t>
  </si>
  <si>
    <t>Reclassified as working capital</t>
  </si>
  <si>
    <t>Proceeds from CWA for White River Plant Sale</t>
  </si>
  <si>
    <t>Wild Horse US Treasury Grant</t>
  </si>
  <si>
    <t>Wild Horse U.S. Treasury Grant</t>
  </si>
  <si>
    <t>Electric - BPA Power Exch Inv Amort - R</t>
  </si>
  <si>
    <t>Transmission Services Deposits</t>
  </si>
  <si>
    <t>Deferred FIT - Ramgen Reserve</t>
  </si>
  <si>
    <t>Electric - Env Remediation Costs - Accu</t>
  </si>
  <si>
    <t>6.74% MT Notes Due 06/15/18 - Unamort D</t>
  </si>
  <si>
    <t>Electric - Premium on Cap Stock - Common</t>
  </si>
  <si>
    <t>GST on Gas Sales from PSE</t>
  </si>
  <si>
    <t>Current Demand Def - Unrec Purch Gas Co</t>
  </si>
  <si>
    <t>DFIT - FAS 133 ST Liability - Gas</t>
  </si>
  <si>
    <t>Amounts</t>
  </si>
  <si>
    <t>PSE Operating Credit Agreement</t>
  </si>
  <si>
    <t>PSE Hedging Credit Agreement</t>
  </si>
  <si>
    <t>Suntrust Bank - Commercial Paper</t>
  </si>
  <si>
    <t>18</t>
  </si>
  <si>
    <t>9-5/8% Series 9/15/94 - Unam Loss Reacq Debt</t>
  </si>
  <si>
    <t>Env Rem - South Seattle GS</t>
  </si>
  <si>
    <t>Env Rem - Olympia (Columbia Street) MGP</t>
  </si>
  <si>
    <t>8.231% Capital Trust I-Redemption 6/1/2</t>
  </si>
  <si>
    <t>Electric - BPA Power Exch Invstmt - Reg</t>
  </si>
  <si>
    <t>White River Salvage</t>
  </si>
  <si>
    <t>8.40% Cap Trst - Unam Loss Reacq Debt</t>
  </si>
  <si>
    <t>OCI - Treasury Lock 5/24/2005 Amortizat</t>
  </si>
  <si>
    <t>6.724% 30 Year Notes Due 6/15/2036</t>
  </si>
  <si>
    <t>Note Payable to Puget Energy</t>
  </si>
  <si>
    <t>Accrued Interest on PE Note</t>
  </si>
  <si>
    <t>Accrued Interest - 6.724% Notes Due 6/1</t>
  </si>
  <si>
    <t>PCA YR #2  Gross</t>
  </si>
  <si>
    <t>PCA YR #2 Gross - Contra</t>
  </si>
  <si>
    <t>CLX Balance Transfer</t>
  </si>
  <si>
    <t>7.19% WNG Series B due 8/18/2023</t>
  </si>
  <si>
    <t>Gas - Payroll Deductions - UA Union Dues</t>
  </si>
  <si>
    <t>PTO / Holiday / etc - Clearing</t>
  </si>
  <si>
    <t>PSE Ben Protect Trust-Bank of NY Money</t>
  </si>
  <si>
    <t>Comb</t>
  </si>
  <si>
    <t>Medical Aid - Supplemental</t>
  </si>
  <si>
    <t>Gas - Common Stock Expense</t>
  </si>
  <si>
    <t>Electric - Common Stock Expense</t>
  </si>
  <si>
    <t>SFAS 158 Tax Benefit Post Ret. Benefit</t>
  </si>
  <si>
    <t>Postretirement Benefit Plan Liability</t>
  </si>
  <si>
    <t>SERP Pension &amp; Benefit Plan Liability</t>
  </si>
  <si>
    <t>ARO - Transmission Wood Poles</t>
  </si>
  <si>
    <t>Non-Qual SRP - Officers - Accum Def Inc</t>
  </si>
  <si>
    <t>J Harvey Const Encroach. Dep/BPA Kitsap</t>
  </si>
  <si>
    <t>Common - Plant - NOT CLASSIFIED - PP</t>
  </si>
  <si>
    <t>13400101</t>
  </si>
  <si>
    <t>BPA Goldendale Puget Control Area Depos</t>
  </si>
  <si>
    <t>13400111</t>
  </si>
  <si>
    <t>BPA RES JD Wind Deposit</t>
  </si>
  <si>
    <t>Prepaid - PowerPlant Maintenance Contra</t>
  </si>
  <si>
    <t>Redmond West on Willows - Landlord Ince</t>
  </si>
  <si>
    <t>Common-Accum Depreciation -PP</t>
  </si>
  <si>
    <t>Gas-RWIP-RET1 C.O.R./Salvage PP</t>
  </si>
  <si>
    <t>Unappropriated Retained Earnings (Elect</t>
  </si>
  <si>
    <t>Prepaid American Gas Association Dues</t>
  </si>
  <si>
    <t>Wash St Annual Filing Fee-Electric</t>
  </si>
  <si>
    <t>Article 602 - Terrestrial Enhance &amp; Research Fund O&amp;M</t>
  </si>
  <si>
    <t>25300711</t>
  </si>
  <si>
    <t>Baker License Capital Long Term Liability</t>
  </si>
  <si>
    <t>2009-12</t>
  </si>
  <si>
    <t>Unearned Rev - Klondike RECs-Wind.</t>
  </si>
  <si>
    <t>Article 503-Elk Habitat Capital Fund</t>
  </si>
  <si>
    <t>Article 103 - O&amp;M Upstream Fish Passage</t>
  </si>
  <si>
    <t>Article 105 - O&amp;M Downstream Fish Passa</t>
  </si>
  <si>
    <t>Article 511 - O&amp;M Decaying Wood Fund</t>
  </si>
  <si>
    <t>Article 503-Elk Habitat O&amp;M Fund</t>
  </si>
  <si>
    <t>Article 508-Noxious Weeds O&amp;M Fund</t>
  </si>
  <si>
    <t>DFIT - White River Reg Asset</t>
  </si>
  <si>
    <t>Unearned Mt.Star Conversion Revenue</t>
  </si>
  <si>
    <t>24500021</t>
  </si>
  <si>
    <t>FAS 133 -Ineffective CFH Loss ST</t>
  </si>
  <si>
    <t>6.724% MTN due 6/15/2036 - Unamort Debt</t>
  </si>
  <si>
    <t>Deferred FIT - PCA Customer Portion</t>
  </si>
  <si>
    <t>ARO - Asbestos Electric</t>
  </si>
  <si>
    <t>Cons Costs NIRB - 1998 Conservation Rider</t>
  </si>
  <si>
    <t>FAS 109 Taxes</t>
  </si>
  <si>
    <t>56</t>
  </si>
  <si>
    <t>Gardiner Property Deferred Loss</t>
  </si>
  <si>
    <t>Def Tax Colstrip Reclamation Electric</t>
  </si>
  <si>
    <t>LTC Insurance - UNUM</t>
  </si>
  <si>
    <t>Unamortized Gain from Disp Allowance - Colstr</t>
  </si>
  <si>
    <t>Under previous accounting theory the interest accrual that got booked into this account was earning a return. However, a new FIN 48 which was effective January 1, 2007 required Tax department to calculate and accrue interest differently. Tax Department reversed the total accruaed interest that got booked through Feb '07. and rebook the new interest accruals amount which is no longer earning a return in W/C. Per Matt M - 4/11/2007</t>
  </si>
  <si>
    <t>PGA  Amort - Demand</t>
  </si>
  <si>
    <t>Prepmts - Heavy Vehicle Licenses</t>
  </si>
  <si>
    <t>6f</t>
  </si>
  <si>
    <t>Production</t>
  </si>
  <si>
    <t>Rule 7A Cust Adv With Tax (Kitt) (9-1-0</t>
  </si>
  <si>
    <t>Rule 7 Customer Advances Posted 9/1</t>
  </si>
  <si>
    <t>Review Checklist</t>
  </si>
  <si>
    <t xml:space="preserve">Name:   </t>
  </si>
  <si>
    <t>Prepared by</t>
  </si>
  <si>
    <t xml:space="preserve">Date </t>
  </si>
  <si>
    <t>Checked by</t>
  </si>
  <si>
    <t>Approved by</t>
  </si>
  <si>
    <t>Comments</t>
  </si>
  <si>
    <t>Contra Accum Depreciation Non-legal Cost of Remova</t>
  </si>
  <si>
    <t>White River Land Reg Asset</t>
  </si>
  <si>
    <t>SFAS 71 - Snoqualmie License Expenses</t>
  </si>
  <si>
    <t>Other Investment Life Insurance</t>
  </si>
  <si>
    <t>Cash - Residential Exchange - Restricte</t>
  </si>
  <si>
    <t>Accrued Int Bank Notes - Domestic</t>
  </si>
  <si>
    <t>ARO-Electric Colstrip 3 &amp; 4 ash pond ca</t>
  </si>
  <si>
    <t>Payroll - Medical Aid Supplemental</t>
  </si>
  <si>
    <t>Rate Base Line No.</t>
  </si>
  <si>
    <t>Plant Materials - Colstrip 1 &amp; 2</t>
  </si>
  <si>
    <t>Miscellaneous Paid in Capital</t>
  </si>
  <si>
    <t>White River Safety &amp; Regulatory - UE-040641</t>
  </si>
  <si>
    <t>Liquefied Natural Gas Stored</t>
  </si>
  <si>
    <t>37e</t>
  </si>
  <si>
    <t>Fuel Stock - Colstrip 3&amp;4 - Oil</t>
  </si>
  <si>
    <t>Fuel Stock - Whitehorn #1- Oil</t>
  </si>
  <si>
    <t>Excess Premium - Preferred Stock</t>
  </si>
  <si>
    <t>Unappropriated Retained Earnings (Elect Histo</t>
  </si>
  <si>
    <t>Invest in Assoc.-Other than Rainier Receivables</t>
  </si>
  <si>
    <t>6d</t>
  </si>
  <si>
    <t>GST On Gas Sales from PSE</t>
  </si>
  <si>
    <t>FAS 157 Credit Reserve - LT Electric</t>
  </si>
  <si>
    <t>PCA YR #7 Gross</t>
  </si>
  <si>
    <t>PCA YR #7  Gross - Contra</t>
  </si>
  <si>
    <t>PGA FAS 157 Net Credit Reserve</t>
  </si>
  <si>
    <t>FIT on PGA FAS 157 Credit Reserve - ST</t>
  </si>
  <si>
    <t>FIT on FAS 157 Liability Reserve - ST G</t>
  </si>
  <si>
    <t>FIT on FAS 157 Liability Reserve - LT G</t>
  </si>
  <si>
    <t>FIT on FAS 157 Liability Reserve - ST E</t>
  </si>
  <si>
    <t>FIT on FAS 157 Liability Reserve - LT E</t>
  </si>
  <si>
    <t>Def FIT - Reserve for Injuries and Dama</t>
  </si>
  <si>
    <t>FAS 157 Net Credit Reserve - OCI</t>
  </si>
  <si>
    <t>ARO-Wild Horse Wind</t>
  </si>
  <si>
    <t>NERC Standards Compliance Loss Reserve</t>
  </si>
  <si>
    <t>FAS 157 Liability Reserve - ST Electric</t>
  </si>
  <si>
    <t>FAS 157 Liability Reserve - LT Electric</t>
  </si>
  <si>
    <t>FAS 157 Liability Reserve - ST Gas</t>
  </si>
  <si>
    <t>FAS 157 Liability Reserve - LT Gas</t>
  </si>
  <si>
    <t>FIT on FAS 157 Credit Reserve - ST Elec</t>
  </si>
  <si>
    <t>FIT on FAS 157 Credit Reserve - LT Elec</t>
  </si>
  <si>
    <t>Accrued Env. Remediation - Crystal Mountain</t>
  </si>
  <si>
    <t>Inventory Reserve Account - Pre-Capital</t>
  </si>
  <si>
    <t>37a</t>
  </si>
  <si>
    <t>37b</t>
  </si>
  <si>
    <t>Merrill Lynch - Commercial Paper</t>
  </si>
  <si>
    <t>Generation Stores Inventory</t>
  </si>
  <si>
    <t>Generation Stores Expense</t>
  </si>
  <si>
    <t>Plant Material &amp; Supplies</t>
  </si>
  <si>
    <t>TOTAL ASSETS</t>
  </si>
  <si>
    <t>6</t>
  </si>
  <si>
    <t>57</t>
  </si>
  <si>
    <t>A/P Liability - Credit Balance Refund</t>
  </si>
  <si>
    <t>Def Rev Sch85 Lifetime O&amp;M on Increm Li</t>
  </si>
  <si>
    <t>Misc Cash Receipts</t>
  </si>
  <si>
    <t>Accumulated Amort Acqu Adj. - Encogen</t>
  </si>
  <si>
    <t>CLX Other Miscellaneous Credits</t>
  </si>
  <si>
    <t>Advance/Down Payments</t>
  </si>
  <si>
    <t>Accrued Interest - Transm Deposits</t>
  </si>
  <si>
    <t>NewRule 7 Refund zero consump cust adva</t>
  </si>
  <si>
    <t>Colstrip 1&amp;2 Operating Advance</t>
  </si>
  <si>
    <t>Colstrip 3&amp;4 Operating Advance</t>
  </si>
  <si>
    <t>Non-Residential Elec Customer Advances</t>
  </si>
  <si>
    <t>BPA Fredrickson 1 Transmission Request</t>
  </si>
  <si>
    <t>PSE Merchant Deposit - Transmission</t>
  </si>
  <si>
    <t>PSE Transmission Contra - Merchant Depo</t>
  </si>
  <si>
    <t>6.274% Senior Notes due 3/15/2037-Unamo</t>
  </si>
  <si>
    <t>White River Relicensing - Post UE-04064</t>
  </si>
  <si>
    <t>Low Income Program - Gas</t>
  </si>
  <si>
    <t>7.02% MT Note Issued - Unamort Debt Exp</t>
  </si>
  <si>
    <t>Lower Baker - FERC License Fees</t>
  </si>
  <si>
    <t>Payroll - 401(k) Plan Payable</t>
  </si>
  <si>
    <t>Undistributed Stores Expense</t>
  </si>
  <si>
    <t>Undistributed Substation Equipment Stor</t>
  </si>
  <si>
    <t>Gas - Premium on Cap Stock - Common</t>
  </si>
  <si>
    <t>2c</t>
  </si>
  <si>
    <t>7c</t>
  </si>
  <si>
    <t>FAS 133 CFH Unrealized Loss - Fwd Swap</t>
  </si>
  <si>
    <t>Description</t>
  </si>
  <si>
    <t>Average Invested Capital</t>
  </si>
  <si>
    <t>FIT on FAS 157 Credit Reserve - ST Gas</t>
  </si>
  <si>
    <t>FIT on FAS 157 Credit Reserve - LT Gas</t>
  </si>
  <si>
    <t>Adjustments to Retained Earnings</t>
  </si>
  <si>
    <t>Unamort Gain from Disp Allow - Col 1&amp;2</t>
  </si>
  <si>
    <t>Unamort Gain from Disp Allow - Col3&amp;4</t>
  </si>
  <si>
    <t>7.00% MTN Series B Due 03/09/29</t>
  </si>
  <si>
    <t>Env Rem - Olympia ( Columbia Street) MGP</t>
  </si>
  <si>
    <t>8.231% Capital Trust I Pfd Stock Due 6/1/2</t>
  </si>
  <si>
    <t>White River-Accumulated Depreciation Po</t>
  </si>
  <si>
    <t>SGS-1 Gas Stored Underground</t>
  </si>
  <si>
    <t>Electric - Def AFUDC - Regulatory Asset</t>
  </si>
  <si>
    <t>Unearned Revenue - Level 3 Communicatio</t>
  </si>
  <si>
    <t>Montana State Electric Energy Producer Tax</t>
  </si>
  <si>
    <t>Corp License Tax - Montana</t>
  </si>
  <si>
    <t>9.14% Med Term Notes Due 06/15/18- Unam Loss</t>
  </si>
  <si>
    <t>65c</t>
  </si>
  <si>
    <t>61b</t>
  </si>
  <si>
    <t>61d</t>
  </si>
  <si>
    <t>61f</t>
  </si>
  <si>
    <t>Premium on Cap Stock - Common Stock</t>
  </si>
  <si>
    <t>Approp RE - Fed Amort Reserve - Baker</t>
  </si>
  <si>
    <t>Petty Cash</t>
  </si>
  <si>
    <t>JO2 Job Orders Non-Temp Facilities</t>
  </si>
  <si>
    <t>ZCLM Damage Claim Orders</t>
  </si>
  <si>
    <t>Cons Costs NIRB - Conservation Rider Am</t>
  </si>
  <si>
    <t>Accum Amort Acquis Adjust - Encogen</t>
  </si>
  <si>
    <t>Fuel Stock - Encogen Oil</t>
  </si>
  <si>
    <t xml:space="preserve"> White River Salvage</t>
  </si>
  <si>
    <t>Unbilled Accumulated BOA Costs</t>
  </si>
  <si>
    <t>Payroll - 401k company match</t>
  </si>
  <si>
    <t>39</t>
  </si>
  <si>
    <t>Severance Payable</t>
  </si>
  <si>
    <t>Rule 7 Cust Adv With Tax (9-1-03)</t>
  </si>
  <si>
    <t>Developers Deposit Rule 7 (9-1-03)</t>
  </si>
  <si>
    <t>Env Rem - Bellingham Manufactured Gas Site</t>
  </si>
  <si>
    <t>Env Rem - Bellingham Mfd Gas Site (Future Cost Est</t>
  </si>
  <si>
    <t>25300612</t>
  </si>
  <si>
    <t>PGA FAS 157 Credit Reserve</t>
  </si>
  <si>
    <t>Electric - Town of Concrete Funding - BakLicImp</t>
  </si>
  <si>
    <t>Electric - Upper Skagit Tribe MOU - BakLicImp</t>
  </si>
  <si>
    <t>Electric - Sauk-Suiattle Agmt - BakLicImp</t>
  </si>
  <si>
    <t>Electric - Swinomish Tribe Agmt - BakLicImp</t>
  </si>
  <si>
    <t>13600073</t>
  </si>
  <si>
    <t>Wells Fargo foreign investments</t>
  </si>
  <si>
    <t>Mint Farm - Electric Plant Acquisition Adjustments</t>
  </si>
  <si>
    <t>Prepaid - Mint Farm Capital FFH</t>
  </si>
  <si>
    <t>Prepaid - Mint Farm Expense FFH</t>
  </si>
  <si>
    <t>Prepaid - Mint Farm Inventory</t>
  </si>
  <si>
    <t>Mint Farm Acquisition - Cowlitz County PUD Deposit</t>
  </si>
  <si>
    <t>Sumas - Def Asset Prepaid Expense-Plnd Major Maint</t>
  </si>
  <si>
    <t>Miscellaneous Customer Deposits - Elect</t>
  </si>
  <si>
    <t>Electric - Town of Concrete Funding - B</t>
  </si>
  <si>
    <t>Electric - Upper Skagit Tribe MOU - Bak</t>
  </si>
  <si>
    <t>Electric - Sauk-Suiattle Agmt - BakLicI</t>
  </si>
  <si>
    <t>Electric - Swinomish Tribe Agmt - BakLi</t>
  </si>
  <si>
    <t>Baker License O&amp;M Liability</t>
  </si>
  <si>
    <t>DFIT - Westcoast Capacity Assignment - Electric</t>
  </si>
  <si>
    <t>Accum Amort Acquis Adjust - Mint Farm</t>
  </si>
  <si>
    <t>Fuel Stock-CT Non-Core Gas @ JacksonPrairie-CONTRA</t>
  </si>
  <si>
    <t>18600381</t>
  </si>
  <si>
    <t>Misc Def Debits - MNT Carry Costs Var UE-082128</t>
  </si>
  <si>
    <t>Misc Def Cr - MNT Equity Offset CarryC - UE-082128</t>
  </si>
  <si>
    <t>DFIT - Electric Conservation</t>
  </si>
  <si>
    <t>28300571</t>
  </si>
  <si>
    <t>DFIT - Mint Farm Deferred Costs</t>
  </si>
  <si>
    <t>Qualified Pension Plan Liability</t>
  </si>
  <si>
    <t>Mint Farm - Electric Plant Acquisition</t>
  </si>
  <si>
    <t>Fuel Stock-CT Non-Core Gas at Jackson P</t>
  </si>
  <si>
    <t>Fuel Stock-CT Non-Core Gas @ JacksonPra</t>
  </si>
  <si>
    <t>SFAS 71 - Baker Lake License Expense</t>
  </si>
  <si>
    <t>Misc Def Cr - MNT Equity Offset CarryC</t>
  </si>
  <si>
    <t>17500011</t>
  </si>
  <si>
    <t>SFAS 71 - Baker License Expenses</t>
  </si>
  <si>
    <t>21</t>
  </si>
  <si>
    <t>APUA - Damage Claims</t>
  </si>
  <si>
    <t>2008-11</t>
  </si>
  <si>
    <t>The account is reclassified to ratebase since the ARC is now collected in rates with tne new deprecation study UE-072300</t>
  </si>
  <si>
    <t>The account is reclassified to ratebase since the ARC is now collected in rates with tne new deprecation study UE-072302</t>
  </si>
  <si>
    <t>The account is reclassified to ratebase since the ARC is now collected in rates with tne new deprecation study UE-072303</t>
  </si>
  <si>
    <t xml:space="preserve">This account was reclassified to correct a mismathc between the contra acount associated </t>
  </si>
  <si>
    <t>FAS 133 Unrealized Loss - RECs ST</t>
  </si>
  <si>
    <t>FAS 133 Unrealized Loss - RECs LT</t>
  </si>
  <si>
    <t>GR/IR Clearing Account</t>
  </si>
  <si>
    <t>Fuel Stock - Colstrip 1&amp;2 Propane</t>
  </si>
  <si>
    <t>DFIT - FAS 133 ST Liability - Electric</t>
  </si>
  <si>
    <t>Prepaid - Goldendale Inventory</t>
  </si>
  <si>
    <t>White River Land Sale Costs CWA</t>
  </si>
  <si>
    <t>WHR Land Sales Cost (Not CWA)</t>
  </si>
  <si>
    <t>WHR Land Sales Cost</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</si>
  <si>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</si>
  <si>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</si>
  <si>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</si>
  <si>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</si>
  <si>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</si>
  <si>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</si>
  <si>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OCI-DFIT FAS 133</t>
  </si>
  <si>
    <t>Article 602 - O&amp;M Recration Adaptive Mg</t>
  </si>
  <si>
    <t>18600681</t>
  </si>
  <si>
    <t>Misc. Def. Debits- WHE Carry Costs Vaiable Def. UE-090704</t>
  </si>
  <si>
    <t>OCI - DFIT FAS 133</t>
  </si>
  <si>
    <t>6k</t>
  </si>
  <si>
    <t>Prepmts - FERC Annual Land Use - Lower Baker</t>
  </si>
  <si>
    <t>Prepmts - FERC Annual Land Use - Upper Baker</t>
  </si>
  <si>
    <t>28300631</t>
  </si>
  <si>
    <t>28300641</t>
  </si>
  <si>
    <t>DFIT WHE Var Costs</t>
  </si>
  <si>
    <t>DFIT WHE Fixed Costs</t>
  </si>
  <si>
    <t>White River Plant Sale</t>
  </si>
  <si>
    <t>WHR-Processing Costs-Readying For Sale</t>
  </si>
  <si>
    <t>WHR Processing Costs-Readying For Sale</t>
  </si>
  <si>
    <t>Article 503 - Elk Habitat Capital Fund</t>
  </si>
  <si>
    <t>Article 502 - Forest Habitat Capital Fund</t>
  </si>
  <si>
    <t>Article 504 - Wetland Habitat Capital Fund</t>
  </si>
  <si>
    <t>Article 505 - Aquatic Riparian Habitat Capital Fund</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</si>
  <si>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</si>
  <si>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</si>
  <si>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</si>
  <si>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</si>
  <si>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</si>
  <si>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</si>
  <si>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</si>
  <si>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Montana Unemployment Tax Withheld - Employee</t>
  </si>
  <si>
    <t>Was</t>
  </si>
  <si>
    <t>Is</t>
  </si>
  <si>
    <t>Account No.</t>
  </si>
  <si>
    <t>Quarter Changed</t>
  </si>
  <si>
    <t>Justification for Changes</t>
  </si>
  <si>
    <t>Prepaid -2007 CISCO Smartnet (Dimension</t>
  </si>
  <si>
    <t>PCA YR #6 Gross</t>
  </si>
  <si>
    <t>2007 - 1</t>
  </si>
  <si>
    <t>from 100% excluded from WC to</t>
  </si>
  <si>
    <t>17500002</t>
  </si>
  <si>
    <t>17500012</t>
  </si>
  <si>
    <t>17500022</t>
  </si>
  <si>
    <t>17500032</t>
  </si>
  <si>
    <t>24400002</t>
  </si>
  <si>
    <t>24400012</t>
  </si>
  <si>
    <t>24400022</t>
  </si>
  <si>
    <t>24400032</t>
  </si>
  <si>
    <t>6.74% MT Notes Due 06/15/18 - Unamort Debt Ex</t>
  </si>
  <si>
    <t>Cash - State Bank - Concrete</t>
  </si>
  <si>
    <t>Total</t>
  </si>
  <si>
    <t>Acquisition Adjustment - Encogen</t>
  </si>
  <si>
    <t>Refundable GST on PSE Gas Purchase</t>
  </si>
  <si>
    <t>Env Rem - Buckely Headworks Site Est Fu</t>
  </si>
  <si>
    <t>11</t>
  </si>
  <si>
    <t>62</t>
  </si>
  <si>
    <t>FICA Tax Withheld - Employee</t>
  </si>
  <si>
    <t>Washington State &amp; Local Sales Tax Collected</t>
  </si>
  <si>
    <t>Prepaid- Miscellaneous</t>
  </si>
  <si>
    <t>Electric - Gross PCA - Contra</t>
  </si>
  <si>
    <t>Change the formula on line 41b (GWC)</t>
  </si>
  <si>
    <t>Accrued Interest IRS</t>
  </si>
  <si>
    <t>PCA YR #6  Gross # Contra</t>
  </si>
  <si>
    <t>18600831</t>
  </si>
  <si>
    <t>18600841</t>
  </si>
  <si>
    <t>Goldendale - Def Asset Prepaid Exp. - Plant Major Maint.</t>
  </si>
  <si>
    <t>Freddy-Def Asset Prepaid Exp. -Plant Major Maint.</t>
  </si>
  <si>
    <t>Colstrip 3&amp;4 - Def Asset-Prepaid Lime</t>
  </si>
  <si>
    <t>Other Deferred Credits - LTIP Liability</t>
  </si>
  <si>
    <t>Sr Mgmt L-T Incentive Plan - Accum Def</t>
  </si>
  <si>
    <t>Env Rem - Talbot Hill Substation and Switchyard</t>
  </si>
  <si>
    <t>Cash Credit Card Receipts - Billmatrix</t>
  </si>
  <si>
    <t>Rate Base &amp; Working Capital</t>
  </si>
  <si>
    <t>Change</t>
  </si>
  <si>
    <t>Env Rem - Talbot Hill Substation and Sw</t>
  </si>
  <si>
    <t>Env Rem - North Tacoma Gate Station</t>
  </si>
  <si>
    <t>Env Rem - North Seattle Gate Station</t>
  </si>
  <si>
    <t>Env Rem - Covington Gate Station</t>
  </si>
  <si>
    <t>Notes Receivable Line Extensions in CLX</t>
  </si>
  <si>
    <t>2009-08</t>
  </si>
  <si>
    <t>Reclassified to Non-Operating Investments</t>
  </si>
  <si>
    <t>5.757% MTN due 10/1/2039 - Unamort Debt Expense</t>
  </si>
  <si>
    <t>5.757% Senior Notes Due 10/01/39</t>
  </si>
  <si>
    <t>Cash-Credit Card Receipts - Billmatrix</t>
  </si>
  <si>
    <t>Env Rem - Talbot Hill Subs &amp; Switchyard -Fut Cost Est.</t>
  </si>
  <si>
    <t>18232261</t>
  </si>
  <si>
    <t>Env Rem - Duwamish River Site (Future Cost Est.)</t>
  </si>
  <si>
    <t>5.757% Senior Notes due 10/1/2039</t>
  </si>
  <si>
    <t>Revenue-S Cal Edison REC-Wind</t>
  </si>
  <si>
    <t>Env Rem - Whidbey SVC UST (Future Cost</t>
  </si>
  <si>
    <t>Env Rem-White Rvr/Buckley Ph II Debr Fu</t>
  </si>
  <si>
    <t>Env Rem-White Rvr/Buckley Ph II Burn Pi</t>
  </si>
  <si>
    <t>Env Rem - Lower Duwamish Waterway</t>
  </si>
  <si>
    <t>Env Rem - Poulsbo SVC UST (Future Cost</t>
  </si>
  <si>
    <t>Env Rem - Tenino SVC UST</t>
  </si>
  <si>
    <t>Env Rem - Lower Baker Power Plant</t>
  </si>
  <si>
    <t>Env Rem - Lower Baker Power Plant (Fut</t>
  </si>
  <si>
    <t>Env Rem-Snoqualmie Hydro Generation (Po</t>
  </si>
  <si>
    <t>Env Rem-Snoqualmie Hydro Generatn(Futur</t>
  </si>
  <si>
    <t>Env Rem - Bellingham S State St MGP(Fut</t>
  </si>
  <si>
    <t>Env Rem - Electron Flume</t>
  </si>
  <si>
    <t>Env Rem - Electric Flume (Future Cost E</t>
  </si>
  <si>
    <t>Accr Env Rem-White Rvr/Buckley Phase II</t>
  </si>
  <si>
    <t>Accr Env Rem - Puyallup Garage</t>
  </si>
  <si>
    <t>Accr Env Rem - Crystal Mountain Generat</t>
  </si>
  <si>
    <t>Accr Env Rem - Lower Baker Power Plant</t>
  </si>
  <si>
    <t>Accr Env Rem-Snoqualmie Hydro Generatio</t>
  </si>
  <si>
    <t>Accr Env Rem - Electric Flume Site</t>
  </si>
  <si>
    <t>Accum Misc Oper Prov-Unallo Def Elec En</t>
  </si>
  <si>
    <t>Env Rem - Bellingham S State St MGP (Bl</t>
  </si>
  <si>
    <t>Env Rem-Tacoma Tar Pits - Remediation</t>
  </si>
  <si>
    <t>Env Rem-Everett, Washington - Remediati</t>
  </si>
  <si>
    <t>Env Rem-Chehalis, Washington - Remediat</t>
  </si>
  <si>
    <t>Env Rem-Tacoma Gas Co (Upland Source Co</t>
  </si>
  <si>
    <t>Env Rem-Thea Foss Waterway - Remediatio</t>
  </si>
  <si>
    <t>Env Rem-Verbeek Autowrecking - Remediat</t>
  </si>
  <si>
    <t>Env Rem-Bay Station - Remediation</t>
  </si>
  <si>
    <t>Accr Env Rem - Olympia Service Center U</t>
  </si>
  <si>
    <t>Accr Env Rem - Whidbey Island Service C</t>
  </si>
  <si>
    <t>Accr Env Rem - Poulsbo Service Center U</t>
  </si>
  <si>
    <t>Accr Env Rem-Bellingham S State St MGP</t>
  </si>
  <si>
    <t>DFIT Charitable Contribution Carryforward</t>
  </si>
  <si>
    <t>14300261</t>
  </si>
  <si>
    <t>Lower Snake River BPA Tranmission Interest Receivable</t>
  </si>
  <si>
    <t>Notes Rec Line Extensions in CLX</t>
  </si>
  <si>
    <t>5.757% Senior Notes due 10/1/2039-Unamo</t>
  </si>
  <si>
    <t>Env Rem -Lower Duwamish Waterway (Futur</t>
  </si>
  <si>
    <t>Env Rem - Talbot Hill Subs &amp; Switchyd-F</t>
  </si>
  <si>
    <t>Accr Env Rem - Lower Duwamish Waterway</t>
  </si>
  <si>
    <t>A/P Frederickson #1 Vouchers</t>
  </si>
  <si>
    <t>Jackson Prairie / NW Pipeline - Other A/R</t>
  </si>
  <si>
    <t>Jackson Prairie / WWP - Other A/R</t>
  </si>
  <si>
    <t>Power Sales - Other Accts Rec</t>
  </si>
  <si>
    <t>Transmission - Other Accts Rec</t>
  </si>
  <si>
    <t>FIT-FAS 133 - PCA Derivative</t>
  </si>
  <si>
    <t>Unapplied Conservation and Receivables</t>
  </si>
  <si>
    <t>Inventory - Pre-Capitalized Material</t>
  </si>
  <si>
    <t>Accrued Washington Municipal Util Tax -</t>
  </si>
  <si>
    <t>Def FIT - FAS 133 Frwd Swap Int LT</t>
  </si>
  <si>
    <t>DFIT - FAS 133 Frwd Swap Int LT</t>
  </si>
  <si>
    <t>PCA YR #5  Gross</t>
  </si>
  <si>
    <t>PCA YR #5 Gross - Contra</t>
  </si>
  <si>
    <t>AD&amp;D Insurance</t>
  </si>
  <si>
    <t>Cash-UBOC-Payment Processing Bothell 44</t>
  </si>
  <si>
    <t>Cash-UBOC-Bill Payment Consolidator 443</t>
  </si>
  <si>
    <t>Cash-Key Bank-Concentration 47968102460</t>
  </si>
  <si>
    <t>Cash-Key Bank-PSE Receipts 479681024614</t>
  </si>
  <si>
    <t>Cash-Key Bank-Concentration 4606</t>
  </si>
  <si>
    <t>CLX Bank Credit Adjustments</t>
  </si>
  <si>
    <t>Electric - Colstrip Common FERC Adj - Reg Ass</t>
  </si>
  <si>
    <t>UG950288 DSM Tracker Balance</t>
  </si>
  <si>
    <t>Deferred Interchange Power</t>
  </si>
  <si>
    <t>Gas - Misc Def Debits</t>
  </si>
  <si>
    <t>OCI - Fwd Swap 6/27/2006 Amortization</t>
  </si>
  <si>
    <t>Electric - WUTC SQI Penalty</t>
  </si>
  <si>
    <t>Def FIT - PCA Customer Portion</t>
  </si>
  <si>
    <t>A/P - Hourly Month End Payroll Accrual</t>
  </si>
  <si>
    <t>Env Rem - Everett Remediation Costs</t>
  </si>
  <si>
    <t>DFIT - Goldendale Carrying Costs - UE-070533</t>
  </si>
  <si>
    <t>Construction Support Clearing - Common</t>
  </si>
  <si>
    <t>Misc Payroll Deductions</t>
  </si>
  <si>
    <t>A/P - Gas Purchases</t>
  </si>
  <si>
    <t>Accrued Int 7.35% Notes Due Dec &amp; Jun</t>
  </si>
  <si>
    <t>Accrued Int 7.36% Notes Due Dec &amp; Jun</t>
  </si>
  <si>
    <t>Accrued Int 7.15% Notes Due Dec &amp; Jun</t>
  </si>
  <si>
    <t>Cash-Key Bank-Payroll 190994701174</t>
  </si>
  <si>
    <t>Notes Rec - BOA Projects</t>
  </si>
  <si>
    <t>Accrual - 401(k) Match on Incentive Pla</t>
  </si>
  <si>
    <t>PCA Customer Portion - Interest</t>
  </si>
  <si>
    <t>Accum Defer Inv Tax Cr - Gas</t>
  </si>
  <si>
    <t>Deferred Inc Tax - Liberalized Deprec</t>
  </si>
  <si>
    <t>Gas - Unbilled Revenue</t>
  </si>
  <si>
    <t>Energy Storage</t>
  </si>
  <si>
    <t>Accum Amort Acq Adj. Milwaukee RR - Electric</t>
  </si>
  <si>
    <t>Accrued WA State &amp; Local Use Tax</t>
  </si>
  <si>
    <t>5.197% Senior Notes Due 10/01/15 - Accr</t>
  </si>
  <si>
    <t>5.197% Senior Notes Due 10/01/15</t>
  </si>
  <si>
    <t>PCA FAS 133 Derivative</t>
  </si>
  <si>
    <t>Land Transportation Clearing</t>
  </si>
  <si>
    <t>Employee Related Taxes Clearing</t>
  </si>
  <si>
    <t>Employee Benefits Clearing</t>
  </si>
  <si>
    <t>DFIT - FAS 133 ST Asset - Electric</t>
  </si>
  <si>
    <t>DFIT - FAS 133 Asset PCA - L/T</t>
  </si>
  <si>
    <t>ARO-Gas Bare Steel Pipe Removal</t>
  </si>
  <si>
    <t>17</t>
  </si>
  <si>
    <t>PSE Building (B) - Landlord Incentives</t>
  </si>
  <si>
    <t>Jackson Prairie / NW Pipeline - Other A</t>
  </si>
  <si>
    <t>Deferred FIT - FAS 133 Fwd Swap Long Term</t>
  </si>
  <si>
    <t>OCI - Forward Swap Settlement</t>
  </si>
  <si>
    <t>OCI - Forward Swap 9/13/06</t>
  </si>
  <si>
    <t>Working Capital</t>
  </si>
  <si>
    <t>FAS 133 CFH Unrealized Loss - TLock S/T</t>
  </si>
  <si>
    <t>Dividends Declared - Common Stock</t>
  </si>
  <si>
    <t>A/R - Crystal Mountain Insurance Receivable</t>
  </si>
  <si>
    <t>FAS 133 Unrealized Gain ST</t>
  </si>
  <si>
    <t>Total Average Invested Capital</t>
  </si>
  <si>
    <t>WECO - Vouchers Payable</t>
  </si>
  <si>
    <t>Summit Purchase Buyout - Electric</t>
  </si>
  <si>
    <t>Summit Purchase Buyout - Gas</t>
  </si>
  <si>
    <t>12/13/2006 Storm - 10 yr Amort</t>
  </si>
  <si>
    <t>Env Rem - Electron Flume Site</t>
  </si>
  <si>
    <t>38</t>
  </si>
  <si>
    <t>34</t>
  </si>
  <si>
    <t>26</t>
  </si>
  <si>
    <t>54</t>
  </si>
  <si>
    <t>35</t>
  </si>
  <si>
    <t>37</t>
  </si>
  <si>
    <t>36</t>
  </si>
  <si>
    <t>27</t>
  </si>
  <si>
    <t>25</t>
  </si>
  <si>
    <t>51.3</t>
  </si>
  <si>
    <t>53</t>
  </si>
  <si>
    <t>55</t>
  </si>
  <si>
    <t>59</t>
  </si>
  <si>
    <t>52</t>
  </si>
  <si>
    <t>FAS 133 Unrealized Gain LT</t>
  </si>
  <si>
    <t>Low Income Program - Electric</t>
  </si>
  <si>
    <t>FAS 133 CFH Unrealized Gain - Gwd Swap</t>
  </si>
  <si>
    <t>DFIT - FAS 133 ST Asset - Gas</t>
  </si>
  <si>
    <t>5.197% Snr Notes Due 10/01/15 - Unamort</t>
  </si>
  <si>
    <t>Env Rem - Duwamish River Site (former G</t>
  </si>
  <si>
    <t/>
  </si>
  <si>
    <t>Payroll - Misc Payable Deductions-good</t>
  </si>
  <si>
    <t>PCA YR #3  Gross</t>
  </si>
  <si>
    <t>BPA Transmission Study Deposit</t>
  </si>
  <si>
    <t>Accrued Washington State Utility Tax -</t>
  </si>
  <si>
    <t>Accrued Washington Municipal Utility Ta</t>
  </si>
  <si>
    <t>Common - Construction Work in Progress</t>
  </si>
  <si>
    <t>LT Incentive Plan for Sr Mgmt</t>
  </si>
  <si>
    <t>Unclaimed Vendor Payments</t>
  </si>
  <si>
    <t>Washington Unemployment Tax  - Employer</t>
  </si>
  <si>
    <t>Federal Unemployment Tax - Employer</t>
  </si>
  <si>
    <t>PSE Building (A) - Landlord Incentives</t>
  </si>
  <si>
    <t>Gas - WUTC SQI Penalty</t>
  </si>
  <si>
    <t>DFIT - FAS 133 LT Asset - Gas</t>
  </si>
  <si>
    <t>Liability Reserve - Electric</t>
  </si>
  <si>
    <t>Liability Reserve - Gas</t>
  </si>
  <si>
    <t>Prepaid NW Gas Association Dues</t>
  </si>
  <si>
    <t>Prepaid - Future Year Expenses</t>
  </si>
  <si>
    <t>ARO - Frederickson</t>
  </si>
  <si>
    <t>Fuel Stock - Colstrip 1&amp;2</t>
  </si>
  <si>
    <t>Fuel Stock - Colstrip 3&amp;4</t>
  </si>
  <si>
    <t>earn a return in GWC too.</t>
  </si>
  <si>
    <t>AETNA II Lawsuit unallocated proceeds -</t>
  </si>
  <si>
    <t>Electric - Plant Acq Adj DuPont</t>
  </si>
  <si>
    <t>7.05% PCB Series 1991A-Unamort Loss on</t>
  </si>
  <si>
    <t>7.25% PCB Series 1991B-Unamort Loss on</t>
  </si>
  <si>
    <t>Interest Accrued</t>
  </si>
  <si>
    <t>9.14% Med Term Notes Due 06/15/18- Unam</t>
  </si>
  <si>
    <t>Electric - Premium on Cap Stock - Commo</t>
  </si>
  <si>
    <t>Approp RE - Fed Amort Reserve - Snoqual</t>
  </si>
  <si>
    <t>Dividends on Preferred Stock (Gas Histo</t>
  </si>
  <si>
    <t>OCI - Fwd Swap 9/13/06</t>
  </si>
  <si>
    <t>6.274% Senior Notes due 3/15/2037</t>
  </si>
  <si>
    <t>Accrued Interest - 6.274% Senior Notes</t>
  </si>
  <si>
    <t>58</t>
  </si>
  <si>
    <t>28</t>
  </si>
  <si>
    <t>Cust Advances for  Const Posted 9/1</t>
  </si>
  <si>
    <t>A/P - PURPA Power Payable</t>
  </si>
  <si>
    <t>A/P - Combustion Turbine Fuel Payable</t>
  </si>
  <si>
    <t>A/P - Transmission Payable (Non-BPA)</t>
  </si>
  <si>
    <t>401(k) 1% Company Contribution</t>
  </si>
  <si>
    <t>Fuel Stock - Fredonia 1&amp;2</t>
  </si>
  <si>
    <t>Low Income Grants - Electric</t>
  </si>
  <si>
    <t>Low Income Grants - Gas</t>
  </si>
  <si>
    <t>Low Income Agency Admin Fees - Electric</t>
  </si>
  <si>
    <t>Low Income Agency Admin Fees - Gas</t>
  </si>
  <si>
    <t>Federal Income Taxes</t>
  </si>
  <si>
    <t>7.02% MTN Due 12/1/27 - Accrued Interes</t>
  </si>
  <si>
    <t>Washington State &amp; Local Sales Tax Coll</t>
  </si>
  <si>
    <t>5.483% Due 6/1/35 - Unamortized Debt Ex</t>
  </si>
  <si>
    <t>FAS 109 Taxes - Electric</t>
  </si>
  <si>
    <t>5.483% FMB 30 Yr Senior Notes Due 6/1/3</t>
  </si>
  <si>
    <t>Prepmts - Puget Workman's Comp - Aegis</t>
  </si>
  <si>
    <t>Cashiers Shortages - Misc Def Debits</t>
  </si>
  <si>
    <t>BPA Linden Transmission Request Deposit</t>
  </si>
  <si>
    <t>6.974% Jr Sub Notes (Hybrid) due 6/1/20</t>
  </si>
  <si>
    <t>WUTC-AFUDC</t>
  </si>
  <si>
    <t>LTD Insurance - RSLI</t>
  </si>
  <si>
    <t>Life Insurance - Hartford</t>
  </si>
  <si>
    <t>Snoqualmie License O&amp;M Liability</t>
  </si>
  <si>
    <t>FAS 133 Unrealized Loss - LT</t>
  </si>
  <si>
    <t>included in W/C for both.</t>
  </si>
  <si>
    <t>It is determined that gas should</t>
  </si>
  <si>
    <t>Account</t>
  </si>
  <si>
    <t>7.35% Med Term Notes C - Due 09/11/15</t>
  </si>
  <si>
    <t>15</t>
  </si>
  <si>
    <t>5</t>
  </si>
  <si>
    <t>4</t>
  </si>
  <si>
    <t>5.483% Senior Notes due 6/1/2035</t>
  </si>
  <si>
    <t>6.75% Sr Notes due 1/15/2016 - Accrued</t>
  </si>
  <si>
    <t>13400161</t>
  </si>
  <si>
    <t>14300193</t>
  </si>
  <si>
    <t>Whitehorn - Electric Plant Acquisition</t>
  </si>
  <si>
    <t>Accum Amort Acquis Adjust - Whitehorn</t>
  </si>
  <si>
    <t>16500621</t>
  </si>
  <si>
    <t>Prepmts - Lower Snake River 500KV Trans</t>
  </si>
  <si>
    <t>Common Stock Issued - PSE 0.01 Par</t>
  </si>
  <si>
    <t>PSE Barclays Op Cr Interest Expense Acc</t>
  </si>
  <si>
    <t>28300601</t>
  </si>
  <si>
    <t>DFIT - Mint Farm Variable Costs</t>
  </si>
  <si>
    <t>28300611</t>
  </si>
  <si>
    <t>DFIT - Mint Farm Fixed Costs</t>
  </si>
  <si>
    <t>ELEC</t>
  </si>
  <si>
    <t>6i</t>
  </si>
  <si>
    <t>BPA - Hopkins Ridge Trfer Agrmnt 09TX-1</t>
  </si>
  <si>
    <t>Prepmnts - Areva Software Support Servi</t>
  </si>
  <si>
    <t>Deferred Credit-CO2 allowance proceeds</t>
  </si>
  <si>
    <t>13400171</t>
  </si>
  <si>
    <t>25300841</t>
  </si>
  <si>
    <t>Env Rem - Verbeek Properties Remediation Costs</t>
  </si>
  <si>
    <t>Wells Fargo Direct Debit</t>
  </si>
  <si>
    <t>Prepaid- D&amp;O Insurance (annual)</t>
  </si>
  <si>
    <t>19000183</t>
  </si>
  <si>
    <t>DFIT Commitment Fees</t>
  </si>
  <si>
    <t>A/R State and City Tax Receivable</t>
  </si>
  <si>
    <t>10</t>
  </si>
  <si>
    <t>Prepaid - Lwr Snk Rvr 500KV Trans Subst Long-Term</t>
  </si>
  <si>
    <t>2009-03</t>
  </si>
  <si>
    <t>2009-05</t>
  </si>
  <si>
    <t>6j</t>
  </si>
  <si>
    <t>Reclassified from Gas Operating Investments -DFIT to Nonoperating Deferred Federal Income Tax</t>
  </si>
  <si>
    <t>Reclassified from Nonoperating Deferred Federal Income Tax to Gas Rate Rate Base and Average operaing Investments Gas</t>
  </si>
  <si>
    <t>Reclassified to Rate Base and Average Operaing Investments - Electric Deferred Debits - Other</t>
  </si>
  <si>
    <t>Reclassified to Gas Rate Base</t>
  </si>
  <si>
    <t>Classified  to Nonoperating Deferred Federal Income Tax</t>
  </si>
  <si>
    <t>DFIT-BNP Electric</t>
  </si>
  <si>
    <t>26c</t>
  </si>
  <si>
    <t>2010-03</t>
  </si>
  <si>
    <t>Changed per 2009 Rate Case</t>
  </si>
  <si>
    <t>19000112</t>
  </si>
  <si>
    <t>DFIT- Int'l Paper West Coast Capacity Agreement</t>
  </si>
  <si>
    <t>REC Deposits</t>
  </si>
  <si>
    <t>Cash - Key Bank Tri Ad Flex Spending</t>
  </si>
  <si>
    <t>Prepayments - Treasury Licensing Fees</t>
  </si>
  <si>
    <t>DFIT - Int'l Paper Wcst Capacity Agreem</t>
  </si>
  <si>
    <t>DFIT - BNP - Electric</t>
  </si>
  <si>
    <t>Prepmts - Colstrip 3&amp;4 Lime Contract -</t>
  </si>
  <si>
    <t>6l</t>
  </si>
  <si>
    <t>2010-04</t>
  </si>
  <si>
    <t>Mint Farm Deferral - UE-090704</t>
  </si>
  <si>
    <t>Deferred Losses post 10/31/09 Property Sales - Electric</t>
  </si>
  <si>
    <t>Deferred Gains post 10/31/09 Property Sales - Electric</t>
  </si>
  <si>
    <t>25400191</t>
  </si>
  <si>
    <t>25400201</t>
  </si>
  <si>
    <t>BNP Westcoast Pipeline Capacity-Non Core Gas</t>
  </si>
  <si>
    <t>FBE Westcoast Pipeline Capacity- Non Core Gas</t>
  </si>
  <si>
    <t>Mint Farm Deferral UE-090704</t>
  </si>
  <si>
    <t>BNP-Westcoast Cap Agrmnt-Non-Core Gas</t>
  </si>
  <si>
    <t>FBE-Westcoast Cap Agrmnt-Non-Core Gas</t>
  </si>
  <si>
    <t>Electric Def Property Gains Pending App</t>
  </si>
  <si>
    <t>Def FIT MF UE090704</t>
  </si>
  <si>
    <t>DFIT - FIT MF UE090704</t>
  </si>
  <si>
    <t>37j</t>
  </si>
  <si>
    <t>Removed these from 37i and made a new line 37j on the Electric Rate Base to Separate these from Goldendale Costs</t>
  </si>
  <si>
    <t>37k</t>
  </si>
  <si>
    <t>Removed these from 37i and made a new line 37k on the Electric Rate Base to Separate these from Goldendale Costs</t>
  </si>
  <si>
    <t>2010-05</t>
  </si>
  <si>
    <t>Removed these from Electric Rate Base Line 26b and include in  Gas Rate Base line 10  for Pipieline Capacity Costs</t>
  </si>
  <si>
    <t>Removed these from Electric Rate Base Line 29.1 and include in  Gas Rate Base line 10  for Pipieline Capacity Costs</t>
  </si>
  <si>
    <t>Reclassified as Operating After Lower Snake River was filed</t>
  </si>
  <si>
    <t>Article 505 - O&amp;M Aquatic Riparian Habi</t>
  </si>
  <si>
    <t>Derivatives in Retained Earnings - Elec</t>
  </si>
  <si>
    <t>Derivatives in Retained Earnings - Electric</t>
  </si>
  <si>
    <t>2010-06</t>
  </si>
  <si>
    <t>Reclassify as Debt Expense Line 5</t>
  </si>
  <si>
    <t>OCI- Fwd Swap 6/27/2036 Amortization</t>
  </si>
  <si>
    <t>DFIT -FAS 133 CFH T LOCK St</t>
  </si>
  <si>
    <t>DFIT -FAS 133 Frwd Swap Int ST</t>
  </si>
  <si>
    <t>DFIT -FAS 133 Frwd Swap Int LT</t>
  </si>
  <si>
    <t>Reclassify from Working capital to Non-Operating</t>
  </si>
  <si>
    <t>Reclassify as Working Capital From Non-Operating Per Orginal Order</t>
  </si>
  <si>
    <t>Reclassify as RATE BASE From Non-Operating Per Orginal Order</t>
  </si>
  <si>
    <t>Env Rem -UG Tank - Whidbey Is. (Future Costs)</t>
  </si>
  <si>
    <t>Reclassify from Working Capital to Non-Operating For Future Cost Estimates</t>
  </si>
  <si>
    <t>Env. Rem - UG Tank - Tenino (Future Costs)</t>
  </si>
  <si>
    <t>Env Rem - Buckely Headworks Site (Est Future Costs)</t>
  </si>
  <si>
    <t>Env. Rem. - Lower Baker Power Plant Site - Future Costs</t>
  </si>
  <si>
    <t>Env. Rem. - Bellingham Mfd. Gas Site ( Future Cost Est.)</t>
  </si>
  <si>
    <t>Env. Rem. -Electric Flume (Future Estimate) (Name Changed)</t>
  </si>
  <si>
    <t>Env. Rem. - Talbot Hill Subs &amp; Switchyard - Fut Cost Est.</t>
  </si>
  <si>
    <t>Accrued Env. Rem. - White River (Buckley Headworks)</t>
  </si>
  <si>
    <t>Accrued Env. Rem. - Whidbey Island UST</t>
  </si>
  <si>
    <t>Accrued Env. Rem. - Tenino UST</t>
  </si>
  <si>
    <t>Accrued Env. Rem. - Lower Baker Powerhouse</t>
  </si>
  <si>
    <t>Accrued Env. Rem. - Bellingham Bouevard Par</t>
  </si>
  <si>
    <t>Accrued Env. Rem. - Electric Flume</t>
  </si>
  <si>
    <t>Accrued Env. Rem - Duwamish River Site</t>
  </si>
  <si>
    <t>Accrued Env. Rem. - Talbot Hill Sub &amp; Switchyard Site</t>
  </si>
  <si>
    <t>Reclassify as Working Capital From Non-Operating.</t>
  </si>
  <si>
    <t>Mint Farm Combustion Turbibe Inspec-Pre. Maj. Maint.</t>
  </si>
  <si>
    <t>Def FIT - Production Tax Credit-OLD</t>
  </si>
  <si>
    <t>Def FIT - Production Tax Credit-New</t>
  </si>
  <si>
    <t>5.764% Senior Notes Due 7/15/40</t>
  </si>
  <si>
    <t>PSE Summer 2010 Bonds</t>
  </si>
  <si>
    <t>5.795% Senior Notes Due 3/15/2040-Unamo</t>
  </si>
  <si>
    <t>5.764% Senior Notes Due 7/15/40-Unamort</t>
  </si>
  <si>
    <t>5.795% Senior Notes Due 3/15/2040</t>
  </si>
  <si>
    <t>Def FIT - Production Tax Credit - NEW</t>
  </si>
  <si>
    <t>Gross</t>
  </si>
  <si>
    <t>Tax Effected</t>
  </si>
  <si>
    <t>Microsoft  Maintenance Contract</t>
  </si>
  <si>
    <t>Reclassify as  Non-Operating From Working Capital.</t>
  </si>
  <si>
    <t>Prepaid - CISCO Smartnet (Dimension Dat</t>
  </si>
  <si>
    <t>WSU ARRA Weatherization - Electric</t>
  </si>
  <si>
    <t>2010-08</t>
  </si>
  <si>
    <t>Reclassify To Non-Operating</t>
  </si>
  <si>
    <t>Reclassify from Non-Operating to Rate Base final Lake Tapps payment to be received in 45 days.</t>
  </si>
  <si>
    <t>DFIT - Audit Adjustments</t>
  </si>
  <si>
    <t>DFIT Audit Adjustments</t>
  </si>
  <si>
    <t>DFIT - AMT Credit Carryforward</t>
  </si>
  <si>
    <t>Electric Def Property Losses Pending Ap</t>
  </si>
  <si>
    <t>Lower Snake River Trans Interest Due Customers</t>
  </si>
  <si>
    <t>Oth Def Credit-Staples Loyalty Incentiv</t>
  </si>
  <si>
    <t>Lower Snake River Transm Interest Due C</t>
  </si>
  <si>
    <t>GAAP Equity Rsrv on LSR BPA Trans Dep</t>
  </si>
  <si>
    <t>GAAP Equity Reserve on LSR BPA Trans. Dep.</t>
  </si>
  <si>
    <t>DFIT Staples Loyalty Incentive</t>
  </si>
  <si>
    <t>PTC Deferral Post June 2010</t>
  </si>
  <si>
    <t>2010-09</t>
  </si>
  <si>
    <t>Reclasify from Working Capital to Average Operating Investments- Deferred Taxes</t>
  </si>
  <si>
    <t>Reclasify from Working Capital to Average Operating Investments- Deferred Debits/Credits</t>
  </si>
  <si>
    <t>Deferred REC Revenue Post Nov. 2009</t>
  </si>
  <si>
    <t>Carrying Costs on PTC's</t>
  </si>
  <si>
    <t>DFIT RECs Post 11/09</t>
  </si>
  <si>
    <t>DFIT - Regulatory Deferral PTC - LT</t>
  </si>
  <si>
    <t>Deferred REC Revenue Post Nov 2009</t>
  </si>
  <si>
    <t>FERC Fees Payable - Power Supply Transa</t>
  </si>
  <si>
    <t>Fuel Stock - Frederickson #1 - Oil</t>
  </si>
  <si>
    <t>Payroll - Loan Payback 401(k) Payable</t>
  </si>
  <si>
    <t>Payroll - Wages Payable</t>
  </si>
  <si>
    <t>Radio Spectrum Purchase Escrow</t>
  </si>
  <si>
    <t>Article 110-Shoreline Erosion O&amp;M Fund</t>
  </si>
  <si>
    <t>Article 502-Forest Habitat O&amp;M Fund</t>
  </si>
  <si>
    <t>PTC Customer Deferral of Pre-July 2010</t>
  </si>
  <si>
    <t>2010 Storm Excess Costs</t>
  </si>
  <si>
    <t>DFIT - PTC Reg Liability</t>
  </si>
  <si>
    <t>CWIP/Retention Clearing (Debit) - Commo</t>
  </si>
  <si>
    <t>Common - Plant NOT CLASSIFIED - PP</t>
  </si>
  <si>
    <t>DFIT - Land Sales - Gas</t>
  </si>
  <si>
    <t>DFIT - Land Sales to PWI</t>
  </si>
  <si>
    <t>Prepaid - Ecologic Analytics Software 2011</t>
  </si>
  <si>
    <t>Prepaid - OSIsoft Software Renewal 2011</t>
  </si>
  <si>
    <t>2011 PSE Universal Shelf Registration</t>
  </si>
  <si>
    <t>US Treasury Grants in Schedule 95A</t>
  </si>
  <si>
    <t>PCA YR #10 Gross</t>
  </si>
  <si>
    <t>PCA YR #10 Gross - Contra</t>
  </si>
  <si>
    <t>PCA YR#10 Gross</t>
  </si>
  <si>
    <t>PCA YR#10 Gross - Contra</t>
  </si>
  <si>
    <t>Working Fund - DCG Postage Expenses</t>
  </si>
  <si>
    <t>Cash-Key Bank-DOXO Receipts-5790</t>
  </si>
  <si>
    <t>Prepaid-GE Smallworld Software Support</t>
  </si>
  <si>
    <t>Prepaid-GE Smallworld Software Support 2011</t>
  </si>
  <si>
    <t>FERC Annual Charge US Lands -ST</t>
  </si>
  <si>
    <t>Bothell Data Center Landlord Incentives</t>
  </si>
  <si>
    <t>Bothel Data Center Landlord Incentives</t>
  </si>
  <si>
    <t>2011 March Senior Notes</t>
  </si>
  <si>
    <t>$300 million 5.638% Senior Notes issue</t>
  </si>
  <si>
    <t>$300 Million 5.63% Senior Notes Issue Discount</t>
  </si>
  <si>
    <t>Article 514 - O&amp;M Use of Habitat Evalua</t>
  </si>
  <si>
    <t>5.638% Sr Notes due 4/15/41 - Unamort D</t>
  </si>
  <si>
    <t>5.638% Senior Notes due 4/15/41</t>
  </si>
  <si>
    <t>DFIT Bothell Data Ctr - Ppd Lease Expen</t>
  </si>
  <si>
    <t>DFIT Bothel Data Ctr. - Ppd Lease Expense</t>
  </si>
  <si>
    <t>Deferred Credit - Carbon Offset Program</t>
  </si>
  <si>
    <t>Gas Def Property Gains Pending Approval</t>
  </si>
  <si>
    <t>Notes Rec - City of Buckley</t>
  </si>
  <si>
    <t>Notes Rec. - City of Buckley</t>
  </si>
  <si>
    <t>Prepaid-Optimize Networks Steelhead Sup</t>
  </si>
  <si>
    <t>Prepaid-Optimize Networks Steelhead Support</t>
  </si>
  <si>
    <t>Prepaid-CGI Mobile Workforce SW Support</t>
  </si>
  <si>
    <t>Prepaid - Oracle Software Support</t>
  </si>
  <si>
    <t>Analysis of Tax Net Operating Losses</t>
  </si>
  <si>
    <t>2009 NOL</t>
  </si>
  <si>
    <t>2010 NOL</t>
  </si>
  <si>
    <t>Total NOL</t>
  </si>
  <si>
    <t xml:space="preserve"> 2009 Taxable Loss</t>
  </si>
  <si>
    <t xml:space="preserve"> 2010 Taxable Loss</t>
  </si>
  <si>
    <t>Allocator</t>
  </si>
  <si>
    <t>35a2</t>
  </si>
  <si>
    <t>29</t>
  </si>
  <si>
    <t>NOL</t>
  </si>
  <si>
    <t>NOL C/F Repairs/Retirements</t>
  </si>
  <si>
    <t>FIT Payable - Repairs/Retirements</t>
  </si>
  <si>
    <t>DFIT - Gas Plant Repairs/Retirements</t>
  </si>
  <si>
    <t>DFIT - Electric Plant Repairs/Retirements</t>
  </si>
  <si>
    <t>Cash-Key Bank- DOXO Receipts-5790</t>
  </si>
  <si>
    <t>PGE Klamath Peaker Trans Req Deposit</t>
  </si>
  <si>
    <t>GLD - 2011 Hot Gas Path Ppd Major Maint.</t>
  </si>
  <si>
    <t>Landis-Gyr Capital Lease - Non-Current</t>
  </si>
  <si>
    <t>Capital Lease Obligation - Landis-Gyr</t>
  </si>
  <si>
    <t>24300013</t>
  </si>
  <si>
    <t>Capital Lease Obligation - Lanis-Gyr</t>
  </si>
  <si>
    <t>22700003</t>
  </si>
  <si>
    <t>Lanis-Gyr Capital Lease - Non Current</t>
  </si>
  <si>
    <t>Landis-Gyr Capital Lease</t>
  </si>
  <si>
    <t>10110013</t>
  </si>
  <si>
    <t>Env Rem - Sammamish Substation (Future</t>
  </si>
  <si>
    <t>Accr Env Rem - Sammamish Substation</t>
  </si>
  <si>
    <t>Env. Rem - Sammamish Substation (Future Cost Est.)</t>
  </si>
  <si>
    <t>Prepaid - CGI Mobile Workforce SW Support</t>
  </si>
  <si>
    <t>Colstrip Generating Plant Expense Billa</t>
  </si>
  <si>
    <t>Env Rem - Sammamish Substation</t>
  </si>
  <si>
    <t xml:space="preserve">Env. Rem - Sammamish Substation </t>
  </si>
  <si>
    <t>Oth Def Cr - Landis-Gyr AMR Billing Cr</t>
  </si>
  <si>
    <t>Oth. Def. Cr. - Landis - Gyr AMR Billing Credits - Elec.</t>
  </si>
  <si>
    <t>Oth. Def. Cr. - Landis - Gyr AMR Billing Credits - Gas</t>
  </si>
  <si>
    <t>DFIT-Landis-GYr AMR Billing Credit-Gas</t>
  </si>
  <si>
    <t>DFIT-Landis-Gyr AMR Billing Credits-Gas</t>
  </si>
  <si>
    <t xml:space="preserve">58 </t>
  </si>
  <si>
    <t>DFIT-Landis-Gyr AMR Billing Credits-Elec</t>
  </si>
  <si>
    <t>DFIT-Landis-GYr AMR Billing Credit-Elec</t>
  </si>
  <si>
    <t>Gas Off System Sales - Other ACDts Rec</t>
  </si>
  <si>
    <t>Sumas Gas Pipeline / SoCDo - Other A/R</t>
  </si>
  <si>
    <t>Power Sales - Other ACDts Rec</t>
  </si>
  <si>
    <t>Transmission - Other ACDts Rec</t>
  </si>
  <si>
    <t>BPA Residential Exchange - Other ACDts Rec</t>
  </si>
  <si>
    <t>Other ACDts Rec - Misc</t>
  </si>
  <si>
    <t>Loans - Exit Payback - Other ACDts Rec</t>
  </si>
  <si>
    <t>Pension Liability - ACDum Def Inc Taxes</t>
  </si>
  <si>
    <t>Gain on Disp Of Emiss Allow - ACD Def Inc Tax</t>
  </si>
  <si>
    <t>Health/Dependent Spending ACDts - Year 1</t>
  </si>
  <si>
    <t>Health/Dependent Spending ACDts - Year</t>
  </si>
  <si>
    <t>PSE Barclays Op Cr Interest Expense ACD</t>
  </si>
  <si>
    <t>LKE Pacific Trust Deposit - Transformer</t>
  </si>
  <si>
    <t>LKE Pacific Trust Deposit - Transformers</t>
  </si>
  <si>
    <t>Env. Rem -Everett Asarco Site</t>
  </si>
  <si>
    <t>2011-08</t>
  </si>
  <si>
    <t>Reclassify From Investor Supplied Capital To Non-Operating Per WUTC DR 91 submitted during 2011 GRC</t>
  </si>
  <si>
    <t>US Bank - General Account 1775586</t>
  </si>
  <si>
    <t>Cash-Key Bank-Accounts Payable 19099470</t>
  </si>
  <si>
    <t>Intercompany Accounts receivable</t>
  </si>
  <si>
    <t>Inventory Reserve Account - Pre-Capitalized M</t>
  </si>
  <si>
    <t>Accounts Payable - Vouchers (Electric Sys)</t>
  </si>
  <si>
    <t>Accounts Payable - Payroll (Electric Sys)</t>
  </si>
  <si>
    <t>Accounts Payable Reconcilation Account</t>
  </si>
  <si>
    <t>Accounts Payable - DOXO NSF's and Adj - Key Bank</t>
  </si>
  <si>
    <t>Accounts Payable - Bill Matrix NSFs &amp; Adj. Key Bank</t>
  </si>
  <si>
    <t>Prepaid-Sycamore SW Support</t>
  </si>
  <si>
    <t>Env. Rem. -Pt. Robinson cable station</t>
  </si>
  <si>
    <t>DFIT - Green Gas Attributes</t>
  </si>
  <si>
    <t>DFIT- Green Gas Attributes</t>
  </si>
  <si>
    <t>LKE Pacific Trust Deposit - Wire &amp; Cabl</t>
  </si>
  <si>
    <t>Article 502-Forest Habitat Capital Fund</t>
  </si>
  <si>
    <t>Article 505-Aquatic Riparian Habitat Ca</t>
  </si>
  <si>
    <t>LKE Pacific Trust Deposit - Wire &amp; Cable</t>
  </si>
  <si>
    <t>Article 504-Wetland Habitat O&amp;M Fund</t>
  </si>
  <si>
    <t>2011-10</t>
  </si>
  <si>
    <t>Chelan PUD Contract Prepmt Requirement</t>
  </si>
  <si>
    <t>Prepmt - Chelan PUD - RR Working Capita</t>
  </si>
  <si>
    <t>Prepmt - Chelan PUD - RR Coverage Fund</t>
  </si>
  <si>
    <t>Prepmt - Chelan PUD - RR Working Capital Charge</t>
  </si>
  <si>
    <t>Prepmt - Chelan PUD - RR Coverage Fund Charge</t>
  </si>
  <si>
    <t>6m</t>
  </si>
  <si>
    <t>37l</t>
  </si>
  <si>
    <t>Chelan PUD Contract Initiative</t>
  </si>
  <si>
    <t>2011-11</t>
  </si>
  <si>
    <t>Reclassify From Investor Supplied Capital To Rate Base per 2009 GRC and Investor Supplied Capital</t>
  </si>
  <si>
    <t>$250 Million 4.434% Sr Notes due 2041</t>
  </si>
  <si>
    <t>$45 Million 4.70% Sr Notes due 2051</t>
  </si>
  <si>
    <t>$250 Million 4.434% Sr. Notes due 2041</t>
  </si>
  <si>
    <t>$45 Million 4.70% Sr. Notes due 2051</t>
  </si>
  <si>
    <t>Reclassify From Investor Supplied Capital To Non-Operating Bellingham Sales Tax Penalty</t>
  </si>
  <si>
    <t>DFIT Summit Purchase - Electric</t>
  </si>
  <si>
    <t>DFIT Summit Purchase - Gas</t>
  </si>
  <si>
    <t>Def FIT - Environmental Gas</t>
  </si>
  <si>
    <t>Def FIT - Demand Side Management-Gas</t>
  </si>
  <si>
    <t>Def FIT- Environmental Gas</t>
  </si>
  <si>
    <t>Def FIT - Demand Side Management Gas</t>
  </si>
  <si>
    <t>DFIT Summitt Purchase - Gas</t>
  </si>
  <si>
    <t>Redemption Costs for 9.57% FMB's</t>
  </si>
  <si>
    <t>Working Funds - Mercer Island</t>
  </si>
  <si>
    <t>LSR MOU Deposit</t>
  </si>
  <si>
    <t>Transmission Network Credits Payable</t>
  </si>
  <si>
    <t>25301101</t>
  </si>
  <si>
    <t>Regence Self-Insurance IBNR</t>
  </si>
  <si>
    <t>CFH Locked In OCI Gain ST - Core Pwr/Gas for Pwr</t>
  </si>
  <si>
    <t>CFH Locked in OCI Loss ST - Core Pwr/Gas for Pwr</t>
  </si>
  <si>
    <t>CFH Locked In OCI Gain LT - Core Pwr/Gas for Pwr</t>
  </si>
  <si>
    <t>CFH Locked in OCI Loss LT - Core Pwr/Gas for Pwr</t>
  </si>
  <si>
    <t>DFIT - CFH OCI Loss ST</t>
  </si>
  <si>
    <t>DFIT - CFH OCI Loss LT</t>
  </si>
  <si>
    <t>Upper Baker - Unrecovered Plant &amp; Reg S</t>
  </si>
  <si>
    <t>Upper Baker - Unrecovered Plant &amp; Reg. Study Costs</t>
  </si>
  <si>
    <t>Payroll- Giving Campaign</t>
  </si>
  <si>
    <t>6n</t>
  </si>
  <si>
    <t xml:space="preserve">2012-1 </t>
  </si>
  <si>
    <t>Reclassify From Investor Supplied Capital To RATE BASE and Operating Investments-CIAC Account</t>
  </si>
  <si>
    <t>Prepaid- Ecologic Analytics Software</t>
  </si>
  <si>
    <t>Prepaid- OSIsoft Software Renewal</t>
  </si>
  <si>
    <t>PCA YR #11 Gross</t>
  </si>
  <si>
    <t>PCA YR #11 Gross - Contra</t>
  </si>
  <si>
    <t>2012 Storm Excess Costs</t>
  </si>
  <si>
    <t>PCA Yr#11 Gross</t>
  </si>
  <si>
    <t>PCA YR#11 Gross-Contra</t>
  </si>
  <si>
    <t>Prepaid - LSR Leaseholder Minimum Rent</t>
  </si>
  <si>
    <t>Baker SA 318 Law Enforcement Plan</t>
  </si>
  <si>
    <t>ARO - Lower Snake River Wind Facility</t>
  </si>
  <si>
    <t>2012-2</t>
  </si>
  <si>
    <t>Per e-mail March 9-For Internal Reporting should be part of Rate Base-Expected to be approved in 2011 GRC</t>
  </si>
  <si>
    <t>Prepmnts - Datalink Symantec SW Mainten</t>
  </si>
  <si>
    <t>Prepamnts - Datalink Symantec SW Maintenance</t>
  </si>
  <si>
    <t>Article 602-Terrestrial Enhance &amp;Resear</t>
  </si>
  <si>
    <t>Prepmts - Treasury Licensing Fees</t>
  </si>
  <si>
    <t>2012-03</t>
  </si>
  <si>
    <t>Reclassify From Investor Supplied Capital To Non-Operating Per e-mail from Susan Free sent April 3, 2012</t>
  </si>
  <si>
    <t>White River Proj. - CWA AOA- Reg Asset</t>
  </si>
  <si>
    <t>White River Proj-CWA AOA-Reg Asset</t>
  </si>
  <si>
    <t>Env Rem-City of Olympia vs. PSE (Future</t>
  </si>
  <si>
    <t>Env Rem-Whitehorn UST (Future Cost Est.</t>
  </si>
  <si>
    <t>Accr Env Rem - City of Olympia vs. PSE</t>
  </si>
  <si>
    <t>Accr Env Rem - Whitehorn UST</t>
  </si>
  <si>
    <t>Misc Def Cr - Equity Reserve on LSR Ph.</t>
  </si>
  <si>
    <t>Env-Rem-City of Olympia vs. PSE (Future Cost Est.)</t>
  </si>
  <si>
    <t>Env-Rem-Whitehorn UST (Future Cost Est.)</t>
  </si>
  <si>
    <t>Accr. Env. Rem. - City of Olympia vs. PSE</t>
  </si>
  <si>
    <t>Accr . Env. Rem. - Whitehorn UST</t>
  </si>
  <si>
    <t>Misc Def Cr. - Equity Reserve on LSR Ph. 1 Fixed Def</t>
  </si>
  <si>
    <t>DFIT - Lower Snake River Deferred Costs</t>
  </si>
  <si>
    <t>Env Rem - Tacoma Gas Company (Future Co</t>
  </si>
  <si>
    <t>Env Rem - Thea Foss Waterway (Future Co</t>
  </si>
  <si>
    <t>Env Rem - Everett, Washington (Future C</t>
  </si>
  <si>
    <t>Env Rem - Chehalis, Washington (Future</t>
  </si>
  <si>
    <t>Env Rem - Gas Works Park (Future Cost E</t>
  </si>
  <si>
    <t>Env Rem - Quendall Terminals (Future Co</t>
  </si>
  <si>
    <t>Env Rem - Tacoma Tar Pits (Future Cost</t>
  </si>
  <si>
    <t>Env Rem - Bay Station (Future Cost Est)</t>
  </si>
  <si>
    <t>Env Rem-Olympia (Columbia St) MGP(Futur</t>
  </si>
  <si>
    <t>Env Rem - Verbeek Autowrecking (Future</t>
  </si>
  <si>
    <t>Oth Def Cr-Bank Of America Signing Bonu</t>
  </si>
  <si>
    <t>Gas Off System Sales - Other Accts Rec</t>
  </si>
  <si>
    <t>CFH Locked in OCI Loss ST - Core Pwr/Ga</t>
  </si>
  <si>
    <t>Electric - Accrued Utility Revenue</t>
  </si>
  <si>
    <t>CWIP-Purchasing Accrual  - Electric</t>
  </si>
  <si>
    <t>Accrued WA Tax - Unbilled Electric Reve</t>
  </si>
  <si>
    <t>Accrued WA Tax - Unbilled Gas Revenue</t>
  </si>
  <si>
    <t>Accrued WA State B &amp; O Taxes</t>
  </si>
  <si>
    <t>2012-4</t>
  </si>
  <si>
    <t>Reclassify From Operating Investments To Rate Base and Operating Investments per Order No 8 May 7, 2012</t>
  </si>
  <si>
    <t>Reclassify From Operating Investments Not in Rate Base to Investor Supplied Capital Commission Order No. 8 May 7, 2012</t>
  </si>
  <si>
    <t>Reclassify From Operating Investments Not In Rate Base To Rate Base and Operating Investments per Order No 8 May 7, 2012</t>
  </si>
  <si>
    <t>DFIT - Regence Self INS IBNR</t>
  </si>
  <si>
    <t>Prepaid - D&amp;O Insurance (annual)</t>
  </si>
  <si>
    <t>Env Rem - Swarr Station (Future Cost Est.)</t>
  </si>
  <si>
    <t>Env Rem - North Operating Base (Future Cost Est.)</t>
  </si>
  <si>
    <t>Env Rem - Swarr Station (Future Cost Es</t>
  </si>
  <si>
    <t>Env Rem - North Operating Base (Future</t>
  </si>
  <si>
    <t>Accr Env Rem - Tacoma Gas Company</t>
  </si>
  <si>
    <t>Accr Env Rem - Thea Foss Waterway</t>
  </si>
  <si>
    <t>Accr Env Rem - Everett Washington</t>
  </si>
  <si>
    <t>Accr Env Rem - Chehalis Washington</t>
  </si>
  <si>
    <t>Accr Env Rem - Gas Works Park</t>
  </si>
  <si>
    <t>Accr Env Rem - Quendall Terminals</t>
  </si>
  <si>
    <t>Accr Env Rem - Tacoma Tar Pit</t>
  </si>
  <si>
    <t>Accr Env Rem - Bay Station</t>
  </si>
  <si>
    <t>Accr Env Rem - Olympia</t>
  </si>
  <si>
    <t>Accr Env Rem - Verbeek Autowrecking</t>
  </si>
  <si>
    <t>Accr Env Rem - Swarr Station</t>
  </si>
  <si>
    <t>Accr Env Rem - North Operating Base</t>
  </si>
  <si>
    <t>Def FIT - Bad Debts - Gas</t>
  </si>
  <si>
    <t>2010 Storm - 4 yr Amortization</t>
  </si>
  <si>
    <t>LSR Deposit Def UE-100882</t>
  </si>
  <si>
    <t>LSR Def Carrying Costs UE-100882</t>
  </si>
  <si>
    <t>Colstrip 1&amp;2 WECo Coal Reserve Payment</t>
  </si>
  <si>
    <t>Gas Def Property Losses Pending Approva</t>
  </si>
  <si>
    <t>Gas Def Property Losses UG-111049</t>
  </si>
  <si>
    <t>Electric Def Property Losses UE-111048</t>
  </si>
  <si>
    <t>Gas Def Property Gains UG-111049</t>
  </si>
  <si>
    <t>Electric Def Property Gains UE-111048</t>
  </si>
  <si>
    <t>Colstrip 1&amp;2 WeCo Coal Reserve Payment UE-111048</t>
  </si>
  <si>
    <t>2010 Storm - 4 Yr Amortization</t>
  </si>
  <si>
    <t>6o</t>
  </si>
  <si>
    <t>REC Proceeds in Rates Sch 137</t>
  </si>
  <si>
    <t>Interest on REC Proceeds in Rates</t>
  </si>
  <si>
    <t>LSR Def Ph1 UE-111048</t>
  </si>
  <si>
    <t>Interest on REC Proceeds NOT in Rates</t>
  </si>
  <si>
    <t>Interest on REC Proceeds Not in Rates</t>
  </si>
  <si>
    <t>LSR Def Phase 1 UE-111048</t>
  </si>
  <si>
    <t>DFIT-BPA Transmission Eq Reserve LT</t>
  </si>
  <si>
    <t>Def FIT- Reserve for Injuries and Damag</t>
  </si>
  <si>
    <t>Def FIT - Bad Debts - Electric</t>
  </si>
  <si>
    <t>DFIT REC Rate Schedule 137</t>
  </si>
  <si>
    <t>DFIT REC Int on REC Schedule 137</t>
  </si>
  <si>
    <t>DFIT REC Int on REC Not in Rates</t>
  </si>
  <si>
    <t>DFIT - BPA Prepayment LT</t>
  </si>
  <si>
    <t>Def FIT - Bad Debts- Gas</t>
  </si>
  <si>
    <t>Def FIT - Reserve for Injuries and Damage - Gas</t>
  </si>
  <si>
    <t>DEF FIT - Reserve for Injuries and Damage -Electric</t>
  </si>
  <si>
    <t>Def FIT - Bad Debts- Electric</t>
  </si>
  <si>
    <t>DFIT - BPA Transmission Eq Reserve LT</t>
  </si>
  <si>
    <t>Interest On REC Proceeds in Rates</t>
  </si>
  <si>
    <t>Prepaid - Swinomish Tribal Res 115kv TS</t>
  </si>
  <si>
    <t>Prepaid - Swinomish Tribal Res 115kv TSM -Long Term</t>
  </si>
  <si>
    <t>Prepaid - CheckPoint Structure LT</t>
  </si>
  <si>
    <t>Prepaid - Checkpoint Structure</t>
  </si>
  <si>
    <t>LSR BPA Bill Credit Holding</t>
  </si>
  <si>
    <t>Interest on Treasury Grant in Sch 95a</t>
  </si>
  <si>
    <t>Prepmt - Chelan PUD - RI Working Capita</t>
  </si>
  <si>
    <t>Prepmt - Chelan PUD - RI Coverage Fund</t>
  </si>
  <si>
    <t>Prepmt - Chelan PUD - RI Working Capital Charge</t>
  </si>
  <si>
    <t>Prepmt - Chelan PUD - RI Coverage Fund Charge</t>
  </si>
  <si>
    <t>2012-7</t>
  </si>
  <si>
    <t>Reclassify From Non-Operating to Invested Capital-Equity per e-mail July 27 Susan Free</t>
  </si>
  <si>
    <t>Env Rem-City of Olympia vs. PSE(Plum St</t>
  </si>
  <si>
    <t>Env Rem-City Of Olympia vs. PSE (Plum St Substation)</t>
  </si>
  <si>
    <t>Prepayment-SAS SW Maintenance Renewal</t>
  </si>
  <si>
    <t>Redmond West 2nd Amend Tenant Incentive</t>
  </si>
  <si>
    <t>25300663</t>
  </si>
  <si>
    <t>Redmond West 2nd Amen Tenant Incentives</t>
  </si>
  <si>
    <t>Ppd-RSA Envision Renewal</t>
  </si>
  <si>
    <t>Article 101-Fish Propagation O&amp;M Fund</t>
  </si>
  <si>
    <t>Article 302 - Aesthetics Mgmt O&amp;M</t>
  </si>
  <si>
    <t>Article 304 - Bak Resr Rec Water Safety</t>
  </si>
  <si>
    <t>Article 304 - Bak Resr Rec Water Safety Pln O&amp;M</t>
  </si>
  <si>
    <t>DFIT-Equity Reserve on LSR Long Term</t>
  </si>
  <si>
    <t>DFIT - Equity Reserve on LSR</t>
  </si>
  <si>
    <t>Unrealized Gain ST - Core Pwr/Gas for P</t>
  </si>
  <si>
    <t>Unrealized Gain ST - Core Gas</t>
  </si>
  <si>
    <t>Unrealized Gain LT - Core Pwr/Gas for P</t>
  </si>
  <si>
    <t>Unrealized Gain LT - Core Gas</t>
  </si>
  <si>
    <t>PGA Unrealized Loss</t>
  </si>
  <si>
    <t>OCI - Derivative</t>
  </si>
  <si>
    <t>OCI - Derivative Reclass to Earnings</t>
  </si>
  <si>
    <t>Unrealized Loss ST - Core Pwr/Gas for P</t>
  </si>
  <si>
    <t>Unrealized Loss ST - Core Gas</t>
  </si>
  <si>
    <t>Unrealized Loss LT - Core Pwr/Gas for P</t>
  </si>
  <si>
    <t>Unrealized Loss LT - Core Gas</t>
  </si>
  <si>
    <t>Unrealized Gain ST - Core Pwr/Gas for Pwr</t>
  </si>
  <si>
    <t>Unrealized Gain LT - Core Pwr/Gas for Pwr</t>
  </si>
  <si>
    <t xml:space="preserve">PGA Unrealized Loss </t>
  </si>
  <si>
    <t>PGA Unrealized Gain</t>
  </si>
  <si>
    <t>Unrealized Loss ST - Core Pwr/Gas for Pwr</t>
  </si>
  <si>
    <t>Unrealized Loss LT - Core Pwr/Gas for Pwr</t>
  </si>
  <si>
    <t>CFH Locked in OCI Gain ST - Core Pwr/Gas for Pwr</t>
  </si>
  <si>
    <t>CFH Locked in OCI Gain LT - Core Pwr/Gas for Pwr</t>
  </si>
  <si>
    <t>Ferndale Land Lease Escrow - 2046</t>
  </si>
  <si>
    <t>Article 504-Wetland Habitat Capital Fun</t>
  </si>
  <si>
    <t>Ferndale Cash Advance (NAES Corporation</t>
  </si>
  <si>
    <t>Ferndale Cash Advance ( NAES Corporation)</t>
  </si>
  <si>
    <t>Dfrd Rev- Non-core Gas Green Attributes</t>
  </si>
  <si>
    <t>Prepaid Colstrip 1&amp;2 WECo Coal Resrv. Ded.</t>
  </si>
  <si>
    <t>2012-11</t>
  </si>
  <si>
    <t>Reclassify Per 2011 GRC From Working Capital to Rate Base and Operating Investment</t>
  </si>
  <si>
    <t>Reclassify Per 2011 GRC From Rate Base, Operating Investment to Investor Supplied Capital Per Order No. 8</t>
  </si>
  <si>
    <t>Inventory - Ferndale</t>
  </si>
  <si>
    <t>Ferndale - Electric Plant Acquisition A</t>
  </si>
  <si>
    <t>Ferndale - Electric Plant Acquistion Adjust</t>
  </si>
  <si>
    <t>Accum Amort Acquis Adjust - Ferndale</t>
  </si>
  <si>
    <t>Junior Achievement Pledge-Short Term</t>
  </si>
  <si>
    <t>Junior Achievement Pledge-Long Term</t>
  </si>
  <si>
    <t>Junior Acheuivement Pledge-Long Term</t>
  </si>
  <si>
    <t>JD Power - Residential Survey - Short T</t>
  </si>
  <si>
    <t>DFIT- Equity Reserve on Ferndale- Long</t>
  </si>
  <si>
    <t>ARO - Ferndale - Long Term</t>
  </si>
  <si>
    <t>Equity Resrv on Ferndale Fix Deferl</t>
  </si>
  <si>
    <t>DFIT- Ferndale Deferrals- Long Term</t>
  </si>
  <si>
    <t>37m</t>
  </si>
  <si>
    <t>6p</t>
  </si>
  <si>
    <t>Ferndale RB Deferral Return UE-121843</t>
  </si>
  <si>
    <t>Equity Resrv on Ferndale Fixed Deferral</t>
  </si>
  <si>
    <t>DFIT - Equity Reserve on Ferndale - Long Term</t>
  </si>
  <si>
    <t>DFIT - Ferndale Purchase Deferrals - Long Term</t>
  </si>
  <si>
    <t>Prepaid - ROW Dist Crossing Rainbow Bri</t>
  </si>
  <si>
    <t>Prepaid - ROW Dist Crossing Rainbow Bridge LT</t>
  </si>
  <si>
    <t>Int on Wild Horse Treasury Grant in Sch</t>
  </si>
  <si>
    <t>Int on LSR Treasury Grant in Sch 95A</t>
  </si>
  <si>
    <t>Int. on LSR Treasury Grant in Sch 95A</t>
  </si>
  <si>
    <t>LSR U.S. Treasury Grants</t>
  </si>
  <si>
    <t>Prepaid Linked In Advertising - Short T</t>
  </si>
  <si>
    <t>Prepaid Linked In Advertising - Short Term</t>
  </si>
  <si>
    <t>Prepaid Prometheus Software Maintenance</t>
  </si>
  <si>
    <t>EMC - SW/HW Maintenance Renewal ST</t>
  </si>
  <si>
    <t>ARO - Crystal Mountain Generator Site</t>
  </si>
  <si>
    <t>Health/Dependent Spending Accts - Year</t>
  </si>
  <si>
    <t>Fuel Stock - Ferndale</t>
  </si>
  <si>
    <t>Ferndale Var Deferral UE-121843</t>
  </si>
  <si>
    <t>ARO - South King Complex - Long Term</t>
  </si>
  <si>
    <t>ARO - Gas Mains - To Short Term</t>
  </si>
  <si>
    <t>Ferndale - Liability Payable ST</t>
  </si>
  <si>
    <t>Ferndale Var Def Market Offset UE-121843</t>
  </si>
  <si>
    <t>ARO - Gas Mains - Short Term</t>
  </si>
  <si>
    <t>DFIT - Charitable Contribution Carryfor</t>
  </si>
  <si>
    <t>DFIT - Int LSR Treasury Grant Sch95A -</t>
  </si>
  <si>
    <t>DFIT - Int LSR Treasury Grant Sch95A - LT</t>
  </si>
  <si>
    <t>Misc Def. Debits - Ferndale Fixed UE-121843</t>
  </si>
  <si>
    <t>2012-12</t>
  </si>
  <si>
    <t>Change Coding to reflect Landlord Incentive Account -Similar to Summit Accounts</t>
  </si>
  <si>
    <t>37n</t>
  </si>
  <si>
    <t>Change Coding Per 2011 GRc for LSR to Include in Rate Base</t>
  </si>
  <si>
    <t>Didn't Change June 2012 ERF File</t>
  </si>
  <si>
    <t>Reclassify as Investor Supplied Capital per e-mail 1/8/2013</t>
  </si>
  <si>
    <t>2012-13</t>
  </si>
  <si>
    <t>Misc Dfrd Debits - LSR Ph 1 Fixed Costs UE-111048</t>
  </si>
  <si>
    <t>Misc Dfrd Debits - LSR Ph 1 Variable Costs UE-111048</t>
  </si>
  <si>
    <t>LSR Ph 1 Return on Fixed Def UE-111048</t>
  </si>
  <si>
    <t>BPA Trans. Dep. - LSR - 100882</t>
  </si>
  <si>
    <t>Return on LSR BPA Transm Deposit</t>
  </si>
  <si>
    <t>2012 GRC</t>
  </si>
  <si>
    <t>NOL Allocated</t>
  </si>
  <si>
    <t>% Electric</t>
  </si>
  <si>
    <t>% Production</t>
  </si>
  <si>
    <t>% Gas</t>
  </si>
  <si>
    <t>2011 NOL</t>
  </si>
  <si>
    <t>2012 NOL</t>
  </si>
  <si>
    <t>2009 Analysis</t>
  </si>
  <si>
    <t>Percentage</t>
  </si>
  <si>
    <t>2010 Analysis</t>
  </si>
  <si>
    <t>2012 Analysis</t>
  </si>
  <si>
    <t xml:space="preserve"> 2012 Taxable Loss</t>
  </si>
  <si>
    <t>Total 2009 + 2010 + 2012</t>
  </si>
  <si>
    <t>NEW</t>
  </si>
  <si>
    <t>A/P - Energy Risk Mgmt System</t>
  </si>
  <si>
    <t>$350M Hedging Credit Facility PSE 2013</t>
  </si>
  <si>
    <t>Prepmnts - Alstrom Software Support Ser</t>
  </si>
  <si>
    <t>$650M Liquidity Credit Facility PSE 201</t>
  </si>
  <si>
    <t>Montana Unemployment Tax Withheld - Emp</t>
  </si>
  <si>
    <t>PCA YR #12 Gross</t>
  </si>
  <si>
    <t>PCA YR #12 Gross - Contra</t>
  </si>
  <si>
    <t>PCA YR#12 Gross</t>
  </si>
  <si>
    <t>PCA YR#12 Gross - Contra</t>
  </si>
  <si>
    <t>BPA - Mint Farm Station Svcc TSM Firm D</t>
  </si>
  <si>
    <t>Accruals - CIS A/R - Miscellaneous</t>
  </si>
  <si>
    <t>Ppd - Corporation Executive Board (CEB)</t>
  </si>
  <si>
    <t>Env Rem - Pre Nov 2012 Lake Union Remed</t>
  </si>
  <si>
    <t>2009 PSE Operating Facility Unamortized</t>
  </si>
  <si>
    <t>2009 PSE CapEx Facility Unamortized Cos</t>
  </si>
  <si>
    <t>2009 PSE Operating Facility Unamortized Costs</t>
  </si>
  <si>
    <t>2009 PSE CapEx Facility Unamortized Costs</t>
  </si>
  <si>
    <t>2009 PSE Hedging Facility Unamortized C</t>
  </si>
  <si>
    <t>Env. Rem - Gas Works Park (Future Cost Est.)</t>
  </si>
  <si>
    <t>2009 PSE Hedging Facility Unamortized Costs</t>
  </si>
  <si>
    <t>Env Rem-Post Nov 2012 Gas Works Park -</t>
  </si>
  <si>
    <t>Env Rem - Pre Nov 2012 Gas Works Park -</t>
  </si>
  <si>
    <t>Ppd - Annual Credit Rating Fee Short Te</t>
  </si>
  <si>
    <t>Ppd - Annual Credit Rating Fee</t>
  </si>
  <si>
    <t>$650M Liquidity Credit Facility PSE 2013</t>
  </si>
  <si>
    <t>US Bank - General Account - Busines Off</t>
  </si>
  <si>
    <t>Cash-UBOC - Payment Processing - Mail-I</t>
  </si>
  <si>
    <t>Cash-UBOC-Bill Payment Consol - Rapid P</t>
  </si>
  <si>
    <t>Cash-Key Bank-PSE Rcpts CheckFreePay /B</t>
  </si>
  <si>
    <t>Accounts Payable - Checkfree On-line Re</t>
  </si>
  <si>
    <t>Accounts Payable - CheckFreePay Returns</t>
  </si>
  <si>
    <t>Accounts Payable - Bill Matrix Returns</t>
  </si>
  <si>
    <t>Accounts Payable - DOXO Returns - Key B</t>
  </si>
  <si>
    <t>Ppd - CISCO Smartnet (Dimension Data) -</t>
  </si>
  <si>
    <t>Wind Farm Maintenance Accrual</t>
  </si>
  <si>
    <t>Electric Customer Accounts Receivable</t>
  </si>
  <si>
    <t>Gas Customer Accounts Receivable</t>
  </si>
  <si>
    <t>Cust Accts Recv Unapplied Credits</t>
  </si>
  <si>
    <t>Accruals - Customer Accts Recv Unapplie</t>
  </si>
  <si>
    <t>A/R - Miscellaneous</t>
  </si>
  <si>
    <t>A/R - Energy Diversion</t>
  </si>
  <si>
    <t>A/R - Damage Claims</t>
  </si>
  <si>
    <t>A/R - Treble Damages - Damage Claims</t>
  </si>
  <si>
    <t>APUA - Electric Customer Accts Receivab</t>
  </si>
  <si>
    <t>APUA - Gas Customer Accts Receivable</t>
  </si>
  <si>
    <t>APUA - Treble Damages Claims</t>
  </si>
  <si>
    <t>BLOCKED Env Rem - Everett Asarco Site</t>
  </si>
  <si>
    <t>BLOCKED Env Rem - Pt. Robinson cable st</t>
  </si>
  <si>
    <t>Customer Deposits - Common</t>
  </si>
  <si>
    <t>A/R - Energy Division</t>
  </si>
  <si>
    <t xml:space="preserve">A/R - Damage Claims  </t>
  </si>
  <si>
    <t>A/R Treble Damages - Damage Claims</t>
  </si>
  <si>
    <t>APUA - Electric Customer Accts Receivable</t>
  </si>
  <si>
    <t>APUA - Treble Damage Claims</t>
  </si>
  <si>
    <t>Cust Payments Clarification Acct</t>
  </si>
  <si>
    <t>Cust Payment Returns Clarification Acct</t>
  </si>
  <si>
    <t>Common-Accrued Interest Customer Deposi</t>
  </si>
  <si>
    <t>Common - Accrued Interest Customer Deposits</t>
  </si>
  <si>
    <t>Contra JPUD CIAC</t>
  </si>
  <si>
    <t>Deferred Credits - Jefferson County Sale</t>
  </si>
  <si>
    <t>ARO - Meteorological Tower Long Term</t>
  </si>
  <si>
    <t>IBNR for Workers Comp</t>
  </si>
  <si>
    <t>Def Compensation - IBNR</t>
  </si>
  <si>
    <t>Deferred Debit - Carbon Offset Program</t>
  </si>
  <si>
    <t>Change Code To Common From Electric</t>
  </si>
  <si>
    <t>Gas CuGas - Cust Accounts Receivable CLX</t>
  </si>
  <si>
    <t>12a</t>
  </si>
  <si>
    <t>28a</t>
  </si>
  <si>
    <t>21.1</t>
  </si>
  <si>
    <t>Cash-Key Bank- Checkfree On-line Paymen</t>
  </si>
  <si>
    <t>Cash Desk Clearing</t>
  </si>
  <si>
    <t>PSE Help Cash Clearing</t>
  </si>
  <si>
    <t>APUA - Miscellaneous Receivables</t>
  </si>
  <si>
    <t>APUA - Energy Diversion</t>
  </si>
  <si>
    <t>APUA -Energy Diversion</t>
  </si>
  <si>
    <t>A/R - California ISO</t>
  </si>
  <si>
    <t>Change coding to remove from Rate Base -Operating Investments Only</t>
  </si>
  <si>
    <t>Def Revenue -Renewable Non-Core Gas Attributes</t>
  </si>
  <si>
    <t>2013 Pollution Control Bonds</t>
  </si>
  <si>
    <t>Snoqualmie RB Deferred Return UE-130559</t>
  </si>
  <si>
    <t>Equity Reserve on Snoqualmie Deferred R</t>
  </si>
  <si>
    <t>Equity Reserve on Snoqualmie Deferred Return</t>
  </si>
  <si>
    <t>Snoqualmie Variable Deferral UE-130559</t>
  </si>
  <si>
    <t>DFIT - Equity Reserve on Snoqualmie OS</t>
  </si>
  <si>
    <t>DFIT - Variable Deferred Cost Snoqualmi</t>
  </si>
  <si>
    <t>DFIT - Equity Reserve on Sbnoqualmie OS - LT</t>
  </si>
  <si>
    <t>DFIT - Variable Deferred Cost Snoqualmie LT</t>
  </si>
  <si>
    <t>3.9% Pollution Control Rev Series 2013A</t>
  </si>
  <si>
    <t>4% Pollution Control Rev Series 2013B D</t>
  </si>
  <si>
    <t>3.9% Pollution Control Rev Series 2013A Due 3/2031</t>
  </si>
  <si>
    <t>4% Pollution Control Rev Series 2013B Due 3/2031</t>
  </si>
  <si>
    <t>4.0% Pollution Control Rev Series 2013B Due 3/2031</t>
  </si>
  <si>
    <t>2013-3</t>
  </si>
  <si>
    <t>2013-4</t>
  </si>
  <si>
    <t>Otr Special Deposit-BPA TSR - 50MW Mid-</t>
  </si>
  <si>
    <t>Prepaid Gas Options</t>
  </si>
  <si>
    <t>Other Special Deposit-BPA TRS - 50MW</t>
  </si>
  <si>
    <t>Prepaid Gas Option</t>
  </si>
  <si>
    <t>MTF 2013 Hot Gas Path Inspection</t>
  </si>
  <si>
    <t>5.0% PCB Series 2003A Unamort Debt Issu</t>
  </si>
  <si>
    <t>5.10% PCB Series 2003B Unamort Debt Iss</t>
  </si>
  <si>
    <t>Schedule 140 Prior Year Electric</t>
  </si>
  <si>
    <t>Schedule 140 Prior Year Gas</t>
  </si>
  <si>
    <t>Schedule 140 Current Year Electric</t>
  </si>
  <si>
    <t>Schedule 140 Current Year Gas</t>
  </si>
  <si>
    <t>5.0% PCB Series 2003A Unamort Debt Issue Costs</t>
  </si>
  <si>
    <t>5.10% PCB Series 2003B Unamort Debt Issue Costs</t>
  </si>
  <si>
    <t>Wellness Benefit program</t>
  </si>
  <si>
    <t>Wellness Benefit Program</t>
  </si>
  <si>
    <t>Limited Use Permit Salish Lodge/Snoq Ce</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</si>
  <si>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</si>
  <si>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</si>
  <si>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</si>
  <si>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</si>
  <si>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</si>
  <si>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</si>
  <si>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</si>
  <si>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</si>
  <si>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Residential Decouping Revenue Overcollect</t>
  </si>
  <si>
    <t>Gas Non-Residential Decouping Revenue Overcollect</t>
  </si>
  <si>
    <t>Int on Elec Residential Decoupling Rev</t>
  </si>
  <si>
    <t>Property Tax Tracker - Sch 140 Prior ye</t>
  </si>
  <si>
    <t>Property Tax Tracker-Sch 140 Current Ye</t>
  </si>
  <si>
    <t>Property Tax Tracker - Sch 140  Current</t>
  </si>
  <si>
    <t>Equity Reserve on Baker Deferred Return</t>
  </si>
  <si>
    <t>Misc Dfrd DRs - Baker Fixed UE-131387</t>
  </si>
  <si>
    <t>Baker Rb Deferred Return UE-131387</t>
  </si>
  <si>
    <t>Baker Varaible Deferral UE-131387</t>
  </si>
  <si>
    <t>DFIT-Equity Reserve on Baker Project-LT</t>
  </si>
  <si>
    <t>DFIT-Variable Deferred Cost Baker Upgra</t>
  </si>
  <si>
    <t>DFIT-Variable Deferred Cost Baker Upgrade_LT</t>
  </si>
  <si>
    <t>A/R - State and City Tax Receivable</t>
  </si>
  <si>
    <t>Prepaid- Sirius Maintenance Contract -</t>
  </si>
  <si>
    <t>Prepaid - Sirus maintenance Contract - Short Term</t>
  </si>
  <si>
    <t>Prepaid - GEC/NICE short-term</t>
  </si>
  <si>
    <t>Prepaid- Infor Global Solutions - Short</t>
  </si>
  <si>
    <t>Prepaid - Info Global Solutions</t>
  </si>
  <si>
    <t>Gas Non-Residential Decoupling Rev Unde</t>
  </si>
  <si>
    <t>Int on Gas Non-Residential Decoup Rev U</t>
  </si>
  <si>
    <t>DFIT-Electric Residential Decoupling Re</t>
  </si>
  <si>
    <t>DFIT-Gas Residential Decoupling Revenue</t>
  </si>
  <si>
    <t>DFIT-Electric NONResidential Decoupling</t>
  </si>
  <si>
    <t>DFIT-Gas NONResidential Decoupling Reve</t>
  </si>
  <si>
    <t>DFIT-Electric Property Tracker Schedule</t>
  </si>
  <si>
    <t>DFIT-Gas Property Tracker Schedule 140</t>
  </si>
  <si>
    <t>DFIT-Gas Property Tax Tracker Schedule 140 -LT</t>
  </si>
  <si>
    <t>DFIT Electric Property Tax Tracker Schedule 140 - LT</t>
  </si>
  <si>
    <t>Prepaid - GEC/NICE Short Term</t>
  </si>
  <si>
    <t>Prepaid - Coriant America</t>
  </si>
  <si>
    <t>Numerous Accounts</t>
  </si>
  <si>
    <t>See BS Tab all changes are marked in yellow  under coding columns and identified by the word change-also a column with old codes is inserted.</t>
  </si>
  <si>
    <t>2013-10</t>
  </si>
  <si>
    <t>FAS - 109 Gas</t>
  </si>
  <si>
    <t>Prepaid Platts Subscription - Short Ter</t>
  </si>
  <si>
    <t>Prepaid Platts Subscription - Short Term</t>
  </si>
  <si>
    <t>Change from Non-Operating to Operating Investments</t>
  </si>
  <si>
    <t>MTF 2013 Hot Gas Path</t>
  </si>
  <si>
    <t>Change from Operating Investments to Investor Supplied Capital per 2013 PCORC Settlement</t>
  </si>
  <si>
    <t>Prepaid - GEC/NICE - Long Term</t>
  </si>
  <si>
    <t>FERC Annual Charge US Lands - ST</t>
  </si>
  <si>
    <t>Unclaimed Property - Customer Refunds -</t>
  </si>
  <si>
    <t>Workers Comp - IBNR</t>
  </si>
  <si>
    <t>A/R - PSE Recovery Seeker via Pacific E</t>
  </si>
  <si>
    <t>A/R - PSE Recovery Seeker via Pacific Exchange</t>
  </si>
  <si>
    <t>Electric CWIP - Manual adjustments</t>
  </si>
  <si>
    <t>Gas CWIP - Manual adjustments</t>
  </si>
  <si>
    <t>Electric CWIP - Manual Adjustments</t>
  </si>
  <si>
    <t>GAS CWIP - Manual Adjustments</t>
  </si>
  <si>
    <t>Misc Drf Dr's- Snoq Fixed UE-130559</t>
  </si>
  <si>
    <t>Non-Qual SRP - Officers - Accum Def Inc Taxes</t>
  </si>
  <si>
    <t>DFIT - PTC - Carrying Costs Equity</t>
  </si>
  <si>
    <t>elec</t>
  </si>
  <si>
    <t>gas</t>
  </si>
  <si>
    <t>Update To Include In Rate Base per UE-130617-Note: Also Updated Description Of lin e 6a for Snoqualmie</t>
  </si>
  <si>
    <t>Update To Include In Rate Base per UE-130617-Note: Also Updated Description Of line  6f for Ferndale</t>
  </si>
  <si>
    <t>Update To Include In Rate Base per UE-130617-Note: Also Updated Description Of line  6b for Baker</t>
  </si>
  <si>
    <t>After Revewing accounts this account coding was changed to Non-Operating  for Equity Reserve</t>
  </si>
  <si>
    <t>Update To Include In Rate Base per UE-130617-Note: Also Updated Description Of line  37a for Snoqualmie</t>
  </si>
  <si>
    <t>Update To Include In Rate Base per UE-130617-Note: Also Updated Description Of line  37d for Ferndale</t>
  </si>
  <si>
    <t>Update To Include In Rate Base per UE-130617-Note: Also Updated Description Of line 37b for Baker</t>
  </si>
  <si>
    <t>After Revewing accounts this account coding was changed to Operating Investment-Electric</t>
  </si>
  <si>
    <t xml:space="preserve">After Revewing accounts this account coding was changed to Non- Operating </t>
  </si>
  <si>
    <t xml:space="preserve">After Revewing accounts this account coding was changed to Non- Operating  </t>
  </si>
  <si>
    <t>After Revewing accounts this account coding was changed to Working Capital</t>
  </si>
  <si>
    <t>After Revewing accounts this account coding was changed to Not In Rate Base &amp; Operating Investment-Electric</t>
  </si>
  <si>
    <t>change</t>
  </si>
  <si>
    <t>61</t>
  </si>
  <si>
    <t>FAS-109 Gas</t>
  </si>
  <si>
    <t>Coding Changes June 2013</t>
  </si>
  <si>
    <t>2013-7</t>
  </si>
  <si>
    <t>Most changed within non-operating section only two accounts were changed from 23 to 22 coding-See Next TAB</t>
  </si>
  <si>
    <t>Thea Foss Waterway (WADOT Settlement)</t>
  </si>
  <si>
    <t>Everett Washington (WADOT Settlement)</t>
  </si>
  <si>
    <t>Olympia Columbia Street MGP (WADOT Sett</t>
  </si>
  <si>
    <t>Prepaid PSE Building Brokerage Fee - Sh</t>
  </si>
  <si>
    <t>Prepaid PSE Building Brokerage Fee - Lo</t>
  </si>
  <si>
    <t>Prepaid PSE Building Brokerage Fee - Short Term</t>
  </si>
  <si>
    <t>Prepaid PSE Building Brokerage Fee - Term Term</t>
  </si>
  <si>
    <t>Collateral Deposits with PSE</t>
  </si>
  <si>
    <t>Gas plant in service - Manual adjustmen</t>
  </si>
  <si>
    <t>Gas depr reserve - Manual adjustments</t>
  </si>
  <si>
    <t>Murden Cove Battery Storage Plan Invest</t>
  </si>
  <si>
    <t>Gas Depr Reserve - Manual Adjustments</t>
  </si>
  <si>
    <t>Gas Plant In Service - Manual Adjustments</t>
  </si>
  <si>
    <t>Dfrd Principal on Biogas in Rates</t>
  </si>
  <si>
    <t>25400431</t>
  </si>
  <si>
    <t>Dfrd Principal on BioGas in Rates</t>
  </si>
  <si>
    <t>Elec Non-Residential Decoupling Rev Und</t>
  </si>
  <si>
    <t>Ferndale Reg Asset UE-130617</t>
  </si>
  <si>
    <t>Baker Reg Asset UE-130617</t>
  </si>
  <si>
    <t>Dfrd Interest on Biogas in Rates</t>
  </si>
  <si>
    <t>25400441</t>
  </si>
  <si>
    <t>Dfrd Interest on Bogas in Rates</t>
  </si>
  <si>
    <t>Electric plant in service - Manual adju</t>
  </si>
  <si>
    <t>Snoqualmie Reg Asset UE-130617</t>
  </si>
  <si>
    <t>Electric Plant In Service -Manual Adjustment</t>
  </si>
  <si>
    <t>Prepaid Voice Print International - Sho</t>
  </si>
  <si>
    <t>Prepaid Voice Print International - Lon</t>
  </si>
  <si>
    <t>Prepaid Voice Print International - Short Term</t>
  </si>
  <si>
    <t>Prepaid Voice Print International - Long Term</t>
  </si>
  <si>
    <t>Elec OMRC Reimbursable by 3rd Party -ST</t>
  </si>
  <si>
    <t>Electric - Incurred EES Costs, but not</t>
  </si>
  <si>
    <t>Gas - Incurred EES Costs, but not Paid</t>
  </si>
  <si>
    <t>Notes Rec - West Coast Hospitality</t>
  </si>
  <si>
    <t>Workers Comp IBNR recoveries</t>
  </si>
  <si>
    <t>CH Biogas Pipeline Imbalance</t>
  </si>
  <si>
    <t>Electric depr reserve - Manual adjustme</t>
  </si>
  <si>
    <t>DFIT NOL Carryforward-LT</t>
  </si>
  <si>
    <t>Electric  Depr Reserve - Manual Adjustments</t>
  </si>
  <si>
    <t>Municipal Tax Assessment-Gas</t>
  </si>
  <si>
    <t>Municipal Tax Assessment-Electric</t>
  </si>
  <si>
    <t>Def Debits - Misc Def Debits (Year-end</t>
  </si>
  <si>
    <t>DFIT-DFIT NOL Carryforward-ST</t>
  </si>
  <si>
    <t>DFIT NOL Carryforward-ST</t>
  </si>
  <si>
    <t>2013-12</t>
  </si>
  <si>
    <t>After Review of all Biogas Accounts -these should all be coded as Non-Operating</t>
  </si>
  <si>
    <t>Qualified Pension Plan Funded Status</t>
  </si>
  <si>
    <t>Group Health Self-Insurance IBNR</t>
  </si>
  <si>
    <t>Group Health Self Insurance IBNR</t>
  </si>
  <si>
    <t>Prepaid RSA - Archer Software Mainten-</t>
  </si>
  <si>
    <t>Prepaid RSA - Archer Software Maintenance ST</t>
  </si>
  <si>
    <t>Gas Sch 85&amp;87 Decoupling Rev Undercolle</t>
  </si>
  <si>
    <t>Interest on Elec Schedule 26 Decoupling</t>
  </si>
  <si>
    <t>Interest on Elec Schedule 31 Decoupling</t>
  </si>
  <si>
    <t>Electric Schedule 31 Decoupling Revenue Overcollected</t>
  </si>
  <si>
    <t>Electric Schedule 26 Decoupling Revenue Overcollected</t>
  </si>
  <si>
    <t>2014 PSE Universal Shelf Registration</t>
  </si>
  <si>
    <t>DFIT - Self Insurance IBNR</t>
  </si>
  <si>
    <t>Elec Schedule 26 Decoupling Revenue Und</t>
  </si>
  <si>
    <t>Elec Schedule 31 Decoupling Revenue Und</t>
  </si>
  <si>
    <t>Electric Schedule 26 Decoupling Revenue Undercollected</t>
  </si>
  <si>
    <t>Electric Schedule 31 Decoupling Revenue Undercollected</t>
  </si>
  <si>
    <t>PCA YR #13 Gross</t>
  </si>
  <si>
    <t>PCA YR #13 Gross - Contra</t>
  </si>
  <si>
    <t>DFIT-Decoupling Sch 26 &amp; 31</t>
  </si>
  <si>
    <t>DFIT-Decoupling Sch 85 &amp; 87</t>
  </si>
  <si>
    <t>PCA YR#13 Gross</t>
  </si>
  <si>
    <t>PCA YR#13 Gross - Contra</t>
  </si>
  <si>
    <t>Prepaid-Corner Stone-PALMS payments -Sh</t>
  </si>
  <si>
    <t>Prepaid-Corner Stone-Palms Payments-Short Term</t>
  </si>
  <si>
    <t>Analysis of Tax Net Operating Losses and Bonus</t>
  </si>
  <si>
    <t>2013 GRC</t>
  </si>
  <si>
    <t>PSE's NOLs in 2009, 2010, 2012, and 2013 were caused by Bonus Depreciation.  As a result, the assets triggering bonus depreciation are attributed the NOL.  This schedule allocates the NOL's to production assets based on % of bonus depreciation attributable to productions assets.</t>
  </si>
  <si>
    <t>TI Allocation</t>
  </si>
  <si>
    <t>2013 NOL</t>
  </si>
  <si>
    <t>BPA Residential Exchange Settlement A/R</t>
  </si>
  <si>
    <t>BPA Residential Exchange Settlement</t>
  </si>
  <si>
    <t>BPA Hopkins Ridge Transmission Deposit</t>
  </si>
  <si>
    <t>Electric - Incurred EES Costs , But not Paid</t>
  </si>
  <si>
    <t>Accrued - 401(k) ER Contributions %</t>
  </si>
  <si>
    <t>Gas ROR Over Earning</t>
  </si>
  <si>
    <t>Payroll - Miscellaneous Payable Deducti</t>
  </si>
  <si>
    <t>White River Surplus Land Sales</t>
  </si>
  <si>
    <t>Billing Suspense Transactions</t>
  </si>
  <si>
    <t>MTF ST Full-Scale Inspection 2014</t>
  </si>
  <si>
    <t>Regence Reinsurance Fee 2014-2016</t>
  </si>
  <si>
    <t>Group Health Reinsurance Fee 2014-2016</t>
  </si>
  <si>
    <t>DFIT-Major Inspection-Long Term</t>
  </si>
  <si>
    <t>MTF ST Full-Scale Inspection 2014-LT</t>
  </si>
  <si>
    <t>DFIT-Major Inspection-LT</t>
  </si>
  <si>
    <t>Prepaid - TAIT/Zetron Support Agreement</t>
  </si>
  <si>
    <t>Prepaid- TAIT/Zetron Support Agreement-ST</t>
  </si>
  <si>
    <t>Baker Hydro Grant</t>
  </si>
  <si>
    <t>GLD Steam Turbine Major Inspection 2014</t>
  </si>
  <si>
    <t>2014 PSE Operating Facility Unamortized</t>
  </si>
  <si>
    <t>2014 PSE Operating Facility Unamortized Costs</t>
  </si>
  <si>
    <t>Deferral Snoqualmie Hydro Grant</t>
  </si>
  <si>
    <t>Int on Elec Non-Residential Decup Rev U</t>
  </si>
  <si>
    <t>DFIT-Deferral Snoqualmie Treasury Grant</t>
  </si>
  <si>
    <t>19003011</t>
  </si>
  <si>
    <t>DFIT- Deferral Snoqualmie Treasury Grant-LT</t>
  </si>
  <si>
    <t>Int on Gas Residential Decoup Rev Overc</t>
  </si>
  <si>
    <t>Baker U.S. Treasury Grant</t>
  </si>
  <si>
    <t>Deferral Baker US Treasury Grant</t>
  </si>
  <si>
    <t>2014-05</t>
  </si>
  <si>
    <t>Changed Coding to Operating Investment only until 2014 PCORC approval expected Dec 1, 2014</t>
  </si>
  <si>
    <t>DFIT-Deferral Snoqualmie Treasury Grant-LT</t>
  </si>
  <si>
    <t>Sch 142 Gas Non-Residential to Recover</t>
  </si>
  <si>
    <t>Sch 142 Electric Residential to Return</t>
  </si>
  <si>
    <t>Sch 142 Gas Residential to Return to Cu</t>
  </si>
  <si>
    <t>Sch 142 Elec Non-Residential to Return</t>
  </si>
  <si>
    <t>Sch 142 Electric Schedule 26 to Return</t>
  </si>
  <si>
    <t>Sch 142 Elec Schedule 31 to Return to C</t>
  </si>
  <si>
    <t>Real Estate Reimbursable Projects - Ele</t>
  </si>
  <si>
    <t>FRA Unit#2 Combustion Inspection 2014-L</t>
  </si>
  <si>
    <t>FRE U2 Hot Gas Path Inspection 2014-LT</t>
  </si>
  <si>
    <t>DFIT-Int Baker Treasury Grant-LT</t>
  </si>
  <si>
    <t>Gas Residential Decoupling Revenue Unde</t>
  </si>
  <si>
    <t>Elec Residential Decoupling Revenue Und</t>
  </si>
  <si>
    <t>Goldendale 2014 Combustion Inspection M</t>
  </si>
  <si>
    <t>Goldendale 2014 Combustion Inspection Maint-LT</t>
  </si>
  <si>
    <t>Env Rem - Downtowner Property (Future C</t>
  </si>
  <si>
    <t>Accr Env Rem - Downtowner Property</t>
  </si>
  <si>
    <t>Snoqualmie U.S Hydro Grant</t>
  </si>
  <si>
    <t>Prepaid - Structured-Symantec Renewal -</t>
  </si>
  <si>
    <t>Env Rem - Downtowner Property</t>
  </si>
  <si>
    <t>Snoqualmie U.S. Hydro Grant</t>
  </si>
  <si>
    <t>Env. Rem - Downtower Property</t>
  </si>
  <si>
    <t>Deferral of T-Grant Amort-Snoq</t>
  </si>
  <si>
    <t>Deferral of T-Grant Amort-Baker</t>
  </si>
  <si>
    <t>Accounts Payable -- E-Payable Account</t>
  </si>
  <si>
    <t>Accounts Payable - E-Payable Account</t>
  </si>
  <si>
    <t>Env Rem - Downtowner Property (Future Costs)</t>
  </si>
  <si>
    <t>Prepaid - Doble Engineering Equip Lease</t>
  </si>
  <si>
    <t>Prepaid-Doble Energineering Equip Lease-ST</t>
  </si>
  <si>
    <t>Misc Def Debit - Workers Comp IBNR reco</t>
  </si>
  <si>
    <t>Vernell Office Building Direct Leasing</t>
  </si>
  <si>
    <t>PSE 4th Flr Sublease Direct Leasing Cos</t>
  </si>
  <si>
    <t>Other Deferred Credits - Hopkins Ridge/</t>
  </si>
  <si>
    <t>DFIT - Fwd Swap 09-13-06</t>
  </si>
  <si>
    <t>OCI - DFIT Fwd Swap 6-27-06</t>
  </si>
  <si>
    <t>OCI - DFIT Treasury Lock 5-24</t>
  </si>
  <si>
    <t>DFIT Fwd Swap 6-27-06</t>
  </si>
  <si>
    <t>DFIT Treasury Lock 5-24</t>
  </si>
  <si>
    <t>Vernell Office Building Lease Security</t>
  </si>
  <si>
    <t>2014 PSE Hedging Facility Unamortized Costs-62%</t>
  </si>
  <si>
    <t>2014 PSE Hedging Facility Unamortized Costs-38%</t>
  </si>
  <si>
    <t>2014 PSE Hedging Facility Unamort Costs</t>
  </si>
  <si>
    <t>Limeade 4th Floor Security Deposit</t>
  </si>
  <si>
    <t>Prepaid - Tensing Annual Maintenance &amp;</t>
  </si>
  <si>
    <t>Prepaid- Tensing Annual Maintenance &amp; Support-ST</t>
  </si>
  <si>
    <t>2014-10</t>
  </si>
  <si>
    <t>Changed Coding to Non-Operating Per conversation with Susan &amp; Kathie. JPUD no Longer part of PSE</t>
  </si>
  <si>
    <t>JPUD Gain to Customers-Electric</t>
  </si>
  <si>
    <t>JPUD Gain to Customers - Elec</t>
  </si>
  <si>
    <t>Prepaid-Big 4 Telecommunications Exp -</t>
  </si>
  <si>
    <t>Prepaid-Big 4 Telecommunications Exp- Short-Term</t>
  </si>
  <si>
    <t>Def FIT - Production Tax Credit - OLD</t>
  </si>
  <si>
    <t>CA Income Tax Payable</t>
  </si>
  <si>
    <t>d</t>
  </si>
  <si>
    <t>a x b</t>
  </si>
  <si>
    <t>a x d</t>
  </si>
  <si>
    <t>a x d x e</t>
  </si>
  <si>
    <t>Gross NOL</t>
  </si>
  <si>
    <t>2014 Utilization</t>
  </si>
  <si>
    <t>Remaining NOL</t>
  </si>
  <si>
    <t>Total Gas &amp; Elect.</t>
  </si>
  <si>
    <t>Note: 2011 Taxable Year</t>
  </si>
  <si>
    <t>NOL %</t>
  </si>
  <si>
    <t>New</t>
  </si>
  <si>
    <t>Changed Coding to Operating Investments-Electric Per e-mail from Susan.This account is interest bearing.</t>
  </si>
  <si>
    <t>OCI - DFIT Fwd Swap 09-13-06</t>
  </si>
  <si>
    <t>BPA TSR 80368917-Goldendale Deposit</t>
  </si>
  <si>
    <t xml:space="preserve">23 </t>
  </si>
  <si>
    <t>Changed Coding to Operating Investments-Electric to Invested capital Per e-mail from Susan.</t>
  </si>
  <si>
    <t>Changed Coding to Non-Operating from Invested capital Reviewed original Journal Entery and this was for SFAS 157 Reclass Gain Loss on Derivative Contract.</t>
  </si>
  <si>
    <t>Prepaid - TriplePoint - Futrak Maintena</t>
  </si>
  <si>
    <t>Prepaid-TriplePoint-Futrak Maintenance-LT</t>
  </si>
  <si>
    <t>2014 Storm Excess Costs</t>
  </si>
  <si>
    <t>OCI - Fwd Swap 6-27-06</t>
  </si>
  <si>
    <t>OCI - Treasury Lock 5-24-05</t>
  </si>
  <si>
    <t>OCI - Fwd Swap 9-13-06</t>
  </si>
  <si>
    <t>AOCI - FAS 15 Qualified Pension</t>
  </si>
  <si>
    <t>AOCI - DFIT Qualified Pension</t>
  </si>
  <si>
    <t>AOCI - FAS 15 SERP</t>
  </si>
  <si>
    <t>AOCI - DFIT SERP</t>
  </si>
  <si>
    <t>AOCI - FAS 158 Post Retirement</t>
  </si>
  <si>
    <t>AOCI - DFIT Post Retirement</t>
  </si>
  <si>
    <t>OCI - DFIT Treasury Lock 5-24-05</t>
  </si>
  <si>
    <t>Jackson/Prairie Avista  - Other A/R</t>
  </si>
  <si>
    <t>Colstrip 3&amp;4 2014 Overhaul Costs</t>
  </si>
  <si>
    <t>Electron Unrecovered Loss</t>
  </si>
  <si>
    <t xml:space="preserve">OCI - Fwd Swap 6/27/2006 </t>
  </si>
  <si>
    <t>OCI - Treasury Lock  5-24-05</t>
  </si>
  <si>
    <t>Int on Gas Residential Decoupling Rev U</t>
  </si>
  <si>
    <t>DFIT-Colstrip 3&amp;4 Overhaul Costs-LT</t>
  </si>
  <si>
    <t>AOCI - FAS 158 Qualified Pension</t>
  </si>
  <si>
    <t>AOCI - FAS 158 SERP</t>
  </si>
  <si>
    <t>Unbilled Accumulated Costs</t>
  </si>
  <si>
    <t>2014-12</t>
  </si>
  <si>
    <t>Changed Coding to Rate base and Operating Investment 2014 PCORC approved  Dec 1, 2014</t>
  </si>
  <si>
    <t>Deferral Baker Hydro Grant</t>
  </si>
  <si>
    <t>19003012</t>
  </si>
  <si>
    <t>California Carbon Allowances - ST</t>
  </si>
  <si>
    <t>Received This Update December 19th</t>
  </si>
  <si>
    <t>Electric ROR Over Earning-Decoupling</t>
  </si>
  <si>
    <t>California Carbon Obligation</t>
  </si>
  <si>
    <t>Common CWIP - Manual adjustments</t>
  </si>
  <si>
    <t>Common-Cwip-Manual Adjustments</t>
  </si>
  <si>
    <t>Operating Leases Obligation</t>
  </si>
  <si>
    <t>Operating Leases Oligation</t>
  </si>
  <si>
    <t>California Carbon Allowances -ST</t>
  </si>
  <si>
    <t>Colstrip 3&amp;4 Major Maintenance UE141141</t>
  </si>
  <si>
    <t>DFIT - 2014 Storm Excess Costs</t>
  </si>
  <si>
    <t>DFIT - Electron Unrecovered Loss - LT</t>
  </si>
  <si>
    <t>DFIT- Elec ROR Over Earning-Decoupling</t>
  </si>
  <si>
    <t>DFIT-2014 Storm Excess Costs</t>
  </si>
  <si>
    <t>DFIT - Electron Unrecovered Loss</t>
  </si>
  <si>
    <t>Lease Security Deposit-Electric</t>
  </si>
  <si>
    <t>Lease Security Deposit-Common</t>
  </si>
  <si>
    <t>Payroll HSA EE Deduction</t>
  </si>
  <si>
    <t>Payroll HAS ER Contributions</t>
  </si>
  <si>
    <t>Lease Security Deposit-Gas-LT</t>
  </si>
  <si>
    <t>Prepaid - Open Text - ST</t>
  </si>
  <si>
    <t>Redmond West Tenant Improvement-LT</t>
  </si>
  <si>
    <t>Redmond West Tenant Improvement</t>
  </si>
  <si>
    <t>Prepaid - Open Text -ST</t>
  </si>
  <si>
    <t>Blocked-Qualified Pension Plan Funded S</t>
  </si>
  <si>
    <t>Blocked-Prepaid - Future Year Expenses</t>
  </si>
  <si>
    <t>PCA YR #14 Gross</t>
  </si>
  <si>
    <t>PCA YR #14 Gross - Contra</t>
  </si>
  <si>
    <t>Blocked-Miscellaneous Customer Deposits</t>
  </si>
  <si>
    <t>Electric NC manual adjustments</t>
  </si>
  <si>
    <t>Gas NC manual adjustments</t>
  </si>
  <si>
    <t>Common NC manual adjustments</t>
  </si>
  <si>
    <t>Redmond West Direct Leasing Cost</t>
  </si>
  <si>
    <t>ENC Unit#1 Major Inspection 2015-LT</t>
  </si>
  <si>
    <t>Worker's Comp-Working Fund</t>
  </si>
  <si>
    <t>DFIT - 2006 Storm Excess Costs-LT</t>
  </si>
  <si>
    <t>DFIT - 2014 Storm Excess Costs-LT</t>
  </si>
  <si>
    <t>Texts</t>
  </si>
  <si>
    <t>Net Income</t>
  </si>
  <si>
    <t>Total Profit/Loss Cu</t>
  </si>
  <si>
    <t>TOTAL CAPITALIZATION</t>
  </si>
  <si>
    <t>Marina Iov</t>
  </si>
  <si>
    <t>LNG Facility Port of Tacoma Escrow</t>
  </si>
  <si>
    <t>Prepmts - FERC Annual Land Use - Lower</t>
  </si>
  <si>
    <t>Prepmts - FERC Annual Land Use - Upper</t>
  </si>
  <si>
    <t>FERN Steam Turbine Major Inspection 201</t>
  </si>
  <si>
    <t>Prepaid Gas Options-LT</t>
  </si>
  <si>
    <t>Electric - Payroll - IBEW Union Dues Pa</t>
  </si>
  <si>
    <t>Gas - Payroll - UA Union Dues Payable</t>
  </si>
  <si>
    <t>Payroll HSA ER Contibution</t>
  </si>
  <si>
    <t>Payroll - Giving Campaign</t>
  </si>
  <si>
    <t>Gas ROR Over Earning-Decoupling</t>
  </si>
  <si>
    <t>DFIT-Gas ROR Over Earning-Decoupling Re</t>
  </si>
  <si>
    <t>18603072</t>
  </si>
  <si>
    <t>Accts Rec Misc Investment Interest Rec</t>
  </si>
  <si>
    <t>Prepaid - Workiva Subscription LT</t>
  </si>
  <si>
    <t>Colstrip 1&amp;2 Misc Deferred Debits-LT</t>
  </si>
  <si>
    <t>Colstrip 3&amp;4 Misc Deferred Debits-LT</t>
  </si>
  <si>
    <t>Colstrip 1&amp;2 Major Maintenance UE141141</t>
  </si>
  <si>
    <t>DFIT-Operating Lease Obligation-LT</t>
  </si>
  <si>
    <t>DFIT-Electric Decoupling GAAP-Unearned</t>
  </si>
  <si>
    <t>DFIT-Gas Decoupling GAAP-Unearned Reven</t>
  </si>
  <si>
    <t>FIT Withholding-Board Member</t>
  </si>
  <si>
    <t>Unclaimed Vendor Payments - California</t>
  </si>
  <si>
    <t>Electric Decoupling GAAP Unearned Reven</t>
  </si>
  <si>
    <t>Gas Decoupling GAAP Unearned Revenue</t>
  </si>
  <si>
    <t>DFIT-Electric Decoupling GAAP-Unearned Revenue-LT</t>
  </si>
  <si>
    <t>DFIT-Gas Decoupling GAAP-Unearned Revenue-LT</t>
  </si>
  <si>
    <t>Electric Decoupling GAAP Unearned Revenue</t>
  </si>
  <si>
    <t>Amort $425MM 4.30% Sr Notes due 2045 Is</t>
  </si>
  <si>
    <t>Sch 142 Elec Residential to Recover fro</t>
  </si>
  <si>
    <t>Sch 142 Gas Residential to Recover from</t>
  </si>
  <si>
    <t>Sch 142 Elec Non-Residential to Recover</t>
  </si>
  <si>
    <t>Sch 142 Elec Schedule 26 to Recover fro</t>
  </si>
  <si>
    <t>Blocked-Colstrip 3&amp;4 - Def Asset-Prepai</t>
  </si>
  <si>
    <t>MNT 2015 Combustion Inspection</t>
  </si>
  <si>
    <t>Env Rem-Quendall Terminal - Remediation</t>
  </si>
  <si>
    <t>$425MM 4.30% Sr Notes Due 2045</t>
  </si>
  <si>
    <t>$425 million 4.30% Senior Notes Discoun</t>
  </si>
  <si>
    <t>Accrued Interest - $425MM 4.30% Sr Note</t>
  </si>
  <si>
    <t>18239091</t>
  </si>
  <si>
    <t>23701203</t>
  </si>
  <si>
    <t>White River accum Depreciation to 1/15/</t>
  </si>
  <si>
    <t>White River accum Amort. from 1/16/04 R</t>
  </si>
  <si>
    <t>Electric - accum Amort Colstrip Common FERC A</t>
  </si>
  <si>
    <t>Vacation Pay - accum Def Inc Taxes</t>
  </si>
  <si>
    <t>Land Sales - accum Def Inc Taxes</t>
  </si>
  <si>
    <t>Non-Qual SRP - Officers - accum Def Inc Taxes</t>
  </si>
  <si>
    <t>Electric - Env Remediation Costs - accum Def</t>
  </si>
  <si>
    <t>Sr Mgmt L-T Incentive Plan - accum Def Inc Ta</t>
  </si>
  <si>
    <t>accum Defer Inv Tax Cr - Gas</t>
  </si>
  <si>
    <t>accum Def Tax Liability - SFAS 109</t>
  </si>
  <si>
    <t>Otr Special Deposits-BPA TSR 81325474</t>
  </si>
  <si>
    <t>En Unit #1 Major Inspection 2015</t>
  </si>
  <si>
    <t>Env Rem-Whitehorn UST</t>
  </si>
  <si>
    <t>Call Prem &amp; Exp for redemp $150MM 5.197</t>
  </si>
  <si>
    <t>Call Prem &amp; Exp for redemp $250MM 6.75%</t>
  </si>
  <si>
    <t>DFIT-Decoupling Gas ROR Over Earning</t>
  </si>
  <si>
    <t>Unapplied Credits-Pledges</t>
  </si>
  <si>
    <t>Unapplied Credits-Customer's Overpaymen</t>
  </si>
  <si>
    <t>Mint Farm-Plant Material and Op Supps</t>
  </si>
  <si>
    <t>Prepaid-ServiceNow-Maintenance Service</t>
  </si>
  <si>
    <t>CAISO Payable</t>
  </si>
  <si>
    <t>A/P - Biogas Purchases</t>
  </si>
  <si>
    <t>Elec Schedule 26 Decoupling Rev OverC</t>
  </si>
  <si>
    <t>Equity in Earnings of Subsidiaries</t>
  </si>
  <si>
    <t>Interest and Dividend Income</t>
  </si>
  <si>
    <t>Prepaid-ServiceNow-Maintenance Service Contract-ST</t>
  </si>
  <si>
    <t>ERB</t>
  </si>
  <si>
    <t>GRB</t>
  </si>
  <si>
    <t>WC, Same as other prepaid accounts</t>
  </si>
  <si>
    <t>WC, CAISO Invoice, Same as other payables</t>
  </si>
  <si>
    <t>This was already set up last year as line 23</t>
  </si>
  <si>
    <t xml:space="preserve">Non-operating, A/P to BIOE for Cedar Hills gas - 07/15, other side is 41710028.  </t>
  </si>
  <si>
    <t>Gross NOL @12/31/2013</t>
  </si>
  <si>
    <t>YTD June 2015 Utilization</t>
  </si>
  <si>
    <t>2015 GRC</t>
  </si>
  <si>
    <r>
      <t>From:</t>
    </r>
    <r>
      <rPr>
        <sz val="10"/>
        <rFont val="Tahoma"/>
        <family val="2"/>
      </rPr>
      <t xml:space="preserve"> Kim, Jonathan</t>
    </r>
  </si>
  <si>
    <r>
      <t>Sent:</t>
    </r>
    <r>
      <rPr>
        <sz val="10"/>
        <rFont val="Tahoma"/>
        <family val="2"/>
      </rPr>
      <t xml:space="preserve"> Thursday, July 16, 2015 2:36 PM</t>
    </r>
  </si>
  <si>
    <r>
      <t>To:</t>
    </r>
    <r>
      <rPr>
        <sz val="10"/>
        <rFont val="Tahoma"/>
        <family val="2"/>
      </rPr>
      <t xml:space="preserve"> Iov, Marina</t>
    </r>
  </si>
  <si>
    <r>
      <t>Cc:</t>
    </r>
    <r>
      <rPr>
        <sz val="10"/>
        <rFont val="Tahoma"/>
        <family val="2"/>
      </rPr>
      <t xml:space="preserve"> Free, Susan E</t>
    </r>
  </si>
  <si>
    <r>
      <t>Subject:</t>
    </r>
    <r>
      <rPr>
        <sz val="10"/>
        <rFont val="Tahoma"/>
        <family val="2"/>
      </rPr>
      <t xml:space="preserve"> RE: NOL Spread</t>
    </r>
  </si>
  <si>
    <t>Marina,</t>
  </si>
  <si>
    <t xml:space="preserve">Here is the NOL updated for Jan-June 2015 utilization.  Let me know if you have any questions.  </t>
  </si>
  <si>
    <t>Jonathan Kim</t>
  </si>
  <si>
    <t>Manager of Income Tax</t>
  </si>
  <si>
    <t>Emp Rec / Payroll Advances &amp; Misc - OAR</t>
  </si>
  <si>
    <t>A/R - Biogas Sales</t>
  </si>
  <si>
    <t>Prepaid- WWTVMWARE- Short Term</t>
  </si>
  <si>
    <t>Prepaid-Colstrip 1&amp;2 Misc- Short Term</t>
  </si>
  <si>
    <t>Prepaid- Colstrip 3&amp;4 Misc - Short Term</t>
  </si>
  <si>
    <t>Prepaid-Enterpr Licens Cisco Telephony</t>
  </si>
  <si>
    <t>Prepaid Enterpr Licens Cisco Telephony</t>
  </si>
  <si>
    <t>2015 Storm Excess Costs</t>
  </si>
  <si>
    <t>Payroll - Suspense</t>
  </si>
  <si>
    <t>DFIT - 2015 Storm Excess Costs-LT</t>
  </si>
  <si>
    <t>TOTAL CAPITALIZATION AND LIABILITIES</t>
  </si>
  <si>
    <t>28300311-DFIT - 2015 Storm Excess Costs-LT</t>
  </si>
  <si>
    <t>16504053-Prepaid Enterpr Licens Cisco Telephony Maintan-LT</t>
  </si>
  <si>
    <t>18210311-2015 Storm Excess Costs</t>
  </si>
  <si>
    <t>16502143-Prepaid-Enterpr Licens Cisco Telephony Maintan-ST</t>
  </si>
  <si>
    <t>16502021-Prepaid- Colstrip 3&amp;4 Misc - Short Term</t>
  </si>
  <si>
    <t>16502001-Prepaid-Colstrip 1&amp;2 Misc- Short Term</t>
  </si>
  <si>
    <t>14301043-A/R - Biogas Sales</t>
  </si>
  <si>
    <t>SALE OF CEDAR HILLS GAS TO IGI - 08/15</t>
  </si>
  <si>
    <t>Non-operating, A/R for Sale of CH gasto IGI, other side is 41700010</t>
  </si>
  <si>
    <t>Treatment</t>
  </si>
  <si>
    <t>7-2015 Colstrip 1&amp;2 True-Up</t>
  </si>
  <si>
    <t>WC as other prepaid accounts</t>
  </si>
  <si>
    <t>7-2015 Colstrip 3&amp;4 True-Up</t>
  </si>
  <si>
    <t>WC as other Storm Costs</t>
  </si>
  <si>
    <t>2015 Storm Excess Costs, other side -ORD 18210010, DFIT on 28300311</t>
  </si>
  <si>
    <t>WC as other DFIT on Storm Costs</t>
  </si>
  <si>
    <t xml:space="preserve">Reclass from 93507583, Cisco licence to 5 years Prepaid, originally booked everything to expense.  </t>
  </si>
  <si>
    <t xml:space="preserve">Non-operating as is earning interest per Jill Dyer. </t>
  </si>
  <si>
    <t>DFIT 2015 Storm Excess Costs-LT, Underlying account is  18210311</t>
  </si>
  <si>
    <t>Reserve for Suncadia N/R</t>
  </si>
  <si>
    <t>Suncadia N/R agreement</t>
  </si>
  <si>
    <t>Prepaid-Enterpr Licens Cisco TeleMainta</t>
  </si>
  <si>
    <t>Prepaid-Annual Maintan for LogRhythm-ST</t>
  </si>
  <si>
    <t>Prepaid Enterpr Licens Cisco TeleMainta</t>
  </si>
  <si>
    <t>$425MM 4.30% Sr Notes 2045 Issuance Exp</t>
  </si>
  <si>
    <t>DFIT-Decoupling Electric ROR Over Earni</t>
  </si>
  <si>
    <t>DFIT - Plant Gas - LT</t>
  </si>
  <si>
    <t>DFIT - Plant Common - LT</t>
  </si>
  <si>
    <t>DFIT - Plant Electric - LT</t>
  </si>
  <si>
    <t>BLK-DFIT - 2015 Storm Excess Costs-LT</t>
  </si>
  <si>
    <t>$425MM 4.30% Sr Notes 2045 Issuance Expense</t>
  </si>
  <si>
    <t>DFIT-Decoupling Electric ROR Over Earning -LT</t>
  </si>
  <si>
    <t>emailed Boon</t>
  </si>
  <si>
    <t>25400521</t>
  </si>
  <si>
    <t>16502163-Prepaid-CEB - Annual CIO Membership</t>
  </si>
  <si>
    <t>18608722-BLOCKED-Thea Foss Recovery</t>
  </si>
  <si>
    <t>Prepaid-CEB - Annual CIO Membership</t>
  </si>
  <si>
    <t>BLOCKED-Thea Foss Recovery</t>
  </si>
  <si>
    <t>Order 18607103 -new order for Thea Foss cost recovery of remediation costs. Gas Environmt</t>
  </si>
  <si>
    <t>16502163</t>
  </si>
  <si>
    <t>18608722</t>
  </si>
  <si>
    <t>15100291-Fuel Stock-CT Non-Core LNG at Plymouth</t>
  </si>
  <si>
    <t>13109013-PSE Help Cash Clearing</t>
  </si>
  <si>
    <t>BLOCK REC Deposits</t>
  </si>
  <si>
    <t>Block BPA Residential Exchange Settleme</t>
  </si>
  <si>
    <t>Accruals - Gas Customer Accounts Receiv</t>
  </si>
  <si>
    <t>Fuel Stock-CT Non-Core LNG at Plymouth</t>
  </si>
  <si>
    <t>Block Generation Stores Expense</t>
  </si>
  <si>
    <t>Prepaid - Puget Auto / General Liabilit</t>
  </si>
  <si>
    <t>Prepaid - Puget Workman's Comp - Aegis</t>
  </si>
  <si>
    <t>Prepaid - All Risk Property Insurance</t>
  </si>
  <si>
    <t>Prepaid - Marsh USA</t>
  </si>
  <si>
    <t>Prepaid - WECC Dues</t>
  </si>
  <si>
    <t>Blocked - Prepmnts - Datalink Symantec</t>
  </si>
  <si>
    <t>Prepaid - Corporation Executive Board (</t>
  </si>
  <si>
    <t>Prepaid - Annual Credit Rating Fee Shor</t>
  </si>
  <si>
    <t>Prepaid - Prometheus Software Maintenan</t>
  </si>
  <si>
    <t>Prepaid - SAP Support</t>
  </si>
  <si>
    <t>Prepaid - Heavy Vehicle Licenses</t>
  </si>
  <si>
    <t>Prepaid - Interest</t>
  </si>
  <si>
    <t>Prepaid - Microsoft Maintenance Contrac</t>
  </si>
  <si>
    <t>Prepaid - Alstrom Software Support Serv</t>
  </si>
  <si>
    <t>Prepaid - Ecologic Analytics Software</t>
  </si>
  <si>
    <t>Prepaid - OSIsoft Software Renewal</t>
  </si>
  <si>
    <t>Prepaid - Gas Options - ST</t>
  </si>
  <si>
    <t>Prepaid - Miscellaneous</t>
  </si>
  <si>
    <t>Prepaid - Licensing Fees (Vehicles)</t>
  </si>
  <si>
    <t>Prepaid - Goldendale Capital Maint Majo</t>
  </si>
  <si>
    <t>Prepaid - Goldendale Expense Maint Majo</t>
  </si>
  <si>
    <t>Prepaid - Edison Electric Institute due</t>
  </si>
  <si>
    <t>Prepaid - American Gas Association Dues</t>
  </si>
  <si>
    <t>Prepaid - NW Gas Association Dues</t>
  </si>
  <si>
    <t>Prepaid - Treasury Licensing Fees</t>
  </si>
  <si>
    <t>Prepaid - Goldendale Inventory - LT</t>
  </si>
  <si>
    <t>Prepaid - GEC/NICE - ST</t>
  </si>
  <si>
    <t>Prepaid - GE Smallworld Software Suppor</t>
  </si>
  <si>
    <t>Prepaid - Optimize Networks Steelhead S</t>
  </si>
  <si>
    <t>Prepaid - Mint Farm Capital FFH - LT</t>
  </si>
  <si>
    <t>Prepaid - Mint Farm Expense FFH - LT</t>
  </si>
  <si>
    <t>Prepaid - CGI Mobile Workforce SW Suppo</t>
  </si>
  <si>
    <t>Prepaid - SAS SW Maintenance Renewal</t>
  </si>
  <si>
    <t>Prepaid - Colstrip 3&amp;4 Lime Contract</t>
  </si>
  <si>
    <t>Prepaid - CheckPoint Structure - LT</t>
  </si>
  <si>
    <t>Prepaid - Workiva Subscription - LT</t>
  </si>
  <si>
    <t>Prepaid - Advance/Down Payments</t>
  </si>
  <si>
    <t>Prepaid - EMC SW/HW Maintenance Renewal</t>
  </si>
  <si>
    <t>Prepaid - Linked In Advertising</t>
  </si>
  <si>
    <t>Prepaid - WWTVMWARE</t>
  </si>
  <si>
    <t>Prepaid - Colstrip 1&amp;2 Misc</t>
  </si>
  <si>
    <t>Prepaid - Infor Global Solutions</t>
  </si>
  <si>
    <t>Prepaid - Big 4 Telecommunications Exp</t>
  </si>
  <si>
    <t>Prepaid - Voice Print International - S</t>
  </si>
  <si>
    <t>Prepaid - Colstrip 3&amp;4 Misc</t>
  </si>
  <si>
    <t>Prepaid - Platts Subscription</t>
  </si>
  <si>
    <t>Prepaid - PSE Building Brokerage Fee -</t>
  </si>
  <si>
    <t>Prepaid - RSA Archer Software Mainten</t>
  </si>
  <si>
    <t>Prepaid - Corner Stone-PALMS payments</t>
  </si>
  <si>
    <t>Blocked - Prepaid - Structured-Symantec</t>
  </si>
  <si>
    <t>Prepaid - Open Text</t>
  </si>
  <si>
    <t>Prepaid - ServiceNow Maintenance Servic</t>
  </si>
  <si>
    <t>Prepaid - Enterpr Licens Cisco TeleMain</t>
  </si>
  <si>
    <t>Prepaid - Annual Maintan for LogRhythm</t>
  </si>
  <si>
    <t>Prepaid - CEB - Annual CIO Membership</t>
  </si>
  <si>
    <t>Prepaid - GEC/NICE - LT</t>
  </si>
  <si>
    <t>Prepaid - Voice Print International - L</t>
  </si>
  <si>
    <t>BLOCK - OCI - Derivative</t>
  </si>
  <si>
    <t>BLOCK - OCI - Derivative Reclass to Ear</t>
  </si>
  <si>
    <t>BLK CFH Locked in OCI Loss ST-Core Pwr/</t>
  </si>
  <si>
    <t>Rcrd purchase of Plymouth LNG from PSEG at market</t>
  </si>
  <si>
    <t>Prepaid - Annual Credit Rating Fee</t>
  </si>
  <si>
    <t>Prepaid - Voice Print International</t>
  </si>
  <si>
    <t>Prepaid - CheckPoint Structure</t>
  </si>
  <si>
    <t>Prepaid - ROW Dis Crossing Rainbow Brid</t>
  </si>
  <si>
    <t>Prepaid - Workiva Subscription - ST</t>
  </si>
  <si>
    <t>Prepaid - Goldendale Inventory - ST</t>
  </si>
  <si>
    <t>Prepaid - Enterprise Licens Cisco Maint</t>
  </si>
  <si>
    <t>Prepaid - Gas Options - LT</t>
  </si>
  <si>
    <t>Prepaid - Freddy 1 Capital FFH - Major</t>
  </si>
  <si>
    <t>Prepaid - Freddy 1 Expense FFH - Major</t>
  </si>
  <si>
    <t>Prepaid - Freddy 1 Inventory - Major Ma</t>
  </si>
  <si>
    <t>Prepaid - Mint Farm Capital FFH - Major</t>
  </si>
  <si>
    <t>Prepaid - Mint Farm Expense FFH - Major</t>
  </si>
  <si>
    <t>Long Term Portion of Prepayment Electri</t>
  </si>
  <si>
    <t>Long Term Portion of Prepayment Gas - C</t>
  </si>
  <si>
    <t>Long Term Portion of Prepayment Common</t>
  </si>
  <si>
    <t>Long Term Portion of Prepayment Gas</t>
  </si>
  <si>
    <t>Thea Foss Recovery</t>
  </si>
  <si>
    <t>16502173</t>
  </si>
  <si>
    <t>MTF 2013 Hot Gas Path Inspection-LT</t>
  </si>
  <si>
    <t>MNT 2015 Combustion Inspection-LT</t>
  </si>
  <si>
    <t>En Unit #1 Major Inspection 2015-LT</t>
  </si>
  <si>
    <t>Prepaid - Peak Reliability</t>
  </si>
  <si>
    <t>Prepaid - CISCO Smartnet (DimensionData</t>
  </si>
  <si>
    <t>PCA YR #15 Gross</t>
  </si>
  <si>
    <t>PCA YR #15 Gross - Contra</t>
  </si>
  <si>
    <t>ENC Unit#2 Major Inspection 2016-LT</t>
  </si>
  <si>
    <t>Dental Insurance - Willamette</t>
  </si>
  <si>
    <t>18605051</t>
  </si>
  <si>
    <t>23200833</t>
  </si>
  <si>
    <t>New Accounts</t>
  </si>
  <si>
    <t>Coding</t>
  </si>
  <si>
    <t>E RB</t>
  </si>
  <si>
    <t>G WB</t>
  </si>
  <si>
    <t>WC</t>
  </si>
  <si>
    <t>Prepaid - MCG EAS Hosting</t>
  </si>
  <si>
    <t>Prepaid - SAI Global License - ST</t>
  </si>
  <si>
    <t>Prepaid - SAI Global License - LT</t>
  </si>
  <si>
    <t>working capital, e-mailed GA</t>
  </si>
  <si>
    <t>WC, Renewal of Learning License, Best Practice Code, etc.  Short Term</t>
  </si>
  <si>
    <t>WC, Renewal of Learning License, Best Practice Code, etc. , Long Term of 165042433</t>
  </si>
  <si>
    <t>WC, Smartnet Support 3 year contract.  Account requested by Shared Services</t>
  </si>
  <si>
    <t>Prepaid - WWT Smartnet (DimensionData)</t>
  </si>
  <si>
    <t>Prepaid - ZETRON SW Support Svcs - ST</t>
  </si>
  <si>
    <t>Prepaid - ZETRON SW Support Svcs - LT</t>
  </si>
  <si>
    <t>2016 Storm Excess Costs</t>
  </si>
  <si>
    <t>Env Rem-White Rvr/Buckley Ph I Head Fut</t>
  </si>
  <si>
    <t>WHH Unit 2 Compressor Rebuild</t>
  </si>
  <si>
    <t>Accr Env Rem-White Rvr/Buckley Phase I</t>
  </si>
  <si>
    <t>DFIT - 2016 Storm Excess Costs-LT</t>
  </si>
  <si>
    <t>Maintenance</t>
  </si>
  <si>
    <t>Other Side 18210011,  DFIT on 28300441</t>
  </si>
  <si>
    <t>New site, Estimated Future Cost of Removal. Created by GA, no backup to the JE.</t>
  </si>
  <si>
    <t>Included as Non-Operating, same as other Env. Rem. Estimated Future Cost accounts</t>
  </si>
  <si>
    <t>DFIT on 18210321</t>
  </si>
  <si>
    <t>Order 186800140 , Whitehorn Units 2&amp;3, 8 year amortization period,  created per Skagit ops request</t>
  </si>
  <si>
    <t>Non-operating to follow 18231241</t>
  </si>
  <si>
    <t>Env Rem - Electric Flume (Future Cost Est)</t>
  </si>
  <si>
    <t>Accrued Env Rem - White River (Buckley</t>
  </si>
  <si>
    <t>Accrued Env Rem - Olympia UST</t>
  </si>
  <si>
    <t>Accrued Env Rem - Whidbey Island UST</t>
  </si>
  <si>
    <t>Accrued Env Rem - Puyallup Garage</t>
  </si>
  <si>
    <t>Accrued Env Rem - Poulsbo Service Cente</t>
  </si>
  <si>
    <t>Accrued Env Rem - Lower Baker Powerhous</t>
  </si>
  <si>
    <t>Accr Env Rem - Snoqualmie Power Plant S</t>
  </si>
  <si>
    <t>Accr Env Rem - Bellingham Boulevard Par</t>
  </si>
  <si>
    <t>Accrued Env Rem - Electric Flume</t>
  </si>
  <si>
    <t>Accr Env Rem -Duwamish River Site</t>
  </si>
  <si>
    <t>Accr Env Rem - Talbot Hill Sub &amp; Switchyard Site</t>
  </si>
  <si>
    <t>Accr Env. Rem. - Sammamish Substation</t>
  </si>
  <si>
    <t>DBS Non-PO Accrual</t>
  </si>
  <si>
    <t>Accrued Washington Municipal Util Tax - Elect</t>
  </si>
  <si>
    <t>Accrued Washington State Utility Tax - Electr</t>
  </si>
  <si>
    <t>Accrued Washington State Utility Tax - Gas</t>
  </si>
  <si>
    <t>Accrued Washington Municipal Utility Taxes -</t>
  </si>
  <si>
    <t>6.74% Med Term Notes Due 6/15/18 - Accrued In</t>
  </si>
  <si>
    <t>Accrued Int - Bonds 9.14% MTN Due 06/21/01</t>
  </si>
  <si>
    <t>Accrued Interest - 6.274% Senior Notes Due 3/15/2037</t>
  </si>
  <si>
    <t>5.757% Accrued Interest -Senior Notes Due 10/1/2039</t>
  </si>
  <si>
    <t>Accrued WUTC Fee</t>
  </si>
  <si>
    <t>22840351</t>
  </si>
  <si>
    <t>A/R - EES Shopify Credit Card Receivabl</t>
  </si>
  <si>
    <t>Prepaid - Datalink SW Maint</t>
  </si>
  <si>
    <t>Prepaid - TAIT SW Support Svcs - ST</t>
  </si>
  <si>
    <t>Prepaid - TAIT SW Support Svcs - LT</t>
  </si>
  <si>
    <t>Env Rem-White Rvr/Buckley Ph I Headwork</t>
  </si>
  <si>
    <t>Cost Center manager Jason Weber, Person making request  Claudia Scrimshaw</t>
  </si>
  <si>
    <t>22840351 -&gt; Env Rem - WHR/Buckley Ph I Headworks, 18230010 -&gt; Env Rem - WHR/Buckley Ph I Headworks (settled the order to GL 18231251)</t>
  </si>
  <si>
    <t>A/R - Treble Damages - Energy Diversion</t>
  </si>
  <si>
    <t>Blocked-Sch142 ElecSched 31 to RecovfrC</t>
  </si>
  <si>
    <t>Prepaid - ServiceNow Project Portifolio</t>
  </si>
  <si>
    <t>Sch142 ElecSched 31 to RecovfrCust</t>
  </si>
  <si>
    <t>Goldendale 2016 Major Inspection - LT</t>
  </si>
  <si>
    <t>Electric Schedule 31 Decoupling Revenue</t>
  </si>
  <si>
    <t>Unamort Gain Reacq Debt- 250M 6.974% MT</t>
  </si>
  <si>
    <t>Shared Services</t>
  </si>
  <si>
    <t>Shared Services paying for 150 users</t>
  </si>
  <si>
    <t>AIC, line 12</t>
  </si>
  <si>
    <t>As other  Unamortized Gain/Loss on Debt accounts</t>
  </si>
  <si>
    <t>Major Inspection maintenance event at Goldendale and a request to set up a recurring journal entry for prepaid maintenance costs in accordance with WUTC Order 6.</t>
  </si>
  <si>
    <t>Prepaid - WWT F5 Support</t>
  </si>
  <si>
    <t>16501113</t>
  </si>
  <si>
    <t>16504201</t>
  </si>
  <si>
    <t>AMA (September 16)</t>
  </si>
  <si>
    <t>Colstrip 1&amp;2 Non-Recoverable Costs</t>
  </si>
  <si>
    <t>Colstrip 1&amp;2 Non-Recoverable Costs Cont</t>
  </si>
  <si>
    <t>Prepaid - Lenovo Maintenance Renewal</t>
  </si>
  <si>
    <t>Prepaid - OATI Annual Services</t>
  </si>
  <si>
    <t>Prepaid - Coriant America - ST</t>
  </si>
  <si>
    <t>Prepaid - Coriant America - LT</t>
  </si>
  <si>
    <t>Reg Asset - Credit Card Fee Deferral</t>
  </si>
  <si>
    <t>WUTC Greenwood Penalty Accrual</t>
  </si>
  <si>
    <t>18239043</t>
  </si>
  <si>
    <t>24200032</t>
  </si>
  <si>
    <t>10100651</t>
  </si>
  <si>
    <t>10100661</t>
  </si>
  <si>
    <t>16502261</t>
  </si>
  <si>
    <t>16502271</t>
  </si>
  <si>
    <t>16502381</t>
  </si>
  <si>
    <t>16502391</t>
  </si>
  <si>
    <t>16502401</t>
  </si>
  <si>
    <t>16504171</t>
  </si>
  <si>
    <t>16504181</t>
  </si>
  <si>
    <t>16504191</t>
  </si>
  <si>
    <t>16501101</t>
  </si>
  <si>
    <t>16500493</t>
  </si>
  <si>
    <t>16502483</t>
  </si>
  <si>
    <t>16504283</t>
  </si>
  <si>
    <t>Total Investments</t>
  </si>
  <si>
    <t>Current Assets</t>
  </si>
  <si>
    <t>Current Liabilities</t>
  </si>
  <si>
    <t xml:space="preserve">Non-Operating </t>
  </si>
  <si>
    <t>Common Allocator</t>
  </si>
  <si>
    <t>Adjustment</t>
  </si>
  <si>
    <t>(a)</t>
  </si>
  <si>
    <t>(b)</t>
  </si>
  <si>
    <t>( c)</t>
  </si>
  <si>
    <t>(d)</t>
  </si>
  <si>
    <t>(e)</t>
  </si>
  <si>
    <t>(f)</t>
  </si>
  <si>
    <t>(g)</t>
  </si>
  <si>
    <t>(h)</t>
  </si>
  <si>
    <t>(i)</t>
  </si>
  <si>
    <t>(j)</t>
  </si>
  <si>
    <t>Summary Working Capital</t>
  </si>
  <si>
    <t>PSE Orginal Filing</t>
  </si>
  <si>
    <t>Line No.</t>
  </si>
  <si>
    <t>Investments</t>
  </si>
  <si>
    <t>Total Electric and Gas Investment (lines 7 + 9)</t>
  </si>
  <si>
    <t>Total Non Operating Investments</t>
  </si>
  <si>
    <t>Total Average Investments (Lines 11+13)</t>
  </si>
  <si>
    <t>Investor Supplied Working Capital</t>
  </si>
  <si>
    <t>PSE Rebuttal Filing</t>
  </si>
  <si>
    <t xml:space="preserve">Electric-         Rate Base </t>
  </si>
  <si>
    <t>Gas-             Rate Base</t>
  </si>
  <si>
    <t>Detail Working Capital Ajustment</t>
  </si>
  <si>
    <t>Comparison Between PSE Original and Rebuttal Filing</t>
  </si>
  <si>
    <t>Total Assets Plus Liabilities and Capitalization</t>
  </si>
  <si>
    <t>Adjustment 5.04 E&amp;G WC</t>
  </si>
  <si>
    <t>Adjustment 20.23E and 15.23G WC</t>
  </si>
  <si>
    <t>Adjustment Numbers 20.23E and 15.23G</t>
  </si>
  <si>
    <t>Total Electric Rate Base and Operating</t>
  </si>
  <si>
    <t>Total Gas Rate Base and Operating</t>
  </si>
  <si>
    <t>Total ISWC</t>
  </si>
  <si>
    <t>CWIP</t>
  </si>
  <si>
    <t>Net Investment</t>
  </si>
  <si>
    <t>Non-Utility</t>
  </si>
  <si>
    <t xml:space="preserve">Total </t>
  </si>
  <si>
    <t>Working Capital Ratio</t>
  </si>
  <si>
    <t>Working Capital Spread</t>
  </si>
  <si>
    <t>Remove CWIP</t>
  </si>
  <si>
    <t>Net Non-Operating Investments</t>
  </si>
  <si>
    <t>Total Non-Operating Investments(Line 13)</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</si>
</sst>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000"/>
    <numFmt numFmtId="167" formatCode="0.00_)"/>
    <numFmt numFmtId="168" formatCode="mm/yy"/>
    <numFmt numFmtId="169" formatCode="0000"/>
    <numFmt numFmtId="170" formatCode="000000"/>
    <numFmt numFmtId="171" formatCode="_(&quot;$&quot;* #,##0.0_);_(&quot;$&quot;* \(#,##0.0\);_(&quot;$&quot;* &quot;-&quot;??_);_(@_)"/>
    <numFmt numFmtId="172" formatCode="_(* #,##0.00000_);_(* \(#,##0.00000\);_(* &quot;-&quot;??_);_(@_)"/>
    <numFmt numFmtId="173" formatCode="0.0000000"/>
    <numFmt numFmtId="174" formatCode="d\.mmm\.yy"/>
    <numFmt numFmtId="175" formatCode="#."/>
    <numFmt numFmtId="176" formatCode="_(* ###0_);_(* \(###0\);_(* &quot;-&quot;_);_(@_)"/>
    <numFmt numFmtId="177" formatCode="_([$€-2]* #,##0.00_);_([$€-2]* \(#,##0.00\);_([$€-2]* &quot;-&quot;??_)"/>
    <numFmt numFmtId="178" formatCode="&quot;$&quot;#,##0;\-&quot;$&quot;#,##0"/>
    <numFmt numFmtId="179" formatCode="_(&quot;$&quot;* #,##0.0000_);_(&quot;$&quot;* \(#,##0.0000\);_(&quot;$&quot;* &quot;-&quot;????_);_(@_)"/>
    <numFmt numFmtId="180" formatCode="_(* #,##0.0_);_(* \(#,##0.0\);_(* &quot;-&quot;_);_(@_)"/>
    <numFmt numFmtId="181" formatCode="&quot;$&quot;#,##0.0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b/>
      <sz val="8"/>
      <name val="Arial"/>
      <family val="2"/>
    </font>
    <font>
      <sz val="8"/>
      <name val="Arial"/>
      <family val="2"/>
    </font>
    <font>
      <b/>
      <sz val="10"/>
      <name val="Arial"/>
      <family val="2"/>
    </font>
    <font>
      <sz val="10"/>
      <name val="Arial"/>
      <family val="2"/>
    </font>
    <font>
      <sz val="10"/>
      <name val="MS Sans Serif"/>
      <family val="2"/>
    </font>
    <font>
      <sz val="10"/>
      <name val="Helv"/>
    </font>
    <font>
      <sz val="8"/>
      <name val="Arial"/>
      <family val="2"/>
    </font>
    <font>
      <b/>
      <i/>
      <sz val="16"/>
      <name val="Helv"/>
    </font>
    <font>
      <sz val="10"/>
      <name val="Univers (WN)"/>
      <family val="2"/>
    </font>
    <font>
      <sz val="9"/>
      <name val="Arial"/>
      <family val="2"/>
    </font>
    <font>
      <sz val="8"/>
      <color indexed="8"/>
      <name val="Arial"/>
      <family val="2"/>
    </font>
    <font>
      <b/>
      <sz val="8"/>
      <name val="Arial"/>
      <family val="2"/>
    </font>
    <font>
      <sz val="10"/>
      <color indexed="8"/>
      <name val="Arial"/>
      <family val="2"/>
    </font>
    <font>
      <b/>
      <sz val="10"/>
      <color indexed="8"/>
      <name val="Arial"/>
      <family val="2"/>
    </font>
    <font>
      <sz val="8"/>
      <color indexed="81"/>
      <name val="Tahoma"/>
      <family val="2"/>
    </font>
    <font>
      <sz val="10"/>
      <color indexed="10"/>
      <name val="Arial"/>
      <family val="2"/>
    </font>
    <font>
      <b/>
      <sz val="9"/>
      <name val="Arial"/>
      <family val="2"/>
    </font>
    <font>
      <b/>
      <sz val="8"/>
      <color indexed="81"/>
      <name val="Tahoma"/>
      <family val="2"/>
    </font>
    <font>
      <b/>
      <i/>
      <sz val="10"/>
      <name val="Arial"/>
      <family val="2"/>
    </font>
    <font>
      <b/>
      <sz val="12"/>
      <name val="Arial"/>
      <family val="2"/>
    </font>
    <font>
      <b/>
      <sz val="14"/>
      <name val="Times New Roman"/>
      <family val="1"/>
    </font>
    <font>
      <sz val="12"/>
      <name val="Times New Roman"/>
      <family val="1"/>
    </font>
    <font>
      <sz val="12"/>
      <name val="MS Sans Serif"/>
      <family val="2"/>
    </font>
    <font>
      <b/>
      <sz val="12"/>
      <name val="Times New Roman"/>
      <family val="1"/>
    </font>
    <font>
      <sz val="10"/>
      <name val="Times New Roman"/>
      <family val="1"/>
    </font>
    <font>
      <sz val="12"/>
      <name val="MS Sans Serif"/>
      <family val="2"/>
    </font>
    <font>
      <sz val="8"/>
      <name val="Helv"/>
    </font>
    <font>
      <sz val="10"/>
      <color indexed="8"/>
      <name val="Arial"/>
      <family val="2"/>
    </font>
    <font>
      <sz val="11"/>
      <color indexed="8"/>
      <name val="Calibri"/>
      <family val="2"/>
    </font>
    <font>
      <b/>
      <sz val="10"/>
      <color indexed="10"/>
      <name val="Arial"/>
      <family val="2"/>
    </font>
    <font>
      <sz val="8"/>
      <color indexed="8"/>
      <name val="Arial"/>
      <family val="2"/>
    </font>
    <font>
      <sz val="8"/>
      <name val="Arial"/>
      <family val="2"/>
    </font>
    <font>
      <sz val="10"/>
      <name val="Arial"/>
      <family val="2"/>
    </font>
    <font>
      <sz val="8"/>
      <name val="Antique Olive"/>
      <family val="2"/>
    </font>
    <font>
      <sz val="8"/>
      <name val="Geneva"/>
      <family val="2"/>
    </font>
    <font>
      <b/>
      <sz val="11"/>
      <name val="Arial"/>
      <family val="2"/>
    </font>
    <font>
      <sz val="7"/>
      <name val="Small Fonts"/>
      <family val="2"/>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8"/>
      <name val="Times New Roman"/>
      <family val="1"/>
    </font>
    <font>
      <sz val="10"/>
      <color indexed="8"/>
      <name val="MS Sans Serif"/>
      <family val="2"/>
    </font>
    <font>
      <sz val="12"/>
      <color indexed="24"/>
      <name val="Arial"/>
      <family val="2"/>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color indexed="12"/>
      <name val="Arial"/>
      <family val="2"/>
    </font>
    <font>
      <b/>
      <sz val="12"/>
      <color indexed="20"/>
      <name val="Arial"/>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6"/>
      <color rgb="FFFF0000"/>
      <name val="Calibri"/>
      <family val="2"/>
      <scheme val="minor"/>
    </font>
    <font>
      <b/>
      <sz val="10"/>
      <color rgb="FFFF0000"/>
      <name val="Arial"/>
      <family val="2"/>
    </font>
    <font>
      <sz val="10"/>
      <color rgb="FFFF0000"/>
      <name val="Arial"/>
      <family val="2"/>
    </font>
    <font>
      <sz val="10"/>
      <color rgb="FF006100"/>
      <name val="Calibri"/>
      <family val="2"/>
      <scheme val="minor"/>
    </font>
    <font>
      <sz val="8"/>
      <color theme="1"/>
      <name val="Arial"/>
      <family val="2"/>
    </font>
    <font>
      <sz val="8"/>
      <color rgb="FF000000"/>
      <name val="Arial"/>
      <family val="2"/>
    </font>
    <font>
      <b/>
      <sz val="12"/>
      <color indexed="8"/>
      <name val="Calibri"/>
      <family val="2"/>
    </font>
    <font>
      <b/>
      <sz val="11"/>
      <color indexed="8"/>
      <name val="Calibri"/>
      <family val="2"/>
    </font>
    <font>
      <b/>
      <sz val="8"/>
      <color indexed="8"/>
      <name val="Calibri"/>
      <family val="2"/>
    </font>
    <font>
      <b/>
      <sz val="8"/>
      <color indexed="8"/>
      <name val="Times New Roman"/>
      <family val="1"/>
    </font>
    <font>
      <sz val="11"/>
      <color rgb="FFFF0000"/>
      <name val="Calibri"/>
      <family val="2"/>
    </font>
    <font>
      <b/>
      <sz val="14"/>
      <color indexed="8"/>
      <name val="Calibri"/>
      <family val="2"/>
    </font>
    <font>
      <sz val="10"/>
      <color theme="1"/>
      <name val="Calibri"/>
      <family val="2"/>
      <scheme val="minor"/>
    </font>
    <font>
      <b/>
      <sz val="9"/>
      <color indexed="81"/>
      <name val="Tahoma"/>
      <family val="2"/>
    </font>
    <font>
      <sz val="9"/>
      <color indexed="81"/>
      <name val="Tahoma"/>
      <family val="2"/>
    </font>
    <font>
      <b/>
      <sz val="10"/>
      <name val="Tahoma"/>
      <family val="2"/>
    </font>
    <font>
      <sz val="10"/>
      <name val="Tahoma"/>
      <family val="2"/>
    </font>
    <font>
      <sz val="11"/>
      <color rgb="FF1F497D"/>
      <name val="Calibri"/>
      <family val="2"/>
    </font>
    <font>
      <sz val="8"/>
      <color theme="1"/>
      <name val="Calibri"/>
      <family val="2"/>
      <scheme val="minor"/>
    </font>
    <font>
      <sz val="11"/>
      <name val="Calibri"/>
      <family val="2"/>
    </font>
    <font>
      <sz val="9"/>
      <color indexed="8"/>
      <name val="Arial"/>
      <family val="2"/>
    </font>
    <font>
      <sz val="9"/>
      <color theme="1"/>
      <name val="Arial"/>
      <family val="2"/>
    </font>
    <font>
      <sz val="9"/>
      <color indexed="20"/>
      <name val="Arial"/>
      <family val="2"/>
    </font>
    <font>
      <sz val="10"/>
      <color rgb="FF0070C0"/>
      <name val="Arial"/>
      <family val="2"/>
    </font>
    <font>
      <sz val="10"/>
      <name val="Arial"/>
      <family val="2"/>
    </font>
  </fonts>
  <fills count="92">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41"/>
        <bgColor indexed="64"/>
      </patternFill>
    </fill>
    <fill>
      <patternFill patternType="mediumGray">
        <fgColor indexed="22"/>
      </patternFill>
    </fill>
    <fill>
      <patternFill patternType="solid">
        <fgColor indexed="40"/>
        <bgColor indexed="64"/>
      </patternFill>
    </fill>
    <fill>
      <patternFill patternType="solid">
        <fgColor indexed="31"/>
        <bgColor indexed="31"/>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47"/>
        <bgColor indexed="64"/>
      </patternFill>
    </fill>
    <fill>
      <patternFill patternType="solid">
        <fgColor indexed="51"/>
        <bgColor indexed="64"/>
      </patternFill>
    </fill>
    <fill>
      <patternFill patternType="solid">
        <fgColor indexed="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rgb="FF66FFCC"/>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39994506668294322"/>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FFFF00"/>
        <bgColor indexed="64"/>
      </patternFill>
    </fill>
    <fill>
      <patternFill patternType="solid">
        <fgColor rgb="FF66FF33"/>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8" tint="0.39997558519241921"/>
        <bgColor indexed="64"/>
      </patternFill>
    </fill>
    <fill>
      <patternFill patternType="solid">
        <fgColor rgb="FFCC0000"/>
        <bgColor indexed="64"/>
      </patternFill>
    </fill>
    <fill>
      <patternFill patternType="solid">
        <fgColor rgb="FF66FF99"/>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00FFFF"/>
        <bgColor indexed="64"/>
      </patternFill>
    </fill>
    <fill>
      <patternFill patternType="solid">
        <fgColor theme="6" tint="0.79998168889431442"/>
        <bgColor indexed="64"/>
      </patternFill>
    </fill>
    <fill>
      <patternFill patternType="solid">
        <fgColor rgb="FF00FF00"/>
        <bgColor indexed="64"/>
      </patternFill>
    </fill>
    <fill>
      <patternFill patternType="solid">
        <fgColor rgb="FF00CC99"/>
        <bgColor indexed="64"/>
      </patternFill>
    </fill>
    <fill>
      <patternFill patternType="solid">
        <fgColor rgb="FF92D050"/>
        <bgColor indexed="64"/>
      </patternFill>
    </fill>
  </fills>
  <borders count="56">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hair">
        <color indexed="64"/>
      </top>
      <bottom/>
      <diagonal/>
    </border>
    <border>
      <left/>
      <right/>
      <top style="double">
        <color indexed="8"/>
      </top>
      <bottom/>
      <diagonal/>
    </border>
    <border>
      <left style="medium">
        <color indexed="64"/>
      </left>
      <right/>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double">
        <color indexed="64"/>
      </bottom>
      <diagonal/>
    </border>
    <border>
      <left/>
      <right style="thin">
        <color indexed="22"/>
      </right>
      <top/>
      <bottom/>
      <diagonal/>
    </border>
  </borders>
  <cellStyleXfs count="652">
    <xf numFmtId="0" fontId="0" fillId="0" borderId="0"/>
    <xf numFmtId="0" fontId="22" fillId="0" borderId="0"/>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3" fontId="22" fillId="0" borderId="0">
      <alignment horizontal="left" wrapText="1"/>
    </xf>
    <xf numFmtId="173" fontId="22" fillId="0" borderId="0">
      <alignment horizontal="left" wrapText="1"/>
    </xf>
    <xf numFmtId="173"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0" fontId="44" fillId="0" borderId="0"/>
    <xf numFmtId="0" fontId="44" fillId="0" borderId="0"/>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0" fontId="44" fillId="0" borderId="0"/>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0" fontId="44" fillId="0" borderId="0"/>
    <xf numFmtId="0" fontId="44" fillId="0" borderId="0"/>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0" fontId="44" fillId="0" borderId="0"/>
    <xf numFmtId="0" fontId="44" fillId="0" borderId="0"/>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0" fontId="44" fillId="0" borderId="0"/>
    <xf numFmtId="169" fontId="56" fillId="0" borderId="0">
      <alignment horizontal="left"/>
    </xf>
    <xf numFmtId="170" fontId="57" fillId="0" borderId="0">
      <alignment horizontal="left"/>
    </xf>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3" fillId="55" borderId="0" applyNumberFormat="0" applyBorder="0" applyAlignment="0" applyProtection="0"/>
    <xf numFmtId="0" fontId="84" fillId="56" borderId="0" applyNumberFormat="0" applyBorder="0" applyAlignment="0" applyProtection="0"/>
    <xf numFmtId="0" fontId="57" fillId="0" borderId="0" applyFont="0" applyFill="0" applyBorder="0" applyAlignment="0" applyProtection="0">
      <alignment horizontal="right"/>
    </xf>
    <xf numFmtId="174" fontId="66" fillId="0" borderId="0" applyFill="0" applyBorder="0" applyAlignment="0"/>
    <xf numFmtId="0" fontId="85" fillId="57" borderId="36" applyNumberFormat="0" applyAlignment="0" applyProtection="0"/>
    <xf numFmtId="0" fontId="86" fillId="58" borderId="37" applyNumberFormat="0" applyAlignment="0" applyProtection="0"/>
    <xf numFmtId="41" fontId="22" fillId="1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7"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3" fontId="67" fillId="0" borderId="0" applyFont="0" applyFill="0" applyBorder="0" applyAlignment="0" applyProtection="0"/>
    <xf numFmtId="0" fontId="28" fillId="0" borderId="0"/>
    <xf numFmtId="0" fontId="28" fillId="0" borderId="0"/>
    <xf numFmtId="0" fontId="68" fillId="0" borderId="0"/>
    <xf numFmtId="3" fontId="69" fillId="0" borderId="0" applyFont="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175" fontId="70" fillId="0" borderId="0">
      <protection locked="0"/>
    </xf>
    <xf numFmtId="0" fontId="68" fillId="0" borderId="0"/>
    <xf numFmtId="0" fontId="71" fillId="0" borderId="0" applyNumberFormat="0" applyAlignment="0">
      <alignment horizontal="left"/>
    </xf>
    <xf numFmtId="0" fontId="72" fillId="0" borderId="0" applyNumberFormat="0" applyAlignment="0"/>
    <xf numFmtId="0" fontId="28" fillId="0" borderId="0"/>
    <xf numFmtId="0" fontId="68" fillId="0" borderId="0"/>
    <xf numFmtId="0" fontId="28" fillId="0" borderId="0"/>
    <xf numFmtId="0" fontId="68"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176" fontId="22" fillId="0" borderId="0" applyFont="0" applyFill="0" applyBorder="0" applyAlignment="0" applyProtection="0"/>
    <xf numFmtId="0" fontId="67"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166" fontId="22" fillId="0" borderId="0"/>
    <xf numFmtId="177" fontId="22" fillId="0" borderId="0" applyFont="0" applyFill="0" applyBorder="0" applyAlignment="0" applyProtection="0">
      <alignment horizontal="left" wrapText="1"/>
    </xf>
    <xf numFmtId="0" fontId="87" fillId="0" borderId="0" applyNumberFormat="0" applyFill="0" applyBorder="0" applyAlignment="0" applyProtection="0"/>
    <xf numFmtId="2" fontId="67" fillId="0" borderId="0" applyFont="0" applyFill="0" applyBorder="0" applyAlignment="0" applyProtection="0"/>
    <xf numFmtId="0" fontId="28" fillId="0" borderId="0"/>
    <xf numFmtId="0" fontId="88" fillId="59"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171" fontId="58" fillId="0" borderId="0" applyNumberFormat="0" applyFill="0" applyBorder="0" applyProtection="0">
      <alignment horizontal="right"/>
    </xf>
    <xf numFmtId="0" fontId="42" fillId="0" borderId="1" applyNumberFormat="0" applyAlignment="0" applyProtection="0">
      <alignment horizontal="left" vertical="center"/>
    </xf>
    <xf numFmtId="0" fontId="42" fillId="0" borderId="2">
      <alignment horizontal="left" vertical="center"/>
    </xf>
    <xf numFmtId="14" fontId="21" fillId="11" borderId="3">
      <alignment horizontal="center" vertical="center" wrapText="1"/>
    </xf>
    <xf numFmtId="0" fontId="89" fillId="0" borderId="38" applyNumberFormat="0" applyFill="0" applyAlignment="0" applyProtection="0"/>
    <xf numFmtId="0" fontId="90" fillId="0" borderId="39" applyNumberFormat="0" applyFill="0" applyAlignment="0" applyProtection="0"/>
    <xf numFmtId="0" fontId="91" fillId="0" borderId="40" applyNumberFormat="0" applyFill="0" applyAlignment="0" applyProtection="0"/>
    <xf numFmtId="0" fontId="91" fillId="0" borderId="0" applyNumberFormat="0" applyFill="0" applyBorder="0" applyAlignment="0" applyProtection="0"/>
    <xf numFmtId="38" fontId="23" fillId="0" borderId="0"/>
    <xf numFmtId="40" fontId="23" fillId="0" borderId="0"/>
    <xf numFmtId="0" fontId="92" fillId="60" borderId="36" applyNumberFormat="0" applyAlignment="0" applyProtection="0"/>
    <xf numFmtId="10" fontId="24" fillId="12" borderId="4" applyNumberFormat="0" applyBorder="0" applyAlignment="0" applyProtection="0"/>
    <xf numFmtId="10" fontId="24" fillId="12" borderId="4" applyNumberFormat="0" applyBorder="0" applyAlignment="0" applyProtection="0"/>
    <xf numFmtId="10" fontId="24" fillId="12" borderId="4" applyNumberFormat="0" applyBorder="0" applyAlignment="0" applyProtection="0"/>
    <xf numFmtId="10" fontId="24" fillId="12" borderId="4" applyNumberFormat="0" applyBorder="0" applyAlignment="0" applyProtection="0"/>
    <xf numFmtId="41" fontId="73" fillId="13" borderId="5">
      <alignment horizontal="left"/>
      <protection locked="0"/>
    </xf>
    <xf numFmtId="10" fontId="73" fillId="13" borderId="5">
      <alignment horizontal="right"/>
      <protection locked="0"/>
    </xf>
    <xf numFmtId="41" fontId="73" fillId="13" borderId="5">
      <alignment horizontal="left"/>
      <protection locked="0"/>
    </xf>
    <xf numFmtId="0" fontId="24" fillId="10" borderId="0"/>
    <xf numFmtId="3" fontId="74" fillId="0" borderId="0" applyFill="0" applyBorder="0" applyAlignment="0" applyProtection="0"/>
    <xf numFmtId="0" fontId="93" fillId="0" borderId="41" applyNumberFormat="0" applyFill="0" applyAlignment="0" applyProtection="0"/>
    <xf numFmtId="44" fontId="21" fillId="0" borderId="6" applyNumberFormat="0" applyFont="0" applyAlignment="0">
      <alignment horizontal="center"/>
    </xf>
    <xf numFmtId="44" fontId="21" fillId="0" borderId="6" applyNumberFormat="0" applyFont="0" applyAlignment="0">
      <alignment horizontal="center"/>
    </xf>
    <xf numFmtId="44" fontId="21" fillId="0" borderId="6" applyNumberFormat="0" applyFont="0" applyAlignment="0">
      <alignment horizontal="center"/>
    </xf>
    <xf numFmtId="44" fontId="21" fillId="0" borderId="6"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0" fontId="94" fillId="61" borderId="0" applyNumberFormat="0" applyBorder="0" applyAlignment="0" applyProtection="0"/>
    <xf numFmtId="37" fontId="59" fillId="0" borderId="0"/>
    <xf numFmtId="167" fontId="30" fillId="0" borderId="0"/>
    <xf numFmtId="178" fontId="22" fillId="0" borderId="0"/>
    <xf numFmtId="178" fontId="22" fillId="0" borderId="0"/>
    <xf numFmtId="178" fontId="22" fillId="0" borderId="0"/>
    <xf numFmtId="0" fontId="22" fillId="0" borderId="0"/>
    <xf numFmtId="0" fontId="82" fillId="0" borderId="0"/>
    <xf numFmtId="0" fontId="20" fillId="0" borderId="0"/>
    <xf numFmtId="0" fontId="20" fillId="0" borderId="0"/>
    <xf numFmtId="166" fontId="49" fillId="0" borderId="0">
      <alignment horizontal="left" wrapText="1"/>
    </xf>
    <xf numFmtId="0" fontId="22" fillId="0" borderId="0"/>
    <xf numFmtId="37" fontId="2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5" fillId="0" borderId="0"/>
    <xf numFmtId="0" fontId="22" fillId="0" borderId="0"/>
    <xf numFmtId="0" fontId="20" fillId="0" borderId="0"/>
    <xf numFmtId="0" fontId="22" fillId="0" borderId="0"/>
    <xf numFmtId="0" fontId="22" fillId="0" borderId="0"/>
    <xf numFmtId="0" fontId="22" fillId="0" borderId="0"/>
    <xf numFmtId="0" fontId="22" fillId="0" borderId="0"/>
    <xf numFmtId="0" fontId="81" fillId="0" borderId="0"/>
    <xf numFmtId="0" fontId="22" fillId="0" borderId="0"/>
    <xf numFmtId="0" fontId="22" fillId="0" borderId="0"/>
    <xf numFmtId="0" fontId="20" fillId="0" borderId="0"/>
    <xf numFmtId="0" fontId="22" fillId="0" borderId="0"/>
    <xf numFmtId="0" fontId="22" fillId="0" borderId="0"/>
    <xf numFmtId="0" fontId="22" fillId="0" borderId="0"/>
    <xf numFmtId="0" fontId="22" fillId="0" borderId="0"/>
    <xf numFmtId="0" fontId="82" fillId="0" borderId="0"/>
    <xf numFmtId="0" fontId="82" fillId="0" borderId="0"/>
    <xf numFmtId="0" fontId="31" fillId="0" borderId="0"/>
    <xf numFmtId="0" fontId="50" fillId="0" borderId="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95" fillId="57" borderId="43" applyNumberFormat="0" applyAlignment="0" applyProtection="0"/>
    <xf numFmtId="0" fontId="28" fillId="0" borderId="0"/>
    <xf numFmtId="0" fontId="28" fillId="0" borderId="0"/>
    <xf numFmtId="0" fontId="68" fillId="0" borderId="0"/>
    <xf numFmtId="9" fontId="22" fillId="0" borderId="0" applyFont="0" applyFill="0" applyBorder="0" applyAlignment="0" applyProtection="0"/>
    <xf numFmtId="165"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5"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49" fillId="0" borderId="0" applyFont="0" applyFill="0" applyBorder="0" applyAlignment="0" applyProtection="0"/>
    <xf numFmtId="41" fontId="22" fillId="15" borderId="5"/>
    <xf numFmtId="0" fontId="27" fillId="0" borderId="0" applyNumberFormat="0" applyFont="0" applyFill="0" applyBorder="0" applyAlignment="0" applyProtection="0">
      <alignment horizontal="left"/>
    </xf>
    <xf numFmtId="15" fontId="27" fillId="0" borderId="0" applyFont="0" applyFill="0" applyBorder="0" applyAlignment="0" applyProtection="0"/>
    <xf numFmtId="4" fontId="27" fillId="0" borderId="0" applyFont="0" applyFill="0" applyBorder="0" applyAlignment="0" applyProtection="0"/>
    <xf numFmtId="0" fontId="60" fillId="0" borderId="3">
      <alignment horizontal="center"/>
    </xf>
    <xf numFmtId="3" fontId="27" fillId="0" borderId="0" applyFont="0" applyFill="0" applyBorder="0" applyAlignment="0" applyProtection="0"/>
    <xf numFmtId="0" fontId="27" fillId="16" borderId="0" applyNumberFormat="0" applyFont="0" applyBorder="0" applyAlignment="0" applyProtection="0"/>
    <xf numFmtId="0" fontId="68" fillId="0" borderId="0"/>
    <xf numFmtId="3" fontId="75" fillId="0" borderId="0" applyFill="0" applyBorder="0" applyAlignment="0" applyProtection="0"/>
    <xf numFmtId="0" fontId="76" fillId="0" borderId="0"/>
    <xf numFmtId="3" fontId="75" fillId="0" borderId="0" applyFill="0" applyBorder="0" applyAlignment="0" applyProtection="0"/>
    <xf numFmtId="42" fontId="22" fillId="12" borderId="0"/>
    <xf numFmtId="42" fontId="22" fillId="12" borderId="8">
      <alignment vertical="center"/>
    </xf>
    <xf numFmtId="0" fontId="21" fillId="12" borderId="9" applyNumberFormat="0">
      <alignment horizontal="center" vertical="center" wrapText="1"/>
    </xf>
    <xf numFmtId="10" fontId="22" fillId="12" borderId="0"/>
    <xf numFmtId="179" fontId="22" fillId="12" borderId="0"/>
    <xf numFmtId="164" fontId="23" fillId="0" borderId="0" applyBorder="0" applyAlignment="0"/>
    <xf numFmtId="42" fontId="22" fillId="12" borderId="10">
      <alignment horizontal="left"/>
    </xf>
    <xf numFmtId="179" fontId="77" fillId="12" borderId="10">
      <alignment horizontal="left"/>
    </xf>
    <xf numFmtId="164" fontId="23" fillId="0" borderId="0" applyBorder="0" applyAlignment="0"/>
    <xf numFmtId="14" fontId="49" fillId="0" borderId="0" applyNumberFormat="0" applyFill="0" applyBorder="0" applyAlignment="0" applyProtection="0">
      <alignment horizontal="left"/>
    </xf>
    <xf numFmtId="180" fontId="22" fillId="0" borderId="0" applyFont="0" applyFill="0" applyAlignment="0">
      <alignment horizontal="right"/>
    </xf>
    <xf numFmtId="4" fontId="36" fillId="14" borderId="11" applyNumberFormat="0" applyProtection="0">
      <alignment vertical="center"/>
    </xf>
    <xf numFmtId="4" fontId="61" fillId="13" borderId="11" applyNumberFormat="0" applyProtection="0">
      <alignment vertical="center"/>
    </xf>
    <xf numFmtId="4" fontId="36" fillId="13" borderId="11" applyNumberFormat="0" applyProtection="0">
      <alignment horizontal="left" vertical="center" indent="1"/>
    </xf>
    <xf numFmtId="0" fontId="36" fillId="13" borderId="11" applyNumberFormat="0" applyProtection="0">
      <alignment horizontal="left" vertical="top" indent="1"/>
    </xf>
    <xf numFmtId="4" fontId="36" fillId="17" borderId="0" applyNumberFormat="0" applyProtection="0">
      <alignment horizontal="left" vertical="center" indent="1"/>
    </xf>
    <xf numFmtId="0" fontId="22" fillId="18" borderId="0" applyNumberFormat="0" applyProtection="0">
      <alignment horizontal="left" vertical="center" indent="1"/>
    </xf>
    <xf numFmtId="4" fontId="35" fillId="2" borderId="11" applyNumberFormat="0" applyProtection="0">
      <alignment horizontal="right" vertical="center"/>
    </xf>
    <xf numFmtId="4" fontId="35" fillId="3" borderId="11" applyNumberFormat="0" applyProtection="0">
      <alignment horizontal="right" vertical="center"/>
    </xf>
    <xf numFmtId="4" fontId="35" fillId="7" borderId="11" applyNumberFormat="0" applyProtection="0">
      <alignment horizontal="right" vertical="center"/>
    </xf>
    <xf numFmtId="4" fontId="35" fillId="5" borderId="11" applyNumberFormat="0" applyProtection="0">
      <alignment horizontal="right" vertical="center"/>
    </xf>
    <xf numFmtId="4" fontId="35" fillId="6" borderId="11" applyNumberFormat="0" applyProtection="0">
      <alignment horizontal="right" vertical="center"/>
    </xf>
    <xf numFmtId="4" fontId="35" fillId="9" borderId="11" applyNumberFormat="0" applyProtection="0">
      <alignment horizontal="right" vertical="center"/>
    </xf>
    <xf numFmtId="4" fontId="35" fillId="8" borderId="11" applyNumberFormat="0" applyProtection="0">
      <alignment horizontal="right" vertical="center"/>
    </xf>
    <xf numFmtId="4" fontId="35" fillId="19" borderId="11" applyNumberFormat="0" applyProtection="0">
      <alignment horizontal="right" vertical="center"/>
    </xf>
    <xf numFmtId="4" fontId="35" fillId="4" borderId="11" applyNumberFormat="0" applyProtection="0">
      <alignment horizontal="right" vertical="center"/>
    </xf>
    <xf numFmtId="4" fontId="36" fillId="20" borderId="12" applyNumberFormat="0" applyProtection="0">
      <alignment horizontal="left" vertical="center" indent="1"/>
    </xf>
    <xf numFmtId="4" fontId="35" fillId="21" borderId="0" applyNumberFormat="0" applyProtection="0">
      <alignment horizontal="left" vertical="center" indent="1"/>
    </xf>
    <xf numFmtId="4" fontId="62" fillId="22" borderId="0" applyNumberFormat="0" applyProtection="0">
      <alignment horizontal="left" vertical="center" indent="1"/>
    </xf>
    <xf numFmtId="4" fontId="35" fillId="23" borderId="11" applyNumberFormat="0" applyProtection="0">
      <alignment horizontal="right" vertical="center"/>
    </xf>
    <xf numFmtId="4" fontId="35" fillId="21" borderId="0" applyNumberFormat="0" applyProtection="0">
      <alignment horizontal="left" vertical="center" indent="1"/>
    </xf>
    <xf numFmtId="4" fontId="35" fillId="17" borderId="0" applyNumberFormat="0" applyProtection="0">
      <alignment horizontal="left" vertical="center" indent="1"/>
    </xf>
    <xf numFmtId="0" fontId="22" fillId="22" borderId="11" applyNumberFormat="0" applyProtection="0">
      <alignment horizontal="left" vertical="center" indent="1"/>
    </xf>
    <xf numFmtId="0" fontId="22" fillId="22" borderId="11" applyNumberFormat="0" applyProtection="0">
      <alignment horizontal="left" vertical="top" indent="1"/>
    </xf>
    <xf numFmtId="0" fontId="22" fillId="17" borderId="11" applyNumberFormat="0" applyProtection="0">
      <alignment horizontal="left" vertical="center" indent="1"/>
    </xf>
    <xf numFmtId="0" fontId="22" fillId="17" borderId="11" applyNumberFormat="0" applyProtection="0">
      <alignment horizontal="left" vertical="top" indent="1"/>
    </xf>
    <xf numFmtId="0" fontId="22" fillId="24" borderId="11" applyNumberFormat="0" applyProtection="0">
      <alignment horizontal="left" vertical="center" indent="1"/>
    </xf>
    <xf numFmtId="0" fontId="22" fillId="24" borderId="11" applyNumberFormat="0" applyProtection="0">
      <alignment horizontal="left" vertical="top" indent="1"/>
    </xf>
    <xf numFmtId="0" fontId="22" fillId="15" borderId="11" applyNumberFormat="0" applyProtection="0">
      <alignment horizontal="left" vertical="center" indent="1"/>
    </xf>
    <xf numFmtId="0" fontId="22" fillId="15" borderId="11" applyNumberFormat="0" applyProtection="0">
      <alignment horizontal="left" vertical="top" indent="1"/>
    </xf>
    <xf numFmtId="0" fontId="22" fillId="0" borderId="0"/>
    <xf numFmtId="4" fontId="35" fillId="25" borderId="11" applyNumberFormat="0" applyProtection="0">
      <alignment vertical="center"/>
    </xf>
    <xf numFmtId="4" fontId="63" fillId="25" borderId="11" applyNumberFormat="0" applyProtection="0">
      <alignment vertical="center"/>
    </xf>
    <xf numFmtId="4" fontId="35" fillId="25" borderId="11" applyNumberFormat="0" applyProtection="0">
      <alignment horizontal="left" vertical="center" indent="1"/>
    </xf>
    <xf numFmtId="0" fontId="35" fillId="25" borderId="11" applyNumberFormat="0" applyProtection="0">
      <alignment horizontal="left" vertical="top" indent="1"/>
    </xf>
    <xf numFmtId="4" fontId="35" fillId="21" borderId="11" applyNumberFormat="0" applyProtection="0">
      <alignment horizontal="right" vertical="center"/>
    </xf>
    <xf numFmtId="4" fontId="63" fillId="21" borderId="11" applyNumberFormat="0" applyProtection="0">
      <alignment horizontal="right" vertical="center"/>
    </xf>
    <xf numFmtId="4" fontId="35" fillId="23" borderId="11" applyNumberFormat="0" applyProtection="0">
      <alignment horizontal="left" vertical="center" indent="1"/>
    </xf>
    <xf numFmtId="0" fontId="35" fillId="17" borderId="11" applyNumberFormat="0" applyProtection="0">
      <alignment horizontal="left" vertical="top" indent="1"/>
    </xf>
    <xf numFmtId="4" fontId="64" fillId="26" borderId="0" applyNumberFormat="0" applyProtection="0">
      <alignment horizontal="left" vertical="center" indent="1"/>
    </xf>
    <xf numFmtId="4" fontId="38" fillId="21" borderId="11" applyNumberFormat="0" applyProtection="0">
      <alignment horizontal="right" vertical="center"/>
    </xf>
    <xf numFmtId="39" fontId="22" fillId="27" borderId="0"/>
    <xf numFmtId="38" fontId="24" fillId="0" borderId="13"/>
    <xf numFmtId="38" fontId="24" fillId="0" borderId="13"/>
    <xf numFmtId="38" fontId="24" fillId="0" borderId="13"/>
    <xf numFmtId="38" fontId="24" fillId="0" borderId="13"/>
    <xf numFmtId="38" fontId="23" fillId="0" borderId="10"/>
    <xf numFmtId="39" fontId="49" fillId="28" borderId="0"/>
    <xf numFmtId="166"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40" fontId="78" fillId="0" borderId="0" applyBorder="0">
      <alignment horizontal="right"/>
    </xf>
    <xf numFmtId="41" fontId="41" fillId="12" borderId="0">
      <alignment horizontal="left"/>
    </xf>
    <xf numFmtId="0" fontId="65" fillId="0" borderId="0"/>
    <xf numFmtId="0" fontId="52" fillId="0" borderId="0" applyFill="0" applyBorder="0" applyProtection="0">
      <alignment horizontal="left" vertical="top"/>
    </xf>
    <xf numFmtId="0" fontId="96" fillId="0" borderId="0" applyNumberFormat="0" applyFill="0" applyBorder="0" applyAlignment="0" applyProtection="0"/>
    <xf numFmtId="181" fontId="79" fillId="12" borderId="0">
      <alignment horizontal="left" vertical="center"/>
    </xf>
    <xf numFmtId="0" fontId="21" fillId="12" borderId="0">
      <alignment horizontal="left" wrapText="1"/>
    </xf>
    <xf numFmtId="0" fontId="80" fillId="0" borderId="0">
      <alignment horizontal="left" vertical="center"/>
    </xf>
    <xf numFmtId="0" fontId="97" fillId="0" borderId="44" applyNumberFormat="0" applyFill="0" applyAlignment="0" applyProtection="0"/>
    <xf numFmtId="0" fontId="68" fillId="0" borderId="14"/>
    <xf numFmtId="0" fontId="98" fillId="0" borderId="0" applyNumberFormat="0" applyFill="0" applyBorder="0" applyAlignment="0" applyProtection="0"/>
    <xf numFmtId="0" fontId="20" fillId="0" borderId="0"/>
    <xf numFmtId="41" fontId="82"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3" fillId="0" borderId="0"/>
    <xf numFmtId="0" fontId="13" fillId="62" borderId="42" applyNumberFormat="0" applyFont="0" applyAlignment="0" applyProtection="0"/>
    <xf numFmtId="0" fontId="13" fillId="0" borderId="0"/>
    <xf numFmtId="0" fontId="13" fillId="32" borderId="0" applyNumberFormat="0" applyBorder="0" applyAlignment="0" applyProtection="0"/>
    <xf numFmtId="0" fontId="13" fillId="38" borderId="0" applyNumberFormat="0" applyBorder="0" applyAlignment="0" applyProtection="0"/>
    <xf numFmtId="0" fontId="13" fillId="33" borderId="0" applyNumberFormat="0" applyBorder="0" applyAlignment="0" applyProtection="0"/>
    <xf numFmtId="0" fontId="13" fillId="39" borderId="0" applyNumberFormat="0" applyBorder="0" applyAlignment="0" applyProtection="0"/>
    <xf numFmtId="0" fontId="13" fillId="34" borderId="0" applyNumberFormat="0" applyBorder="0" applyAlignment="0" applyProtection="0"/>
    <xf numFmtId="0" fontId="13" fillId="40" borderId="0" applyNumberFormat="0" applyBorder="0" applyAlignment="0" applyProtection="0"/>
    <xf numFmtId="0" fontId="13" fillId="35" borderId="0" applyNumberFormat="0" applyBorder="0" applyAlignment="0" applyProtection="0"/>
    <xf numFmtId="0" fontId="13" fillId="41" borderId="0" applyNumberFormat="0" applyBorder="0" applyAlignment="0" applyProtection="0"/>
    <xf numFmtId="0" fontId="13" fillId="36" borderId="0" applyNumberFormat="0" applyBorder="0" applyAlignment="0" applyProtection="0"/>
    <xf numFmtId="0" fontId="13" fillId="42" borderId="0" applyNumberFormat="0" applyBorder="0" applyAlignment="0" applyProtection="0"/>
    <xf numFmtId="0" fontId="13" fillId="37" borderId="0" applyNumberFormat="0" applyBorder="0" applyAlignment="0" applyProtection="0"/>
    <xf numFmtId="0" fontId="13" fillId="43" borderId="0" applyNumberFormat="0" applyBorder="0" applyAlignment="0" applyProtection="0"/>
    <xf numFmtId="0" fontId="12" fillId="0" borderId="0"/>
    <xf numFmtId="0" fontId="12" fillId="0" borderId="0"/>
    <xf numFmtId="0" fontId="12" fillId="62" borderId="42" applyNumberFormat="0" applyFont="0" applyAlignment="0" applyProtection="0"/>
    <xf numFmtId="0" fontId="12" fillId="0" borderId="0"/>
    <xf numFmtId="0" fontId="12" fillId="3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4" borderId="0" applyNumberFormat="0" applyBorder="0" applyAlignment="0" applyProtection="0"/>
    <xf numFmtId="0" fontId="12" fillId="40" borderId="0" applyNumberFormat="0" applyBorder="0" applyAlignment="0" applyProtection="0"/>
    <xf numFmtId="0" fontId="12" fillId="35"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42" borderId="0" applyNumberFormat="0" applyBorder="0" applyAlignment="0" applyProtection="0"/>
    <xf numFmtId="0" fontId="12" fillId="37" borderId="0" applyNumberFormat="0" applyBorder="0" applyAlignment="0" applyProtection="0"/>
    <xf numFmtId="0" fontId="12" fillId="43" borderId="0" applyNumberFormat="0" applyBorder="0" applyAlignment="0" applyProtection="0"/>
    <xf numFmtId="0" fontId="22" fillId="0" borderId="0"/>
    <xf numFmtId="0" fontId="2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43" fontId="22" fillId="0" borderId="0" applyFont="0" applyFill="0" applyBorder="0" applyAlignment="0" applyProtection="0"/>
    <xf numFmtId="43" fontId="12" fillId="0" borderId="0" applyFont="0" applyFill="0" applyBorder="0" applyAlignment="0" applyProtection="0"/>
    <xf numFmtId="44" fontId="2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12" fillId="0" borderId="0"/>
    <xf numFmtId="0" fontId="12" fillId="0" borderId="0"/>
    <xf numFmtId="9" fontId="2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22" fillId="0" borderId="0" applyFont="0" applyFill="0" applyBorder="0" applyAlignment="0" applyProtection="0"/>
    <xf numFmtId="0" fontId="12" fillId="0" borderId="0"/>
    <xf numFmtId="0" fontId="12" fillId="0" borderId="0"/>
    <xf numFmtId="0" fontId="22" fillId="0" borderId="0"/>
    <xf numFmtId="41"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1" fontId="22" fillId="0" borderId="0" applyFont="0" applyFill="0" applyBorder="0" applyAlignment="0" applyProtection="0"/>
    <xf numFmtId="0" fontId="12" fillId="0" borderId="0"/>
    <xf numFmtId="0" fontId="12" fillId="0" borderId="0"/>
    <xf numFmtId="0" fontId="12" fillId="62" borderId="42" applyNumberFormat="0" applyFont="0" applyAlignment="0" applyProtection="0"/>
    <xf numFmtId="0" fontId="12" fillId="0" borderId="0"/>
    <xf numFmtId="0" fontId="12" fillId="3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4" borderId="0" applyNumberFormat="0" applyBorder="0" applyAlignment="0" applyProtection="0"/>
    <xf numFmtId="0" fontId="12" fillId="40" borderId="0" applyNumberFormat="0" applyBorder="0" applyAlignment="0" applyProtection="0"/>
    <xf numFmtId="0" fontId="12" fillId="35"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42" borderId="0" applyNumberFormat="0" applyBorder="0" applyAlignment="0" applyProtection="0"/>
    <xf numFmtId="0" fontId="12" fillId="37" borderId="0" applyNumberFormat="0" applyBorder="0" applyAlignment="0" applyProtection="0"/>
    <xf numFmtId="0" fontId="12" fillId="43" borderId="0" applyNumberFormat="0" applyBorder="0" applyAlignment="0" applyProtection="0"/>
    <xf numFmtId="43" fontId="22" fillId="0" borderId="0" applyFont="0" applyFill="0" applyBorder="0" applyAlignment="0" applyProtection="0"/>
    <xf numFmtId="9" fontId="22" fillId="0" borderId="0" applyFont="0" applyFill="0" applyBorder="0" applyAlignment="0" applyProtection="0"/>
    <xf numFmtId="44" fontId="12" fillId="0" borderId="0" applyFont="0" applyFill="0" applyBorder="0" applyAlignment="0" applyProtection="0"/>
    <xf numFmtId="0" fontId="12" fillId="0" borderId="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11"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7" fillId="0" borderId="0"/>
    <xf numFmtId="0" fontId="6"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3" fillId="0" borderId="0"/>
    <xf numFmtId="0" fontId="2" fillId="0" borderId="0"/>
    <xf numFmtId="0" fontId="1" fillId="0" borderId="0"/>
    <xf numFmtId="9" fontId="1" fillId="0" borderId="0" applyFont="0" applyFill="0" applyBorder="0" applyAlignment="0" applyProtection="0"/>
    <xf numFmtId="44" fontId="123" fillId="0" borderId="0" applyFont="0" applyFill="0" applyBorder="0" applyAlignment="0" applyProtection="0"/>
  </cellStyleXfs>
  <cellXfs count="655">
    <xf numFmtId="0" fontId="0" fillId="0" borderId="0" xfId="0"/>
    <xf numFmtId="0" fontId="26" fillId="0" borderId="0" xfId="0" applyFont="1" applyFill="1" applyAlignment="1">
      <alignment horizontal="center"/>
    </xf>
    <xf numFmtId="0" fontId="26" fillId="0" borderId="0" xfId="0" applyFont="1" applyFill="1"/>
    <xf numFmtId="0" fontId="0" fillId="0" borderId="0" xfId="0" applyFill="1"/>
    <xf numFmtId="0" fontId="0" fillId="0" borderId="0" xfId="0" applyBorder="1"/>
    <xf numFmtId="0" fontId="22" fillId="0" borderId="0" xfId="0" applyFont="1"/>
    <xf numFmtId="0" fontId="0" fillId="0" borderId="9" xfId="0" applyBorder="1"/>
    <xf numFmtId="49" fontId="26" fillId="0" borderId="4" xfId="0" applyNumberFormat="1" applyFont="1" applyFill="1" applyBorder="1" applyAlignment="1">
      <alignment horizontal="center"/>
    </xf>
    <xf numFmtId="49" fontId="26" fillId="0" borderId="16" xfId="0" applyNumberFormat="1" applyFont="1" applyFill="1" applyBorder="1" applyAlignment="1">
      <alignment horizontal="center"/>
    </xf>
    <xf numFmtId="0" fontId="0" fillId="0" borderId="10" xfId="0" applyBorder="1"/>
    <xf numFmtId="0" fontId="26" fillId="0" borderId="0" xfId="0" applyFont="1" applyFill="1" applyAlignment="1">
      <alignment horizontal="left"/>
    </xf>
    <xf numFmtId="0" fontId="0" fillId="0" borderId="0" xfId="0" applyFill="1" applyBorder="1"/>
    <xf numFmtId="0" fontId="26" fillId="0" borderId="0" xfId="0" applyFont="1" applyFill="1" applyBorder="1"/>
    <xf numFmtId="49" fontId="34" fillId="0" borderId="4" xfId="0" applyNumberFormat="1" applyFont="1" applyFill="1" applyBorder="1" applyAlignment="1">
      <alignment horizontal="center"/>
    </xf>
    <xf numFmtId="49" fontId="34" fillId="0" borderId="4" xfId="0" applyNumberFormat="1" applyFont="1" applyFill="1" applyBorder="1" applyAlignment="1">
      <alignment horizontal="center" wrapText="1"/>
    </xf>
    <xf numFmtId="49" fontId="26" fillId="0" borderId="20" xfId="0" applyNumberFormat="1" applyFont="1" applyFill="1" applyBorder="1" applyAlignment="1">
      <alignment horizontal="center"/>
    </xf>
    <xf numFmtId="0" fontId="32" fillId="0" borderId="0" xfId="0" applyFont="1" applyFill="1"/>
    <xf numFmtId="49" fontId="25" fillId="0" borderId="20" xfId="0" applyNumberFormat="1" applyFont="1" applyFill="1" applyBorder="1" applyAlignment="1">
      <alignment horizontal="centerContinuous"/>
    </xf>
    <xf numFmtId="49" fontId="25" fillId="0" borderId="16" xfId="0" applyNumberFormat="1" applyFont="1" applyFill="1" applyBorder="1" applyAlignment="1">
      <alignment horizontal="centerContinuous"/>
    </xf>
    <xf numFmtId="0" fontId="0" fillId="0" borderId="0" xfId="0" applyFill="1" applyAlignment="1">
      <alignment horizontal="left"/>
    </xf>
    <xf numFmtId="0" fontId="22" fillId="0" borderId="0" xfId="0" applyFont="1" applyFill="1" applyBorder="1"/>
    <xf numFmtId="0" fontId="0" fillId="0" borderId="9" xfId="0" applyBorder="1" applyAlignment="1">
      <alignment horizontal="center"/>
    </xf>
    <xf numFmtId="49" fontId="0" fillId="0" borderId="0" xfId="0" applyNumberFormat="1" applyFill="1" applyAlignment="1">
      <alignment horizontal="left"/>
    </xf>
    <xf numFmtId="4" fontId="0" fillId="0" borderId="0" xfId="0" applyNumberFormat="1"/>
    <xf numFmtId="0" fontId="0" fillId="0" borderId="9" xfId="0" applyFill="1" applyBorder="1"/>
    <xf numFmtId="0" fontId="0" fillId="0" borderId="0" xfId="0" applyNumberFormat="1" applyFill="1" applyAlignment="1">
      <alignment horizontal="left"/>
    </xf>
    <xf numFmtId="0" fontId="26" fillId="0" borderId="0" xfId="0" applyNumberFormat="1" applyFont="1" applyFill="1" applyAlignment="1">
      <alignment horizontal="left"/>
    </xf>
    <xf numFmtId="0" fontId="26" fillId="0" borderId="9" xfId="0" applyFont="1" applyFill="1" applyBorder="1"/>
    <xf numFmtId="0" fontId="0" fillId="0" borderId="9" xfId="0" applyBorder="1" applyAlignment="1">
      <alignment horizontal="center" wrapText="1"/>
    </xf>
    <xf numFmtId="0" fontId="0" fillId="0" borderId="20" xfId="0" applyBorder="1" applyAlignment="1">
      <alignment horizontal="centerContinuous"/>
    </xf>
    <xf numFmtId="0" fontId="0" fillId="0" borderId="2" xfId="0" applyBorder="1" applyAlignment="1">
      <alignment horizontal="centerContinuous"/>
    </xf>
    <xf numFmtId="0" fontId="0" fillId="0" borderId="16" xfId="0" applyBorder="1" applyAlignment="1">
      <alignment horizontal="centerContinuous"/>
    </xf>
    <xf numFmtId="0" fontId="0" fillId="0" borderId="30" xfId="0" applyBorder="1" applyAlignment="1">
      <alignment horizontal="center" wrapText="1"/>
    </xf>
    <xf numFmtId="0" fontId="0" fillId="0" borderId="25" xfId="0" applyBorder="1" applyAlignment="1">
      <alignment horizontal="center"/>
    </xf>
    <xf numFmtId="0" fontId="0" fillId="29" borderId="10" xfId="0" applyFill="1" applyBorder="1"/>
    <xf numFmtId="0" fontId="26" fillId="29" borderId="10" xfId="0" applyNumberFormat="1" applyFont="1" applyFill="1" applyBorder="1" applyAlignment="1">
      <alignment horizontal="center"/>
    </xf>
    <xf numFmtId="0" fontId="0" fillId="29" borderId="31" xfId="0" applyFill="1" applyBorder="1" applyAlignment="1">
      <alignment horizontal="center"/>
    </xf>
    <xf numFmtId="0" fontId="0" fillId="0" borderId="31" xfId="0" applyBorder="1" applyAlignment="1">
      <alignment horizontal="center"/>
    </xf>
    <xf numFmtId="0" fontId="0" fillId="0" borderId="30" xfId="0" applyBorder="1" applyAlignment="1">
      <alignment horizontal="center"/>
    </xf>
    <xf numFmtId="49" fontId="0" fillId="29" borderId="32" xfId="0" applyNumberFormat="1" applyFill="1" applyBorder="1" applyAlignment="1">
      <alignment horizontal="left"/>
    </xf>
    <xf numFmtId="0" fontId="0" fillId="29" borderId="0" xfId="0" applyFill="1" applyBorder="1" applyAlignment="1">
      <alignment horizontal="left"/>
    </xf>
    <xf numFmtId="0" fontId="0" fillId="29" borderId="0" xfId="0" applyFill="1" applyBorder="1"/>
    <xf numFmtId="0" fontId="26" fillId="29" borderId="0" xfId="0" applyNumberFormat="1" applyFont="1" applyFill="1" applyBorder="1" applyAlignment="1">
      <alignment horizontal="center"/>
    </xf>
    <xf numFmtId="0" fontId="0" fillId="29" borderId="24" xfId="0" applyFill="1" applyBorder="1" applyAlignment="1">
      <alignment horizontal="center"/>
    </xf>
    <xf numFmtId="0" fontId="0" fillId="0" borderId="24" xfId="0" applyBorder="1" applyAlignment="1">
      <alignment horizontal="center"/>
    </xf>
    <xf numFmtId="49" fontId="0" fillId="29" borderId="20" xfId="0" applyNumberFormat="1" applyFill="1" applyBorder="1" applyAlignment="1">
      <alignment horizontal="left"/>
    </xf>
    <xf numFmtId="0" fontId="0" fillId="29" borderId="2" xfId="0" applyFill="1" applyBorder="1" applyAlignment="1">
      <alignment horizontal="left"/>
    </xf>
    <xf numFmtId="0" fontId="0" fillId="29" borderId="2" xfId="0" applyFill="1" applyBorder="1"/>
    <xf numFmtId="0" fontId="26" fillId="0" borderId="9" xfId="0" applyNumberFormat="1" applyFont="1" applyFill="1" applyBorder="1" applyAlignment="1">
      <alignment horizontal="left"/>
    </xf>
    <xf numFmtId="0" fontId="22" fillId="0" borderId="0" xfId="0" applyFont="1" applyFill="1"/>
    <xf numFmtId="0" fontId="0" fillId="0" borderId="0" xfId="0" applyFont="1" applyFill="1" applyBorder="1"/>
    <xf numFmtId="0" fontId="0" fillId="0" borderId="20" xfId="0" applyFill="1" applyBorder="1" applyAlignment="1">
      <alignment horizontal="left"/>
    </xf>
    <xf numFmtId="0" fontId="0" fillId="0" borderId="2" xfId="0" applyFill="1" applyBorder="1"/>
    <xf numFmtId="0" fontId="0" fillId="0" borderId="16" xfId="0" applyFill="1" applyBorder="1" applyAlignment="1">
      <alignment wrapText="1"/>
    </xf>
    <xf numFmtId="0" fontId="0" fillId="0" borderId="27" xfId="0" applyFill="1" applyBorder="1"/>
    <xf numFmtId="0" fontId="0" fillId="0" borderId="25" xfId="0" applyNumberFormat="1" applyFill="1" applyBorder="1" applyAlignment="1">
      <alignment horizontal="left"/>
    </xf>
    <xf numFmtId="0" fontId="0" fillId="0" borderId="9" xfId="0" applyFont="1" applyFill="1" applyBorder="1"/>
    <xf numFmtId="0" fontId="0" fillId="0" borderId="0" xfId="0" applyNumberFormat="1" applyFill="1" applyBorder="1" applyAlignment="1">
      <alignment horizontal="left"/>
    </xf>
    <xf numFmtId="0" fontId="43" fillId="0" borderId="0" xfId="0" applyFont="1" applyAlignment="1">
      <alignment horizontal="centerContinuous"/>
    </xf>
    <xf numFmtId="0" fontId="44" fillId="0" borderId="0" xfId="0" applyFont="1" applyAlignment="1">
      <alignment horizontal="centerContinuous"/>
    </xf>
    <xf numFmtId="0" fontId="45" fillId="0" borderId="0" xfId="0" applyFont="1"/>
    <xf numFmtId="0" fontId="46" fillId="0" borderId="0" xfId="0" applyFont="1" applyAlignment="1">
      <alignment horizontal="centerContinuous"/>
    </xf>
    <xf numFmtId="0" fontId="47" fillId="0" borderId="0" xfId="0" applyFont="1"/>
    <xf numFmtId="0" fontId="44" fillId="0" borderId="0" xfId="0" applyFont="1"/>
    <xf numFmtId="0" fontId="45" fillId="0" borderId="9" xfId="0" applyFont="1" applyBorder="1" applyAlignment="1">
      <alignment horizontal="left"/>
    </xf>
    <xf numFmtId="0" fontId="22" fillId="0" borderId="9" xfId="0" applyFont="1" applyBorder="1" applyAlignment="1">
      <alignment horizontal="centerContinuous"/>
    </xf>
    <xf numFmtId="0" fontId="48" fillId="0" borderId="0" xfId="0" applyFont="1" applyBorder="1"/>
    <xf numFmtId="2" fontId="48" fillId="0" borderId="0" xfId="0" applyNumberFormat="1" applyFont="1" applyBorder="1" applyAlignment="1">
      <alignment horizontal="left"/>
    </xf>
    <xf numFmtId="0" fontId="45" fillId="0" borderId="0" xfId="0" applyFont="1" applyAlignment="1">
      <alignment horizontal="right"/>
    </xf>
    <xf numFmtId="14" fontId="48" fillId="0" borderId="9" xfId="0" applyNumberFormat="1" applyFont="1" applyBorder="1" applyAlignment="1">
      <alignment horizontal="right"/>
    </xf>
    <xf numFmtId="0" fontId="45" fillId="0" borderId="0" xfId="0" applyFont="1" applyBorder="1"/>
    <xf numFmtId="0" fontId="45" fillId="0" borderId="9" xfId="0" applyFont="1" applyBorder="1" applyAlignment="1">
      <alignment horizontal="right"/>
    </xf>
    <xf numFmtId="0" fontId="45" fillId="0" borderId="9" xfId="0" applyFont="1" applyBorder="1"/>
    <xf numFmtId="0" fontId="45" fillId="0" borderId="9" xfId="0" quotePrefix="1" applyFont="1" applyBorder="1"/>
    <xf numFmtId="41" fontId="22" fillId="0" borderId="0" xfId="0" applyNumberFormat="1" applyFont="1" applyFill="1" applyBorder="1"/>
    <xf numFmtId="0" fontId="39" fillId="0" borderId="0" xfId="0" applyFont="1" applyFill="1"/>
    <xf numFmtId="0" fontId="0" fillId="0" borderId="20" xfId="0" applyFill="1" applyBorder="1"/>
    <xf numFmtId="0" fontId="0" fillId="0" borderId="16" xfId="0" applyFill="1" applyBorder="1"/>
    <xf numFmtId="0" fontId="0" fillId="0" borderId="4" xfId="0" applyFill="1" applyBorder="1"/>
    <xf numFmtId="0" fontId="0" fillId="0" borderId="4" xfId="0" applyFill="1" applyBorder="1" applyAlignment="1">
      <alignment horizontal="center"/>
    </xf>
    <xf numFmtId="0" fontId="0" fillId="0" borderId="4" xfId="0" applyFill="1" applyBorder="1" applyAlignment="1">
      <alignment wrapText="1"/>
    </xf>
    <xf numFmtId="0" fontId="21" fillId="0" borderId="0" xfId="0" applyFont="1"/>
    <xf numFmtId="49" fontId="29" fillId="0" borderId="0" xfId="0" applyNumberFormat="1" applyFont="1" applyFill="1" applyAlignment="1">
      <alignment horizontal="left"/>
    </xf>
    <xf numFmtId="49" fontId="29" fillId="0" borderId="4" xfId="0" applyNumberFormat="1" applyFont="1" applyFill="1" applyBorder="1" applyAlignment="1">
      <alignment horizontal="center"/>
    </xf>
    <xf numFmtId="49" fontId="29" fillId="0" borderId="16" xfId="0" applyNumberFormat="1" applyFont="1" applyFill="1" applyBorder="1" applyAlignment="1">
      <alignment horizontal="center"/>
    </xf>
    <xf numFmtId="49" fontId="29" fillId="0" borderId="31" xfId="0" applyNumberFormat="1" applyFont="1" applyFill="1" applyBorder="1" applyAlignment="1">
      <alignment horizontal="center"/>
    </xf>
    <xf numFmtId="49" fontId="29" fillId="0" borderId="29" xfId="0" applyNumberFormat="1" applyFont="1" applyFill="1" applyBorder="1" applyAlignment="1">
      <alignment horizontal="center"/>
    </xf>
    <xf numFmtId="0" fontId="0" fillId="0" borderId="29" xfId="0" applyFill="1" applyBorder="1" applyAlignment="1">
      <alignment wrapText="1"/>
    </xf>
    <xf numFmtId="49" fontId="26" fillId="0" borderId="2" xfId="0" applyNumberFormat="1" applyFont="1" applyFill="1" applyBorder="1" applyAlignment="1">
      <alignment horizontal="center"/>
    </xf>
    <xf numFmtId="49" fontId="26" fillId="0" borderId="0" xfId="0" applyNumberFormat="1" applyFont="1" applyFill="1" applyAlignment="1">
      <alignment horizontal="left"/>
    </xf>
    <xf numFmtId="1" fontId="26" fillId="0" borderId="0" xfId="227" applyNumberFormat="1" applyFont="1" applyFill="1" applyAlignment="1">
      <alignment horizontal="left"/>
    </xf>
    <xf numFmtId="0" fontId="82" fillId="0" borderId="0" xfId="370" applyFill="1" applyAlignment="1">
      <alignment horizontal="left"/>
    </xf>
    <xf numFmtId="0" fontId="82" fillId="0" borderId="0" xfId="370" applyFill="1"/>
    <xf numFmtId="49" fontId="22" fillId="0" borderId="24" xfId="0" applyNumberFormat="1" applyFont="1" applyFill="1" applyBorder="1" applyAlignment="1">
      <alignment horizontal="center"/>
    </xf>
    <xf numFmtId="0" fontId="0" fillId="0" borderId="0" xfId="0" applyFill="1" applyBorder="1" applyAlignment="1">
      <alignment wrapText="1"/>
    </xf>
    <xf numFmtId="49" fontId="29" fillId="25" borderId="4" xfId="0" applyNumberFormat="1" applyFont="1" applyFill="1" applyBorder="1" applyAlignment="1">
      <alignment horizontal="left"/>
    </xf>
    <xf numFmtId="0" fontId="29" fillId="25" borderId="4" xfId="0" applyFont="1" applyFill="1" applyBorder="1" applyAlignment="1">
      <alignment horizontal="left"/>
    </xf>
    <xf numFmtId="0" fontId="29" fillId="25" borderId="4" xfId="0" applyFont="1" applyFill="1" applyBorder="1" applyAlignment="1">
      <alignment horizontal="left" vertical="top" wrapText="1"/>
    </xf>
    <xf numFmtId="0" fontId="0" fillId="25" borderId="4" xfId="0" applyFont="1" applyFill="1" applyBorder="1"/>
    <xf numFmtId="0" fontId="0" fillId="25" borderId="4" xfId="0" applyFill="1" applyBorder="1"/>
    <xf numFmtId="0" fontId="29" fillId="25" borderId="4" xfId="0" applyFont="1" applyFill="1" applyBorder="1" applyAlignment="1">
      <alignment horizontal="center"/>
    </xf>
    <xf numFmtId="0" fontId="29" fillId="25" borderId="4" xfId="0" applyFont="1" applyFill="1" applyBorder="1"/>
    <xf numFmtId="0" fontId="0" fillId="25" borderId="4" xfId="0" applyFill="1" applyBorder="1" applyAlignment="1">
      <alignment wrapText="1"/>
    </xf>
    <xf numFmtId="0" fontId="33" fillId="25" borderId="4" xfId="372" applyFont="1" applyFill="1" applyBorder="1" applyAlignment="1"/>
    <xf numFmtId="49" fontId="33" fillId="25" borderId="4" xfId="372" applyNumberFormat="1" applyFont="1" applyFill="1" applyBorder="1" applyAlignment="1">
      <alignment horizontal="left" wrapText="1"/>
    </xf>
    <xf numFmtId="1" fontId="29" fillId="25" borderId="4" xfId="227" applyNumberFormat="1" applyFont="1" applyFill="1" applyBorder="1" applyAlignment="1">
      <alignment horizontal="left"/>
    </xf>
    <xf numFmtId="49" fontId="29" fillId="25" borderId="4" xfId="0" applyNumberFormat="1" applyFont="1" applyFill="1" applyBorder="1"/>
    <xf numFmtId="0" fontId="33" fillId="25" borderId="4" xfId="373" applyFont="1" applyFill="1" applyBorder="1" applyAlignment="1">
      <alignment wrapText="1"/>
    </xf>
    <xf numFmtId="49" fontId="22" fillId="0" borderId="0" xfId="0" applyNumberFormat="1" applyFont="1" applyFill="1"/>
    <xf numFmtId="0" fontId="45" fillId="0" borderId="2" xfId="0" applyFont="1" applyBorder="1" applyAlignment="1">
      <alignment horizontal="left"/>
    </xf>
    <xf numFmtId="0" fontId="45" fillId="0" borderId="2" xfId="0" applyFont="1" applyBorder="1"/>
    <xf numFmtId="0" fontId="24" fillId="0" borderId="0" xfId="0" applyFont="1" applyFill="1"/>
    <xf numFmtId="0" fontId="33" fillId="25" borderId="4" xfId="373" applyFont="1" applyFill="1" applyBorder="1" applyAlignment="1">
      <alignment horizontal="left" wrapText="1"/>
    </xf>
    <xf numFmtId="0" fontId="29" fillId="13" borderId="4" xfId="0" applyFont="1" applyFill="1" applyBorder="1"/>
    <xf numFmtId="0" fontId="22" fillId="30" borderId="0" xfId="0" applyFont="1" applyFill="1"/>
    <xf numFmtId="0" fontId="22" fillId="30" borderId="4" xfId="0" applyFont="1" applyFill="1" applyBorder="1"/>
    <xf numFmtId="0" fontId="22" fillId="30" borderId="4" xfId="0" applyFont="1" applyFill="1" applyBorder="1" applyAlignment="1">
      <alignment wrapText="1"/>
    </xf>
    <xf numFmtId="1" fontId="22" fillId="30" borderId="4" xfId="227" applyNumberFormat="1" applyFont="1" applyFill="1" applyBorder="1" applyAlignment="1">
      <alignment horizontal="left"/>
    </xf>
    <xf numFmtId="0" fontId="22" fillId="30" borderId="4" xfId="0" applyFont="1" applyFill="1" applyBorder="1" applyAlignment="1">
      <alignment horizontal="left"/>
    </xf>
    <xf numFmtId="0" fontId="22" fillId="30" borderId="4" xfId="348" applyFont="1" applyFill="1" applyBorder="1"/>
    <xf numFmtId="168" fontId="22" fillId="30" borderId="4" xfId="0" applyNumberFormat="1" applyFont="1" applyFill="1" applyBorder="1" applyAlignment="1">
      <alignment horizontal="center"/>
    </xf>
    <xf numFmtId="0" fontId="22" fillId="30" borderId="9" xfId="0" applyFont="1" applyFill="1" applyBorder="1"/>
    <xf numFmtId="49" fontId="22" fillId="30" borderId="4" xfId="0" applyNumberFormat="1" applyFont="1" applyFill="1" applyBorder="1" applyAlignment="1">
      <alignment horizontal="left"/>
    </xf>
    <xf numFmtId="0" fontId="21" fillId="0" borderId="0" xfId="0" applyFont="1" applyFill="1"/>
    <xf numFmtId="49" fontId="29" fillId="31" borderId="0" xfId="0" applyNumberFormat="1" applyFont="1" applyFill="1" applyAlignment="1">
      <alignment horizontal="left"/>
    </xf>
    <xf numFmtId="0" fontId="29" fillId="31" borderId="0" xfId="0" applyFont="1" applyFill="1" applyAlignment="1">
      <alignment horizontal="center"/>
    </xf>
    <xf numFmtId="0" fontId="29" fillId="31" borderId="0" xfId="0" applyFont="1" applyFill="1"/>
    <xf numFmtId="168" fontId="22" fillId="31" borderId="28" xfId="0" applyNumberFormat="1" applyFont="1" applyFill="1" applyBorder="1" applyAlignment="1">
      <alignment horizontal="center"/>
    </xf>
    <xf numFmtId="0" fontId="0" fillId="31" borderId="0" xfId="0" applyFill="1"/>
    <xf numFmtId="0" fontId="22" fillId="31" borderId="28" xfId="0" applyFont="1" applyFill="1" applyBorder="1" applyAlignment="1">
      <alignment wrapText="1"/>
    </xf>
    <xf numFmtId="49" fontId="24" fillId="0" borderId="0" xfId="0" applyNumberFormat="1" applyFont="1" applyFill="1" applyAlignment="1">
      <alignment horizontal="left"/>
    </xf>
    <xf numFmtId="0" fontId="22" fillId="0" borderId="0" xfId="0" applyFont="1" applyFill="1" applyAlignment="1">
      <alignment horizontal="left"/>
    </xf>
    <xf numFmtId="49" fontId="29" fillId="63" borderId="0" xfId="0" applyNumberFormat="1" applyFont="1" applyFill="1" applyAlignment="1">
      <alignment horizontal="left"/>
    </xf>
    <xf numFmtId="0" fontId="29" fillId="63" borderId="0" xfId="0" applyFont="1" applyFill="1"/>
    <xf numFmtId="0" fontId="22" fillId="63" borderId="4" xfId="0" applyFont="1" applyFill="1" applyBorder="1" applyAlignment="1">
      <alignment wrapText="1"/>
    </xf>
    <xf numFmtId="0" fontId="29" fillId="63" borderId="0" xfId="0" applyFont="1" applyFill="1" applyAlignment="1">
      <alignment horizontal="left"/>
    </xf>
    <xf numFmtId="0" fontId="0" fillId="63" borderId="4" xfId="0" applyFill="1" applyBorder="1" applyAlignment="1">
      <alignment wrapText="1"/>
    </xf>
    <xf numFmtId="0" fontId="0" fillId="63" borderId="4" xfId="0" applyFill="1" applyBorder="1"/>
    <xf numFmtId="0" fontId="22" fillId="63" borderId="4" xfId="0" applyFont="1" applyFill="1" applyBorder="1"/>
    <xf numFmtId="168" fontId="22" fillId="63" borderId="4" xfId="0" applyNumberFormat="1" applyFont="1" applyFill="1" applyBorder="1" applyAlignment="1">
      <alignment horizontal="center"/>
    </xf>
    <xf numFmtId="168" fontId="22" fillId="63" borderId="29" xfId="0" applyNumberFormat="1" applyFont="1" applyFill="1" applyBorder="1" applyAlignment="1">
      <alignment horizontal="center"/>
    </xf>
    <xf numFmtId="0" fontId="0" fillId="63" borderId="29" xfId="0" applyFill="1" applyBorder="1"/>
    <xf numFmtId="0" fontId="22" fillId="63" borderId="29" xfId="0" applyFont="1" applyFill="1" applyBorder="1"/>
    <xf numFmtId="0" fontId="0" fillId="63" borderId="29" xfId="0" applyFill="1" applyBorder="1" applyAlignment="1">
      <alignment wrapText="1"/>
    </xf>
    <xf numFmtId="49" fontId="29" fillId="64" borderId="4" xfId="0" applyNumberFormat="1" applyFont="1" applyFill="1" applyBorder="1" applyAlignment="1">
      <alignment horizontal="left"/>
    </xf>
    <xf numFmtId="0" fontId="29" fillId="64" borderId="4" xfId="0" applyFont="1" applyFill="1" applyBorder="1" applyAlignment="1">
      <alignment horizontal="center"/>
    </xf>
    <xf numFmtId="0" fontId="29" fillId="64" borderId="4" xfId="0" applyFont="1" applyFill="1" applyBorder="1"/>
    <xf numFmtId="168" fontId="22" fillId="64" borderId="4" xfId="0" applyNumberFormat="1" applyFont="1" applyFill="1" applyBorder="1" applyAlignment="1">
      <alignment horizontal="center"/>
    </xf>
    <xf numFmtId="49" fontId="29" fillId="64" borderId="4" xfId="0" applyNumberFormat="1" applyFont="1" applyFill="1" applyBorder="1" applyAlignment="1">
      <alignment horizontal="center"/>
    </xf>
    <xf numFmtId="0" fontId="0" fillId="64" borderId="4" xfId="0" applyFill="1" applyBorder="1"/>
    <xf numFmtId="0" fontId="0" fillId="64" borderId="4" xfId="0" applyFill="1" applyBorder="1" applyAlignment="1">
      <alignment wrapText="1"/>
    </xf>
    <xf numFmtId="168" fontId="22" fillId="65" borderId="4" xfId="0" applyNumberFormat="1" applyFont="1" applyFill="1" applyBorder="1" applyAlignment="1">
      <alignment horizontal="center"/>
    </xf>
    <xf numFmtId="49" fontId="29" fillId="65" borderId="4" xfId="0" applyNumberFormat="1" applyFont="1" applyFill="1" applyBorder="1" applyAlignment="1">
      <alignment horizontal="center"/>
    </xf>
    <xf numFmtId="0" fontId="0" fillId="65" borderId="4" xfId="0" applyFill="1" applyBorder="1"/>
    <xf numFmtId="0" fontId="0" fillId="65" borderId="4" xfId="0" applyFill="1" applyBorder="1" applyAlignment="1">
      <alignment wrapText="1"/>
    </xf>
    <xf numFmtId="49" fontId="29" fillId="65" borderId="4" xfId="0" applyNumberFormat="1" applyFont="1" applyFill="1" applyBorder="1" applyAlignment="1">
      <alignment horizontal="left"/>
    </xf>
    <xf numFmtId="0" fontId="29" fillId="65" borderId="4" xfId="0" applyFont="1" applyFill="1" applyBorder="1" applyAlignment="1">
      <alignment horizontal="left"/>
    </xf>
    <xf numFmtId="0" fontId="29" fillId="65" borderId="4" xfId="0" applyFont="1" applyFill="1" applyBorder="1"/>
    <xf numFmtId="0" fontId="29" fillId="65" borderId="4" xfId="0" applyFont="1" applyFill="1" applyBorder="1" applyAlignment="1">
      <alignment horizontal="center"/>
    </xf>
    <xf numFmtId="49" fontId="29" fillId="66" borderId="4" xfId="0" applyNumberFormat="1" applyFont="1" applyFill="1" applyBorder="1" applyAlignment="1">
      <alignment horizontal="left"/>
    </xf>
    <xf numFmtId="0" fontId="29" fillId="66" borderId="4" xfId="0" applyFont="1" applyFill="1" applyBorder="1" applyAlignment="1">
      <alignment horizontal="left"/>
    </xf>
    <xf numFmtId="0" fontId="29" fillId="66" borderId="4" xfId="0" applyFont="1" applyFill="1" applyBorder="1"/>
    <xf numFmtId="49" fontId="29" fillId="66" borderId="4" xfId="0" applyNumberFormat="1" applyFont="1" applyFill="1" applyBorder="1" applyAlignment="1">
      <alignment horizontal="left" vertical="top"/>
    </xf>
    <xf numFmtId="0" fontId="29" fillId="66" borderId="4" xfId="0" applyNumberFormat="1" applyFont="1" applyFill="1" applyBorder="1" applyAlignment="1">
      <alignment vertical="top" wrapText="1"/>
    </xf>
    <xf numFmtId="1" fontId="29" fillId="66" borderId="4" xfId="227" applyNumberFormat="1" applyFont="1" applyFill="1" applyBorder="1" applyAlignment="1">
      <alignment horizontal="left"/>
    </xf>
    <xf numFmtId="0" fontId="0" fillId="67" borderId="4" xfId="0" applyFill="1" applyBorder="1"/>
    <xf numFmtId="0" fontId="0" fillId="67" borderId="4" xfId="0" applyFill="1" applyBorder="1" applyAlignment="1">
      <alignment wrapText="1"/>
    </xf>
    <xf numFmtId="0" fontId="24" fillId="67" borderId="4" xfId="0" applyFont="1" applyFill="1" applyBorder="1" applyAlignment="1">
      <alignment horizontal="left"/>
    </xf>
    <xf numFmtId="0" fontId="24" fillId="67" borderId="4" xfId="0" applyFont="1" applyFill="1" applyBorder="1"/>
    <xf numFmtId="0" fontId="24" fillId="68" borderId="4" xfId="0" applyFont="1" applyFill="1" applyBorder="1" applyAlignment="1">
      <alignment horizontal="left"/>
    </xf>
    <xf numFmtId="0" fontId="24" fillId="68" borderId="4" xfId="0" applyFont="1" applyFill="1" applyBorder="1"/>
    <xf numFmtId="0" fontId="24" fillId="68" borderId="4" xfId="0" applyFont="1" applyFill="1" applyBorder="1" applyAlignment="1">
      <alignment wrapText="1"/>
    </xf>
    <xf numFmtId="49" fontId="29" fillId="68" borderId="4" xfId="0" applyNumberFormat="1" applyFont="1" applyFill="1" applyBorder="1" applyAlignment="1">
      <alignment horizontal="left"/>
    </xf>
    <xf numFmtId="0" fontId="29" fillId="68" borderId="4" xfId="0" applyFont="1" applyFill="1" applyBorder="1" applyAlignment="1">
      <alignment horizontal="left"/>
    </xf>
    <xf numFmtId="0" fontId="29" fillId="68" borderId="4" xfId="0" applyFont="1" applyFill="1" applyBorder="1"/>
    <xf numFmtId="0" fontId="0" fillId="68" borderId="4" xfId="0" applyFill="1" applyBorder="1"/>
    <xf numFmtId="0" fontId="0" fillId="67" borderId="29" xfId="0" applyFill="1" applyBorder="1" applyAlignment="1">
      <alignment wrapText="1"/>
    </xf>
    <xf numFmtId="49" fontId="29" fillId="67" borderId="4" xfId="0" applyNumberFormat="1" applyFont="1" applyFill="1" applyBorder="1" applyAlignment="1">
      <alignment horizontal="left"/>
    </xf>
    <xf numFmtId="0" fontId="29" fillId="67" borderId="4" xfId="0" applyFont="1" applyFill="1" applyBorder="1"/>
    <xf numFmtId="168" fontId="29" fillId="67" borderId="4" xfId="0" applyNumberFormat="1" applyFont="1" applyFill="1" applyBorder="1" applyAlignment="1">
      <alignment horizontal="center"/>
    </xf>
    <xf numFmtId="49" fontId="29" fillId="69" borderId="4" xfId="0" applyNumberFormat="1" applyFont="1" applyFill="1" applyBorder="1" applyAlignment="1">
      <alignment horizontal="left"/>
    </xf>
    <xf numFmtId="0" fontId="29" fillId="69" borderId="4" xfId="0" applyFont="1" applyFill="1" applyBorder="1" applyAlignment="1">
      <alignment horizontal="left"/>
    </xf>
    <xf numFmtId="0" fontId="29" fillId="69" borderId="4" xfId="0" applyFont="1" applyFill="1" applyBorder="1" applyAlignment="1">
      <alignment horizontal="left" vertical="top" wrapText="1"/>
    </xf>
    <xf numFmtId="168" fontId="24" fillId="69" borderId="4" xfId="0" applyNumberFormat="1" applyFont="1" applyFill="1" applyBorder="1" applyAlignment="1">
      <alignment horizontal="center"/>
    </xf>
    <xf numFmtId="0" fontId="0" fillId="69" borderId="4" xfId="0" applyFill="1" applyBorder="1"/>
    <xf numFmtId="0" fontId="24" fillId="69" borderId="4" xfId="0" applyFont="1" applyFill="1" applyBorder="1"/>
    <xf numFmtId="0" fontId="0" fillId="69" borderId="4" xfId="0" applyFill="1" applyBorder="1" applyAlignment="1">
      <alignment wrapText="1"/>
    </xf>
    <xf numFmtId="0" fontId="29" fillId="69" borderId="4" xfId="0" applyFont="1" applyFill="1" applyBorder="1"/>
    <xf numFmtId="49" fontId="24" fillId="69" borderId="4" xfId="0" applyNumberFormat="1" applyFont="1" applyFill="1" applyBorder="1" applyAlignment="1">
      <alignment horizontal="left"/>
    </xf>
    <xf numFmtId="0" fontId="29" fillId="66" borderId="4" xfId="0" applyFont="1" applyFill="1" applyBorder="1" applyAlignment="1">
      <alignment horizontal="center"/>
    </xf>
    <xf numFmtId="168" fontId="24" fillId="66" borderId="4" xfId="0" applyNumberFormat="1" applyFont="1" applyFill="1" applyBorder="1" applyAlignment="1">
      <alignment horizontal="center"/>
    </xf>
    <xf numFmtId="0" fontId="0" fillId="66" borderId="4" xfId="0" applyFill="1" applyBorder="1"/>
    <xf numFmtId="0" fontId="0" fillId="66" borderId="4" xfId="0" applyFill="1" applyBorder="1" applyAlignment="1">
      <alignment wrapText="1"/>
    </xf>
    <xf numFmtId="0" fontId="33" fillId="66" borderId="4" xfId="373" applyFont="1" applyFill="1" applyBorder="1" applyAlignment="1">
      <alignment wrapText="1"/>
    </xf>
    <xf numFmtId="0" fontId="33" fillId="66" borderId="4" xfId="373" applyFont="1" applyFill="1" applyBorder="1" applyAlignment="1">
      <alignment horizontal="left" wrapText="1"/>
    </xf>
    <xf numFmtId="0" fontId="53" fillId="66" borderId="4" xfId="0" applyFont="1" applyFill="1" applyBorder="1"/>
    <xf numFmtId="49" fontId="22" fillId="0" borderId="0" xfId="0" applyNumberFormat="1" applyFont="1" applyFill="1" applyAlignment="1">
      <alignment horizontal="left"/>
    </xf>
    <xf numFmtId="37" fontId="0" fillId="0" borderId="0" xfId="342" applyFont="1" applyAlignment="1">
      <alignment horizontal="center"/>
    </xf>
    <xf numFmtId="37" fontId="0" fillId="0" borderId="0" xfId="342" applyFont="1"/>
    <xf numFmtId="37" fontId="0" fillId="0" borderId="9" xfId="342" applyFont="1" applyBorder="1" applyAlignment="1">
      <alignment horizontal="center"/>
    </xf>
    <xf numFmtId="37" fontId="0" fillId="0" borderId="10" xfId="342" applyFont="1" applyBorder="1"/>
    <xf numFmtId="37" fontId="0" fillId="0" borderId="20" xfId="342" applyFont="1" applyBorder="1"/>
    <xf numFmtId="37" fontId="0" fillId="0" borderId="2" xfId="342" applyFont="1" applyBorder="1" applyAlignment="1">
      <alignment horizontal="center"/>
    </xf>
    <xf numFmtId="37" fontId="0" fillId="0" borderId="2" xfId="342" applyFont="1" applyBorder="1"/>
    <xf numFmtId="37" fontId="0" fillId="0" borderId="0" xfId="342" quotePrefix="1" applyFont="1"/>
    <xf numFmtId="37" fontId="0" fillId="0" borderId="32" xfId="342" applyFont="1" applyBorder="1"/>
    <xf numFmtId="37" fontId="0" fillId="0" borderId="8" xfId="342" applyFont="1" applyBorder="1"/>
    <xf numFmtId="37" fontId="0" fillId="0" borderId="0" xfId="342" applyFont="1" applyBorder="1"/>
    <xf numFmtId="0" fontId="99" fillId="0" borderId="0" xfId="349" applyFont="1" applyAlignment="1">
      <alignment horizontal="center"/>
    </xf>
    <xf numFmtId="0" fontId="24" fillId="71" borderId="4" xfId="0" applyFont="1" applyFill="1" applyBorder="1" applyAlignment="1">
      <alignment horizontal="left"/>
    </xf>
    <xf numFmtId="0" fontId="24" fillId="71" borderId="4" xfId="0" applyFont="1" applyFill="1" applyBorder="1"/>
    <xf numFmtId="0" fontId="29" fillId="71" borderId="4" xfId="0" applyFont="1" applyFill="1" applyBorder="1"/>
    <xf numFmtId="168" fontId="24" fillId="71" borderId="4" xfId="0" applyNumberFormat="1" applyFont="1" applyFill="1" applyBorder="1" applyAlignment="1">
      <alignment horizontal="center"/>
    </xf>
    <xf numFmtId="0" fontId="22" fillId="71" borderId="4" xfId="0" applyFont="1" applyFill="1" applyBorder="1" applyAlignment="1">
      <alignment wrapText="1"/>
    </xf>
    <xf numFmtId="0" fontId="24" fillId="72" borderId="4" xfId="0" applyFont="1" applyFill="1" applyBorder="1" applyAlignment="1">
      <alignment horizontal="left"/>
    </xf>
    <xf numFmtId="0" fontId="24" fillId="72" borderId="4" xfId="0" applyFont="1" applyFill="1" applyBorder="1"/>
    <xf numFmtId="0" fontId="29" fillId="72" borderId="4" xfId="0" applyFont="1" applyFill="1" applyBorder="1"/>
    <xf numFmtId="168" fontId="24" fillId="72" borderId="4" xfId="0" applyNumberFormat="1" applyFont="1" applyFill="1" applyBorder="1" applyAlignment="1">
      <alignment horizontal="center"/>
    </xf>
    <xf numFmtId="0" fontId="22" fillId="72" borderId="4" xfId="0" applyFont="1" applyFill="1" applyBorder="1" applyAlignment="1">
      <alignment wrapText="1"/>
    </xf>
    <xf numFmtId="0" fontId="22" fillId="73" borderId="4" xfId="0" applyFont="1" applyFill="1" applyBorder="1" applyAlignment="1">
      <alignment wrapText="1"/>
    </xf>
    <xf numFmtId="0" fontId="24" fillId="73" borderId="4" xfId="0" applyFont="1" applyFill="1" applyBorder="1" applyAlignment="1">
      <alignment horizontal="left"/>
    </xf>
    <xf numFmtId="0" fontId="0" fillId="73" borderId="4" xfId="0" applyFill="1" applyBorder="1"/>
    <xf numFmtId="0" fontId="24" fillId="73" borderId="4" xfId="0" applyFont="1" applyFill="1" applyBorder="1"/>
    <xf numFmtId="168" fontId="24" fillId="73" borderId="4" xfId="0" applyNumberFormat="1" applyFont="1" applyFill="1" applyBorder="1" applyAlignment="1">
      <alignment horizontal="center"/>
    </xf>
    <xf numFmtId="168" fontId="24" fillId="74" borderId="4" xfId="0" applyNumberFormat="1" applyFont="1" applyFill="1" applyBorder="1" applyAlignment="1">
      <alignment horizontal="center"/>
    </xf>
    <xf numFmtId="0" fontId="0" fillId="74" borderId="4" xfId="0" applyFill="1" applyBorder="1"/>
    <xf numFmtId="0" fontId="24" fillId="74" borderId="4" xfId="0" applyFont="1" applyFill="1" applyBorder="1"/>
    <xf numFmtId="0" fontId="22" fillId="74" borderId="4" xfId="0" applyFont="1" applyFill="1" applyBorder="1" applyAlignment="1">
      <alignment wrapText="1"/>
    </xf>
    <xf numFmtId="49" fontId="24" fillId="74" borderId="4" xfId="0" applyNumberFormat="1" applyFont="1" applyFill="1" applyBorder="1" applyAlignment="1">
      <alignment horizontal="left"/>
    </xf>
    <xf numFmtId="0" fontId="24" fillId="74" borderId="4" xfId="0" applyFont="1" applyFill="1" applyBorder="1" applyAlignment="1">
      <alignment horizontal="left"/>
    </xf>
    <xf numFmtId="0" fontId="24" fillId="76" borderId="4" xfId="0" applyFont="1" applyFill="1" applyBorder="1" applyAlignment="1">
      <alignment horizontal="left"/>
    </xf>
    <xf numFmtId="0" fontId="24" fillId="76" borderId="4" xfId="0" applyFont="1" applyFill="1" applyBorder="1"/>
    <xf numFmtId="0" fontId="22" fillId="76" borderId="4" xfId="0" applyFont="1" applyFill="1" applyBorder="1" applyAlignment="1">
      <alignment wrapText="1"/>
    </xf>
    <xf numFmtId="0" fontId="0" fillId="77" borderId="0" xfId="0" applyFill="1"/>
    <xf numFmtId="41" fontId="21" fillId="0" borderId="0" xfId="0" applyNumberFormat="1" applyFont="1" applyFill="1"/>
    <xf numFmtId="0" fontId="24" fillId="63" borderId="4" xfId="0" applyFont="1" applyFill="1" applyBorder="1" applyAlignment="1">
      <alignment horizontal="left"/>
    </xf>
    <xf numFmtId="0" fontId="24" fillId="63" borderId="4" xfId="0" applyFont="1" applyFill="1" applyBorder="1"/>
    <xf numFmtId="168" fontId="24" fillId="63" borderId="4" xfId="0" applyNumberFormat="1" applyFont="1" applyFill="1" applyBorder="1" applyAlignment="1">
      <alignment horizontal="center"/>
    </xf>
    <xf numFmtId="0" fontId="24" fillId="77" borderId="29" xfId="0" applyFont="1" applyFill="1" applyBorder="1" applyAlignment="1">
      <alignment horizontal="left"/>
    </xf>
    <xf numFmtId="0" fontId="24" fillId="77" borderId="29" xfId="0" applyFont="1" applyFill="1" applyBorder="1"/>
    <xf numFmtId="168" fontId="24" fillId="77" borderId="29" xfId="0" applyNumberFormat="1" applyFont="1" applyFill="1" applyBorder="1" applyAlignment="1">
      <alignment horizontal="center"/>
    </xf>
    <xf numFmtId="0" fontId="22" fillId="77" borderId="29" xfId="0" applyFont="1" applyFill="1" applyBorder="1" applyAlignment="1">
      <alignment wrapText="1"/>
    </xf>
    <xf numFmtId="0" fontId="24" fillId="63" borderId="4" xfId="0" applyFont="1" applyFill="1" applyBorder="1" applyAlignment="1">
      <alignment wrapText="1"/>
    </xf>
    <xf numFmtId="164" fontId="22" fillId="0" borderId="0" xfId="227" applyNumberFormat="1" applyFont="1" applyFill="1"/>
    <xf numFmtId="0" fontId="24" fillId="75" borderId="4" xfId="0" applyFont="1" applyFill="1" applyBorder="1" applyAlignment="1">
      <alignment horizontal="left"/>
    </xf>
    <xf numFmtId="0" fontId="24" fillId="75" borderId="4" xfId="0" applyFont="1" applyFill="1" applyBorder="1"/>
    <xf numFmtId="168" fontId="24" fillId="75" borderId="4" xfId="0" applyNumberFormat="1" applyFont="1" applyFill="1" applyBorder="1" applyAlignment="1">
      <alignment horizontal="center"/>
    </xf>
    <xf numFmtId="0" fontId="22" fillId="75" borderId="4" xfId="0" applyFont="1" applyFill="1" applyBorder="1" applyAlignment="1">
      <alignment wrapText="1"/>
    </xf>
    <xf numFmtId="0" fontId="24" fillId="75" borderId="2" xfId="0" applyFont="1" applyFill="1" applyBorder="1"/>
    <xf numFmtId="0" fontId="0" fillId="75" borderId="2" xfId="0" applyFill="1" applyBorder="1"/>
    <xf numFmtId="0" fontId="0" fillId="75" borderId="4" xfId="0" applyFill="1" applyBorder="1"/>
    <xf numFmtId="0" fontId="24" fillId="78" borderId="0" xfId="0" applyFont="1" applyFill="1"/>
    <xf numFmtId="0" fontId="0" fillId="75" borderId="0" xfId="0" applyFill="1"/>
    <xf numFmtId="0" fontId="24" fillId="79" borderId="4" xfId="0" applyFont="1" applyFill="1" applyBorder="1" applyAlignment="1">
      <alignment horizontal="left"/>
    </xf>
    <xf numFmtId="0" fontId="0" fillId="79" borderId="4" xfId="0" applyFill="1" applyBorder="1"/>
    <xf numFmtId="0" fontId="24" fillId="79" borderId="4" xfId="0" applyFont="1" applyFill="1" applyBorder="1"/>
    <xf numFmtId="168" fontId="24" fillId="79" borderId="4" xfId="0" applyNumberFormat="1" applyFont="1" applyFill="1" applyBorder="1" applyAlignment="1">
      <alignment horizontal="center"/>
    </xf>
    <xf numFmtId="0" fontId="22" fillId="79" borderId="4" xfId="0" applyFont="1" applyFill="1" applyBorder="1" applyAlignment="1">
      <alignment wrapText="1"/>
    </xf>
    <xf numFmtId="10" fontId="0" fillId="0" borderId="0" xfId="342" applyNumberFormat="1" applyFont="1"/>
    <xf numFmtId="10" fontId="0" fillId="0" borderId="8" xfId="342" applyNumberFormat="1" applyFont="1" applyBorder="1"/>
    <xf numFmtId="10" fontId="0" fillId="0" borderId="0" xfId="342" applyNumberFormat="1" applyFont="1" applyBorder="1"/>
    <xf numFmtId="37" fontId="0" fillId="0" borderId="34" xfId="342" applyFont="1" applyBorder="1"/>
    <xf numFmtId="37" fontId="21" fillId="0" borderId="35" xfId="342" applyFont="1" applyBorder="1"/>
    <xf numFmtId="10" fontId="21" fillId="0" borderId="8" xfId="342" applyNumberFormat="1" applyFont="1" applyBorder="1"/>
    <xf numFmtId="10" fontId="21" fillId="0" borderId="45" xfId="342" applyNumberFormat="1" applyFont="1" applyBorder="1"/>
    <xf numFmtId="37" fontId="0" fillId="0" borderId="26" xfId="342" applyFont="1" applyBorder="1"/>
    <xf numFmtId="37" fontId="0" fillId="0" borderId="3" xfId="342" applyFont="1" applyBorder="1"/>
    <xf numFmtId="37" fontId="0" fillId="0" borderId="33" xfId="342" applyFont="1" applyBorder="1"/>
    <xf numFmtId="0" fontId="21" fillId="0" borderId="0" xfId="0" applyFont="1" applyAlignment="1">
      <alignment horizontal="center"/>
    </xf>
    <xf numFmtId="0" fontId="100" fillId="0" borderId="0" xfId="0" applyFont="1" applyFill="1"/>
    <xf numFmtId="49" fontId="25" fillId="0" borderId="16" xfId="0" applyNumberFormat="1" applyFont="1" applyFill="1" applyBorder="1" applyAlignment="1">
      <alignment horizontal="center"/>
    </xf>
    <xf numFmtId="0" fontId="24" fillId="66" borderId="4" xfId="0" applyFont="1" applyFill="1" applyBorder="1" applyAlignment="1">
      <alignment horizontal="left"/>
    </xf>
    <xf numFmtId="0" fontId="24" fillId="66" borderId="4" xfId="0" applyFont="1" applyFill="1" applyBorder="1"/>
    <xf numFmtId="0" fontId="29" fillId="75" borderId="0" xfId="0" applyFont="1" applyFill="1"/>
    <xf numFmtId="49" fontId="24" fillId="75" borderId="4" xfId="0" applyNumberFormat="1" applyFont="1" applyFill="1" applyBorder="1" applyAlignment="1">
      <alignment horizontal="left"/>
    </xf>
    <xf numFmtId="0" fontId="0" fillId="75" borderId="4" xfId="0" applyFill="1" applyBorder="1" applyAlignment="1">
      <alignment wrapText="1"/>
    </xf>
    <xf numFmtId="49" fontId="29" fillId="75" borderId="0" xfId="0" applyNumberFormat="1" applyFont="1" applyFill="1" applyAlignment="1">
      <alignment horizontal="left"/>
    </xf>
    <xf numFmtId="0" fontId="29" fillId="75" borderId="0" xfId="0" applyFont="1" applyFill="1" applyAlignment="1">
      <alignment horizontal="center"/>
    </xf>
    <xf numFmtId="168" fontId="22" fillId="75" borderId="28" xfId="0" applyNumberFormat="1" applyFont="1" applyFill="1" applyBorder="1" applyAlignment="1">
      <alignment horizontal="center"/>
    </xf>
    <xf numFmtId="0" fontId="22" fillId="75" borderId="24" xfId="0" applyFont="1" applyFill="1" applyBorder="1"/>
    <xf numFmtId="0" fontId="22" fillId="75" borderId="28" xfId="0" applyFont="1" applyFill="1" applyBorder="1" applyAlignment="1">
      <alignment wrapText="1"/>
    </xf>
    <xf numFmtId="0" fontId="24" fillId="78" borderId="4" xfId="0" applyFont="1" applyFill="1" applyBorder="1" applyAlignment="1">
      <alignment horizontal="left"/>
    </xf>
    <xf numFmtId="0" fontId="0" fillId="78" borderId="4" xfId="0" applyFill="1" applyBorder="1"/>
    <xf numFmtId="168" fontId="24" fillId="78" borderId="4" xfId="0" applyNumberFormat="1" applyFont="1" applyFill="1" applyBorder="1" applyAlignment="1">
      <alignment horizontal="center"/>
    </xf>
    <xf numFmtId="0" fontId="24" fillId="78" borderId="4" xfId="0" applyFont="1" applyFill="1" applyBorder="1"/>
    <xf numFmtId="0" fontId="22" fillId="78" borderId="4" xfId="0" applyFont="1" applyFill="1" applyBorder="1" applyAlignment="1">
      <alignment wrapText="1"/>
    </xf>
    <xf numFmtId="49" fontId="29" fillId="78" borderId="4" xfId="0" applyNumberFormat="1" applyFont="1" applyFill="1" applyBorder="1" applyAlignment="1">
      <alignment horizontal="left"/>
    </xf>
    <xf numFmtId="0" fontId="29" fillId="78" borderId="4" xfId="0" applyFont="1" applyFill="1" applyBorder="1"/>
    <xf numFmtId="0" fontId="24" fillId="78" borderId="4" xfId="0" applyFont="1" applyFill="1" applyBorder="1" applyAlignment="1">
      <alignment wrapText="1"/>
    </xf>
    <xf numFmtId="49" fontId="21" fillId="0" borderId="0" xfId="0" applyNumberFormat="1" applyFont="1" applyFill="1" applyAlignment="1"/>
    <xf numFmtId="14" fontId="21" fillId="0" borderId="0" xfId="0" applyNumberFormat="1" applyFont="1" applyFill="1" applyAlignment="1">
      <alignment horizontal="left"/>
    </xf>
    <xf numFmtId="0" fontId="38" fillId="0" borderId="0" xfId="0" applyNumberFormat="1" applyFont="1" applyFill="1"/>
    <xf numFmtId="38" fontId="102" fillId="0" borderId="0" xfId="296" applyNumberFormat="1" applyFont="1" applyFill="1" applyAlignment="1">
      <alignment horizontal="center"/>
    </xf>
    <xf numFmtId="49" fontId="21" fillId="0" borderId="4" xfId="0" applyNumberFormat="1" applyFont="1" applyFill="1" applyBorder="1" applyAlignment="1">
      <alignment horizontal="centerContinuous"/>
    </xf>
    <xf numFmtId="49" fontId="21" fillId="0" borderId="16" xfId="0" applyNumberFormat="1" applyFont="1" applyFill="1" applyBorder="1" applyAlignment="1">
      <alignment horizontal="centerContinuous"/>
    </xf>
    <xf numFmtId="49" fontId="21" fillId="0" borderId="4" xfId="0" applyNumberFormat="1" applyFont="1" applyFill="1" applyBorder="1" applyAlignment="1">
      <alignment horizontal="center"/>
    </xf>
    <xf numFmtId="49" fontId="21" fillId="0" borderId="0" xfId="0" applyNumberFormat="1" applyFont="1" applyFill="1" applyBorder="1" applyAlignment="1">
      <alignment horizontal="center"/>
    </xf>
    <xf numFmtId="49" fontId="21" fillId="0" borderId="9" xfId="0" applyNumberFormat="1" applyFont="1" applyFill="1" applyBorder="1" applyAlignment="1"/>
    <xf numFmtId="0" fontId="22" fillId="0" borderId="9" xfId="0" applyNumberFormat="1" applyFont="1" applyFill="1" applyBorder="1" applyAlignment="1">
      <alignment horizontal="center"/>
    </xf>
    <xf numFmtId="49" fontId="21" fillId="0" borderId="4" xfId="0" applyNumberFormat="1" applyFont="1" applyFill="1" applyBorder="1" applyAlignment="1">
      <alignment horizontal="center" wrapText="1"/>
    </xf>
    <xf numFmtId="49" fontId="21" fillId="0" borderId="0" xfId="0" applyNumberFormat="1" applyFont="1" applyFill="1" applyBorder="1" applyAlignment="1">
      <alignment horizontal="center" wrapText="1"/>
    </xf>
    <xf numFmtId="49" fontId="22" fillId="75" borderId="4" xfId="0" applyNumberFormat="1" applyFont="1" applyFill="1" applyBorder="1" applyAlignment="1">
      <alignment horizontal="center"/>
    </xf>
    <xf numFmtId="49" fontId="22" fillId="75" borderId="16" xfId="0" applyNumberFormat="1" applyFont="1" applyFill="1" applyBorder="1" applyAlignment="1">
      <alignment horizontal="center"/>
    </xf>
    <xf numFmtId="49" fontId="100" fillId="75" borderId="16" xfId="0" applyNumberFormat="1" applyFont="1" applyFill="1" applyBorder="1" applyAlignment="1">
      <alignment horizontal="center"/>
    </xf>
    <xf numFmtId="49" fontId="22" fillId="69" borderId="16" xfId="0" applyNumberFormat="1" applyFont="1" applyFill="1" applyBorder="1" applyAlignment="1">
      <alignment horizontal="center"/>
    </xf>
    <xf numFmtId="1" fontId="22" fillId="0" borderId="0" xfId="227" applyNumberFormat="1" applyFont="1" applyFill="1" applyAlignment="1">
      <alignment horizontal="left"/>
    </xf>
    <xf numFmtId="0" fontId="22" fillId="0" borderId="0" xfId="0" applyFont="1" applyFill="1" applyBorder="1" applyAlignment="1">
      <alignment horizontal="left"/>
    </xf>
    <xf numFmtId="49" fontId="22" fillId="0" borderId="4" xfId="0" applyNumberFormat="1" applyFont="1" applyFill="1" applyBorder="1" applyAlignment="1">
      <alignment horizontal="center"/>
    </xf>
    <xf numFmtId="49" fontId="22" fillId="0" borderId="16" xfId="0" applyNumberFormat="1" applyFont="1" applyFill="1" applyBorder="1" applyAlignment="1">
      <alignment horizontal="center"/>
    </xf>
    <xf numFmtId="49" fontId="22" fillId="75" borderId="30" xfId="0" applyNumberFormat="1" applyFont="1" applyFill="1" applyBorder="1" applyAlignment="1">
      <alignment horizontal="center"/>
    </xf>
    <xf numFmtId="49" fontId="100" fillId="75" borderId="30" xfId="0" applyNumberFormat="1" applyFont="1" applyFill="1" applyBorder="1" applyAlignment="1">
      <alignment horizontal="center"/>
    </xf>
    <xf numFmtId="49" fontId="22" fillId="69" borderId="30" xfId="0" applyNumberFormat="1" applyFont="1" applyFill="1" applyBorder="1" applyAlignment="1">
      <alignment horizontal="center"/>
    </xf>
    <xf numFmtId="49" fontId="100" fillId="75" borderId="4" xfId="0" applyNumberFormat="1" applyFont="1" applyFill="1" applyBorder="1" applyAlignment="1">
      <alignment horizontal="center"/>
    </xf>
    <xf numFmtId="49" fontId="100" fillId="75" borderId="0" xfId="0" applyNumberFormat="1" applyFont="1" applyFill="1" applyBorder="1" applyAlignment="1">
      <alignment horizontal="center"/>
    </xf>
    <xf numFmtId="49" fontId="101" fillId="75" borderId="4" xfId="0" applyNumberFormat="1" applyFont="1" applyFill="1" applyBorder="1" applyAlignment="1">
      <alignment horizontal="center"/>
    </xf>
    <xf numFmtId="49" fontId="101" fillId="75" borderId="16" xfId="0" applyNumberFormat="1" applyFont="1" applyFill="1" applyBorder="1" applyAlignment="1">
      <alignment horizontal="center"/>
    </xf>
    <xf numFmtId="49" fontId="21" fillId="75" borderId="0" xfId="0" applyNumberFormat="1" applyFont="1" applyFill="1" applyBorder="1" applyAlignment="1">
      <alignment horizontal="center"/>
    </xf>
    <xf numFmtId="49" fontId="22" fillId="75" borderId="29" xfId="0" applyNumberFormat="1" applyFont="1" applyFill="1" applyBorder="1" applyAlignment="1">
      <alignment horizontal="center"/>
    </xf>
    <xf numFmtId="49" fontId="22" fillId="75" borderId="31" xfId="0" applyNumberFormat="1" applyFont="1" applyFill="1" applyBorder="1" applyAlignment="1">
      <alignment horizontal="center"/>
    </xf>
    <xf numFmtId="49" fontId="100" fillId="75" borderId="31" xfId="0" applyNumberFormat="1" applyFont="1" applyFill="1" applyBorder="1" applyAlignment="1">
      <alignment horizontal="center"/>
    </xf>
    <xf numFmtId="49" fontId="22" fillId="69" borderId="31" xfId="0" applyNumberFormat="1" applyFont="1" applyFill="1" applyBorder="1" applyAlignment="1">
      <alignment horizontal="center"/>
    </xf>
    <xf numFmtId="49" fontId="22" fillId="0" borderId="0" xfId="0" applyNumberFormat="1" applyFont="1" applyFill="1" applyBorder="1" applyAlignment="1">
      <alignment horizontal="left"/>
    </xf>
    <xf numFmtId="49" fontId="22" fillId="75" borderId="28" xfId="0" applyNumberFormat="1" applyFont="1" applyFill="1" applyBorder="1" applyAlignment="1">
      <alignment horizontal="center"/>
    </xf>
    <xf numFmtId="49" fontId="22" fillId="75" borderId="24" xfId="0" applyNumberFormat="1" applyFont="1" applyFill="1" applyBorder="1" applyAlignment="1">
      <alignment horizontal="center"/>
    </xf>
    <xf numFmtId="49" fontId="22" fillId="69" borderId="0" xfId="0" applyNumberFormat="1" applyFont="1" applyFill="1" applyBorder="1" applyAlignment="1">
      <alignment horizontal="center"/>
    </xf>
    <xf numFmtId="49" fontId="22" fillId="69" borderId="4" xfId="0" applyNumberFormat="1" applyFont="1" applyFill="1" applyBorder="1" applyAlignment="1">
      <alignment horizontal="center"/>
    </xf>
    <xf numFmtId="0" fontId="24" fillId="63" borderId="4" xfId="0" applyFont="1" applyFill="1" applyBorder="1" applyAlignment="1">
      <alignment horizontal="left" wrapText="1"/>
    </xf>
    <xf numFmtId="37" fontId="105" fillId="0" borderId="0" xfId="342" applyFont="1" applyFill="1"/>
    <xf numFmtId="37" fontId="20" fillId="0" borderId="0" xfId="342" applyFont="1" applyFill="1"/>
    <xf numFmtId="37" fontId="20" fillId="0" borderId="0" xfId="342" applyFont="1"/>
    <xf numFmtId="37" fontId="106" fillId="0" borderId="0" xfId="342" applyFont="1" applyFill="1"/>
    <xf numFmtId="37" fontId="20" fillId="0" borderId="0" xfId="342" applyFont="1" applyAlignment="1">
      <alignment horizontal="center"/>
    </xf>
    <xf numFmtId="39" fontId="20" fillId="0" borderId="0" xfId="342" applyNumberFormat="1" applyFont="1" applyFill="1"/>
    <xf numFmtId="37" fontId="107" fillId="0" borderId="0" xfId="342" applyFont="1" applyFill="1" applyAlignment="1">
      <alignment horizontal="center"/>
    </xf>
    <xf numFmtId="10" fontId="20" fillId="0" borderId="0" xfId="342" applyNumberFormat="1" applyFont="1"/>
    <xf numFmtId="37" fontId="20" fillId="0" borderId="8" xfId="342" applyFont="1" applyFill="1" applyBorder="1"/>
    <xf numFmtId="37" fontId="20" fillId="0" borderId="0" xfId="342" applyFont="1" applyFill="1" applyBorder="1" applyAlignment="1">
      <alignment horizontal="right"/>
    </xf>
    <xf numFmtId="37" fontId="20" fillId="0" borderId="0" xfId="342" applyFont="1" applyFill="1" applyBorder="1"/>
    <xf numFmtId="37" fontId="106" fillId="0" borderId="0" xfId="342" applyFont="1" applyFill="1" applyAlignment="1">
      <alignment horizontal="center"/>
    </xf>
    <xf numFmtId="37" fontId="20" fillId="0" borderId="0" xfId="342" applyFont="1" applyBorder="1"/>
    <xf numFmtId="0" fontId="23" fillId="80" borderId="4" xfId="0" applyFont="1" applyFill="1" applyBorder="1"/>
    <xf numFmtId="0" fontId="23" fillId="80" borderId="4" xfId="0" applyFont="1" applyFill="1" applyBorder="1" applyAlignment="1">
      <alignment wrapText="1"/>
    </xf>
    <xf numFmtId="0" fontId="65" fillId="80" borderId="4" xfId="0" applyFont="1" applyFill="1" applyBorder="1"/>
    <xf numFmtId="0" fontId="108" fillId="80" borderId="4" xfId="373" applyFont="1" applyFill="1" applyBorder="1" applyAlignment="1"/>
    <xf numFmtId="0" fontId="23" fillId="80" borderId="4" xfId="0" applyFont="1" applyFill="1" applyBorder="1" applyAlignment="1">
      <alignment vertical="top"/>
    </xf>
    <xf numFmtId="0" fontId="23" fillId="80" borderId="4" xfId="0" applyFont="1" applyFill="1" applyBorder="1" applyAlignment="1">
      <alignment vertical="top" wrapText="1"/>
    </xf>
    <xf numFmtId="0" fontId="23" fillId="70" borderId="4" xfId="0" applyNumberFormat="1" applyFont="1" applyFill="1" applyBorder="1" applyAlignment="1"/>
    <xf numFmtId="0" fontId="23" fillId="70" borderId="4" xfId="0" applyFont="1" applyFill="1" applyBorder="1"/>
    <xf numFmtId="0" fontId="21" fillId="70" borderId="4" xfId="0" applyFont="1" applyFill="1" applyBorder="1"/>
    <xf numFmtId="0" fontId="23" fillId="70" borderId="4" xfId="0" applyFont="1" applyFill="1" applyBorder="1" applyAlignment="1">
      <alignment wrapText="1"/>
    </xf>
    <xf numFmtId="0" fontId="23" fillId="66" borderId="4" xfId="0" applyFont="1" applyFill="1" applyBorder="1" applyAlignment="1">
      <alignment vertical="top" wrapText="1"/>
    </xf>
    <xf numFmtId="0" fontId="24" fillId="82" borderId="0" xfId="0" applyFont="1" applyFill="1"/>
    <xf numFmtId="0" fontId="23" fillId="82" borderId="4" xfId="0" applyFont="1" applyFill="1" applyBorder="1" applyAlignment="1">
      <alignment vertical="top" wrapText="1"/>
    </xf>
    <xf numFmtId="0" fontId="23" fillId="66" borderId="4" xfId="0" applyNumberFormat="1" applyFont="1" applyFill="1" applyBorder="1" applyAlignment="1">
      <alignment vertical="top"/>
    </xf>
    <xf numFmtId="0" fontId="23" fillId="66" borderId="4" xfId="0" applyFont="1" applyFill="1" applyBorder="1" applyAlignment="1">
      <alignment vertical="top"/>
    </xf>
    <xf numFmtId="0" fontId="21" fillId="66" borderId="4" xfId="0" applyFont="1" applyFill="1" applyBorder="1" applyAlignment="1">
      <alignment vertical="top"/>
    </xf>
    <xf numFmtId="0" fontId="23" fillId="82" borderId="4" xfId="0" applyFont="1" applyFill="1" applyBorder="1" applyAlignment="1">
      <alignment vertical="top"/>
    </xf>
    <xf numFmtId="0" fontId="21" fillId="82" borderId="4" xfId="0" applyFont="1" applyFill="1" applyBorder="1" applyAlignment="1">
      <alignment vertical="top"/>
    </xf>
    <xf numFmtId="10" fontId="20" fillId="0" borderId="0" xfId="410" applyNumberFormat="1" applyFont="1"/>
    <xf numFmtId="37" fontId="106" fillId="0" borderId="0" xfId="342" applyFont="1" applyFill="1" applyBorder="1" applyAlignment="1">
      <alignment horizontal="center"/>
    </xf>
    <xf numFmtId="37" fontId="106" fillId="0" borderId="0" xfId="342" applyFont="1" applyBorder="1" applyAlignment="1">
      <alignment horizontal="center"/>
    </xf>
    <xf numFmtId="10" fontId="20" fillId="0" borderId="0" xfId="410" applyNumberFormat="1" applyFont="1" applyBorder="1"/>
    <xf numFmtId="10" fontId="106" fillId="0" borderId="0" xfId="342" applyNumberFormat="1" applyFont="1" applyBorder="1" applyAlignment="1">
      <alignment horizontal="center"/>
    </xf>
    <xf numFmtId="37" fontId="106" fillId="0" borderId="0" xfId="342" applyFont="1" applyAlignment="1">
      <alignment horizontal="center"/>
    </xf>
    <xf numFmtId="37" fontId="106" fillId="0" borderId="9" xfId="342" applyFont="1" applyFill="1" applyBorder="1" applyAlignment="1">
      <alignment horizontal="center"/>
    </xf>
    <xf numFmtId="39" fontId="106" fillId="0" borderId="9" xfId="342" applyNumberFormat="1" applyFont="1" applyFill="1" applyBorder="1" applyAlignment="1">
      <alignment horizontal="center"/>
    </xf>
    <xf numFmtId="10" fontId="20" fillId="0" borderId="0" xfId="410" applyNumberFormat="1" applyFont="1" applyFill="1"/>
    <xf numFmtId="37" fontId="109" fillId="0" borderId="0" xfId="342" applyFont="1" applyFill="1"/>
    <xf numFmtId="10" fontId="109" fillId="0" borderId="0" xfId="342" applyNumberFormat="1" applyFont="1"/>
    <xf numFmtId="10" fontId="109" fillId="0" borderId="0" xfId="410" applyNumberFormat="1" applyFont="1" applyFill="1"/>
    <xf numFmtId="10" fontId="109" fillId="71" borderId="0" xfId="410" applyNumberFormat="1" applyFont="1" applyFill="1"/>
    <xf numFmtId="37" fontId="109" fillId="0" borderId="0" xfId="342" applyFont="1"/>
    <xf numFmtId="37" fontId="106" fillId="0" borderId="0" xfId="342" applyFont="1"/>
    <xf numFmtId="10" fontId="106" fillId="0" borderId="0" xfId="342" applyNumberFormat="1" applyFont="1"/>
    <xf numFmtId="0" fontId="23" fillId="81" borderId="4" xfId="0" applyFont="1" applyFill="1" applyBorder="1" applyAlignment="1">
      <alignment vertical="top"/>
    </xf>
    <xf numFmtId="0" fontId="21" fillId="81" borderId="4" xfId="0" applyFont="1" applyFill="1" applyBorder="1" applyAlignment="1">
      <alignment vertical="top"/>
    </xf>
    <xf numFmtId="0" fontId="23" fillId="81" borderId="4" xfId="0" applyFont="1" applyFill="1" applyBorder="1" applyAlignment="1">
      <alignment vertical="top" wrapText="1"/>
    </xf>
    <xf numFmtId="0" fontId="23" fillId="81" borderId="4" xfId="0" applyNumberFormat="1" applyFont="1" applyFill="1" applyBorder="1" applyAlignment="1">
      <alignment vertical="top"/>
    </xf>
    <xf numFmtId="37" fontId="110" fillId="0" borderId="0" xfId="342" applyFont="1" applyFill="1"/>
    <xf numFmtId="49" fontId="23" fillId="83" borderId="0" xfId="0" applyNumberFormat="1" applyFont="1" applyFill="1" applyAlignment="1">
      <alignment horizontal="left"/>
    </xf>
    <xf numFmtId="0" fontId="19" fillId="0" borderId="0" xfId="510"/>
    <xf numFmtId="4" fontId="19" fillId="0" borderId="0" xfId="510" applyNumberFormat="1"/>
    <xf numFmtId="0" fontId="19" fillId="81" borderId="0" xfId="510" applyFill="1"/>
    <xf numFmtId="0" fontId="111" fillId="81" borderId="0" xfId="510" applyFont="1" applyFill="1"/>
    <xf numFmtId="0" fontId="19" fillId="75" borderId="0" xfId="510" applyFill="1"/>
    <xf numFmtId="4" fontId="19" fillId="75" borderId="0" xfId="510" applyNumberFormat="1" applyFill="1"/>
    <xf numFmtId="3" fontId="0" fillId="0" borderId="0" xfId="0" applyNumberFormat="1"/>
    <xf numFmtId="0" fontId="18" fillId="0" borderId="0" xfId="511"/>
    <xf numFmtId="4" fontId="18" fillId="0" borderId="0" xfId="511" applyNumberFormat="1"/>
    <xf numFmtId="0" fontId="24" fillId="84" borderId="0" xfId="0" applyFont="1" applyFill="1"/>
    <xf numFmtId="49" fontId="22" fillId="0" borderId="0" xfId="0" applyNumberFormat="1" applyFont="1" applyFill="1" applyAlignment="1"/>
    <xf numFmtId="0" fontId="17" fillId="0" borderId="0" xfId="512"/>
    <xf numFmtId="4" fontId="17" fillId="0" borderId="0" xfId="512" applyNumberFormat="1"/>
    <xf numFmtId="0" fontId="24" fillId="0" borderId="0" xfId="0" applyFont="1" applyAlignment="1">
      <alignment horizontal="left"/>
    </xf>
    <xf numFmtId="49" fontId="29" fillId="71" borderId="0" xfId="0" applyNumberFormat="1" applyFont="1" applyFill="1" applyAlignment="1">
      <alignment horizontal="left"/>
    </xf>
    <xf numFmtId="0" fontId="24" fillId="84" borderId="0" xfId="0" applyFont="1" applyFill="1" applyAlignment="1">
      <alignment horizontal="left"/>
    </xf>
    <xf numFmtId="0" fontId="17" fillId="84" borderId="0" xfId="512" applyFill="1"/>
    <xf numFmtId="0" fontId="16" fillId="0" borderId="0" xfId="513"/>
    <xf numFmtId="4" fontId="16" fillId="0" borderId="0" xfId="513" applyNumberFormat="1"/>
    <xf numFmtId="49" fontId="29" fillId="85" borderId="0" xfId="0" applyNumberFormat="1" applyFont="1" applyFill="1" applyAlignment="1">
      <alignment horizontal="left"/>
    </xf>
    <xf numFmtId="0" fontId="103" fillId="85" borderId="0" xfId="513" applyFont="1" applyFill="1"/>
    <xf numFmtId="4" fontId="103" fillId="0" borderId="0" xfId="513" applyNumberFormat="1" applyFont="1"/>
    <xf numFmtId="0" fontId="103" fillId="0" borderId="0" xfId="513" applyFont="1"/>
    <xf numFmtId="49" fontId="24" fillId="85" borderId="0" xfId="0" applyNumberFormat="1" applyFont="1" applyFill="1" applyAlignment="1">
      <alignment horizontal="left"/>
    </xf>
    <xf numFmtId="0" fontId="15" fillId="0" borderId="0" xfId="514"/>
    <xf numFmtId="4" fontId="15" fillId="0" borderId="0" xfId="514" applyNumberFormat="1"/>
    <xf numFmtId="0" fontId="15" fillId="86" borderId="0" xfId="514" applyFill="1"/>
    <xf numFmtId="4" fontId="15" fillId="86" borderId="0" xfId="514" applyNumberFormat="1" applyFill="1"/>
    <xf numFmtId="0" fontId="16" fillId="86" borderId="0" xfId="513" applyFill="1"/>
    <xf numFmtId="0" fontId="15" fillId="73" borderId="0" xfId="514" applyFill="1"/>
    <xf numFmtId="4" fontId="15" fillId="73" borderId="0" xfId="514" applyNumberFormat="1" applyFill="1"/>
    <xf numFmtId="0" fontId="16" fillId="73" borderId="0" xfId="513" applyFill="1"/>
    <xf numFmtId="0" fontId="14" fillId="0" borderId="0" xfId="515"/>
    <xf numFmtId="4" fontId="14" fillId="0" borderId="0" xfId="515" applyNumberFormat="1"/>
    <xf numFmtId="10" fontId="20" fillId="0" borderId="0" xfId="400" applyNumberFormat="1" applyFont="1" applyFill="1"/>
    <xf numFmtId="10" fontId="109" fillId="0" borderId="0" xfId="400" applyNumberFormat="1" applyFont="1" applyFill="1"/>
    <xf numFmtId="10" fontId="109" fillId="71" borderId="0" xfId="400" applyNumberFormat="1" applyFont="1" applyFill="1"/>
    <xf numFmtId="10" fontId="20" fillId="0" borderId="0" xfId="400" applyNumberFormat="1" applyFont="1"/>
    <xf numFmtId="10" fontId="20" fillId="0" borderId="0" xfId="400" applyNumberFormat="1" applyFont="1" applyBorder="1"/>
    <xf numFmtId="0" fontId="114" fillId="0" borderId="0" xfId="0" applyFont="1" applyAlignment="1">
      <alignment vertical="center"/>
    </xf>
    <xf numFmtId="0" fontId="116" fillId="0" borderId="0" xfId="0" applyFont="1" applyAlignment="1">
      <alignment vertical="center"/>
    </xf>
    <xf numFmtId="0" fontId="13" fillId="0" borderId="0" xfId="516"/>
    <xf numFmtId="4" fontId="13" fillId="0" borderId="0" xfId="516" applyNumberFormat="1"/>
    <xf numFmtId="0" fontId="13" fillId="0" borderId="0" xfId="516" applyAlignment="1">
      <alignment wrapText="1"/>
    </xf>
    <xf numFmtId="49" fontId="29" fillId="88" borderId="0" xfId="0" applyNumberFormat="1" applyFont="1" applyFill="1" applyAlignment="1">
      <alignment horizontal="left"/>
    </xf>
    <xf numFmtId="0" fontId="117" fillId="0" borderId="0" xfId="516" applyFont="1"/>
    <xf numFmtId="0" fontId="117" fillId="85" borderId="0" xfId="516" applyFont="1" applyFill="1"/>
    <xf numFmtId="0" fontId="12" fillId="0" borderId="0" xfId="532"/>
    <xf numFmtId="4" fontId="12" fillId="0" borderId="0" xfId="532" applyNumberFormat="1"/>
    <xf numFmtId="0" fontId="12" fillId="0" borderId="0" xfId="533"/>
    <xf numFmtId="0" fontId="12" fillId="0" borderId="0" xfId="533" applyNumberFormat="1"/>
    <xf numFmtId="0" fontId="12" fillId="89" borderId="0" xfId="533" applyNumberFormat="1" applyFill="1"/>
    <xf numFmtId="0" fontId="12" fillId="89" borderId="0" xfId="533" applyFill="1"/>
    <xf numFmtId="0" fontId="12" fillId="89" borderId="0" xfId="532" applyFill="1"/>
    <xf numFmtId="0" fontId="11" fillId="0" borderId="0" xfId="635"/>
    <xf numFmtId="4" fontId="11" fillId="0" borderId="0" xfId="635" applyNumberFormat="1"/>
    <xf numFmtId="3" fontId="11" fillId="0" borderId="0" xfId="635" applyNumberFormat="1"/>
    <xf numFmtId="49" fontId="29" fillId="90" borderId="0" xfId="0" applyNumberFormat="1" applyFont="1" applyFill="1" applyAlignment="1">
      <alignment horizontal="left"/>
    </xf>
    <xf numFmtId="0" fontId="9" fillId="0" borderId="0" xfId="640"/>
    <xf numFmtId="4" fontId="9" fillId="0" borderId="0" xfId="640" applyNumberFormat="1"/>
    <xf numFmtId="3" fontId="9" fillId="0" borderId="0" xfId="640" applyNumberFormat="1"/>
    <xf numFmtId="0" fontId="8" fillId="0" borderId="0" xfId="641"/>
    <xf numFmtId="4" fontId="8" fillId="0" borderId="0" xfId="641" applyNumberFormat="1"/>
    <xf numFmtId="0" fontId="8" fillId="87" borderId="0" xfId="641" applyFill="1"/>
    <xf numFmtId="4" fontId="0" fillId="75" borderId="0" xfId="0" applyNumberFormat="1" applyFill="1"/>
    <xf numFmtId="4" fontId="0" fillId="0" borderId="0" xfId="0" applyNumberFormat="1" applyFill="1"/>
    <xf numFmtId="0" fontId="8" fillId="0" borderId="0" xfId="641" applyFill="1"/>
    <xf numFmtId="0" fontId="0" fillId="0" borderId="4" xfId="0" applyBorder="1" applyAlignment="1">
      <alignment horizontal="center"/>
    </xf>
    <xf numFmtId="0" fontId="7" fillId="0" borderId="0" xfId="642"/>
    <xf numFmtId="4" fontId="7" fillId="0" borderId="0" xfId="642" applyNumberFormat="1"/>
    <xf numFmtId="0" fontId="7" fillId="89" borderId="0" xfId="642" applyFill="1"/>
    <xf numFmtId="4" fontId="7" fillId="89" borderId="0" xfId="642" applyNumberFormat="1" applyFill="1"/>
    <xf numFmtId="0" fontId="6" fillId="0" borderId="0" xfId="643"/>
    <xf numFmtId="4" fontId="6" fillId="0" borderId="0" xfId="643" applyNumberFormat="1"/>
    <xf numFmtId="0" fontId="6" fillId="85" borderId="0" xfId="643" applyFill="1"/>
    <xf numFmtId="4" fontId="6" fillId="85" borderId="0" xfId="643" applyNumberFormat="1" applyFill="1"/>
    <xf numFmtId="0" fontId="8" fillId="85" borderId="0" xfId="641" applyFill="1"/>
    <xf numFmtId="49" fontId="24" fillId="84" borderId="0" xfId="0" applyNumberFormat="1" applyFont="1" applyFill="1" applyAlignment="1">
      <alignment horizontal="left"/>
    </xf>
    <xf numFmtId="168" fontId="29" fillId="84" borderId="0" xfId="0" applyNumberFormat="1" applyFont="1" applyFill="1" applyAlignment="1">
      <alignment horizontal="center"/>
    </xf>
    <xf numFmtId="0" fontId="24" fillId="84" borderId="4" xfId="0" applyFont="1" applyFill="1" applyBorder="1" applyAlignment="1">
      <alignment horizontal="left" vertical="top" wrapText="1"/>
    </xf>
    <xf numFmtId="14" fontId="24" fillId="84" borderId="4" xfId="0" applyNumberFormat="1" applyFont="1" applyFill="1" applyBorder="1" applyAlignment="1">
      <alignment horizontal="left" vertical="top" wrapText="1"/>
    </xf>
    <xf numFmtId="0" fontId="6" fillId="84" borderId="0" xfId="643" applyFill="1"/>
    <xf numFmtId="43" fontId="24" fillId="0" borderId="0" xfId="0" applyNumberFormat="1" applyFont="1" applyFill="1"/>
    <xf numFmtId="49" fontId="24" fillId="84" borderId="4" xfId="0" applyNumberFormat="1" applyFont="1" applyFill="1" applyBorder="1" applyAlignment="1">
      <alignment horizontal="left"/>
    </xf>
    <xf numFmtId="0" fontId="24" fillId="84" borderId="4" xfId="0" applyFont="1" applyFill="1" applyBorder="1"/>
    <xf numFmtId="0" fontId="104" fillId="84" borderId="4" xfId="0" applyFont="1" applyFill="1" applyBorder="1" applyAlignment="1">
      <alignment horizontal="left" vertical="top" wrapText="1"/>
    </xf>
    <xf numFmtId="0" fontId="4" fillId="0" borderId="0" xfId="646"/>
    <xf numFmtId="4" fontId="4" fillId="0" borderId="0" xfId="646" applyNumberFormat="1"/>
    <xf numFmtId="0" fontId="4" fillId="89" borderId="0" xfId="646" applyFill="1"/>
    <xf numFmtId="4" fontId="4" fillId="89" borderId="0" xfId="646" applyNumberFormat="1" applyFill="1"/>
    <xf numFmtId="0" fontId="8" fillId="89" borderId="0" xfId="641" applyFill="1"/>
    <xf numFmtId="0" fontId="3" fillId="0" borderId="0" xfId="647"/>
    <xf numFmtId="4" fontId="3" fillId="0" borderId="0" xfId="647" applyNumberFormat="1"/>
    <xf numFmtId="0" fontId="3" fillId="91" borderId="0" xfId="647" applyFill="1"/>
    <xf numFmtId="4" fontId="3" fillId="91" borderId="0" xfId="647" applyNumberFormat="1" applyFill="1"/>
    <xf numFmtId="0" fontId="3" fillId="69" borderId="0" xfId="647" applyFill="1"/>
    <xf numFmtId="4" fontId="3" fillId="69" borderId="0" xfId="647" applyNumberFormat="1" applyFill="1"/>
    <xf numFmtId="0" fontId="118" fillId="0" borderId="0" xfId="0" applyFont="1"/>
    <xf numFmtId="0" fontId="116" fillId="0" borderId="0" xfId="0" applyFont="1"/>
    <xf numFmtId="0" fontId="2" fillId="0" borderId="0" xfId="648"/>
    <xf numFmtId="4" fontId="2" fillId="0" borderId="0" xfId="648" applyNumberFormat="1"/>
    <xf numFmtId="4" fontId="0" fillId="0" borderId="4" xfId="0" applyNumberFormat="1" applyFill="1" applyBorder="1"/>
    <xf numFmtId="0" fontId="2" fillId="0" borderId="4" xfId="648" applyFill="1" applyBorder="1"/>
    <xf numFmtId="0" fontId="118" fillId="0" borderId="4" xfId="0" applyFont="1" applyFill="1" applyBorder="1" applyAlignment="1">
      <alignment vertical="center" wrapText="1"/>
    </xf>
    <xf numFmtId="164" fontId="22" fillId="0" borderId="0" xfId="0" applyNumberFormat="1" applyFont="1" applyFill="1" applyBorder="1"/>
    <xf numFmtId="0" fontId="32" fillId="0" borderId="0" xfId="0" applyFont="1" applyFill="1" applyBorder="1"/>
    <xf numFmtId="164" fontId="32" fillId="0" borderId="0" xfId="227" applyNumberFormat="1" applyFont="1" applyFill="1"/>
    <xf numFmtId="49" fontId="39" fillId="0" borderId="4" xfId="0" applyNumberFormat="1" applyFont="1" applyFill="1" applyBorder="1" applyAlignment="1">
      <alignment horizontal="center"/>
    </xf>
    <xf numFmtId="43" fontId="39" fillId="0" borderId="0" xfId="227" applyFont="1" applyFill="1" applyBorder="1"/>
    <xf numFmtId="49" fontId="32" fillId="0" borderId="4" xfId="0" applyNumberFormat="1" applyFont="1" applyFill="1" applyBorder="1" applyAlignment="1">
      <alignment horizontal="center"/>
    </xf>
    <xf numFmtId="49" fontId="32" fillId="0" borderId="16" xfId="0" applyNumberFormat="1" applyFont="1" applyFill="1" applyBorder="1" applyAlignment="1">
      <alignment horizontal="center"/>
    </xf>
    <xf numFmtId="0" fontId="32" fillId="0" borderId="0" xfId="0" applyNumberFormat="1" applyFont="1" applyFill="1" applyBorder="1" applyAlignment="1">
      <alignment vertical="top" wrapText="1"/>
    </xf>
    <xf numFmtId="0" fontId="119" fillId="0" borderId="0" xfId="373" applyFont="1" applyFill="1" applyBorder="1" applyAlignment="1">
      <alignment wrapText="1"/>
    </xf>
    <xf numFmtId="49" fontId="32" fillId="0" borderId="0" xfId="0" applyNumberFormat="1" applyFont="1" applyFill="1" applyBorder="1" applyAlignment="1">
      <alignment horizontal="left"/>
    </xf>
    <xf numFmtId="0" fontId="119" fillId="0" borderId="0" xfId="372" applyFont="1" applyFill="1" applyBorder="1" applyAlignment="1"/>
    <xf numFmtId="0" fontId="121" fillId="0" borderId="0" xfId="221" applyFont="1" applyFill="1"/>
    <xf numFmtId="49" fontId="32" fillId="0" borderId="2" xfId="0" applyNumberFormat="1" applyFont="1" applyFill="1" applyBorder="1" applyAlignment="1">
      <alignment horizontal="center"/>
    </xf>
    <xf numFmtId="49" fontId="32" fillId="0" borderId="31" xfId="0" applyNumberFormat="1" applyFont="1" applyFill="1" applyBorder="1" applyAlignment="1">
      <alignment horizontal="center"/>
    </xf>
    <xf numFmtId="0" fontId="32" fillId="0" borderId="0" xfId="0" applyFont="1" applyFill="1" applyBorder="1" applyAlignment="1">
      <alignment horizontal="left" vertical="top" wrapText="1"/>
    </xf>
    <xf numFmtId="49" fontId="32" fillId="0" borderId="24" xfId="0" applyNumberFormat="1" applyFont="1" applyFill="1" applyBorder="1" applyAlignment="1">
      <alignment horizontal="center"/>
    </xf>
    <xf numFmtId="49" fontId="32" fillId="0" borderId="0" xfId="0" applyNumberFormat="1" applyFont="1" applyFill="1" applyBorder="1" applyAlignment="1">
      <alignment horizontal="center"/>
    </xf>
    <xf numFmtId="49" fontId="32" fillId="0" borderId="29" xfId="0" applyNumberFormat="1" applyFont="1" applyFill="1" applyBorder="1" applyAlignment="1">
      <alignment horizontal="center"/>
    </xf>
    <xf numFmtId="0" fontId="32" fillId="0" borderId="47" xfId="0" applyFont="1" applyFill="1" applyBorder="1"/>
    <xf numFmtId="0" fontId="32" fillId="0" borderId="0" xfId="0" quotePrefix="1" applyNumberFormat="1" applyFont="1" applyFill="1" applyBorder="1" applyAlignment="1">
      <alignment vertical="top" wrapText="1"/>
    </xf>
    <xf numFmtId="0" fontId="32" fillId="0" borderId="4" xfId="0" applyNumberFormat="1" applyFont="1" applyFill="1" applyBorder="1" applyAlignment="1">
      <alignment horizontal="center"/>
    </xf>
    <xf numFmtId="0" fontId="32" fillId="0" borderId="16" xfId="0" applyNumberFormat="1" applyFont="1" applyFill="1" applyBorder="1" applyAlignment="1">
      <alignment horizontal="center"/>
    </xf>
    <xf numFmtId="49" fontId="32" fillId="0" borderId="27" xfId="0" applyNumberFormat="1" applyFont="1" applyFill="1" applyBorder="1" applyAlignment="1">
      <alignment horizontal="center"/>
    </xf>
    <xf numFmtId="49" fontId="32" fillId="0" borderId="30" xfId="0" applyNumberFormat="1" applyFont="1" applyFill="1" applyBorder="1" applyAlignment="1">
      <alignment horizontal="center"/>
    </xf>
    <xf numFmtId="0" fontId="32" fillId="0" borderId="0" xfId="0" quotePrefix="1" applyNumberFormat="1" applyFont="1" applyFill="1" applyBorder="1" applyAlignment="1">
      <alignment vertical="top"/>
    </xf>
    <xf numFmtId="49" fontId="32" fillId="0" borderId="28" xfId="0" applyNumberFormat="1" applyFont="1" applyFill="1" applyBorder="1" applyAlignment="1">
      <alignment horizontal="center"/>
    </xf>
    <xf numFmtId="0" fontId="32" fillId="0" borderId="0" xfId="0" applyFont="1" applyFill="1" applyBorder="1" applyAlignment="1">
      <alignment horizontal="left" vertical="top"/>
    </xf>
    <xf numFmtId="49" fontId="32" fillId="0" borderId="20" xfId="0" applyNumberFormat="1" applyFont="1" applyFill="1" applyBorder="1" applyAlignment="1">
      <alignment horizontal="center"/>
    </xf>
    <xf numFmtId="43" fontId="32" fillId="0" borderId="0" xfId="227" applyFont="1" applyFill="1" applyBorder="1"/>
    <xf numFmtId="0" fontId="32" fillId="0" borderId="0" xfId="0" applyFont="1" applyFill="1" applyBorder="1" applyAlignment="1">
      <alignment horizontal="left"/>
    </xf>
    <xf numFmtId="0" fontId="32" fillId="0" borderId="0" xfId="0" applyFont="1" applyFill="1" applyBorder="1" applyAlignment="1">
      <alignment wrapText="1"/>
    </xf>
    <xf numFmtId="41" fontId="32" fillId="0" borderId="0" xfId="0" applyNumberFormat="1" applyFont="1" applyFill="1"/>
    <xf numFmtId="41" fontId="32" fillId="0" borderId="0" xfId="227" applyNumberFormat="1" applyFont="1" applyFill="1"/>
    <xf numFmtId="41" fontId="32" fillId="0" borderId="0" xfId="227" applyNumberFormat="1" applyFont="1" applyFill="1" applyBorder="1"/>
    <xf numFmtId="41" fontId="39" fillId="0" borderId="0" xfId="0" applyNumberFormat="1" applyFont="1" applyFill="1"/>
    <xf numFmtId="41" fontId="121" fillId="0" borderId="0" xfId="221" applyNumberFormat="1" applyFont="1" applyFill="1"/>
    <xf numFmtId="43" fontId="39" fillId="0" borderId="47" xfId="227" applyFont="1" applyFill="1" applyBorder="1"/>
    <xf numFmtId="49" fontId="39" fillId="0" borderId="46" xfId="0" applyNumberFormat="1" applyFont="1" applyFill="1" applyBorder="1" applyAlignment="1">
      <alignment horizontal="center"/>
    </xf>
    <xf numFmtId="41" fontId="39" fillId="0" borderId="10" xfId="0" applyNumberFormat="1" applyFont="1" applyFill="1" applyBorder="1"/>
    <xf numFmtId="49" fontId="39" fillId="0" borderId="16" xfId="0" applyNumberFormat="1" applyFont="1" applyFill="1" applyBorder="1" applyAlignment="1">
      <alignment horizontal="center"/>
    </xf>
    <xf numFmtId="49" fontId="39" fillId="0" borderId="29" xfId="0" applyNumberFormat="1" applyFont="1" applyFill="1" applyBorder="1" applyAlignment="1">
      <alignment horizontal="center"/>
    </xf>
    <xf numFmtId="49" fontId="39" fillId="0" borderId="27" xfId="0" applyNumberFormat="1" applyFont="1" applyFill="1" applyBorder="1" applyAlignment="1">
      <alignment horizontal="center"/>
    </xf>
    <xf numFmtId="49" fontId="39" fillId="0" borderId="30" xfId="0" applyNumberFormat="1" applyFont="1" applyFill="1" applyBorder="1" applyAlignment="1">
      <alignment horizontal="center"/>
    </xf>
    <xf numFmtId="49" fontId="32" fillId="0" borderId="25" xfId="0" applyNumberFormat="1" applyFont="1" applyFill="1" applyBorder="1" applyAlignment="1">
      <alignment horizontal="center"/>
    </xf>
    <xf numFmtId="41" fontId="22" fillId="0" borderId="0" xfId="0" applyNumberFormat="1" applyFont="1" applyFill="1"/>
    <xf numFmtId="10" fontId="22" fillId="0" borderId="0" xfId="0" applyNumberFormat="1" applyFont="1" applyFill="1"/>
    <xf numFmtId="164" fontId="21" fillId="0" borderId="0" xfId="227" applyNumberFormat="1" applyFont="1" applyFill="1"/>
    <xf numFmtId="164" fontId="22" fillId="0" borderId="0" xfId="227" applyNumberFormat="1" applyFont="1" applyFill="1" applyBorder="1"/>
    <xf numFmtId="41" fontId="22" fillId="0" borderId="0" xfId="227" applyNumberFormat="1" applyFont="1" applyFill="1"/>
    <xf numFmtId="164" fontId="22" fillId="0" borderId="0" xfId="0" applyNumberFormat="1" applyFont="1" applyFill="1"/>
    <xf numFmtId="164" fontId="21" fillId="0" borderId="0" xfId="0" applyNumberFormat="1" applyFont="1" applyFill="1"/>
    <xf numFmtId="17" fontId="21" fillId="0" borderId="9" xfId="0" applyNumberFormat="1" applyFont="1" applyFill="1" applyBorder="1" applyAlignment="1">
      <alignment horizontal="center"/>
    </xf>
    <xf numFmtId="41" fontId="21" fillId="0" borderId="9" xfId="0" applyNumberFormat="1" applyFont="1" applyFill="1" applyBorder="1" applyAlignment="1">
      <alignment horizontal="center"/>
    </xf>
    <xf numFmtId="41" fontId="21" fillId="0" borderId="4" xfId="0" applyNumberFormat="1" applyFont="1" applyFill="1" applyBorder="1" applyAlignment="1">
      <alignment horizontal="center" wrapText="1"/>
    </xf>
    <xf numFmtId="43" fontId="22" fillId="0" borderId="0" xfId="227" applyNumberFormat="1" applyFont="1" applyFill="1"/>
    <xf numFmtId="43" fontId="22" fillId="0" borderId="0" xfId="227" applyFont="1" applyFill="1" applyBorder="1"/>
    <xf numFmtId="41" fontId="22" fillId="0" borderId="0" xfId="227" applyNumberFormat="1" applyFont="1" applyFill="1" applyBorder="1"/>
    <xf numFmtId="49" fontId="22" fillId="0" borderId="0" xfId="0" applyNumberFormat="1" applyFont="1" applyFill="1" applyBorder="1" applyAlignment="1">
      <alignment horizontal="center"/>
    </xf>
    <xf numFmtId="43" fontId="22" fillId="0" borderId="0" xfId="0" applyNumberFormat="1" applyFont="1" applyFill="1"/>
    <xf numFmtId="49" fontId="22" fillId="0" borderId="0" xfId="0" applyNumberFormat="1" applyFont="1" applyFill="1" applyAlignment="1">
      <alignment horizontal="right"/>
    </xf>
    <xf numFmtId="49" fontId="122" fillId="0" borderId="0" xfId="0" applyNumberFormat="1" applyFont="1" applyFill="1" applyAlignment="1"/>
    <xf numFmtId="49" fontId="122" fillId="0" borderId="0" xfId="0" applyNumberFormat="1" applyFont="1" applyFill="1" applyAlignment="1">
      <alignment horizontal="right"/>
    </xf>
    <xf numFmtId="41" fontId="22" fillId="0" borderId="9" xfId="0" applyNumberFormat="1" applyFont="1" applyFill="1" applyBorder="1"/>
    <xf numFmtId="43" fontId="22" fillId="0" borderId="0" xfId="0" applyNumberFormat="1" applyFont="1" applyFill="1" applyBorder="1"/>
    <xf numFmtId="41" fontId="0" fillId="0" borderId="0" xfId="0" applyNumberFormat="1"/>
    <xf numFmtId="0" fontId="21" fillId="0" borderId="0" xfId="0" applyFont="1" applyAlignment="1">
      <alignment horizontal="center" wrapText="1"/>
    </xf>
    <xf numFmtId="41" fontId="0" fillId="0" borderId="9" xfId="0" applyNumberFormat="1" applyBorder="1"/>
    <xf numFmtId="41" fontId="21" fillId="0" borderId="0" xfId="0" applyNumberFormat="1" applyFont="1"/>
    <xf numFmtId="14" fontId="21" fillId="0" borderId="0" xfId="0" applyNumberFormat="1" applyFont="1" applyFill="1" applyAlignment="1">
      <alignment horizontal="center"/>
    </xf>
    <xf numFmtId="49" fontId="39" fillId="0" borderId="2" xfId="0" applyNumberFormat="1" applyFont="1" applyFill="1" applyBorder="1" applyAlignment="1">
      <alignment horizontal="center"/>
    </xf>
    <xf numFmtId="49" fontId="32" fillId="0" borderId="10" xfId="0" applyNumberFormat="1" applyFont="1" applyFill="1" applyBorder="1" applyAlignment="1">
      <alignment horizontal="center"/>
    </xf>
    <xf numFmtId="49" fontId="32" fillId="0" borderId="49" xfId="0" applyNumberFormat="1" applyFont="1" applyFill="1" applyBorder="1" applyAlignment="1">
      <alignment horizontal="center"/>
    </xf>
    <xf numFmtId="49" fontId="32" fillId="0" borderId="9" xfId="0" applyNumberFormat="1" applyFont="1" applyFill="1" applyBorder="1" applyAlignment="1">
      <alignment horizontal="center"/>
    </xf>
    <xf numFmtId="49" fontId="39" fillId="0" borderId="50" xfId="0" applyNumberFormat="1" applyFont="1" applyFill="1" applyBorder="1" applyAlignment="1">
      <alignment horizontal="center"/>
    </xf>
    <xf numFmtId="0" fontId="32" fillId="0" borderId="20" xfId="0" applyNumberFormat="1" applyFont="1" applyFill="1" applyBorder="1" applyAlignment="1">
      <alignment horizontal="center"/>
    </xf>
    <xf numFmtId="0" fontId="32" fillId="0" borderId="2" xfId="0" applyNumberFormat="1" applyFont="1" applyFill="1" applyBorder="1" applyAlignment="1">
      <alignment horizontal="center"/>
    </xf>
    <xf numFmtId="49" fontId="32" fillId="0" borderId="48" xfId="0" applyNumberFormat="1" applyFont="1" applyFill="1" applyBorder="1" applyAlignment="1">
      <alignment horizontal="center"/>
    </xf>
    <xf numFmtId="49" fontId="39" fillId="0" borderId="48" xfId="0" applyNumberFormat="1" applyFont="1" applyFill="1" applyBorder="1" applyAlignment="1">
      <alignment horizontal="center"/>
    </xf>
    <xf numFmtId="49" fontId="39" fillId="0" borderId="20" xfId="0" applyNumberFormat="1" applyFont="1" applyFill="1" applyBorder="1" applyAlignment="1">
      <alignment horizontal="center"/>
    </xf>
    <xf numFmtId="49" fontId="39" fillId="0" borderId="9" xfId="0" applyNumberFormat="1" applyFont="1" applyFill="1" applyBorder="1" applyAlignment="1">
      <alignment horizontal="center"/>
    </xf>
    <xf numFmtId="49" fontId="39" fillId="0" borderId="25" xfId="0" applyNumberFormat="1" applyFont="1" applyFill="1" applyBorder="1" applyAlignment="1">
      <alignment horizontal="center"/>
    </xf>
    <xf numFmtId="41" fontId="32" fillId="0" borderId="15" xfId="0" applyNumberFormat="1" applyFont="1" applyFill="1" applyBorder="1"/>
    <xf numFmtId="41" fontId="32" fillId="0" borderId="0" xfId="0" applyNumberFormat="1" applyFont="1" applyFill="1" applyBorder="1"/>
    <xf numFmtId="41" fontId="32" fillId="0" borderId="15" xfId="221" applyNumberFormat="1" applyFont="1" applyFill="1" applyBorder="1"/>
    <xf numFmtId="41" fontId="121" fillId="0" borderId="0" xfId="221" applyNumberFormat="1" applyFont="1" applyFill="1" applyBorder="1"/>
    <xf numFmtId="41" fontId="32" fillId="0" borderId="15" xfId="227" applyNumberFormat="1" applyFont="1" applyFill="1" applyBorder="1"/>
    <xf numFmtId="41" fontId="39" fillId="0" borderId="15" xfId="0" applyNumberFormat="1" applyFont="1" applyFill="1" applyBorder="1"/>
    <xf numFmtId="41" fontId="39" fillId="0" borderId="0" xfId="0" applyNumberFormat="1" applyFont="1" applyFill="1" applyBorder="1"/>
    <xf numFmtId="49" fontId="39" fillId="0" borderId="31" xfId="0" applyNumberFormat="1" applyFont="1" applyFill="1" applyBorder="1" applyAlignment="1">
      <alignment horizontal="center"/>
    </xf>
    <xf numFmtId="49" fontId="39" fillId="0" borderId="51" xfId="0" applyNumberFormat="1" applyFont="1" applyFill="1" applyBorder="1" applyAlignment="1">
      <alignment horizontal="center"/>
    </xf>
    <xf numFmtId="41" fontId="32" fillId="0" borderId="52" xfId="227" applyNumberFormat="1" applyFont="1" applyFill="1" applyBorder="1"/>
    <xf numFmtId="0" fontId="0" fillId="0" borderId="0" xfId="0" applyAlignment="1">
      <alignment horizontal="left" indent="1"/>
    </xf>
    <xf numFmtId="42" fontId="0" fillId="0" borderId="0" xfId="651" applyNumberFormat="1" applyFont="1"/>
    <xf numFmtId="49" fontId="21" fillId="0" borderId="2" xfId="0" applyNumberFormat="1" applyFont="1" applyFill="1" applyBorder="1" applyAlignment="1">
      <alignment horizontal="centerContinuous"/>
    </xf>
    <xf numFmtId="49" fontId="21" fillId="0" borderId="2" xfId="0" applyNumberFormat="1" applyFont="1" applyFill="1" applyBorder="1" applyAlignment="1">
      <alignment horizontal="center"/>
    </xf>
    <xf numFmtId="49" fontId="21" fillId="0" borderId="20" xfId="0" applyNumberFormat="1" applyFont="1" applyFill="1" applyBorder="1" applyAlignment="1"/>
    <xf numFmtId="0" fontId="21" fillId="0" borderId="4" xfId="0" applyNumberFormat="1" applyFont="1" applyFill="1" applyBorder="1" applyAlignment="1">
      <alignment horizontal="center"/>
    </xf>
    <xf numFmtId="49" fontId="32" fillId="0" borderId="32" xfId="227" applyNumberFormat="1" applyFont="1" applyFill="1" applyBorder="1" applyAlignment="1">
      <alignment horizontal="left"/>
    </xf>
    <xf numFmtId="43" fontId="32" fillId="0" borderId="0" xfId="227" applyNumberFormat="1" applyFont="1" applyFill="1" applyBorder="1"/>
    <xf numFmtId="41" fontId="32" fillId="0" borderId="24" xfId="0" applyNumberFormat="1" applyFont="1" applyFill="1" applyBorder="1"/>
    <xf numFmtId="49" fontId="32" fillId="0" borderId="32" xfId="0" applyNumberFormat="1" applyFont="1" applyFill="1" applyBorder="1" applyAlignment="1">
      <alignment horizontal="left"/>
    </xf>
    <xf numFmtId="49" fontId="32" fillId="0" borderId="32" xfId="0" applyNumberFormat="1" applyFont="1" applyFill="1" applyBorder="1" applyAlignment="1">
      <alignment horizontal="left" vertical="top"/>
    </xf>
    <xf numFmtId="1" fontId="32" fillId="0" borderId="32" xfId="227" applyNumberFormat="1" applyFont="1" applyFill="1" applyBorder="1" applyAlignment="1">
      <alignment horizontal="left"/>
    </xf>
    <xf numFmtId="0" fontId="32" fillId="0" borderId="32" xfId="0" applyFont="1" applyFill="1" applyBorder="1" applyAlignment="1">
      <alignment horizontal="left"/>
    </xf>
    <xf numFmtId="49" fontId="32" fillId="0" borderId="32" xfId="0" applyNumberFormat="1" applyFont="1" applyFill="1" applyBorder="1"/>
    <xf numFmtId="49" fontId="32" fillId="0" borderId="0" xfId="0" applyNumberFormat="1" applyFont="1" applyFill="1" applyBorder="1"/>
    <xf numFmtId="0" fontId="119" fillId="0" borderId="32" xfId="373" applyFont="1" applyFill="1" applyBorder="1" applyAlignment="1">
      <alignment horizontal="left" wrapText="1"/>
    </xf>
    <xf numFmtId="0" fontId="119" fillId="0" borderId="32" xfId="0" applyFont="1" applyFill="1" applyBorder="1" applyAlignment="1">
      <alignment horizontal="left"/>
    </xf>
    <xf numFmtId="0" fontId="119" fillId="0" borderId="0" xfId="0" applyFont="1" applyFill="1" applyBorder="1"/>
    <xf numFmtId="0" fontId="120" fillId="0" borderId="32" xfId="642" applyFont="1" applyFill="1" applyBorder="1" applyAlignment="1">
      <alignment horizontal="left"/>
    </xf>
    <xf numFmtId="49" fontId="119" fillId="0" borderId="32" xfId="372" applyNumberFormat="1" applyFont="1" applyFill="1" applyBorder="1" applyAlignment="1">
      <alignment horizontal="left" wrapText="1"/>
    </xf>
    <xf numFmtId="49" fontId="32" fillId="0" borderId="32" xfId="221" applyNumberFormat="1" applyFont="1" applyFill="1" applyBorder="1" applyAlignment="1">
      <alignment horizontal="left"/>
    </xf>
    <xf numFmtId="0" fontId="32" fillId="0" borderId="0" xfId="221" applyFont="1" applyFill="1" applyBorder="1"/>
    <xf numFmtId="41" fontId="121" fillId="0" borderId="24" xfId="221" applyNumberFormat="1" applyFont="1" applyFill="1" applyBorder="1"/>
    <xf numFmtId="0" fontId="32" fillId="0" borderId="0" xfId="348" applyFont="1" applyFill="1" applyBorder="1"/>
    <xf numFmtId="0" fontId="120" fillId="0" borderId="0" xfId="513" applyFont="1" applyFill="1" applyBorder="1"/>
    <xf numFmtId="0" fontId="120" fillId="0" borderId="0" xfId="628" applyFont="1" applyFill="1" applyBorder="1"/>
    <xf numFmtId="0" fontId="32" fillId="0" borderId="0" xfId="0" quotePrefix="1" applyNumberFormat="1" applyFont="1" applyFill="1" applyBorder="1"/>
    <xf numFmtId="49" fontId="32" fillId="0" borderId="32" xfId="0" quotePrefix="1" applyNumberFormat="1" applyFont="1" applyFill="1" applyBorder="1" applyAlignment="1">
      <alignment horizontal="left"/>
    </xf>
    <xf numFmtId="0" fontId="120" fillId="0" borderId="32" xfId="550" applyNumberFormat="1" applyFont="1" applyFill="1" applyBorder="1" applyAlignment="1">
      <alignment horizontal="left"/>
    </xf>
    <xf numFmtId="0" fontId="120" fillId="0" borderId="0" xfId="551" applyFont="1" applyFill="1" applyBorder="1"/>
    <xf numFmtId="0" fontId="32" fillId="0" borderId="32" xfId="0" applyFont="1" applyFill="1" applyBorder="1"/>
    <xf numFmtId="0" fontId="39" fillId="0" borderId="0" xfId="0" applyFont="1" applyFill="1" applyBorder="1"/>
    <xf numFmtId="43" fontId="39" fillId="0" borderId="0" xfId="227" applyNumberFormat="1" applyFont="1" applyFill="1" applyBorder="1"/>
    <xf numFmtId="49" fontId="32" fillId="0" borderId="25" xfId="0" applyNumberFormat="1" applyFont="1" applyFill="1" applyBorder="1" applyAlignment="1">
      <alignment horizontal="left"/>
    </xf>
    <xf numFmtId="0" fontId="32" fillId="0" borderId="9" xfId="0" applyFont="1" applyFill="1" applyBorder="1"/>
    <xf numFmtId="43" fontId="32" fillId="0" borderId="9" xfId="227" applyNumberFormat="1" applyFont="1" applyFill="1" applyBorder="1"/>
    <xf numFmtId="43" fontId="32" fillId="0" borderId="9" xfId="227" applyFont="1" applyFill="1" applyBorder="1"/>
    <xf numFmtId="41" fontId="32" fillId="0" borderId="53" xfId="227" applyNumberFormat="1" applyFont="1" applyFill="1" applyBorder="1"/>
    <xf numFmtId="41" fontId="32" fillId="0" borderId="21" xfId="0" applyNumberFormat="1" applyFont="1" applyFill="1" applyBorder="1"/>
    <xf numFmtId="41" fontId="32" fillId="0" borderId="9" xfId="0" applyNumberFormat="1" applyFont="1" applyFill="1" applyBorder="1"/>
    <xf numFmtId="41" fontId="32" fillId="0" borderId="30" xfId="0" applyNumberFormat="1" applyFont="1" applyFill="1" applyBorder="1"/>
    <xf numFmtId="41" fontId="22" fillId="0" borderId="10" xfId="0" applyNumberFormat="1" applyFont="1" applyFill="1" applyBorder="1"/>
    <xf numFmtId="41" fontId="21" fillId="0" borderId="23" xfId="0" applyNumberFormat="1" applyFont="1" applyFill="1" applyBorder="1"/>
    <xf numFmtId="49" fontId="39" fillId="0" borderId="0" xfId="0" applyNumberFormat="1" applyFont="1" applyFill="1" applyBorder="1" applyAlignment="1">
      <alignment horizontal="left"/>
    </xf>
    <xf numFmtId="41" fontId="39" fillId="0" borderId="8" xfId="227" applyNumberFormat="1" applyFont="1" applyFill="1" applyBorder="1"/>
    <xf numFmtId="41" fontId="39" fillId="0" borderId="54" xfId="227" applyNumberFormat="1" applyFont="1" applyFill="1" applyBorder="1"/>
    <xf numFmtId="41" fontId="39" fillId="0" borderId="35" xfId="0" applyNumberFormat="1" applyFont="1" applyFill="1" applyBorder="1"/>
    <xf numFmtId="41" fontId="39" fillId="0" borderId="8" xfId="0" applyNumberFormat="1" applyFont="1" applyFill="1" applyBorder="1"/>
    <xf numFmtId="49" fontId="21" fillId="0" borderId="0" xfId="0" applyNumberFormat="1" applyFont="1" applyFill="1" applyAlignment="1">
      <alignment horizontal="right"/>
    </xf>
    <xf numFmtId="0" fontId="119" fillId="0" borderId="55" xfId="372" applyFont="1" applyFill="1" applyBorder="1" applyAlignment="1"/>
    <xf numFmtId="0" fontId="119" fillId="0" borderId="55" xfId="373" applyFont="1" applyFill="1" applyBorder="1" applyAlignment="1">
      <alignment wrapText="1"/>
    </xf>
    <xf numFmtId="49" fontId="119" fillId="0" borderId="32" xfId="372" applyNumberFormat="1" applyFont="1" applyFill="1" applyBorder="1" applyAlignment="1">
      <alignment wrapText="1"/>
    </xf>
    <xf numFmtId="0" fontId="32" fillId="0" borderId="55" xfId="0" applyFont="1" applyFill="1" applyBorder="1"/>
    <xf numFmtId="0" fontId="32" fillId="0" borderId="7" xfId="0" applyFont="1" applyFill="1" applyBorder="1" applyAlignment="1">
      <alignment vertical="top" wrapText="1"/>
    </xf>
    <xf numFmtId="41" fontId="0" fillId="0" borderId="10" xfId="0" applyNumberFormat="1" applyBorder="1"/>
    <xf numFmtId="42" fontId="0" fillId="0" borderId="23" xfId="651" applyNumberFormat="1" applyFont="1" applyBorder="1"/>
    <xf numFmtId="0" fontId="21" fillId="0" borderId="9" xfId="0" applyFont="1" applyBorder="1" applyAlignment="1">
      <alignment horizontal="center"/>
    </xf>
    <xf numFmtId="0" fontId="21" fillId="0" borderId="9" xfId="0" applyFont="1" applyBorder="1" applyAlignment="1">
      <alignment horizontal="center" wrapText="1"/>
    </xf>
    <xf numFmtId="49" fontId="39" fillId="0" borderId="50" xfId="0" applyNumberFormat="1" applyFont="1" applyFill="1" applyBorder="1" applyAlignment="1">
      <alignment horizontal="left"/>
    </xf>
    <xf numFmtId="10" fontId="21" fillId="0" borderId="0" xfId="0" applyNumberFormat="1" applyFont="1" applyFill="1"/>
    <xf numFmtId="0" fontId="22" fillId="0" borderId="9" xfId="0" applyFont="1" applyFill="1" applyBorder="1"/>
    <xf numFmtId="10" fontId="22" fillId="0" borderId="0" xfId="0" applyNumberFormat="1" applyFont="1" applyFill="1" applyAlignment="1">
      <alignment horizontal="center"/>
    </xf>
    <xf numFmtId="0" fontId="21" fillId="0" borderId="9" xfId="0" applyFont="1" applyBorder="1"/>
    <xf numFmtId="10" fontId="0" fillId="0" borderId="0" xfId="0" applyNumberFormat="1"/>
    <xf numFmtId="42" fontId="21" fillId="0" borderId="0" xfId="0" applyNumberFormat="1" applyFont="1"/>
    <xf numFmtId="0" fontId="22" fillId="0" borderId="0" xfId="0" applyFont="1" applyFill="1" applyAlignment="1">
      <alignment horizontal="center"/>
    </xf>
    <xf numFmtId="10" fontId="22" fillId="0" borderId="9" xfId="0" applyNumberFormat="1" applyFont="1" applyFill="1" applyBorder="1" applyAlignment="1">
      <alignment horizontal="center"/>
    </xf>
    <xf numFmtId="41" fontId="21" fillId="0" borderId="20" xfId="0" applyNumberFormat="1" applyFont="1" applyFill="1" applyBorder="1" applyAlignment="1">
      <alignment horizontal="center"/>
    </xf>
    <xf numFmtId="41" fontId="21" fillId="0" borderId="16" xfId="0" applyNumberFormat="1" applyFont="1" applyFill="1" applyBorder="1" applyAlignment="1">
      <alignment horizontal="center"/>
    </xf>
    <xf numFmtId="41" fontId="21" fillId="0" borderId="2" xfId="0" applyNumberFormat="1" applyFont="1" applyFill="1" applyBorder="1" applyAlignment="1">
      <alignment horizontal="center"/>
    </xf>
    <xf numFmtId="0" fontId="0" fillId="0" borderId="0" xfId="0" applyAlignment="1">
      <alignment horizontal="center"/>
    </xf>
    <xf numFmtId="0" fontId="0" fillId="0" borderId="10" xfId="0" applyFill="1" applyBorder="1" applyAlignment="1">
      <alignment horizontal="left" vertical="top" wrapText="1"/>
    </xf>
    <xf numFmtId="0" fontId="0" fillId="0" borderId="0" xfId="0" applyFill="1" applyAlignment="1">
      <alignment horizontal="left" vertical="top" wrapText="1"/>
    </xf>
    <xf numFmtId="37" fontId="20" fillId="0" borderId="0" xfId="342" applyFont="1" applyFill="1" applyBorder="1" applyAlignment="1">
      <alignment horizontal="left" vertical="top" wrapText="1"/>
    </xf>
    <xf numFmtId="37" fontId="21" fillId="0" borderId="19" xfId="342" applyFont="1" applyBorder="1" applyAlignment="1">
      <alignment horizontal="center"/>
    </xf>
    <xf numFmtId="37" fontId="21" fillId="0" borderId="17" xfId="342" applyFont="1" applyBorder="1" applyAlignment="1">
      <alignment horizontal="center"/>
    </xf>
    <xf numFmtId="37" fontId="21" fillId="0" borderId="18" xfId="342" applyFont="1" applyBorder="1" applyAlignment="1">
      <alignment horizontal="center"/>
    </xf>
    <xf numFmtId="37" fontId="21" fillId="0" borderId="21" xfId="342" applyFont="1" applyBorder="1" applyAlignment="1">
      <alignment horizontal="center"/>
    </xf>
    <xf numFmtId="37" fontId="21" fillId="0" borderId="9" xfId="342" applyFont="1" applyBorder="1" applyAlignment="1">
      <alignment horizontal="center"/>
    </xf>
    <xf numFmtId="37" fontId="21" fillId="0" borderId="22" xfId="342" applyFont="1" applyBorder="1" applyAlignment="1">
      <alignment horizontal="center"/>
    </xf>
  </cellXfs>
  <cellStyles count="652">
    <cellStyle name="_x0013_" xfId="1"/>
    <cellStyle name="_09GRC Gas Transport For Review" xfId="2"/>
    <cellStyle name="_4.06E Pass Throughs" xfId="3"/>
    <cellStyle name="_4.06E Pass Throughs_04 07E Wild Horse Wind Expansion (C) (2)" xfId="4"/>
    <cellStyle name="_4.06E Pass Throughs_3.01 Income Statement" xfId="5"/>
    <cellStyle name="_4.06E Pass Throughs_4 31 Regulatory Assets and Liabilities  7 06- Exhibit D" xfId="6"/>
    <cellStyle name="_4.06E Pass Throughs_4 32 Regulatory Assets and Liabilities  7 06- Exhibit D" xfId="7"/>
    <cellStyle name="_4.06E Pass Throughs_Book9" xfId="8"/>
    <cellStyle name="_4.13E Montana Energy Tax" xfId="9"/>
    <cellStyle name="_4.13E Montana Energy Tax_04 07E Wild Horse Wind Expansion (C) (2)" xfId="10"/>
    <cellStyle name="_4.13E Montana Energy Tax_3.01 Income Statement" xfId="11"/>
    <cellStyle name="_4.13E Montana Energy Tax_4 31 Regulatory Assets and Liabilities  7 06- Exhibit D" xfId="12"/>
    <cellStyle name="_4.13E Montana Energy Tax_4 32 Regulatory Assets and Liabilities  7 06- Exhibit D" xfId="13"/>
    <cellStyle name="_4.13E Montana Energy Tax_Book9" xfId="14"/>
    <cellStyle name="_AURORA WIP" xfId="15"/>
    <cellStyle name="_Book1" xfId="16"/>
    <cellStyle name="_Book1 (2)" xfId="17"/>
    <cellStyle name="_Book1 (2)_04 07E Wild Horse Wind Expansion (C) (2)" xfId="18"/>
    <cellStyle name="_Book1 (2)_3.01 Income Statement" xfId="19"/>
    <cellStyle name="_Book1 (2)_4 31 Regulatory Assets and Liabilities  7 06- Exhibit D" xfId="20"/>
    <cellStyle name="_Book1 (2)_4 32 Regulatory Assets and Liabilities  7 06- Exhibit D" xfId="21"/>
    <cellStyle name="_Book1 (2)_Book9" xfId="22"/>
    <cellStyle name="_Book1_3.01 Income Statement" xfId="23"/>
    <cellStyle name="_Book1_4 31 Regulatory Assets and Liabilities  7 06- Exhibit D" xfId="24"/>
    <cellStyle name="_Book1_4 32 Regulatory Assets and Liabilities  7 06- Exhibit D" xfId="25"/>
    <cellStyle name="_Book1_Book9" xfId="26"/>
    <cellStyle name="_Book2" xfId="27"/>
    <cellStyle name="_Book2_04 07E Wild Horse Wind Expansion (C) (2)" xfId="28"/>
    <cellStyle name="_Book2_3.01 Income Statement" xfId="29"/>
    <cellStyle name="_Book2_4 31 Regulatory Assets and Liabilities  7 06- Exhibit D" xfId="30"/>
    <cellStyle name="_Book2_4 32 Regulatory Assets and Liabilities  7 06- Exhibit D" xfId="31"/>
    <cellStyle name="_Book2_Book9" xfId="32"/>
    <cellStyle name="_Book3" xfId="33"/>
    <cellStyle name="_Book5" xfId="34"/>
    <cellStyle name="_Chelan Debt Forecast 12.19.05" xfId="35"/>
    <cellStyle name="_Chelan Debt Forecast 12.19.05_3.01 Income Statement" xfId="36"/>
    <cellStyle name="_Chelan Debt Forecast 12.19.05_4 31 Regulatory Assets and Liabilities  7 06- Exhibit D" xfId="37"/>
    <cellStyle name="_Chelan Debt Forecast 12.19.05_4 32 Regulatory Assets and Liabilities  7 06- Exhibit D" xfId="38"/>
    <cellStyle name="_Chelan Debt Forecast 12.19.05_Book9" xfId="39"/>
    <cellStyle name="_Copy 11-9 Sumas Proforma - Current" xfId="40"/>
    <cellStyle name="_Costs not in AURORA 06GRC" xfId="41"/>
    <cellStyle name="_Costs not in AURORA 06GRC_04 07E Wild Horse Wind Expansion (C) (2)" xfId="42"/>
    <cellStyle name="_Costs not in AURORA 06GRC_3.01 Income Statement" xfId="43"/>
    <cellStyle name="_Costs not in AURORA 06GRC_4 31 Regulatory Assets and Liabilities  7 06- Exhibit D" xfId="44"/>
    <cellStyle name="_Costs not in AURORA 06GRC_4 32 Regulatory Assets and Liabilities  7 06- Exhibit D" xfId="45"/>
    <cellStyle name="_Costs not in AURORA 06GRC_Book9" xfId="46"/>
    <cellStyle name="_Costs not in AURORA 2006GRC 6.15.06" xfId="47"/>
    <cellStyle name="_Costs not in AURORA 2006GRC 6.15.06_04 07E Wild Horse Wind Expansion (C) (2)" xfId="48"/>
    <cellStyle name="_Costs not in AURORA 2006GRC 6.15.06_3.01 Income Statement" xfId="49"/>
    <cellStyle name="_Costs not in AURORA 2006GRC 6.15.06_4 31 Regulatory Assets and Liabilities  7 06- Exhibit D" xfId="50"/>
    <cellStyle name="_Costs not in AURORA 2006GRC 6.15.06_4 32 Regulatory Assets and Liabilities  7 06- Exhibit D" xfId="51"/>
    <cellStyle name="_Costs not in AURORA 2006GRC 6.15.06_Book9" xfId="52"/>
    <cellStyle name="_Costs not in AURORA 2006GRC w gas price updated" xfId="53"/>
    <cellStyle name="_Costs not in AURORA 2007 Rate Case" xfId="54"/>
    <cellStyle name="_Costs not in AURORA 2007 Rate Case_3.01 Income Statement" xfId="55"/>
    <cellStyle name="_Costs not in AURORA 2007 Rate Case_4 31 Regulatory Assets and Liabilities  7 06- Exhibit D" xfId="56"/>
    <cellStyle name="_Costs not in AURORA 2007 Rate Case_4 32 Regulatory Assets and Liabilities  7 06- Exhibit D" xfId="57"/>
    <cellStyle name="_Costs not in AURORA 2007 Rate Case_Book9" xfId="58"/>
    <cellStyle name="_Costs not in KWI3000 '06Budget" xfId="59"/>
    <cellStyle name="_Costs not in KWI3000 '06Budget_3.01 Income Statement" xfId="60"/>
    <cellStyle name="_Costs not in KWI3000 '06Budget_4 31 Regulatory Assets and Liabilities  7 06- Exhibit D" xfId="61"/>
    <cellStyle name="_Costs not in KWI3000 '06Budget_4 32 Regulatory Assets and Liabilities  7 06- Exhibit D" xfId="62"/>
    <cellStyle name="_Costs not in KWI3000 '06Budget_Book9" xfId="63"/>
    <cellStyle name="_DEM-WP (C) Power Cost 2006GRC Order" xfId="64"/>
    <cellStyle name="_DEM-WP (C) Power Cost 2006GRC Order_04 07E Wild Horse Wind Expansion (C) (2)" xfId="65"/>
    <cellStyle name="_DEM-WP (C) Power Cost 2006GRC Order_3.01 Income Statement" xfId="66"/>
    <cellStyle name="_DEM-WP (C) Power Cost 2006GRC Order_4 31 Regulatory Assets and Liabilities  7 06- Exhibit D" xfId="67"/>
    <cellStyle name="_DEM-WP (C) Power Cost 2006GRC Order_4 32 Regulatory Assets and Liabilities  7 06- Exhibit D" xfId="68"/>
    <cellStyle name="_DEM-WP (C) Power Cost 2006GRC Order_Book9" xfId="69"/>
    <cellStyle name="_DEM-WP Revised (HC) Wild Horse 2006GRC" xfId="70"/>
    <cellStyle name="_DEM-WP(C) Colstrip FOR" xfId="71"/>
    <cellStyle name="_DEM-WP(C) Costs not in AURORA 2006GRC" xfId="72"/>
    <cellStyle name="_DEM-WP(C) Costs not in AURORA 2006GRC_3.01 Income Statement" xfId="73"/>
    <cellStyle name="_DEM-WP(C) Costs not in AURORA 2006GRC_4 31 Regulatory Assets and Liabilities  7 06- Exhibit D" xfId="74"/>
    <cellStyle name="_DEM-WP(C) Costs not in AURORA 2006GRC_4 32 Regulatory Assets and Liabilities  7 06- Exhibit D" xfId="75"/>
    <cellStyle name="_DEM-WP(C) Costs not in AURORA 2006GRC_Book9" xfId="76"/>
    <cellStyle name="_DEM-WP(C) Costs not in AURORA 2007GRC" xfId="77"/>
    <cellStyle name="_DEM-WP(C) Costs not in AURORA 2007PCORC-5.07Update" xfId="78"/>
    <cellStyle name="_DEM-WP(C) Costs not in AURORA 2007PCORC-5.07Update_DEM-WP(C) Production O&amp;M 2009GRC Rebuttal" xfId="79"/>
    <cellStyle name="_DEM-WP(C) Prod O&amp;M 2007GRC" xfId="80"/>
    <cellStyle name="_DEM-WP(C) Rate Year Sumas by Month Update Corrected" xfId="81"/>
    <cellStyle name="_DEM-WP(C) Sumas Proforma 11.5.07" xfId="82"/>
    <cellStyle name="_DEM-WP(C) Westside Hydro Data_051007" xfId="83"/>
    <cellStyle name="_Fixed Gas Transport 1 19 09" xfId="84"/>
    <cellStyle name="_Fuel Prices 4-14" xfId="85"/>
    <cellStyle name="_Fuel Prices 4-14_04 07E Wild Horse Wind Expansion (C) (2)" xfId="86"/>
    <cellStyle name="_Fuel Prices 4-14_3.01 Income Statement" xfId="87"/>
    <cellStyle name="_Fuel Prices 4-14_4 31 Regulatory Assets and Liabilities  7 06- Exhibit D" xfId="88"/>
    <cellStyle name="_Fuel Prices 4-14_4 32 Regulatory Assets and Liabilities  7 06- Exhibit D" xfId="89"/>
    <cellStyle name="_Fuel Prices 4-14_Book9" xfId="90"/>
    <cellStyle name="_Gas Transportation Charges_2009GRC_120308" xfId="91"/>
    <cellStyle name="_NIM 06 Base Case Current Trends" xfId="92"/>
    <cellStyle name="_Portfolio SPlan Base Case.xls Chart 1" xfId="93"/>
    <cellStyle name="_Portfolio SPlan Base Case.xls Chart 2" xfId="94"/>
    <cellStyle name="_Portfolio SPlan Base Case.xls Chart 3" xfId="95"/>
    <cellStyle name="_Power Cost Value Copy 11.30.05 gas 1.09.06 AURORA at 1.10.06" xfId="96"/>
    <cellStyle name="_Power Cost Value Copy 11.30.05 gas 1.09.06 AURORA at 1.10.06_04 07E Wild Horse Wind Expansion (C) (2)" xfId="97"/>
    <cellStyle name="_Power Cost Value Copy 11.30.05 gas 1.09.06 AURORA at 1.10.06_3.01 Income Statement" xfId="98"/>
    <cellStyle name="_Power Cost Value Copy 11.30.05 gas 1.09.06 AURORA at 1.10.06_4 31 Regulatory Assets and Liabilities  7 06- Exhibit D" xfId="99"/>
    <cellStyle name="_Power Cost Value Copy 11.30.05 gas 1.09.06 AURORA at 1.10.06_4 32 Regulatory Assets and Liabilities  7 06- Exhibit D" xfId="100"/>
    <cellStyle name="_Power Cost Value Copy 11.30.05 gas 1.09.06 AURORA at 1.10.06_Book9" xfId="101"/>
    <cellStyle name="_Pro Forma Rev 07 GRC" xfId="102"/>
    <cellStyle name="_Recon to Darrin's 5.11.05 proforma" xfId="103"/>
    <cellStyle name="_Recon to Darrin's 5.11.05 proforma_3.01 Income Statement" xfId="104"/>
    <cellStyle name="_Recon to Darrin's 5.11.05 proforma_4 31 Regulatory Assets and Liabilities  7 06- Exhibit D" xfId="105"/>
    <cellStyle name="_Recon to Darrin's 5.11.05 proforma_4 32 Regulatory Assets and Liabilities  7 06- Exhibit D" xfId="106"/>
    <cellStyle name="_Recon to Darrin's 5.11.05 proforma_Book9" xfId="107"/>
    <cellStyle name="_Revenue" xfId="108"/>
    <cellStyle name="_Revenue_Data" xfId="109"/>
    <cellStyle name="_Revenue_Data_1" xfId="110"/>
    <cellStyle name="_Revenue_Data_Pro Forma Rev 09 GRC" xfId="111"/>
    <cellStyle name="_Revenue_Data_Pro Forma Rev 2010 GRC" xfId="112"/>
    <cellStyle name="_Revenue_Data_Pro Forma Rev 2010 GRC_Preliminary" xfId="113"/>
    <cellStyle name="_Revenue_Data_Revenue (Feb 09 - Jan 10)" xfId="114"/>
    <cellStyle name="_Revenue_Data_Revenue (Jan 09 - Dec 09)" xfId="115"/>
    <cellStyle name="_Revenue_Data_Revenue (Mar 09 - Feb 10)" xfId="116"/>
    <cellStyle name="_Revenue_Data_Volume Exhibit (Jan09 - Dec09)" xfId="117"/>
    <cellStyle name="_Revenue_Mins" xfId="118"/>
    <cellStyle name="_Revenue_Pro Forma Rev 07 GRC" xfId="119"/>
    <cellStyle name="_Revenue_Pro Forma Rev 08 GRC" xfId="120"/>
    <cellStyle name="_Revenue_Pro Forma Rev 09 GRC" xfId="121"/>
    <cellStyle name="_Revenue_Pro Forma Rev 2010 GRC" xfId="122"/>
    <cellStyle name="_Revenue_Pro Forma Rev 2010 GRC_Preliminary" xfId="123"/>
    <cellStyle name="_Revenue_Revenue (Feb 09 - Jan 10)" xfId="124"/>
    <cellStyle name="_Revenue_Revenue (Jan 09 - Dec 09)" xfId="125"/>
    <cellStyle name="_Revenue_Revenue (Mar 09 - Feb 10)" xfId="126"/>
    <cellStyle name="_Revenue_Sheet2" xfId="127"/>
    <cellStyle name="_Revenue_Therms Data" xfId="128"/>
    <cellStyle name="_Revenue_Therms Data Rerun" xfId="129"/>
    <cellStyle name="_Revenue_Volume Exhibit (Jan09 - Dec09)" xfId="130"/>
    <cellStyle name="_Sumas Proforma - 11-09-07" xfId="131"/>
    <cellStyle name="_Sumas Property Taxes v1" xfId="132"/>
    <cellStyle name="_Tenaska Comparison" xfId="133"/>
    <cellStyle name="_Tenaska Comparison_3.01 Income Statement" xfId="134"/>
    <cellStyle name="_Tenaska Comparison_4 31 Regulatory Assets and Liabilities  7 06- Exhibit D" xfId="135"/>
    <cellStyle name="_Tenaska Comparison_4 32 Regulatory Assets and Liabilities  7 06- Exhibit D" xfId="136"/>
    <cellStyle name="_Tenaska Comparison_Book9" xfId="137"/>
    <cellStyle name="_Therms Data" xfId="138"/>
    <cellStyle name="_Therms Data_Pro Forma Rev 09 GRC" xfId="139"/>
    <cellStyle name="_Therms Data_Pro Forma Rev 2010 GRC" xfId="140"/>
    <cellStyle name="_Therms Data_Pro Forma Rev 2010 GRC_Preliminary" xfId="141"/>
    <cellStyle name="_Therms Data_Revenue (Feb 09 - Jan 10)" xfId="142"/>
    <cellStyle name="_Therms Data_Revenue (Jan 09 - Dec 09)" xfId="143"/>
    <cellStyle name="_Therms Data_Revenue (Mar 09 - Feb 10)" xfId="144"/>
    <cellStyle name="_Therms Data_Volume Exhibit (Jan09 - Dec09)" xfId="145"/>
    <cellStyle name="_Value Copy 11 30 05 gas 12 09 05 AURORA at 12 14 05" xfId="146"/>
    <cellStyle name="_Value Copy 11 30 05 gas 12 09 05 AURORA at 12 14 05_04 07E Wild Horse Wind Expansion (C) (2)" xfId="147"/>
    <cellStyle name="_Value Copy 11 30 05 gas 12 09 05 AURORA at 12 14 05_3.01 Income Statement" xfId="148"/>
    <cellStyle name="_Value Copy 11 30 05 gas 12 09 05 AURORA at 12 14 05_4 31 Regulatory Assets and Liabilities  7 06- Exhibit D" xfId="149"/>
    <cellStyle name="_Value Copy 11 30 05 gas 12 09 05 AURORA at 12 14 05_4 32 Regulatory Assets and Liabilities  7 06- Exhibit D" xfId="150"/>
    <cellStyle name="_Value Copy 11 30 05 gas 12 09 05 AURORA at 12 14 05_Book9" xfId="151"/>
    <cellStyle name="_VC 6.15.06 update on 06GRC power costs.xls Chart 1" xfId="152"/>
    <cellStyle name="_VC 6.15.06 update on 06GRC power costs.xls Chart 1_04 07E Wild Horse Wind Expansion (C) (2)" xfId="153"/>
    <cellStyle name="_VC 6.15.06 update on 06GRC power costs.xls Chart 1_3.01 Income Statement" xfId="154"/>
    <cellStyle name="_VC 6.15.06 update on 06GRC power costs.xls Chart 1_4 31 Regulatory Assets and Liabilities  7 06- Exhibit D" xfId="155"/>
    <cellStyle name="_VC 6.15.06 update on 06GRC power costs.xls Chart 1_4 32 Regulatory Assets and Liabilities  7 06- Exhibit D" xfId="156"/>
    <cellStyle name="_VC 6.15.06 update on 06GRC power costs.xls Chart 1_Book9" xfId="157"/>
    <cellStyle name="_VC 6.15.06 update on 06GRC power costs.xls Chart 2" xfId="158"/>
    <cellStyle name="_VC 6.15.06 update on 06GRC power costs.xls Chart 2_04 07E Wild Horse Wind Expansion (C) (2)" xfId="159"/>
    <cellStyle name="_VC 6.15.06 update on 06GRC power costs.xls Chart 2_3.01 Income Statement" xfId="160"/>
    <cellStyle name="_VC 6.15.06 update on 06GRC power costs.xls Chart 2_4 31 Regulatory Assets and Liabilities  7 06- Exhibit D" xfId="161"/>
    <cellStyle name="_VC 6.15.06 update on 06GRC power costs.xls Chart 2_4 32 Regulatory Assets and Liabilities  7 06- Exhibit D" xfId="162"/>
    <cellStyle name="_VC 6.15.06 update on 06GRC power costs.xls Chart 2_Book9" xfId="163"/>
    <cellStyle name="_VC 6.15.06 update on 06GRC power costs.xls Chart 3" xfId="164"/>
    <cellStyle name="_VC 6.15.06 update on 06GRC power costs.xls Chart 3_04 07E Wild Horse Wind Expansion (C) (2)" xfId="165"/>
    <cellStyle name="_VC 6.15.06 update on 06GRC power costs.xls Chart 3_3.01 Income Statement" xfId="166"/>
    <cellStyle name="_VC 6.15.06 update on 06GRC power costs.xls Chart 3_4 31 Regulatory Assets and Liabilities  7 06- Exhibit D" xfId="167"/>
    <cellStyle name="_VC 6.15.06 update on 06GRC power costs.xls Chart 3_4 32 Regulatory Assets and Liabilities  7 06- Exhibit D" xfId="168"/>
    <cellStyle name="_VC 6.15.06 update on 06GRC power costs.xls Chart 3_Book9" xfId="169"/>
    <cellStyle name="0,0_x000d__x000a_NA_x000d__x000a_" xfId="170"/>
    <cellStyle name="0000" xfId="171"/>
    <cellStyle name="000000" xfId="172"/>
    <cellStyle name="20% - Accent1" xfId="173" builtinId="30" customBuiltin="1"/>
    <cellStyle name="20% - Accent1 2" xfId="174"/>
    <cellStyle name="20% - Accent1 2 2" xfId="552"/>
    <cellStyle name="20% - Accent1 3" xfId="175"/>
    <cellStyle name="20% - Accent1 3 2" xfId="553"/>
    <cellStyle name="20% - Accent1 4" xfId="520"/>
    <cellStyle name="20% - Accent1 4 2" xfId="613"/>
    <cellStyle name="20% - Accent1 5" xfId="536"/>
    <cellStyle name="20% - Accent2" xfId="176" builtinId="34" customBuiltin="1"/>
    <cellStyle name="20% - Accent2 2" xfId="177"/>
    <cellStyle name="20% - Accent2 2 2" xfId="554"/>
    <cellStyle name="20% - Accent2 3" xfId="178"/>
    <cellStyle name="20% - Accent2 3 2" xfId="555"/>
    <cellStyle name="20% - Accent2 4" xfId="522"/>
    <cellStyle name="20% - Accent2 4 2" xfId="615"/>
    <cellStyle name="20% - Accent2 5" xfId="538"/>
    <cellStyle name="20% - Accent3" xfId="179" builtinId="38" customBuiltin="1"/>
    <cellStyle name="20% - Accent3 2" xfId="180"/>
    <cellStyle name="20% - Accent3 2 2" xfId="556"/>
    <cellStyle name="20% - Accent3 3" xfId="181"/>
    <cellStyle name="20% - Accent3 3 2" xfId="557"/>
    <cellStyle name="20% - Accent3 4" xfId="524"/>
    <cellStyle name="20% - Accent3 4 2" xfId="617"/>
    <cellStyle name="20% - Accent3 5" xfId="540"/>
    <cellStyle name="20% - Accent4" xfId="182" builtinId="42" customBuiltin="1"/>
    <cellStyle name="20% - Accent4 2" xfId="183"/>
    <cellStyle name="20% - Accent4 2 2" xfId="558"/>
    <cellStyle name="20% - Accent4 3" xfId="184"/>
    <cellStyle name="20% - Accent4 3 2" xfId="559"/>
    <cellStyle name="20% - Accent4 4" xfId="526"/>
    <cellStyle name="20% - Accent4 4 2" xfId="619"/>
    <cellStyle name="20% - Accent4 5" xfId="542"/>
    <cellStyle name="20% - Accent5" xfId="185" builtinId="46" customBuiltin="1"/>
    <cellStyle name="20% - Accent5 2" xfId="186"/>
    <cellStyle name="20% - Accent5 2 2" xfId="560"/>
    <cellStyle name="20% - Accent5 3" xfId="187"/>
    <cellStyle name="20% - Accent5 3 2" xfId="561"/>
    <cellStyle name="20% - Accent5 4" xfId="528"/>
    <cellStyle name="20% - Accent5 4 2" xfId="621"/>
    <cellStyle name="20% - Accent5 5" xfId="544"/>
    <cellStyle name="20% - Accent6" xfId="188" builtinId="50" customBuiltin="1"/>
    <cellStyle name="20% - Accent6 2" xfId="189"/>
    <cellStyle name="20% - Accent6 2 2" xfId="562"/>
    <cellStyle name="20% - Accent6 3" xfId="190"/>
    <cellStyle name="20% - Accent6 3 2" xfId="563"/>
    <cellStyle name="20% - Accent6 4" xfId="530"/>
    <cellStyle name="20% - Accent6 4 2" xfId="623"/>
    <cellStyle name="20% - Accent6 5" xfId="546"/>
    <cellStyle name="40% - Accent1" xfId="191" builtinId="31" customBuiltin="1"/>
    <cellStyle name="40% - Accent1 2" xfId="192"/>
    <cellStyle name="40% - Accent1 2 2" xfId="564"/>
    <cellStyle name="40% - Accent1 3" xfId="193"/>
    <cellStyle name="40% - Accent1 3 2" xfId="565"/>
    <cellStyle name="40% - Accent1 4" xfId="521"/>
    <cellStyle name="40% - Accent1 4 2" xfId="614"/>
    <cellStyle name="40% - Accent1 5" xfId="537"/>
    <cellStyle name="40% - Accent2" xfId="194" builtinId="35" customBuiltin="1"/>
    <cellStyle name="40% - Accent2 2" xfId="195"/>
    <cellStyle name="40% - Accent2 2 2" xfId="566"/>
    <cellStyle name="40% - Accent2 3" xfId="196"/>
    <cellStyle name="40% - Accent2 3 2" xfId="567"/>
    <cellStyle name="40% - Accent2 4" xfId="523"/>
    <cellStyle name="40% - Accent2 4 2" xfId="616"/>
    <cellStyle name="40% - Accent2 5" xfId="539"/>
    <cellStyle name="40% - Accent3" xfId="197" builtinId="39" customBuiltin="1"/>
    <cellStyle name="40% - Accent3 2" xfId="198"/>
    <cellStyle name="40% - Accent3 2 2" xfId="568"/>
    <cellStyle name="40% - Accent3 3" xfId="199"/>
    <cellStyle name="40% - Accent3 3 2" xfId="569"/>
    <cellStyle name="40% - Accent3 4" xfId="525"/>
    <cellStyle name="40% - Accent3 4 2" xfId="618"/>
    <cellStyle name="40% - Accent3 5" xfId="541"/>
    <cellStyle name="40% - Accent4" xfId="200" builtinId="43" customBuiltin="1"/>
    <cellStyle name="40% - Accent4 2" xfId="201"/>
    <cellStyle name="40% - Accent4 2 2" xfId="570"/>
    <cellStyle name="40% - Accent4 3" xfId="202"/>
    <cellStyle name="40% - Accent4 3 2" xfId="571"/>
    <cellStyle name="40% - Accent4 4" xfId="527"/>
    <cellStyle name="40% - Accent4 4 2" xfId="620"/>
    <cellStyle name="40% - Accent4 5" xfId="543"/>
    <cellStyle name="40% - Accent5" xfId="203" builtinId="47" customBuiltin="1"/>
    <cellStyle name="40% - Accent5 2" xfId="204"/>
    <cellStyle name="40% - Accent5 2 2" xfId="572"/>
    <cellStyle name="40% - Accent5 3" xfId="205"/>
    <cellStyle name="40% - Accent5 3 2" xfId="573"/>
    <cellStyle name="40% - Accent5 4" xfId="529"/>
    <cellStyle name="40% - Accent5 4 2" xfId="622"/>
    <cellStyle name="40% - Accent5 5" xfId="545"/>
    <cellStyle name="40% - Accent6" xfId="206" builtinId="51" customBuiltin="1"/>
    <cellStyle name="40% - Accent6 2" xfId="207"/>
    <cellStyle name="40% - Accent6 2 2" xfId="574"/>
    <cellStyle name="40% - Accent6 3" xfId="208"/>
    <cellStyle name="40% - Accent6 3 2" xfId="575"/>
    <cellStyle name="40% - Accent6 4" xfId="531"/>
    <cellStyle name="40% - Accent6 4 2" xfId="624"/>
    <cellStyle name="40% - Accent6 5" xfId="547"/>
    <cellStyle name="60% - Accent1" xfId="209" builtinId="32" customBuiltin="1"/>
    <cellStyle name="60% - Accent2" xfId="210" builtinId="36" customBuiltin="1"/>
    <cellStyle name="60% - Accent3" xfId="211" builtinId="40" customBuiltin="1"/>
    <cellStyle name="60% - Accent4" xfId="212" builtinId="44" customBuiltin="1"/>
    <cellStyle name="60% - Accent5" xfId="213" builtinId="48" customBuiltin="1"/>
    <cellStyle name="60% - Accent6" xfId="214" builtinId="52" customBuiltin="1"/>
    <cellStyle name="Accent1" xfId="215" builtinId="29" customBuiltin="1"/>
    <cellStyle name="Accent2" xfId="216" builtinId="33" customBuiltin="1"/>
    <cellStyle name="Accent3" xfId="217" builtinId="37" customBuiltin="1"/>
    <cellStyle name="Accent4" xfId="218" builtinId="41" customBuiltin="1"/>
    <cellStyle name="Accent5" xfId="219" builtinId="45" customBuiltin="1"/>
    <cellStyle name="Accent6" xfId="220" builtinId="49" customBuiltin="1"/>
    <cellStyle name="Bad" xfId="221" builtinId="27" customBuiltin="1"/>
    <cellStyle name="blank" xfId="222"/>
    <cellStyle name="Calc Currency (0)" xfId="223"/>
    <cellStyle name="Calculation" xfId="224" builtinId="22" customBuiltin="1"/>
    <cellStyle name="Check Cell" xfId="225" builtinId="23" customBuiltin="1"/>
    <cellStyle name="CheckCell" xfId="226"/>
    <cellStyle name="Comma" xfId="227" builtinId="3"/>
    <cellStyle name="Comma [0] 2" xfId="508"/>
    <cellStyle name="Comma [0] 2 2" xfId="601"/>
    <cellStyle name="Comma [0] 3" xfId="608"/>
    <cellStyle name="Comma 10" xfId="228"/>
    <cellStyle name="Comma 11" xfId="229"/>
    <cellStyle name="Comma 12" xfId="230"/>
    <cellStyle name="Comma 13" xfId="231"/>
    <cellStyle name="Comma 14" xfId="232"/>
    <cellStyle name="Comma 15" xfId="233"/>
    <cellStyle name="Comma 16" xfId="625"/>
    <cellStyle name="Comma 17" xfId="630"/>
    <cellStyle name="Comma 18" xfId="597"/>
    <cellStyle name="Comma 19" xfId="638"/>
    <cellStyle name="Comma 2" xfId="234"/>
    <cellStyle name="Comma 2 2" xfId="235"/>
    <cellStyle name="Comma 2 2 2" xfId="236"/>
    <cellStyle name="Comma 20" xfId="645"/>
    <cellStyle name="Comma 3" xfId="237"/>
    <cellStyle name="Comma 3 2" xfId="238"/>
    <cellStyle name="Comma 4" xfId="239"/>
    <cellStyle name="Comma 4 2" xfId="240"/>
    <cellStyle name="Comma 5" xfId="241"/>
    <cellStyle name="Comma 6" xfId="576"/>
    <cellStyle name="Comma 6 2" xfId="242"/>
    <cellStyle name="Comma 6 3" xfId="243"/>
    <cellStyle name="Comma 7" xfId="244"/>
    <cellStyle name="Comma 7 2" xfId="577"/>
    <cellStyle name="Comma 8" xfId="245"/>
    <cellStyle name="Comma 8 2" xfId="246"/>
    <cellStyle name="Comma 9" xfId="247"/>
    <cellStyle name="Comma 9 2" xfId="248"/>
    <cellStyle name="Comma0" xfId="249"/>
    <cellStyle name="Comma0 - Style2" xfId="250"/>
    <cellStyle name="Comma0 - Style4" xfId="251"/>
    <cellStyle name="Comma0 - Style5" xfId="252"/>
    <cellStyle name="Comma0 2" xfId="253"/>
    <cellStyle name="Comma0 3" xfId="254"/>
    <cellStyle name="Comma0 4" xfId="255"/>
    <cellStyle name="Comma0_00COS Ind Allocators" xfId="256"/>
    <cellStyle name="Comma1 - Style1" xfId="257"/>
    <cellStyle name="Copied" xfId="258"/>
    <cellStyle name="COST1" xfId="259"/>
    <cellStyle name="Curren - Style1" xfId="260"/>
    <cellStyle name="Curren - Style2" xfId="261"/>
    <cellStyle name="Curren - Style5" xfId="262"/>
    <cellStyle name="Curren - Style6" xfId="263"/>
    <cellStyle name="Currency" xfId="651" builtinId="4"/>
    <cellStyle name="Currency 10" xfId="264"/>
    <cellStyle name="Currency 11" xfId="265"/>
    <cellStyle name="Currency 12" xfId="266"/>
    <cellStyle name="Currency 13" xfId="267"/>
    <cellStyle name="Currency 14" xfId="268"/>
    <cellStyle name="Currency 15" xfId="269"/>
    <cellStyle name="Currency 16" xfId="578"/>
    <cellStyle name="Currency 17" xfId="627"/>
    <cellStyle name="Currency 18" xfId="637"/>
    <cellStyle name="Currency 2" xfId="270"/>
    <cellStyle name="Currency 2 2" xfId="271"/>
    <cellStyle name="Currency 3" xfId="272"/>
    <cellStyle name="Currency 3 2" xfId="273"/>
    <cellStyle name="Currency 4" xfId="274"/>
    <cellStyle name="Currency 4 2" xfId="275"/>
    <cellStyle name="Currency 5" xfId="276"/>
    <cellStyle name="Currency 5 2" xfId="277"/>
    <cellStyle name="Currency 6" xfId="278"/>
    <cellStyle name="Currency 6 2" xfId="279"/>
    <cellStyle name="Currency 7" xfId="280"/>
    <cellStyle name="Currency 7 2" xfId="281"/>
    <cellStyle name="Currency 8" xfId="282"/>
    <cellStyle name="Currency 8 2" xfId="283"/>
    <cellStyle name="Currency 9" xfId="284"/>
    <cellStyle name="Currency 9 2" xfId="285"/>
    <cellStyle name="Currency0" xfId="286"/>
    <cellStyle name="Date" xfId="287"/>
    <cellStyle name="Date 2" xfId="288"/>
    <cellStyle name="Date 3" xfId="289"/>
    <cellStyle name="Date 4" xfId="290"/>
    <cellStyle name="Entered" xfId="291"/>
    <cellStyle name="Euro" xfId="292"/>
    <cellStyle name="Explanatory Text" xfId="293" builtinId="53" customBuiltin="1"/>
    <cellStyle name="Fixed" xfId="294"/>
    <cellStyle name="Fixed3 - Style3" xfId="295"/>
    <cellStyle name="Good" xfId="296" builtinId="26" customBuiltin="1"/>
    <cellStyle name="Grey" xfId="297"/>
    <cellStyle name="Grey 2" xfId="298"/>
    <cellStyle name="Grey 3" xfId="299"/>
    <cellStyle name="Grey 4" xfId="300"/>
    <cellStyle name="Header" xfId="301"/>
    <cellStyle name="Header1" xfId="302"/>
    <cellStyle name="Header2" xfId="303"/>
    <cellStyle name="Heading" xfId="304"/>
    <cellStyle name="Heading 1" xfId="305" builtinId="16" customBuiltin="1"/>
    <cellStyle name="Heading 2" xfId="306" builtinId="17" customBuiltin="1"/>
    <cellStyle name="Heading 3" xfId="307" builtinId="18" customBuiltin="1"/>
    <cellStyle name="Heading 4" xfId="308" builtinId="19" customBuiltin="1"/>
    <cellStyle name="Heading1" xfId="309"/>
    <cellStyle name="Heading2" xfId="310"/>
    <cellStyle name="Input" xfId="311" builtinId="20" customBuiltin="1"/>
    <cellStyle name="Input [yellow]" xfId="312"/>
    <cellStyle name="Input [yellow] 2" xfId="313"/>
    <cellStyle name="Input [yellow] 3" xfId="314"/>
    <cellStyle name="Input [yellow] 4" xfId="315"/>
    <cellStyle name="Input Cells" xfId="316"/>
    <cellStyle name="Input Cells Percent" xfId="317"/>
    <cellStyle name="Input Cells_Book9" xfId="318"/>
    <cellStyle name="Lines" xfId="319"/>
    <cellStyle name="LINKED" xfId="320"/>
    <cellStyle name="Linked Cell" xfId="321" builtinId="24" customBuiltin="1"/>
    <cellStyle name="modified border" xfId="322"/>
    <cellStyle name="modified border 2" xfId="323"/>
    <cellStyle name="modified border 3" xfId="324"/>
    <cellStyle name="modified border 4" xfId="325"/>
    <cellStyle name="modified border1" xfId="326"/>
    <cellStyle name="modified border1 2" xfId="327"/>
    <cellStyle name="modified border1 3" xfId="328"/>
    <cellStyle name="modified border1 4" xfId="329"/>
    <cellStyle name="Neutral" xfId="330" builtinId="28" customBuiltin="1"/>
    <cellStyle name="no dec" xfId="331"/>
    <cellStyle name="Normal" xfId="0" builtinId="0"/>
    <cellStyle name="Normal - Style1" xfId="332"/>
    <cellStyle name="Normal - Style1 2" xfId="333"/>
    <cellStyle name="Normal - Style1 3" xfId="334"/>
    <cellStyle name="Normal - Style1 4" xfId="335"/>
    <cellStyle name="Normal 10" xfId="514"/>
    <cellStyle name="Normal 10 2" xfId="336"/>
    <cellStyle name="Normal 10 3" xfId="337"/>
    <cellStyle name="Normal 10 3 2" xfId="579"/>
    <cellStyle name="Normal 10 4" xfId="606"/>
    <cellStyle name="Normal 11" xfId="338"/>
    <cellStyle name="Normal 12" xfId="339"/>
    <cellStyle name="Normal 13" xfId="340"/>
    <cellStyle name="Normal 14" xfId="341"/>
    <cellStyle name="Normal 15" xfId="342"/>
    <cellStyle name="Normal 16" xfId="343"/>
    <cellStyle name="Normal 16 2" xfId="580"/>
    <cellStyle name="Normal 17" xfId="344"/>
    <cellStyle name="Normal 17 2" xfId="581"/>
    <cellStyle name="Normal 18" xfId="345"/>
    <cellStyle name="Normal 18 2" xfId="582"/>
    <cellStyle name="Normal 19" xfId="346"/>
    <cellStyle name="Normal 19 2" xfId="583"/>
    <cellStyle name="Normal 2" xfId="347"/>
    <cellStyle name="Normal 2 2" xfId="348"/>
    <cellStyle name="Normal 2 2 2" xfId="349"/>
    <cellStyle name="Normal 2 2 2 2" xfId="585"/>
    <cellStyle name="Normal 2 2 2_NOL Analysis(For Ann Kellog and  Pete Winne)" xfId="507"/>
    <cellStyle name="Normal 2 2 3" xfId="350"/>
    <cellStyle name="Normal 2 2 3 2" xfId="586"/>
    <cellStyle name="Normal 2 3" xfId="351"/>
    <cellStyle name="Normal 2 3 2" xfId="587"/>
    <cellStyle name="Normal 2 4" xfId="352"/>
    <cellStyle name="Normal 2 4 2" xfId="588"/>
    <cellStyle name="Normal 2 5" xfId="353"/>
    <cellStyle name="Normal 2 5 2" xfId="589"/>
    <cellStyle name="Normal 2 6" xfId="354"/>
    <cellStyle name="Normal 2 7" xfId="355"/>
    <cellStyle name="Normal 2 7 2" xfId="356"/>
    <cellStyle name="Normal 2 8" xfId="584"/>
    <cellStyle name="Normal 2_3.05 Allocation Method 2010 GTR WF" xfId="357"/>
    <cellStyle name="Normal 20" xfId="515"/>
    <cellStyle name="Normal 20 2" xfId="607"/>
    <cellStyle name="Normal 21" xfId="516"/>
    <cellStyle name="Normal 21 2" xfId="609"/>
    <cellStyle name="Normal 22" xfId="517"/>
    <cellStyle name="Normal 22 2" xfId="610"/>
    <cellStyle name="Normal 23" xfId="519"/>
    <cellStyle name="Normal 23 2" xfId="612"/>
    <cellStyle name="Normal 24" xfId="532"/>
    <cellStyle name="Normal 25" xfId="533"/>
    <cellStyle name="Normal 26" xfId="549"/>
    <cellStyle name="Normal 26 2" xfId="633"/>
    <cellStyle name="Normal 27" xfId="600"/>
    <cellStyle name="Normal 27 2" xfId="634"/>
    <cellStyle name="Normal 28" xfId="535"/>
    <cellStyle name="Normal 29" xfId="599"/>
    <cellStyle name="Normal 3" xfId="510"/>
    <cellStyle name="Normal 3 2" xfId="358"/>
    <cellStyle name="Normal 3 3" xfId="359"/>
    <cellStyle name="Normal 3 4" xfId="360"/>
    <cellStyle name="Normal 3 5" xfId="361"/>
    <cellStyle name="Normal 3 6" xfId="362"/>
    <cellStyle name="Normal 3 6 2" xfId="590"/>
    <cellStyle name="Normal 3 7" xfId="602"/>
    <cellStyle name="Normal 30" xfId="598"/>
    <cellStyle name="Normal 31" xfId="628"/>
    <cellStyle name="Normal 32" xfId="632"/>
    <cellStyle name="Normal 33" xfId="550"/>
    <cellStyle name="Normal 34" xfId="551"/>
    <cellStyle name="Normal 35" xfId="548"/>
    <cellStyle name="Normal 36" xfId="595"/>
    <cellStyle name="Normal 37" xfId="596"/>
    <cellStyle name="Normal 38" xfId="635"/>
    <cellStyle name="Normal 39" xfId="636"/>
    <cellStyle name="Normal 4" xfId="363"/>
    <cellStyle name="Normal 4 2" xfId="364"/>
    <cellStyle name="Normal 4_3.05 Allocation Method 2010 GTR WF" xfId="365"/>
    <cellStyle name="Normal 40" xfId="640"/>
    <cellStyle name="Normal 41" xfId="641"/>
    <cellStyle name="Normal 42" xfId="642"/>
    <cellStyle name="Normal 43" xfId="643"/>
    <cellStyle name="Normal 44" xfId="646"/>
    <cellStyle name="Normal 45" xfId="647"/>
    <cellStyle name="Normal 46" xfId="648"/>
    <cellStyle name="Normal 47" xfId="649"/>
    <cellStyle name="Normal 5" xfId="366"/>
    <cellStyle name="Normal 6" xfId="511"/>
    <cellStyle name="Normal 6 2" xfId="367"/>
    <cellStyle name="Normal 6 3" xfId="368"/>
    <cellStyle name="Normal 6 4" xfId="603"/>
    <cellStyle name="Normal 7" xfId="512"/>
    <cellStyle name="Normal 7 2" xfId="369"/>
    <cellStyle name="Normal 7 3" xfId="604"/>
    <cellStyle name="Normal 8" xfId="513"/>
    <cellStyle name="Normal 8 2" xfId="605"/>
    <cellStyle name="Normal 9" xfId="370"/>
    <cellStyle name="Normal 9 2" xfId="371"/>
    <cellStyle name="Normal 9 2 2" xfId="592"/>
    <cellStyle name="Normal 9 3" xfId="591"/>
    <cellStyle name="Normal 9_NOL Analysis(For Ann Kellog and  Pete Winne)" xfId="509"/>
    <cellStyle name="Normal_Sheet1" xfId="372"/>
    <cellStyle name="Normal_Sheet3" xfId="373"/>
    <cellStyle name="Note 10" xfId="374"/>
    <cellStyle name="Note 10 2" xfId="375"/>
    <cellStyle name="Note 11" xfId="376"/>
    <cellStyle name="Note 11 2" xfId="377"/>
    <cellStyle name="Note 12" xfId="378"/>
    <cellStyle name="Note 12 2" xfId="379"/>
    <cellStyle name="Note 13" xfId="518"/>
    <cellStyle name="Note 13 2" xfId="611"/>
    <cellStyle name="Note 14" xfId="534"/>
    <cellStyle name="Note 2" xfId="380"/>
    <cellStyle name="Note 2 2" xfId="381"/>
    <cellStyle name="Note 3" xfId="382"/>
    <cellStyle name="Note 3 2" xfId="383"/>
    <cellStyle name="Note 4" xfId="384"/>
    <cellStyle name="Note 4 2" xfId="385"/>
    <cellStyle name="Note 5" xfId="386"/>
    <cellStyle name="Note 5 2" xfId="387"/>
    <cellStyle name="Note 6" xfId="388"/>
    <cellStyle name="Note 6 2" xfId="389"/>
    <cellStyle name="Note 7" xfId="390"/>
    <cellStyle name="Note 7 2" xfId="391"/>
    <cellStyle name="Note 8" xfId="392"/>
    <cellStyle name="Note 8 2" xfId="393"/>
    <cellStyle name="Note 9" xfId="394"/>
    <cellStyle name="Note 9 2" xfId="395"/>
    <cellStyle name="Output" xfId="396" builtinId="21" customBuiltin="1"/>
    <cellStyle name="Percen - Style1" xfId="397"/>
    <cellStyle name="Percen - Style2" xfId="398"/>
    <cellStyle name="Percen - Style3" xfId="399"/>
    <cellStyle name="Percent" xfId="400" builtinId="5"/>
    <cellStyle name="Percent (0)" xfId="401"/>
    <cellStyle name="Percent [2]" xfId="402"/>
    <cellStyle name="Percent 10" xfId="403"/>
    <cellStyle name="Percent 11" xfId="404"/>
    <cellStyle name="Percent 12" xfId="405"/>
    <cellStyle name="Percent 13" xfId="406"/>
    <cellStyle name="Percent 14" xfId="407"/>
    <cellStyle name="Percent 15" xfId="408"/>
    <cellStyle name="Percent 16" xfId="409"/>
    <cellStyle name="Percent 17" xfId="593"/>
    <cellStyle name="Percent 18" xfId="626"/>
    <cellStyle name="Percent 19" xfId="629"/>
    <cellStyle name="Percent 2" xfId="410"/>
    <cellStyle name="Percent 2 2" xfId="411"/>
    <cellStyle name="Percent 2 3" xfId="594"/>
    <cellStyle name="Percent 2 4" xfId="650"/>
    <cellStyle name="Percent 20" xfId="631"/>
    <cellStyle name="Percent 21" xfId="639"/>
    <cellStyle name="Percent 22" xfId="644"/>
    <cellStyle name="Percent 3" xfId="412"/>
    <cellStyle name="Percent 3 2" xfId="413"/>
    <cellStyle name="Percent 4" xfId="414"/>
    <cellStyle name="Percent 4 2" xfId="415"/>
    <cellStyle name="Percent 4 3" xfId="416"/>
    <cellStyle name="Percent 5" xfId="417"/>
    <cellStyle name="Percent 6" xfId="418"/>
    <cellStyle name="Percent 7" xfId="419"/>
    <cellStyle name="Percent 8" xfId="420"/>
    <cellStyle name="Percent 9" xfId="421"/>
    <cellStyle name="Processing" xfId="422"/>
    <cellStyle name="PSChar" xfId="423"/>
    <cellStyle name="PSDate" xfId="424"/>
    <cellStyle name="PSDec" xfId="425"/>
    <cellStyle name="PSHeading" xfId="426"/>
    <cellStyle name="PSInt" xfId="427"/>
    <cellStyle name="PSSpacer" xfId="428"/>
    <cellStyle name="purple - Style8" xfId="429"/>
    <cellStyle name="RED" xfId="430"/>
    <cellStyle name="Red - Style7" xfId="431"/>
    <cellStyle name="RED_04 07E Wild Horse Wind Expansion (C) (2)" xfId="432"/>
    <cellStyle name="Report" xfId="433"/>
    <cellStyle name="Report Bar" xfId="434"/>
    <cellStyle name="Report Heading" xfId="435"/>
    <cellStyle name="Report Percent" xfId="436"/>
    <cellStyle name="Report Unit Cost" xfId="437"/>
    <cellStyle name="Reports" xfId="438"/>
    <cellStyle name="Reports Total" xfId="439"/>
    <cellStyle name="Reports Unit Cost Total" xfId="440"/>
    <cellStyle name="Reports_Book9" xfId="441"/>
    <cellStyle name="RevList" xfId="442"/>
    <cellStyle name="round100" xfId="443"/>
    <cellStyle name="SAPBEXaggData" xfId="444"/>
    <cellStyle name="SAPBEXaggDataEmph" xfId="445"/>
    <cellStyle name="SAPBEXaggItem" xfId="446"/>
    <cellStyle name="SAPBEXaggItemX" xfId="447"/>
    <cellStyle name="SAPBEXchaText" xfId="448"/>
    <cellStyle name="SAPBEXchaText 2" xfId="449"/>
    <cellStyle name="SAPBEXexcBad7" xfId="450"/>
    <cellStyle name="SAPBEXexcBad8" xfId="451"/>
    <cellStyle name="SAPBEXexcBad9" xfId="452"/>
    <cellStyle name="SAPBEXexcCritical4" xfId="453"/>
    <cellStyle name="SAPBEXexcCritical5" xfId="454"/>
    <cellStyle name="SAPBEXexcCritical6" xfId="455"/>
    <cellStyle name="SAPBEXexcGood1" xfId="456"/>
    <cellStyle name="SAPBEXexcGood2" xfId="457"/>
    <cellStyle name="SAPBEXexcGood3" xfId="458"/>
    <cellStyle name="SAPBEXfilterDrill" xfId="459"/>
    <cellStyle name="SAPBEXfilterItem" xfId="460"/>
    <cellStyle name="SAPBEXfilterText" xfId="461"/>
    <cellStyle name="SAPBEXformats" xfId="462"/>
    <cellStyle name="SAPBEXheaderItem" xfId="463"/>
    <cellStyle name="SAPBEXheaderText" xfId="464"/>
    <cellStyle name="SAPBEXHLevel0" xfId="465"/>
    <cellStyle name="SAPBEXHLevel0X" xfId="466"/>
    <cellStyle name="SAPBEXHLevel1" xfId="467"/>
    <cellStyle name="SAPBEXHLevel1X" xfId="468"/>
    <cellStyle name="SAPBEXHLevel2" xfId="469"/>
    <cellStyle name="SAPBEXHLevel2X" xfId="470"/>
    <cellStyle name="SAPBEXHLevel3" xfId="471"/>
    <cellStyle name="SAPBEXHLevel3X" xfId="472"/>
    <cellStyle name="SAPBEXinputData" xfId="473"/>
    <cellStyle name="SAPBEXresData" xfId="474"/>
    <cellStyle name="SAPBEXresDataEmph" xfId="475"/>
    <cellStyle name="SAPBEXresItem" xfId="476"/>
    <cellStyle name="SAPBEXresItemX" xfId="477"/>
    <cellStyle name="SAPBEXstdData" xfId="478"/>
    <cellStyle name="SAPBEXstdDataEmph" xfId="479"/>
    <cellStyle name="SAPBEXstdItem" xfId="480"/>
    <cellStyle name="SAPBEXstdItemX" xfId="481"/>
    <cellStyle name="SAPBEXtitle" xfId="482"/>
    <cellStyle name="SAPBEXundefined" xfId="483"/>
    <cellStyle name="shade" xfId="484"/>
    <cellStyle name="StmtTtl1" xfId="485"/>
    <cellStyle name="StmtTtl1 2" xfId="486"/>
    <cellStyle name="StmtTtl1 3" xfId="487"/>
    <cellStyle name="StmtTtl1 4" xfId="488"/>
    <cellStyle name="StmtTtl2" xfId="489"/>
    <cellStyle name="STYL1 - Style1" xfId="490"/>
    <cellStyle name="Style 1" xfId="491"/>
    <cellStyle name="Style 1 2" xfId="492"/>
    <cellStyle name="Style 1 3" xfId="493"/>
    <cellStyle name="Style 1 4" xfId="494"/>
    <cellStyle name="Style 1_3.01 Income Statement" xfId="495"/>
    <cellStyle name="Subtotal" xfId="496"/>
    <cellStyle name="Sub-total" xfId="497"/>
    <cellStyle name="taples Plaza" xfId="498"/>
    <cellStyle name="Tickmark" xfId="499"/>
    <cellStyle name="Title" xfId="500" builtinId="15" customBuiltin="1"/>
    <cellStyle name="Title: Major" xfId="501"/>
    <cellStyle name="Title: Minor" xfId="502"/>
    <cellStyle name="Title: Worksheet" xfId="503"/>
    <cellStyle name="Total" xfId="504" builtinId="25" customBuiltin="1"/>
    <cellStyle name="Total4 - Style4" xfId="505"/>
    <cellStyle name="Warning Text" xfId="506" builtinId="11" customBuiltin="1"/>
  </cellStyles>
  <dxfs count="4">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s>
  <tableStyles count="0" defaultTableStyle="TableStyleMedium9" defaultPivotStyle="PivotStyleLight16"/>
  <colors>
    <mruColors>
      <color rgb="FFFFCCCC"/>
      <color rgb="FF00FFFF"/>
      <color rgb="FF66FF99"/>
      <color rgb="FFCCFFFF"/>
      <color rgb="FF66FFFF"/>
      <color rgb="FFFF3300"/>
      <color rgb="FF00FF00"/>
      <color rgb="FFCC0000"/>
      <color rgb="FF33CCFF"/>
      <color rgb="FF00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B"/>
      <sheetName val="GRB"/>
      <sheetName val="CWC"/>
      <sheetName val="BS"/>
      <sheetName val="NOL Spread"/>
      <sheetName val="summary NOL"/>
      <sheetName val="BS and CWC Recon, p1"/>
      <sheetName val="BS and CWC Recon, p2"/>
    </sheetNames>
    <sheetDataSet>
      <sheetData sheetId="0"/>
      <sheetData sheetId="1"/>
      <sheetData sheetId="2"/>
      <sheetData sheetId="3">
        <row r="2">
          <cell r="AE2">
            <v>0.67179999999999995</v>
          </cell>
        </row>
        <row r="7">
          <cell r="A7" t="str">
            <v>Account</v>
          </cell>
          <cell r="C7" t="str">
            <v>Account Description</v>
          </cell>
          <cell r="D7">
            <v>42248</v>
          </cell>
          <cell r="E7">
            <v>42278</v>
          </cell>
          <cell r="F7">
            <v>42309</v>
          </cell>
          <cell r="G7">
            <v>42369</v>
          </cell>
          <cell r="H7">
            <v>42400</v>
          </cell>
          <cell r="I7">
            <v>42429</v>
          </cell>
          <cell r="J7">
            <v>42460</v>
          </cell>
          <cell r="K7">
            <v>42490</v>
          </cell>
          <cell r="L7">
            <v>42521</v>
          </cell>
          <cell r="M7">
            <v>42551</v>
          </cell>
          <cell r="N7">
            <v>42582</v>
          </cell>
          <cell r="O7">
            <v>42613</v>
          </cell>
          <cell r="P7">
            <v>42643</v>
          </cell>
          <cell r="Q7" t="str">
            <v>AMA (September 16)</v>
          </cell>
          <cell r="R7" t="str">
            <v>Rate Base Line No.</v>
          </cell>
          <cell r="S7" t="str">
            <v>Rate Base Line No.</v>
          </cell>
          <cell r="T7" t="str">
            <v>W/C Line No.</v>
          </cell>
          <cell r="U7" t="str">
            <v>CHANGED</v>
          </cell>
          <cell r="V7" t="str">
            <v>Average Invested Capital</v>
          </cell>
          <cell r="Y7" t="str">
            <v>RateBase</v>
          </cell>
          <cell r="AB7" t="str">
            <v>Operating Investments</v>
          </cell>
          <cell r="AE7" t="str">
            <v>Non Operating Investments</v>
          </cell>
          <cell r="AH7" t="str">
            <v>Working Capital</v>
          </cell>
        </row>
        <row r="8">
          <cell r="A8">
            <v>10100001</v>
          </cell>
          <cell r="C8" t="str">
            <v>Electric - Plant in Service</v>
          </cell>
          <cell r="D8">
            <v>0</v>
          </cell>
          <cell r="E8">
            <v>0</v>
          </cell>
          <cell r="F8">
            <v>0</v>
          </cell>
          <cell r="G8">
            <v>0</v>
          </cell>
          <cell r="H8">
            <v>0</v>
          </cell>
          <cell r="I8">
            <v>0</v>
          </cell>
          <cell r="J8">
            <v>0</v>
          </cell>
          <cell r="K8">
            <v>0</v>
          </cell>
          <cell r="L8">
            <v>0</v>
          </cell>
          <cell r="M8">
            <v>0</v>
          </cell>
          <cell r="N8">
            <v>0</v>
          </cell>
          <cell r="O8">
            <v>0</v>
          </cell>
          <cell r="P8">
            <v>0</v>
          </cell>
          <cell r="Q8">
            <v>0</v>
          </cell>
          <cell r="R8">
            <v>4</v>
          </cell>
          <cell r="T8">
            <v>18</v>
          </cell>
          <cell r="V8">
            <v>0</v>
          </cell>
          <cell r="W8">
            <v>0</v>
          </cell>
          <cell r="X8">
            <v>0</v>
          </cell>
          <cell r="Y8">
            <v>0</v>
          </cell>
          <cell r="Z8">
            <v>0</v>
          </cell>
          <cell r="AA8">
            <v>0</v>
          </cell>
          <cell r="AC8">
            <v>0</v>
          </cell>
          <cell r="AD8">
            <v>0</v>
          </cell>
          <cell r="AE8">
            <v>0</v>
          </cell>
          <cell r="AF8">
            <v>0</v>
          </cell>
          <cell r="AG8">
            <v>0</v>
          </cell>
          <cell r="AJ8">
            <v>0</v>
          </cell>
        </row>
        <row r="9">
          <cell r="A9" t="str">
            <v>10100001ARC</v>
          </cell>
          <cell r="C9" t="str">
            <v>Electric - Plant in Service - ARC where ARO Not Recovered in Depreciation Rates</v>
          </cell>
          <cell r="D9">
            <v>0</v>
          </cell>
          <cell r="E9">
            <v>0</v>
          </cell>
          <cell r="F9">
            <v>0</v>
          </cell>
          <cell r="G9">
            <v>0</v>
          </cell>
          <cell r="H9">
            <v>0</v>
          </cell>
          <cell r="I9">
            <v>0</v>
          </cell>
          <cell r="J9">
            <v>0</v>
          </cell>
          <cell r="K9">
            <v>0</v>
          </cell>
          <cell r="L9">
            <v>0</v>
          </cell>
          <cell r="M9">
            <v>0</v>
          </cell>
          <cell r="N9">
            <v>0</v>
          </cell>
          <cell r="O9">
            <v>0</v>
          </cell>
          <cell r="P9">
            <v>0</v>
          </cell>
          <cell r="Q9">
            <v>0</v>
          </cell>
          <cell r="T9">
            <v>18</v>
          </cell>
          <cell r="V9">
            <v>0</v>
          </cell>
          <cell r="W9">
            <v>0</v>
          </cell>
          <cell r="X9">
            <v>0</v>
          </cell>
          <cell r="AB9">
            <v>0</v>
          </cell>
          <cell r="AC9">
            <v>0</v>
          </cell>
          <cell r="AD9">
            <v>0</v>
          </cell>
          <cell r="AE9">
            <v>0</v>
          </cell>
          <cell r="AF9">
            <v>0</v>
          </cell>
          <cell r="AG9">
            <v>0</v>
          </cell>
          <cell r="AJ9">
            <v>0</v>
          </cell>
        </row>
        <row r="10">
          <cell r="A10">
            <v>10100011</v>
          </cell>
          <cell r="C10" t="str">
            <v>ARC  - Electric Plant</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4</v>
          </cell>
          <cell r="T10">
            <v>18</v>
          </cell>
          <cell r="V10">
            <v>0</v>
          </cell>
          <cell r="W10">
            <v>0</v>
          </cell>
          <cell r="X10">
            <v>0</v>
          </cell>
          <cell r="Y10">
            <v>0</v>
          </cell>
          <cell r="AA10">
            <v>0</v>
          </cell>
          <cell r="AJ10">
            <v>0</v>
          </cell>
        </row>
        <row r="11">
          <cell r="A11">
            <v>10100002</v>
          </cell>
          <cell r="C11" t="str">
            <v>Gas - Plant in Service</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1</v>
          </cell>
          <cell r="T11" t="str">
            <v>34</v>
          </cell>
          <cell r="V11">
            <v>0</v>
          </cell>
          <cell r="W11">
            <v>0</v>
          </cell>
          <cell r="X11">
            <v>0</v>
          </cell>
          <cell r="Z11">
            <v>0</v>
          </cell>
          <cell r="AA11">
            <v>0</v>
          </cell>
          <cell r="AD11">
            <v>0</v>
          </cell>
          <cell r="AE11">
            <v>0</v>
          </cell>
          <cell r="AF11">
            <v>0</v>
          </cell>
          <cell r="AG11">
            <v>0</v>
          </cell>
          <cell r="AJ11">
            <v>0</v>
          </cell>
        </row>
        <row r="12">
          <cell r="A12">
            <v>10100012</v>
          </cell>
          <cell r="C12" t="str">
            <v>ARC - Gas Plant</v>
          </cell>
          <cell r="D12">
            <v>0</v>
          </cell>
          <cell r="E12">
            <v>0</v>
          </cell>
          <cell r="F12">
            <v>0</v>
          </cell>
          <cell r="G12">
            <v>0</v>
          </cell>
          <cell r="H12">
            <v>0</v>
          </cell>
          <cell r="I12">
            <v>0</v>
          </cell>
          <cell r="J12">
            <v>0</v>
          </cell>
          <cell r="K12">
            <v>0</v>
          </cell>
          <cell r="L12">
            <v>0</v>
          </cell>
          <cell r="M12">
            <v>0</v>
          </cell>
          <cell r="N12">
            <v>0</v>
          </cell>
          <cell r="O12">
            <v>0</v>
          </cell>
          <cell r="P12">
            <v>0</v>
          </cell>
          <cell r="Q12">
            <v>0</v>
          </cell>
          <cell r="S12">
            <v>1</v>
          </cell>
          <cell r="T12" t="str">
            <v>34</v>
          </cell>
          <cell r="V12">
            <v>0</v>
          </cell>
          <cell r="W12">
            <v>0</v>
          </cell>
          <cell r="X12">
            <v>0</v>
          </cell>
          <cell r="Z12">
            <v>0</v>
          </cell>
          <cell r="AA12">
            <v>0</v>
          </cell>
          <cell r="AB12">
            <v>0</v>
          </cell>
          <cell r="AC12">
            <v>0</v>
          </cell>
          <cell r="AD12">
            <v>0</v>
          </cell>
          <cell r="AE12">
            <v>0</v>
          </cell>
          <cell r="AF12">
            <v>0</v>
          </cell>
          <cell r="AG12">
            <v>0</v>
          </cell>
          <cell r="AJ12">
            <v>0</v>
          </cell>
        </row>
        <row r="13">
          <cell r="A13">
            <v>10100003</v>
          </cell>
          <cell r="C13" t="str">
            <v>Common - Plant in Service</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5</v>
          </cell>
          <cell r="S13" t="str">
            <v>2c</v>
          </cell>
          <cell r="T13" t="str">
            <v>26</v>
          </cell>
          <cell r="V13">
            <v>0</v>
          </cell>
          <cell r="W13">
            <v>0</v>
          </cell>
          <cell r="X13">
            <v>0</v>
          </cell>
          <cell r="Y13">
            <v>0</v>
          </cell>
          <cell r="Z13">
            <v>0</v>
          </cell>
          <cell r="AA13">
            <v>0</v>
          </cell>
          <cell r="AD13">
            <v>0</v>
          </cell>
          <cell r="AE13">
            <v>0</v>
          </cell>
          <cell r="AF13">
            <v>0</v>
          </cell>
          <cell r="AG13">
            <v>0</v>
          </cell>
          <cell r="AJ13">
            <v>0</v>
          </cell>
        </row>
        <row r="14">
          <cell r="A14" t="str">
            <v>10100003ARC</v>
          </cell>
          <cell r="C14" t="str">
            <v>Common - Plant in Service - ARC where ARO Not Recovered in Depreciation Rates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T14" t="str">
            <v>26</v>
          </cell>
          <cell r="V14">
            <v>0</v>
          </cell>
          <cell r="W14">
            <v>0</v>
          </cell>
          <cell r="X14">
            <v>0</v>
          </cell>
          <cell r="AB14">
            <v>0</v>
          </cell>
          <cell r="AC14">
            <v>0</v>
          </cell>
          <cell r="AD14">
            <v>0</v>
          </cell>
          <cell r="AE14">
            <v>0</v>
          </cell>
          <cell r="AF14">
            <v>0</v>
          </cell>
          <cell r="AG14">
            <v>0</v>
          </cell>
          <cell r="AJ14">
            <v>0</v>
          </cell>
        </row>
        <row r="15">
          <cell r="A15">
            <v>10100501</v>
          </cell>
          <cell r="C15" t="str">
            <v>Electric - Plant in Service - PP</v>
          </cell>
          <cell r="D15">
            <v>9062172777.6100006</v>
          </cell>
          <cell r="E15">
            <v>9076022007.4300003</v>
          </cell>
          <cell r="F15">
            <v>9084392089.1399994</v>
          </cell>
          <cell r="G15">
            <v>9088258827.9899998</v>
          </cell>
          <cell r="H15">
            <v>9106086749.9400005</v>
          </cell>
          <cell r="I15">
            <v>9122847650.9300003</v>
          </cell>
          <cell r="J15">
            <v>9171114612.1800003</v>
          </cell>
          <cell r="K15">
            <v>9183399382.7099991</v>
          </cell>
          <cell r="L15">
            <v>9196191368.5799999</v>
          </cell>
          <cell r="M15">
            <v>9209599155.6299992</v>
          </cell>
          <cell r="N15">
            <v>9224386094.3299999</v>
          </cell>
          <cell r="O15">
            <v>9240449249.5699997</v>
          </cell>
          <cell r="P15">
            <v>9256939501.7999992</v>
          </cell>
          <cell r="Q15">
            <v>9155191944.0112495</v>
          </cell>
          <cell r="R15">
            <v>4</v>
          </cell>
          <cell r="T15">
            <v>18</v>
          </cell>
          <cell r="V15">
            <v>0</v>
          </cell>
          <cell r="W15">
            <v>0</v>
          </cell>
          <cell r="X15">
            <v>0</v>
          </cell>
          <cell r="Y15">
            <v>9155191944.0112495</v>
          </cell>
          <cell r="AA15">
            <v>9155191944.0112495</v>
          </cell>
          <cell r="AC15">
            <v>0</v>
          </cell>
          <cell r="AD15">
            <v>0</v>
          </cell>
          <cell r="AE15">
            <v>0</v>
          </cell>
          <cell r="AF15">
            <v>0</v>
          </cell>
          <cell r="AG15">
            <v>0</v>
          </cell>
          <cell r="AJ15">
            <v>0</v>
          </cell>
        </row>
        <row r="16">
          <cell r="A16">
            <v>10100502</v>
          </cell>
          <cell r="C16" t="str">
            <v>Gas - Plant in Service - PP</v>
          </cell>
          <cell r="D16">
            <v>3284595182.1300001</v>
          </cell>
          <cell r="E16">
            <v>3297966293.9299998</v>
          </cell>
          <cell r="F16">
            <v>3309214126.1799998</v>
          </cell>
          <cell r="G16">
            <v>3315161396.3200002</v>
          </cell>
          <cell r="H16">
            <v>3322101032.8200002</v>
          </cell>
          <cell r="I16">
            <v>3332433896.1999998</v>
          </cell>
          <cell r="J16">
            <v>3345071865.6399999</v>
          </cell>
          <cell r="K16">
            <v>3359487215.7199998</v>
          </cell>
          <cell r="L16">
            <v>3372335221.6100001</v>
          </cell>
          <cell r="M16">
            <v>3392167996.3299999</v>
          </cell>
          <cell r="N16">
            <v>3400764346.0900002</v>
          </cell>
          <cell r="O16">
            <v>3413762090.5300002</v>
          </cell>
          <cell r="P16">
            <v>3424346976.3099999</v>
          </cell>
          <cell r="Q16">
            <v>3351244713.3825002</v>
          </cell>
          <cell r="S16">
            <v>1</v>
          </cell>
          <cell r="T16" t="str">
            <v>34</v>
          </cell>
          <cell r="V16">
            <v>0</v>
          </cell>
          <cell r="W16">
            <v>0</v>
          </cell>
          <cell r="X16">
            <v>0</v>
          </cell>
          <cell r="Z16">
            <v>3351244713.3825002</v>
          </cell>
          <cell r="AA16">
            <v>3351244713.3825002</v>
          </cell>
          <cell r="AB16">
            <v>0</v>
          </cell>
          <cell r="AD16">
            <v>0</v>
          </cell>
          <cell r="AE16">
            <v>0</v>
          </cell>
          <cell r="AF16">
            <v>0</v>
          </cell>
          <cell r="AG16">
            <v>0</v>
          </cell>
          <cell r="AJ16">
            <v>0</v>
          </cell>
        </row>
        <row r="17">
          <cell r="A17">
            <v>10100503</v>
          </cell>
          <cell r="C17" t="str">
            <v>Common - Plant in Service - PP</v>
          </cell>
          <cell r="D17">
            <v>465073975.06999999</v>
          </cell>
          <cell r="E17">
            <v>463822981.52999997</v>
          </cell>
          <cell r="F17">
            <v>466152813.31999999</v>
          </cell>
          <cell r="G17">
            <v>470875205.74000001</v>
          </cell>
          <cell r="H17">
            <v>483107127.49000001</v>
          </cell>
          <cell r="I17">
            <v>479765973.39999998</v>
          </cell>
          <cell r="J17">
            <v>485625164.68000001</v>
          </cell>
          <cell r="K17">
            <v>486712912.94</v>
          </cell>
          <cell r="L17">
            <v>490277559.41000003</v>
          </cell>
          <cell r="M17">
            <v>493461415.01999998</v>
          </cell>
          <cell r="N17">
            <v>493145371.85000002</v>
          </cell>
          <cell r="O17">
            <v>519233049.76999998</v>
          </cell>
          <cell r="P17">
            <v>520668925.48000002</v>
          </cell>
          <cell r="Q17">
            <v>485420918.7854166</v>
          </cell>
          <cell r="R17">
            <v>5</v>
          </cell>
          <cell r="S17" t="str">
            <v>2c</v>
          </cell>
          <cell r="T17" t="str">
            <v>26</v>
          </cell>
          <cell r="V17">
            <v>0</v>
          </cell>
          <cell r="W17">
            <v>0</v>
          </cell>
          <cell r="X17">
            <v>0</v>
          </cell>
          <cell r="Y17">
            <v>326105773.24004287</v>
          </cell>
          <cell r="Z17">
            <v>159315145.54537374</v>
          </cell>
          <cell r="AA17">
            <v>485420918.7854166</v>
          </cell>
          <cell r="AD17">
            <v>0</v>
          </cell>
          <cell r="AE17">
            <v>0</v>
          </cell>
          <cell r="AF17">
            <v>0</v>
          </cell>
          <cell r="AG17">
            <v>0</v>
          </cell>
          <cell r="AJ17">
            <v>0</v>
          </cell>
        </row>
        <row r="18">
          <cell r="A18">
            <v>10100601</v>
          </cell>
          <cell r="C18" t="str">
            <v>Electric Plant In Service -Manual Adjustment</v>
          </cell>
          <cell r="D18">
            <v>0</v>
          </cell>
          <cell r="E18">
            <v>0</v>
          </cell>
          <cell r="F18">
            <v>0</v>
          </cell>
          <cell r="G18">
            <v>21658.9</v>
          </cell>
          <cell r="H18">
            <v>4643.8</v>
          </cell>
          <cell r="I18">
            <v>12322.05</v>
          </cell>
          <cell r="J18">
            <v>91489.57</v>
          </cell>
          <cell r="K18">
            <v>91489.57</v>
          </cell>
          <cell r="L18">
            <v>91489.57</v>
          </cell>
          <cell r="M18">
            <v>91489.57</v>
          </cell>
          <cell r="N18">
            <v>91489.57</v>
          </cell>
          <cell r="O18">
            <v>0</v>
          </cell>
          <cell r="P18">
            <v>0</v>
          </cell>
          <cell r="Q18">
            <v>41339.383333333339</v>
          </cell>
          <cell r="R18" t="str">
            <v>4</v>
          </cell>
          <cell r="T18" t="str">
            <v>18</v>
          </cell>
          <cell r="V18">
            <v>0</v>
          </cell>
          <cell r="W18">
            <v>0</v>
          </cell>
          <cell r="X18">
            <v>0</v>
          </cell>
          <cell r="Y18">
            <v>41339.383333333339</v>
          </cell>
          <cell r="AA18">
            <v>41339.383333333339</v>
          </cell>
          <cell r="AC18">
            <v>0</v>
          </cell>
          <cell r="AD18">
            <v>0</v>
          </cell>
          <cell r="AE18">
            <v>0</v>
          </cell>
          <cell r="AF18">
            <v>0</v>
          </cell>
          <cell r="AG18">
            <v>0</v>
          </cell>
          <cell r="AJ18">
            <v>0</v>
          </cell>
        </row>
        <row r="19">
          <cell r="A19">
            <v>10100602</v>
          </cell>
          <cell r="C19" t="str">
            <v>Gas Plant In Service - Manual Adjustments</v>
          </cell>
          <cell r="D19">
            <v>0</v>
          </cell>
          <cell r="E19">
            <v>0</v>
          </cell>
          <cell r="F19">
            <v>0</v>
          </cell>
          <cell r="G19">
            <v>0</v>
          </cell>
          <cell r="H19">
            <v>14028.69</v>
          </cell>
          <cell r="I19">
            <v>0</v>
          </cell>
          <cell r="J19">
            <v>35437.18</v>
          </cell>
          <cell r="K19">
            <v>35437.18</v>
          </cell>
          <cell r="L19">
            <v>35437.18</v>
          </cell>
          <cell r="M19">
            <v>35437.18</v>
          </cell>
          <cell r="N19">
            <v>35437.18</v>
          </cell>
          <cell r="O19">
            <v>0</v>
          </cell>
          <cell r="P19">
            <v>0</v>
          </cell>
          <cell r="Q19">
            <v>15934.549166666666</v>
          </cell>
          <cell r="S19" t="str">
            <v>1</v>
          </cell>
          <cell r="T19" t="str">
            <v>34</v>
          </cell>
          <cell r="V19">
            <v>0</v>
          </cell>
          <cell r="W19">
            <v>0</v>
          </cell>
          <cell r="X19">
            <v>0</v>
          </cell>
          <cell r="Z19">
            <v>15934.549166666666</v>
          </cell>
          <cell r="AA19">
            <v>15934.549166666666</v>
          </cell>
          <cell r="AB19">
            <v>0</v>
          </cell>
          <cell r="AD19">
            <v>0</v>
          </cell>
          <cell r="AE19">
            <v>0</v>
          </cell>
          <cell r="AF19">
            <v>0</v>
          </cell>
          <cell r="AG19">
            <v>0</v>
          </cell>
          <cell r="AJ19">
            <v>0</v>
          </cell>
        </row>
        <row r="20">
          <cell r="A20" t="str">
            <v>10100651</v>
          </cell>
          <cell r="C20" t="str">
            <v>Colstrip 1&amp;2 Non-Recoverable Costs</v>
          </cell>
          <cell r="P20">
            <v>128175029.65000001</v>
          </cell>
          <cell r="Q20">
            <v>5340626.2354166666</v>
          </cell>
          <cell r="R20" t="str">
            <v>4</v>
          </cell>
          <cell r="T20" t="str">
            <v>18</v>
          </cell>
          <cell r="V20">
            <v>0</v>
          </cell>
          <cell r="W20">
            <v>0</v>
          </cell>
          <cell r="X20">
            <v>0</v>
          </cell>
          <cell r="Y20">
            <v>5340626.2354166666</v>
          </cell>
          <cell r="AA20">
            <v>5340626.2354166666</v>
          </cell>
          <cell r="AC20">
            <v>0</v>
          </cell>
          <cell r="AD20">
            <v>0</v>
          </cell>
          <cell r="AE20">
            <v>0</v>
          </cell>
          <cell r="AF20">
            <v>0</v>
          </cell>
          <cell r="AG20">
            <v>0</v>
          </cell>
          <cell r="AJ20">
            <v>0</v>
          </cell>
        </row>
        <row r="21">
          <cell r="A21" t="str">
            <v>10100661</v>
          </cell>
          <cell r="C21" t="str">
            <v>Colstrip 1&amp;2 Non-Recoverable Costs Cont</v>
          </cell>
          <cell r="P21">
            <v>-128175029.65000001</v>
          </cell>
          <cell r="Q21">
            <v>-5340626.2354166666</v>
          </cell>
          <cell r="R21" t="str">
            <v>4</v>
          </cell>
          <cell r="T21" t="str">
            <v>18</v>
          </cell>
          <cell r="V21">
            <v>0</v>
          </cell>
          <cell r="W21">
            <v>0</v>
          </cell>
          <cell r="X21">
            <v>0</v>
          </cell>
          <cell r="Y21">
            <v>-5340626.2354166666</v>
          </cell>
          <cell r="AA21">
            <v>-5340626.2354166666</v>
          </cell>
          <cell r="AC21">
            <v>0</v>
          </cell>
          <cell r="AD21">
            <v>0</v>
          </cell>
          <cell r="AE21">
            <v>0</v>
          </cell>
          <cell r="AF21">
            <v>0</v>
          </cell>
          <cell r="AG21">
            <v>0</v>
          </cell>
          <cell r="AJ21">
            <v>0</v>
          </cell>
        </row>
        <row r="22">
          <cell r="A22">
            <v>10110001</v>
          </cell>
          <cell r="C22" t="str">
            <v>Whitehorn Capital Lease</v>
          </cell>
          <cell r="D22">
            <v>0</v>
          </cell>
          <cell r="E22">
            <v>0</v>
          </cell>
          <cell r="F22">
            <v>0</v>
          </cell>
          <cell r="G22">
            <v>0</v>
          </cell>
          <cell r="H22">
            <v>0</v>
          </cell>
          <cell r="I22">
            <v>0</v>
          </cell>
          <cell r="J22">
            <v>0</v>
          </cell>
          <cell r="K22">
            <v>0</v>
          </cell>
          <cell r="L22">
            <v>0</v>
          </cell>
          <cell r="M22">
            <v>0</v>
          </cell>
          <cell r="N22">
            <v>0</v>
          </cell>
          <cell r="O22">
            <v>0</v>
          </cell>
          <cell r="P22">
            <v>0</v>
          </cell>
          <cell r="Q22">
            <v>0</v>
          </cell>
          <cell r="T22" t="str">
            <v>55</v>
          </cell>
          <cell r="V22">
            <v>0</v>
          </cell>
          <cell r="W22">
            <v>0</v>
          </cell>
          <cell r="X22">
            <v>0</v>
          </cell>
          <cell r="AD22">
            <v>0</v>
          </cell>
          <cell r="AE22">
            <v>0</v>
          </cell>
          <cell r="AF22">
            <v>0</v>
          </cell>
          <cell r="AG22">
            <v>0</v>
          </cell>
          <cell r="AJ22">
            <v>0</v>
          </cell>
        </row>
        <row r="23">
          <cell r="A23">
            <v>10110003</v>
          </cell>
          <cell r="C23" t="str">
            <v>BLC Vehicles Capital Lease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T23" t="str">
            <v>57</v>
          </cell>
          <cell r="V23">
            <v>0</v>
          </cell>
          <cell r="W23">
            <v>0</v>
          </cell>
          <cell r="X23">
            <v>0</v>
          </cell>
          <cell r="AD23">
            <v>0</v>
          </cell>
          <cell r="AE23">
            <v>0</v>
          </cell>
          <cell r="AF23">
            <v>0</v>
          </cell>
          <cell r="AG23">
            <v>0</v>
          </cell>
          <cell r="AJ23">
            <v>0</v>
          </cell>
        </row>
        <row r="24">
          <cell r="A24">
            <v>10110011</v>
          </cell>
          <cell r="C24" t="str">
            <v>Fredonia Turbines Capital Lease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T24" t="str">
            <v>55</v>
          </cell>
          <cell r="V24">
            <v>0</v>
          </cell>
          <cell r="W24">
            <v>0</v>
          </cell>
          <cell r="X24">
            <v>0</v>
          </cell>
          <cell r="AD24">
            <v>0</v>
          </cell>
          <cell r="AE24">
            <v>0</v>
          </cell>
          <cell r="AF24">
            <v>0</v>
          </cell>
          <cell r="AG24">
            <v>0</v>
          </cell>
          <cell r="AJ24">
            <v>0</v>
          </cell>
        </row>
        <row r="25">
          <cell r="A25">
            <v>10110013</v>
          </cell>
          <cell r="C25" t="str">
            <v>Landis-Gyr Capital Lease</v>
          </cell>
          <cell r="D25">
            <v>756461.72</v>
          </cell>
          <cell r="E25">
            <v>630384.77</v>
          </cell>
          <cell r="F25">
            <v>504307.82</v>
          </cell>
          <cell r="G25">
            <v>378230.87</v>
          </cell>
          <cell r="H25">
            <v>252153.92</v>
          </cell>
          <cell r="I25">
            <v>126076.97</v>
          </cell>
          <cell r="J25">
            <v>0</v>
          </cell>
          <cell r="K25">
            <v>0</v>
          </cell>
          <cell r="L25">
            <v>0</v>
          </cell>
          <cell r="M25">
            <v>0</v>
          </cell>
          <cell r="N25">
            <v>0</v>
          </cell>
          <cell r="O25">
            <v>0</v>
          </cell>
          <cell r="P25">
            <v>0</v>
          </cell>
          <cell r="Q25">
            <v>189115.43416666667</v>
          </cell>
          <cell r="T25" t="str">
            <v>56</v>
          </cell>
          <cell r="V25">
            <v>0</v>
          </cell>
          <cell r="W25">
            <v>0</v>
          </cell>
          <cell r="X25">
            <v>0</v>
          </cell>
          <cell r="AD25">
            <v>0</v>
          </cell>
          <cell r="AE25">
            <v>189115.43416666667</v>
          </cell>
          <cell r="AF25">
            <v>189115.43416666667</v>
          </cell>
          <cell r="AG25">
            <v>189115.43416666667</v>
          </cell>
          <cell r="AJ25">
            <v>0</v>
          </cell>
        </row>
        <row r="26">
          <cell r="A26">
            <v>10110021</v>
          </cell>
          <cell r="C26" t="str">
            <v>Fredonia Lease Prepaid Sales Tax</v>
          </cell>
          <cell r="D26">
            <v>0</v>
          </cell>
          <cell r="E26">
            <v>0</v>
          </cell>
          <cell r="F26">
            <v>0</v>
          </cell>
          <cell r="G26">
            <v>0</v>
          </cell>
          <cell r="H26">
            <v>0</v>
          </cell>
          <cell r="I26">
            <v>0</v>
          </cell>
          <cell r="J26">
            <v>0</v>
          </cell>
          <cell r="K26">
            <v>0</v>
          </cell>
          <cell r="L26">
            <v>0</v>
          </cell>
          <cell r="M26">
            <v>0</v>
          </cell>
          <cell r="N26">
            <v>0</v>
          </cell>
          <cell r="O26">
            <v>0</v>
          </cell>
          <cell r="P26">
            <v>0</v>
          </cell>
          <cell r="Q26">
            <v>0</v>
          </cell>
          <cell r="T26" t="str">
            <v>55</v>
          </cell>
          <cell r="V26">
            <v>0</v>
          </cell>
          <cell r="W26">
            <v>0</v>
          </cell>
          <cell r="X26">
            <v>0</v>
          </cell>
          <cell r="AD26">
            <v>0</v>
          </cell>
          <cell r="AE26">
            <v>0</v>
          </cell>
          <cell r="AF26">
            <v>0</v>
          </cell>
          <cell r="AG26">
            <v>0</v>
          </cell>
          <cell r="AJ26">
            <v>0</v>
          </cell>
        </row>
        <row r="27">
          <cell r="A27">
            <v>10191001</v>
          </cell>
          <cell r="C27" t="str">
            <v>Encogen - Plant in Service</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4</v>
          </cell>
          <cell r="T27">
            <v>18</v>
          </cell>
          <cell r="V27">
            <v>0</v>
          </cell>
          <cell r="W27">
            <v>0</v>
          </cell>
          <cell r="X27">
            <v>0</v>
          </cell>
          <cell r="Y27">
            <v>0</v>
          </cell>
          <cell r="AA27">
            <v>0</v>
          </cell>
          <cell r="AB27">
            <v>0</v>
          </cell>
          <cell r="AC27">
            <v>0</v>
          </cell>
          <cell r="AD27">
            <v>0</v>
          </cell>
          <cell r="AE27">
            <v>0</v>
          </cell>
          <cell r="AF27">
            <v>0</v>
          </cell>
          <cell r="AG27">
            <v>0</v>
          </cell>
          <cell r="AJ27">
            <v>0</v>
          </cell>
        </row>
        <row r="28">
          <cell r="A28">
            <v>10200001</v>
          </cell>
          <cell r="C28" t="str">
            <v>Blocked Electric - Plant Purchased or Sold</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4</v>
          </cell>
          <cell r="T28">
            <v>18</v>
          </cell>
          <cell r="V28">
            <v>0</v>
          </cell>
          <cell r="W28">
            <v>0</v>
          </cell>
          <cell r="X28">
            <v>0</v>
          </cell>
          <cell r="Y28">
            <v>0</v>
          </cell>
          <cell r="AA28">
            <v>0</v>
          </cell>
          <cell r="AB28">
            <v>0</v>
          </cell>
          <cell r="AC28">
            <v>0</v>
          </cell>
          <cell r="AD28">
            <v>0</v>
          </cell>
          <cell r="AE28">
            <v>0</v>
          </cell>
          <cell r="AF28">
            <v>0</v>
          </cell>
          <cell r="AG28">
            <v>0</v>
          </cell>
          <cell r="AJ28">
            <v>0</v>
          </cell>
        </row>
        <row r="29">
          <cell r="A29">
            <v>10200011</v>
          </cell>
          <cell r="C29" t="str">
            <v>Sale of Skookumchuck</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4</v>
          </cell>
          <cell r="T29">
            <v>18</v>
          </cell>
          <cell r="V29">
            <v>0</v>
          </cell>
          <cell r="W29">
            <v>0</v>
          </cell>
          <cell r="X29">
            <v>0</v>
          </cell>
          <cell r="Y29">
            <v>0</v>
          </cell>
          <cell r="AA29">
            <v>0</v>
          </cell>
          <cell r="AB29">
            <v>0</v>
          </cell>
          <cell r="AC29">
            <v>0</v>
          </cell>
          <cell r="AD29">
            <v>0</v>
          </cell>
          <cell r="AE29">
            <v>0</v>
          </cell>
          <cell r="AF29">
            <v>0</v>
          </cell>
          <cell r="AG29">
            <v>0</v>
          </cell>
          <cell r="AJ29">
            <v>0</v>
          </cell>
        </row>
        <row r="30">
          <cell r="A30">
            <v>10200501</v>
          </cell>
          <cell r="C30" t="str">
            <v>Electric - Plant Purchased -Ferndale</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v>
          </cell>
          <cell r="T30" t="str">
            <v>18</v>
          </cell>
          <cell r="V30">
            <v>0</v>
          </cell>
          <cell r="W30">
            <v>0</v>
          </cell>
          <cell r="X30">
            <v>0</v>
          </cell>
          <cell r="Y30">
            <v>0</v>
          </cell>
          <cell r="AA30">
            <v>0</v>
          </cell>
          <cell r="AC30">
            <v>0</v>
          </cell>
          <cell r="AD30">
            <v>0</v>
          </cell>
          <cell r="AE30">
            <v>0</v>
          </cell>
          <cell r="AF30">
            <v>0</v>
          </cell>
          <cell r="AG30">
            <v>0</v>
          </cell>
          <cell r="AJ30">
            <v>0</v>
          </cell>
        </row>
        <row r="31">
          <cell r="A31">
            <v>10500001</v>
          </cell>
          <cell r="C31" t="str">
            <v>Electric - Plant Held for Future Use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14</v>
          </cell>
          <cell r="T31">
            <v>19</v>
          </cell>
          <cell r="V31">
            <v>0</v>
          </cell>
          <cell r="W31">
            <v>0</v>
          </cell>
          <cell r="X31">
            <v>0</v>
          </cell>
          <cell r="Y31">
            <v>0</v>
          </cell>
          <cell r="AA31">
            <v>0</v>
          </cell>
          <cell r="AC31">
            <v>0</v>
          </cell>
          <cell r="AD31">
            <v>0</v>
          </cell>
          <cell r="AE31">
            <v>0</v>
          </cell>
          <cell r="AF31">
            <v>0</v>
          </cell>
          <cell r="AG31">
            <v>0</v>
          </cell>
          <cell r="AJ31">
            <v>0</v>
          </cell>
        </row>
        <row r="32">
          <cell r="A32">
            <v>10500002</v>
          </cell>
          <cell r="C32" t="str">
            <v>Gas - Plant Held for Future Use</v>
          </cell>
          <cell r="D32">
            <v>0</v>
          </cell>
          <cell r="E32">
            <v>0</v>
          </cell>
          <cell r="F32">
            <v>0</v>
          </cell>
          <cell r="G32">
            <v>0</v>
          </cell>
          <cell r="H32">
            <v>0</v>
          </cell>
          <cell r="I32">
            <v>0</v>
          </cell>
          <cell r="J32">
            <v>0</v>
          </cell>
          <cell r="K32">
            <v>0</v>
          </cell>
          <cell r="L32">
            <v>0</v>
          </cell>
          <cell r="M32">
            <v>0</v>
          </cell>
          <cell r="N32">
            <v>0</v>
          </cell>
          <cell r="O32">
            <v>0</v>
          </cell>
          <cell r="P32">
            <v>0</v>
          </cell>
          <cell r="Q32">
            <v>0</v>
          </cell>
          <cell r="S32">
            <v>1</v>
          </cell>
          <cell r="T32" t="str">
            <v>34</v>
          </cell>
          <cell r="V32">
            <v>0</v>
          </cell>
          <cell r="W32">
            <v>0</v>
          </cell>
          <cell r="X32">
            <v>0</v>
          </cell>
          <cell r="Z32">
            <v>0</v>
          </cell>
          <cell r="AA32">
            <v>0</v>
          </cell>
          <cell r="AB32">
            <v>0</v>
          </cell>
          <cell r="AD32">
            <v>0</v>
          </cell>
          <cell r="AE32">
            <v>0</v>
          </cell>
          <cell r="AF32">
            <v>0</v>
          </cell>
          <cell r="AG32">
            <v>0</v>
          </cell>
          <cell r="AJ32">
            <v>0</v>
          </cell>
        </row>
        <row r="33">
          <cell r="A33">
            <v>10500501</v>
          </cell>
          <cell r="C33" t="str">
            <v>Electric - Plant Held for Future Use -</v>
          </cell>
          <cell r="D33">
            <v>49892821.960000001</v>
          </cell>
          <cell r="E33">
            <v>49893059.25</v>
          </cell>
          <cell r="F33">
            <v>49893215.060000002</v>
          </cell>
          <cell r="G33">
            <v>49903527.170000002</v>
          </cell>
          <cell r="H33">
            <v>49625649.560000002</v>
          </cell>
          <cell r="I33">
            <v>48974348.380000003</v>
          </cell>
          <cell r="J33">
            <v>49003253.520000003</v>
          </cell>
          <cell r="K33">
            <v>49003253.520000003</v>
          </cell>
          <cell r="L33">
            <v>49003253.520000003</v>
          </cell>
          <cell r="M33">
            <v>49003253.520000003</v>
          </cell>
          <cell r="N33">
            <v>49003253.520000003</v>
          </cell>
          <cell r="O33">
            <v>49003253.520000003</v>
          </cell>
          <cell r="P33">
            <v>49005655.829999998</v>
          </cell>
          <cell r="Q33">
            <v>49313213.286249995</v>
          </cell>
          <cell r="R33">
            <v>14</v>
          </cell>
          <cell r="T33">
            <v>19</v>
          </cell>
          <cell r="V33">
            <v>0</v>
          </cell>
          <cell r="W33">
            <v>0</v>
          </cell>
          <cell r="X33">
            <v>0</v>
          </cell>
          <cell r="Y33">
            <v>49313213.286249995</v>
          </cell>
          <cell r="AA33">
            <v>49313213.286249995</v>
          </cell>
          <cell r="AC33">
            <v>0</v>
          </cell>
          <cell r="AD33">
            <v>0</v>
          </cell>
          <cell r="AE33">
            <v>0</v>
          </cell>
          <cell r="AF33">
            <v>0</v>
          </cell>
          <cell r="AG33">
            <v>0</v>
          </cell>
          <cell r="AJ33">
            <v>0</v>
          </cell>
        </row>
        <row r="34">
          <cell r="A34">
            <v>10500502</v>
          </cell>
          <cell r="C34" t="str">
            <v>Gas - Plant Held for Future Use - PP</v>
          </cell>
          <cell r="D34">
            <v>6138640.21</v>
          </cell>
          <cell r="E34">
            <v>6138709.29</v>
          </cell>
          <cell r="F34">
            <v>6138742.2699999996</v>
          </cell>
          <cell r="G34">
            <v>6138775.25</v>
          </cell>
          <cell r="H34">
            <v>6138808.2300000004</v>
          </cell>
          <cell r="I34">
            <v>6138842.1799999997</v>
          </cell>
          <cell r="J34">
            <v>1436025.02</v>
          </cell>
          <cell r="K34">
            <v>1436058.97</v>
          </cell>
          <cell r="L34">
            <v>1436092.92</v>
          </cell>
          <cell r="M34">
            <v>1436126.87</v>
          </cell>
          <cell r="N34">
            <v>1436126.87</v>
          </cell>
          <cell r="O34">
            <v>1436194.77</v>
          </cell>
          <cell r="P34">
            <v>1436228.72</v>
          </cell>
          <cell r="Q34">
            <v>3591494.7587500005</v>
          </cell>
          <cell r="S34">
            <v>1</v>
          </cell>
          <cell r="T34" t="str">
            <v>34</v>
          </cell>
          <cell r="V34">
            <v>0</v>
          </cell>
          <cell r="W34">
            <v>0</v>
          </cell>
          <cell r="X34">
            <v>0</v>
          </cell>
          <cell r="Z34">
            <v>3591494.7587500005</v>
          </cell>
          <cell r="AA34">
            <v>3591494.7587500005</v>
          </cell>
          <cell r="AB34">
            <v>0</v>
          </cell>
          <cell r="AD34">
            <v>0</v>
          </cell>
          <cell r="AE34">
            <v>0</v>
          </cell>
          <cell r="AF34">
            <v>0</v>
          </cell>
          <cell r="AG34">
            <v>0</v>
          </cell>
          <cell r="AJ34">
            <v>0</v>
          </cell>
        </row>
        <row r="35">
          <cell r="A35">
            <v>10500503</v>
          </cell>
          <cell r="C35" t="str">
            <v>Common - Plant Held for Future Use - PP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5</v>
          </cell>
          <cell r="S35" t="str">
            <v>2c</v>
          </cell>
          <cell r="T35" t="str">
            <v>26</v>
          </cell>
          <cell r="V35">
            <v>0</v>
          </cell>
          <cell r="W35">
            <v>0</v>
          </cell>
          <cell r="X35">
            <v>0</v>
          </cell>
          <cell r="Y35">
            <v>0</v>
          </cell>
          <cell r="Z35">
            <v>0</v>
          </cell>
          <cell r="AA35">
            <v>0</v>
          </cell>
          <cell r="AB35">
            <v>0</v>
          </cell>
          <cell r="AC35">
            <v>0</v>
          </cell>
          <cell r="AD35">
            <v>0</v>
          </cell>
          <cell r="AE35">
            <v>0</v>
          </cell>
          <cell r="AF35">
            <v>0</v>
          </cell>
          <cell r="AG35">
            <v>0</v>
          </cell>
          <cell r="AJ35">
            <v>0</v>
          </cell>
        </row>
        <row r="36">
          <cell r="A36">
            <v>10600501</v>
          </cell>
          <cell r="C36" t="str">
            <v>Electric Plant - NOT CLASSIFIED - PP</v>
          </cell>
          <cell r="D36">
            <v>17818867.25</v>
          </cell>
          <cell r="E36">
            <v>16716535.84</v>
          </cell>
          <cell r="F36">
            <v>21854732.800000001</v>
          </cell>
          <cell r="G36">
            <v>35067731.560000002</v>
          </cell>
          <cell r="H36">
            <v>40796159.259999998</v>
          </cell>
          <cell r="I36">
            <v>39844084.170000002</v>
          </cell>
          <cell r="J36">
            <v>31391467.120000001</v>
          </cell>
          <cell r="K36">
            <v>33059239.899999999</v>
          </cell>
          <cell r="L36">
            <v>41865761.539999999</v>
          </cell>
          <cell r="M36">
            <v>40568411.469999999</v>
          </cell>
          <cell r="N36">
            <v>45177509.390000001</v>
          </cell>
          <cell r="O36">
            <v>51048045.109999999</v>
          </cell>
          <cell r="P36">
            <v>78207023.689999998</v>
          </cell>
          <cell r="Q36">
            <v>37116885.302500002</v>
          </cell>
          <cell r="R36" t="str">
            <v>16</v>
          </cell>
          <cell r="T36">
            <v>18</v>
          </cell>
          <cell r="V36">
            <v>0</v>
          </cell>
          <cell r="W36">
            <v>0</v>
          </cell>
          <cell r="X36">
            <v>0</v>
          </cell>
          <cell r="Y36">
            <v>37116885.302500002</v>
          </cell>
          <cell r="AA36">
            <v>37116885.302500002</v>
          </cell>
          <cell r="AC36">
            <v>0</v>
          </cell>
          <cell r="AD36">
            <v>0</v>
          </cell>
          <cell r="AE36">
            <v>0</v>
          </cell>
          <cell r="AF36">
            <v>0</v>
          </cell>
          <cell r="AG36">
            <v>0</v>
          </cell>
          <cell r="AJ36">
            <v>0</v>
          </cell>
        </row>
        <row r="37">
          <cell r="A37">
            <v>10600502</v>
          </cell>
          <cell r="C37" t="str">
            <v>Gas - Plant - NOT CLASSIFIED - PP</v>
          </cell>
          <cell r="D37">
            <v>23476289.649999999</v>
          </cell>
          <cell r="E37">
            <v>23781707.949999999</v>
          </cell>
          <cell r="F37">
            <v>23939605.359999999</v>
          </cell>
          <cell r="G37">
            <v>30778732.359999999</v>
          </cell>
          <cell r="H37">
            <v>29035605.829999998</v>
          </cell>
          <cell r="I37">
            <v>33113701.52</v>
          </cell>
          <cell r="J37">
            <v>33576344</v>
          </cell>
          <cell r="K37">
            <v>29338686.510000002</v>
          </cell>
          <cell r="L37">
            <v>30280197.719999999</v>
          </cell>
          <cell r="M37">
            <v>28815814.18</v>
          </cell>
          <cell r="N37">
            <v>52229615.990000002</v>
          </cell>
          <cell r="O37">
            <v>54196938.780000001</v>
          </cell>
          <cell r="P37">
            <v>58118844.409999996</v>
          </cell>
          <cell r="Q37">
            <v>34157043.102499999</v>
          </cell>
          <cell r="S37">
            <v>1</v>
          </cell>
          <cell r="T37" t="str">
            <v>34</v>
          </cell>
          <cell r="V37">
            <v>0</v>
          </cell>
          <cell r="W37">
            <v>0</v>
          </cell>
          <cell r="X37">
            <v>0</v>
          </cell>
          <cell r="Z37">
            <v>34157043.102499999</v>
          </cell>
          <cell r="AA37">
            <v>34157043.102499999</v>
          </cell>
          <cell r="AB37">
            <v>0</v>
          </cell>
          <cell r="AD37">
            <v>0</v>
          </cell>
          <cell r="AE37">
            <v>0</v>
          </cell>
          <cell r="AF37">
            <v>0</v>
          </cell>
          <cell r="AG37">
            <v>0</v>
          </cell>
          <cell r="AJ37">
            <v>0</v>
          </cell>
        </row>
        <row r="38">
          <cell r="A38">
            <v>10600503</v>
          </cell>
          <cell r="C38" t="str">
            <v>Common - Plant - NOT CLASSIFIED - PP</v>
          </cell>
          <cell r="D38">
            <v>117138.09</v>
          </cell>
          <cell r="E38">
            <v>899262.47</v>
          </cell>
          <cell r="F38">
            <v>3735.28</v>
          </cell>
          <cell r="G38">
            <v>45877.94</v>
          </cell>
          <cell r="H38">
            <v>1022399.12</v>
          </cell>
          <cell r="I38">
            <v>561731.59</v>
          </cell>
          <cell r="J38">
            <v>695152.21</v>
          </cell>
          <cell r="K38">
            <v>137525.84</v>
          </cell>
          <cell r="L38">
            <v>139673.15</v>
          </cell>
          <cell r="M38">
            <v>660664.11</v>
          </cell>
          <cell r="N38">
            <v>761914.69</v>
          </cell>
          <cell r="O38">
            <v>905243.59</v>
          </cell>
          <cell r="P38">
            <v>3237945.12</v>
          </cell>
          <cell r="Q38">
            <v>625893.46624999994</v>
          </cell>
          <cell r="R38" t="str">
            <v>16a</v>
          </cell>
          <cell r="S38" t="str">
            <v>2c</v>
          </cell>
          <cell r="T38" t="str">
            <v>26</v>
          </cell>
          <cell r="V38">
            <v>0</v>
          </cell>
          <cell r="W38">
            <v>0</v>
          </cell>
          <cell r="X38">
            <v>0</v>
          </cell>
          <cell r="Y38">
            <v>420475.23062674992</v>
          </cell>
          <cell r="Z38">
            <v>205418.23562324999</v>
          </cell>
          <cell r="AA38">
            <v>625893.46624999994</v>
          </cell>
          <cell r="AD38">
            <v>0</v>
          </cell>
          <cell r="AE38">
            <v>0</v>
          </cell>
          <cell r="AF38">
            <v>0</v>
          </cell>
          <cell r="AG38">
            <v>0</v>
          </cell>
          <cell r="AJ38">
            <v>0</v>
          </cell>
        </row>
        <row r="39">
          <cell r="A39">
            <v>10600601</v>
          </cell>
          <cell r="C39" t="str">
            <v>Electric NC manual adjustments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t="str">
            <v>4</v>
          </cell>
          <cell r="T39" t="str">
            <v>18</v>
          </cell>
          <cell r="V39">
            <v>0</v>
          </cell>
          <cell r="W39">
            <v>0</v>
          </cell>
          <cell r="X39">
            <v>0</v>
          </cell>
          <cell r="Y39">
            <v>0</v>
          </cell>
          <cell r="AA39">
            <v>0</v>
          </cell>
        </row>
        <row r="40">
          <cell r="A40">
            <v>10600602</v>
          </cell>
          <cell r="C40" t="str">
            <v>Gas NC manual adjustments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S40" t="str">
            <v>1</v>
          </cell>
          <cell r="T40" t="str">
            <v>34</v>
          </cell>
          <cell r="V40">
            <v>0</v>
          </cell>
          <cell r="W40">
            <v>0</v>
          </cell>
          <cell r="X40">
            <v>0</v>
          </cell>
          <cell r="Z40">
            <v>0</v>
          </cell>
          <cell r="AA40">
            <v>0</v>
          </cell>
        </row>
        <row r="41">
          <cell r="A41">
            <v>10600603</v>
          </cell>
          <cell r="C41" t="str">
            <v>Common NC manual adjustments</v>
          </cell>
          <cell r="D41">
            <v>0</v>
          </cell>
          <cell r="E41">
            <v>0</v>
          </cell>
          <cell r="F41">
            <v>0</v>
          </cell>
          <cell r="G41">
            <v>0</v>
          </cell>
          <cell r="H41">
            <v>0</v>
          </cell>
          <cell r="I41">
            <v>0</v>
          </cell>
          <cell r="J41">
            <v>12433.14</v>
          </cell>
          <cell r="K41">
            <v>12433.14</v>
          </cell>
          <cell r="L41">
            <v>12433.14</v>
          </cell>
          <cell r="M41">
            <v>12433.14</v>
          </cell>
          <cell r="N41">
            <v>12433.14</v>
          </cell>
          <cell r="O41">
            <v>0</v>
          </cell>
          <cell r="P41">
            <v>0</v>
          </cell>
          <cell r="Q41">
            <v>5180.4749999999995</v>
          </cell>
          <cell r="R41" t="str">
            <v>5</v>
          </cell>
          <cell r="S41" t="str">
            <v>2c</v>
          </cell>
          <cell r="T41" t="str">
            <v>26</v>
          </cell>
          <cell r="V41">
            <v>0</v>
          </cell>
          <cell r="W41">
            <v>0</v>
          </cell>
          <cell r="X41">
            <v>0</v>
          </cell>
          <cell r="Y41">
            <v>3480.2431049999996</v>
          </cell>
          <cell r="Z41">
            <v>1700.2318949999997</v>
          </cell>
          <cell r="AA41">
            <v>5180.4749999999995</v>
          </cell>
        </row>
        <row r="42">
          <cell r="A42">
            <v>10700001</v>
          </cell>
          <cell r="C42" t="str">
            <v>Electric - Construction Work in Progress</v>
          </cell>
          <cell r="D42">
            <v>0</v>
          </cell>
          <cell r="E42">
            <v>0</v>
          </cell>
          <cell r="F42">
            <v>0</v>
          </cell>
          <cell r="G42">
            <v>0</v>
          </cell>
          <cell r="H42">
            <v>0</v>
          </cell>
          <cell r="I42">
            <v>0</v>
          </cell>
          <cell r="J42">
            <v>0</v>
          </cell>
          <cell r="K42">
            <v>0</v>
          </cell>
          <cell r="L42">
            <v>0</v>
          </cell>
          <cell r="M42">
            <v>0</v>
          </cell>
          <cell r="N42">
            <v>0</v>
          </cell>
          <cell r="O42">
            <v>0</v>
          </cell>
          <cell r="P42">
            <v>0</v>
          </cell>
          <cell r="Q42">
            <v>0</v>
          </cell>
          <cell r="T42" t="str">
            <v>51</v>
          </cell>
          <cell r="V42">
            <v>0</v>
          </cell>
          <cell r="W42">
            <v>0</v>
          </cell>
          <cell r="X42">
            <v>0</v>
          </cell>
          <cell r="AD42">
            <v>0</v>
          </cell>
          <cell r="AE42">
            <v>0</v>
          </cell>
          <cell r="AF42">
            <v>0</v>
          </cell>
          <cell r="AG42">
            <v>0</v>
          </cell>
          <cell r="AJ42">
            <v>0</v>
          </cell>
        </row>
        <row r="43">
          <cell r="A43">
            <v>10700002</v>
          </cell>
          <cell r="C43" t="str">
            <v>Gas - Construction Work in Progress</v>
          </cell>
          <cell r="D43">
            <v>0</v>
          </cell>
          <cell r="E43">
            <v>0</v>
          </cell>
          <cell r="F43">
            <v>0</v>
          </cell>
          <cell r="G43">
            <v>0</v>
          </cell>
          <cell r="H43">
            <v>0</v>
          </cell>
          <cell r="I43">
            <v>0</v>
          </cell>
          <cell r="J43">
            <v>0</v>
          </cell>
          <cell r="K43">
            <v>0</v>
          </cell>
          <cell r="L43">
            <v>0</v>
          </cell>
          <cell r="M43">
            <v>0</v>
          </cell>
          <cell r="N43">
            <v>0</v>
          </cell>
          <cell r="O43">
            <v>0</v>
          </cell>
          <cell r="P43">
            <v>0</v>
          </cell>
          <cell r="Q43">
            <v>0</v>
          </cell>
          <cell r="T43" t="str">
            <v>52</v>
          </cell>
          <cell r="V43">
            <v>0</v>
          </cell>
          <cell r="W43">
            <v>0</v>
          </cell>
          <cell r="X43">
            <v>0</v>
          </cell>
          <cell r="AD43">
            <v>0</v>
          </cell>
          <cell r="AE43">
            <v>0</v>
          </cell>
          <cell r="AF43">
            <v>0</v>
          </cell>
          <cell r="AG43">
            <v>0</v>
          </cell>
          <cell r="AJ43">
            <v>0</v>
          </cell>
        </row>
        <row r="44">
          <cell r="A44">
            <v>10700003</v>
          </cell>
          <cell r="C44" t="str">
            <v>Construction Work in Process - Common Plant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T44" t="str">
            <v>51.3</v>
          </cell>
          <cell r="V44">
            <v>0</v>
          </cell>
          <cell r="W44">
            <v>0</v>
          </cell>
          <cell r="X44">
            <v>0</v>
          </cell>
          <cell r="AD44">
            <v>0</v>
          </cell>
          <cell r="AE44">
            <v>0</v>
          </cell>
          <cell r="AF44">
            <v>0</v>
          </cell>
          <cell r="AG44">
            <v>0</v>
          </cell>
          <cell r="AJ44">
            <v>0</v>
          </cell>
        </row>
        <row r="45">
          <cell r="A45">
            <v>10700013</v>
          </cell>
          <cell r="C45" t="str">
            <v>Construction Support Clearing - Common</v>
          </cell>
          <cell r="D45">
            <v>1730509</v>
          </cell>
          <cell r="E45">
            <v>508979.38</v>
          </cell>
          <cell r="F45">
            <v>1126032.0900000001</v>
          </cell>
          <cell r="G45">
            <v>-2836785.54</v>
          </cell>
          <cell r="H45">
            <v>-1662666.21</v>
          </cell>
          <cell r="I45">
            <v>-152753.82999999999</v>
          </cell>
          <cell r="J45">
            <v>-4806.3999999999996</v>
          </cell>
          <cell r="K45">
            <v>2584558.34</v>
          </cell>
          <cell r="L45">
            <v>4198480.0999999996</v>
          </cell>
          <cell r="M45">
            <v>1511750.77</v>
          </cell>
          <cell r="N45">
            <v>2726745.64</v>
          </cell>
          <cell r="O45">
            <v>3169100.42</v>
          </cell>
          <cell r="P45">
            <v>3641636.06</v>
          </cell>
          <cell r="Q45">
            <v>1154558.9408333332</v>
          </cell>
          <cell r="T45" t="str">
            <v>51.3</v>
          </cell>
          <cell r="V45">
            <v>0</v>
          </cell>
          <cell r="W45">
            <v>0</v>
          </cell>
          <cell r="X45">
            <v>0</v>
          </cell>
          <cell r="AD45">
            <v>0</v>
          </cell>
          <cell r="AE45">
            <v>1154558.9408333332</v>
          </cell>
          <cell r="AF45">
            <v>1154558.9408333332</v>
          </cell>
          <cell r="AG45">
            <v>1154558.9408333332</v>
          </cell>
          <cell r="AJ45">
            <v>0</v>
          </cell>
        </row>
        <row r="46">
          <cell r="A46">
            <v>10700021</v>
          </cell>
          <cell r="C46" t="str">
            <v>CWIP/Retention Clearing (Debit) - Electric</v>
          </cell>
          <cell r="D46">
            <v>0</v>
          </cell>
          <cell r="E46">
            <v>0</v>
          </cell>
          <cell r="F46">
            <v>0</v>
          </cell>
          <cell r="G46">
            <v>0</v>
          </cell>
          <cell r="H46">
            <v>0</v>
          </cell>
          <cell r="I46">
            <v>0</v>
          </cell>
          <cell r="J46">
            <v>0</v>
          </cell>
          <cell r="K46">
            <v>0</v>
          </cell>
          <cell r="L46">
            <v>0</v>
          </cell>
          <cell r="M46">
            <v>0</v>
          </cell>
          <cell r="N46">
            <v>0</v>
          </cell>
          <cell r="O46">
            <v>0</v>
          </cell>
          <cell r="P46">
            <v>0</v>
          </cell>
          <cell r="Q46">
            <v>0</v>
          </cell>
          <cell r="T46" t="str">
            <v>51</v>
          </cell>
          <cell r="V46">
            <v>0</v>
          </cell>
          <cell r="W46">
            <v>0</v>
          </cell>
          <cell r="X46">
            <v>0</v>
          </cell>
          <cell r="AD46">
            <v>0</v>
          </cell>
          <cell r="AE46">
            <v>0</v>
          </cell>
          <cell r="AF46">
            <v>0</v>
          </cell>
          <cell r="AG46">
            <v>0</v>
          </cell>
          <cell r="AJ46">
            <v>0</v>
          </cell>
        </row>
        <row r="47">
          <cell r="A47">
            <v>10700022</v>
          </cell>
          <cell r="C47" t="str">
            <v>CWIP/Retention Clearing (Debit) - Gas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T47" t="str">
            <v>52</v>
          </cell>
          <cell r="V47">
            <v>0</v>
          </cell>
          <cell r="W47">
            <v>0</v>
          </cell>
          <cell r="X47">
            <v>0</v>
          </cell>
          <cell r="AD47">
            <v>0</v>
          </cell>
          <cell r="AE47">
            <v>0</v>
          </cell>
          <cell r="AF47">
            <v>0</v>
          </cell>
          <cell r="AG47">
            <v>0</v>
          </cell>
          <cell r="AJ47">
            <v>0</v>
          </cell>
        </row>
        <row r="48">
          <cell r="A48">
            <v>10700023</v>
          </cell>
          <cell r="C48" t="str">
            <v>CWIP/Retention Clearing (Debit) - Commo</v>
          </cell>
          <cell r="D48">
            <v>-393750</v>
          </cell>
          <cell r="E48">
            <v>-393750</v>
          </cell>
          <cell r="F48">
            <v>-393750</v>
          </cell>
          <cell r="G48">
            <v>-393750</v>
          </cell>
          <cell r="H48">
            <v>-393750</v>
          </cell>
          <cell r="I48">
            <v>-393750</v>
          </cell>
          <cell r="J48">
            <v>-393750</v>
          </cell>
          <cell r="K48">
            <v>-393750</v>
          </cell>
          <cell r="L48">
            <v>-393750</v>
          </cell>
          <cell r="M48">
            <v>-393750</v>
          </cell>
          <cell r="N48">
            <v>-393750</v>
          </cell>
          <cell r="O48">
            <v>-393750</v>
          </cell>
          <cell r="P48">
            <v>-393750</v>
          </cell>
          <cell r="Q48">
            <v>-393750</v>
          </cell>
          <cell r="T48" t="str">
            <v>51.3</v>
          </cell>
          <cell r="V48">
            <v>0</v>
          </cell>
          <cell r="W48">
            <v>0</v>
          </cell>
          <cell r="X48">
            <v>0</v>
          </cell>
          <cell r="AD48">
            <v>0</v>
          </cell>
          <cell r="AE48">
            <v>-393750</v>
          </cell>
          <cell r="AF48">
            <v>-393750</v>
          </cell>
          <cell r="AG48">
            <v>-393750</v>
          </cell>
          <cell r="AJ48">
            <v>0</v>
          </cell>
        </row>
        <row r="49">
          <cell r="A49">
            <v>10700031</v>
          </cell>
          <cell r="C49" t="str">
            <v>CWIP - Purchasing Accrual - Electric</v>
          </cell>
          <cell r="D49">
            <v>0</v>
          </cell>
          <cell r="E49">
            <v>0</v>
          </cell>
          <cell r="F49">
            <v>0</v>
          </cell>
          <cell r="G49">
            <v>0</v>
          </cell>
          <cell r="H49">
            <v>0</v>
          </cell>
          <cell r="I49">
            <v>0</v>
          </cell>
          <cell r="J49">
            <v>0</v>
          </cell>
          <cell r="K49">
            <v>0</v>
          </cell>
          <cell r="L49">
            <v>0</v>
          </cell>
          <cell r="M49">
            <v>0</v>
          </cell>
          <cell r="N49">
            <v>0</v>
          </cell>
          <cell r="O49">
            <v>0</v>
          </cell>
          <cell r="P49">
            <v>0</v>
          </cell>
          <cell r="Q49">
            <v>0</v>
          </cell>
          <cell r="T49" t="str">
            <v>51</v>
          </cell>
          <cell r="V49">
            <v>0</v>
          </cell>
          <cell r="W49">
            <v>0</v>
          </cell>
          <cell r="X49">
            <v>0</v>
          </cell>
          <cell r="AD49">
            <v>0</v>
          </cell>
          <cell r="AE49">
            <v>0</v>
          </cell>
          <cell r="AF49">
            <v>0</v>
          </cell>
          <cell r="AG49">
            <v>0</v>
          </cell>
          <cell r="AJ49">
            <v>0</v>
          </cell>
        </row>
        <row r="50">
          <cell r="A50">
            <v>10700041</v>
          </cell>
          <cell r="C50" t="str">
            <v>CWIP SP Accrual - Electric</v>
          </cell>
          <cell r="D50">
            <v>0</v>
          </cell>
          <cell r="E50">
            <v>0</v>
          </cell>
          <cell r="F50">
            <v>0</v>
          </cell>
          <cell r="G50">
            <v>0</v>
          </cell>
          <cell r="H50">
            <v>0</v>
          </cell>
          <cell r="I50">
            <v>0</v>
          </cell>
          <cell r="J50">
            <v>0</v>
          </cell>
          <cell r="K50">
            <v>0</v>
          </cell>
          <cell r="L50">
            <v>0</v>
          </cell>
          <cell r="M50">
            <v>0</v>
          </cell>
          <cell r="N50">
            <v>0</v>
          </cell>
          <cell r="O50">
            <v>0</v>
          </cell>
          <cell r="P50">
            <v>0</v>
          </cell>
          <cell r="Q50">
            <v>0</v>
          </cell>
          <cell r="T50" t="str">
            <v>51</v>
          </cell>
          <cell r="V50">
            <v>0</v>
          </cell>
          <cell r="W50">
            <v>0</v>
          </cell>
          <cell r="X50">
            <v>0</v>
          </cell>
          <cell r="AD50">
            <v>0</v>
          </cell>
          <cell r="AE50">
            <v>0</v>
          </cell>
          <cell r="AF50">
            <v>0</v>
          </cell>
          <cell r="AG50">
            <v>0</v>
          </cell>
          <cell r="AJ50">
            <v>0</v>
          </cell>
        </row>
        <row r="51">
          <cell r="A51">
            <v>10700042</v>
          </cell>
          <cell r="C51" t="str">
            <v>CWIP SP Accrual - Gas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T51" t="str">
            <v>52</v>
          </cell>
          <cell r="V51">
            <v>0</v>
          </cell>
          <cell r="W51">
            <v>0</v>
          </cell>
          <cell r="X51">
            <v>0</v>
          </cell>
          <cell r="AD51">
            <v>0</v>
          </cell>
          <cell r="AE51">
            <v>0</v>
          </cell>
          <cell r="AF51">
            <v>0</v>
          </cell>
          <cell r="AG51">
            <v>0</v>
          </cell>
          <cell r="AJ51">
            <v>0</v>
          </cell>
        </row>
        <row r="52">
          <cell r="A52">
            <v>10700501</v>
          </cell>
          <cell r="C52" t="str">
            <v>Electric - Construction Work in Progres</v>
          </cell>
          <cell r="D52">
            <v>219899760.72999999</v>
          </cell>
          <cell r="E52">
            <v>231720459.38999999</v>
          </cell>
          <cell r="F52">
            <v>230892475.13</v>
          </cell>
          <cell r="G52">
            <v>246374069.5</v>
          </cell>
          <cell r="H52">
            <v>240852302.94</v>
          </cell>
          <cell r="I52">
            <v>239949337.56999999</v>
          </cell>
          <cell r="J52">
            <v>238846957.46000001</v>
          </cell>
          <cell r="K52">
            <v>244379062.52000001</v>
          </cell>
          <cell r="L52">
            <v>248239471.28</v>
          </cell>
          <cell r="M52">
            <v>275535578.75999999</v>
          </cell>
          <cell r="N52">
            <v>277509414.30000001</v>
          </cell>
          <cell r="O52">
            <v>251371893.12</v>
          </cell>
          <cell r="P52">
            <v>239914725</v>
          </cell>
          <cell r="Q52">
            <v>246298188.73625001</v>
          </cell>
          <cell r="T52" t="str">
            <v>51</v>
          </cell>
          <cell r="V52">
            <v>0</v>
          </cell>
          <cell r="W52">
            <v>0</v>
          </cell>
          <cell r="X52">
            <v>0</v>
          </cell>
          <cell r="AD52">
            <v>0</v>
          </cell>
          <cell r="AE52">
            <v>246298188.73625001</v>
          </cell>
          <cell r="AF52">
            <v>246298188.73625001</v>
          </cell>
          <cell r="AG52">
            <v>246298188.73625001</v>
          </cell>
          <cell r="AJ52">
            <v>0</v>
          </cell>
        </row>
        <row r="53">
          <cell r="A53">
            <v>10700502</v>
          </cell>
          <cell r="C53" t="str">
            <v>Gas - Construction Work in Progress - P</v>
          </cell>
          <cell r="D53">
            <v>77592443.269999996</v>
          </cell>
          <cell r="E53">
            <v>81796324.310000002</v>
          </cell>
          <cell r="F53">
            <v>74962481.879999995</v>
          </cell>
          <cell r="G53">
            <v>83779101.670000002</v>
          </cell>
          <cell r="H53">
            <v>92646940.890000001</v>
          </cell>
          <cell r="I53">
            <v>90709594.409999996</v>
          </cell>
          <cell r="J53">
            <v>95523149.890000001</v>
          </cell>
          <cell r="K53">
            <v>97818968.780000001</v>
          </cell>
          <cell r="L53">
            <v>99959720.629999995</v>
          </cell>
          <cell r="M53">
            <v>101975176.91</v>
          </cell>
          <cell r="N53">
            <v>86121559.689999998</v>
          </cell>
          <cell r="O53">
            <v>89971103.510000005</v>
          </cell>
          <cell r="P53">
            <v>95113139.870000005</v>
          </cell>
          <cell r="Q53">
            <v>90134742.844999984</v>
          </cell>
          <cell r="T53" t="str">
            <v>52</v>
          </cell>
          <cell r="V53">
            <v>0</v>
          </cell>
          <cell r="W53">
            <v>0</v>
          </cell>
          <cell r="X53">
            <v>0</v>
          </cell>
          <cell r="AD53">
            <v>0</v>
          </cell>
          <cell r="AE53">
            <v>90134742.844999984</v>
          </cell>
          <cell r="AF53">
            <v>90134742.844999984</v>
          </cell>
          <cell r="AG53">
            <v>90134742.844999984</v>
          </cell>
          <cell r="AJ53">
            <v>0</v>
          </cell>
        </row>
        <row r="54">
          <cell r="A54">
            <v>10700503</v>
          </cell>
          <cell r="C54" t="str">
            <v>Common - Construction Work in Progress</v>
          </cell>
          <cell r="D54">
            <v>53815133.340000004</v>
          </cell>
          <cell r="E54">
            <v>61412741.659999996</v>
          </cell>
          <cell r="F54">
            <v>67828148.489999995</v>
          </cell>
          <cell r="G54">
            <v>80438241.829999998</v>
          </cell>
          <cell r="H54">
            <v>64621229.049999997</v>
          </cell>
          <cell r="I54">
            <v>66258881.969999999</v>
          </cell>
          <cell r="J54">
            <v>66984570.5</v>
          </cell>
          <cell r="K54">
            <v>71654764.150000006</v>
          </cell>
          <cell r="L54">
            <v>78591342.930000007</v>
          </cell>
          <cell r="M54">
            <v>81614034.379999995</v>
          </cell>
          <cell r="N54">
            <v>86368501.75</v>
          </cell>
          <cell r="O54">
            <v>93358189.650000006</v>
          </cell>
          <cell r="P54">
            <v>97573299.540000007</v>
          </cell>
          <cell r="Q54">
            <v>74568738.566666663</v>
          </cell>
          <cell r="T54" t="str">
            <v>51.3</v>
          </cell>
          <cell r="V54">
            <v>0</v>
          </cell>
          <cell r="W54">
            <v>0</v>
          </cell>
          <cell r="X54">
            <v>0</v>
          </cell>
          <cell r="AD54">
            <v>0</v>
          </cell>
          <cell r="AE54">
            <v>74568738.566666663</v>
          </cell>
          <cell r="AF54">
            <v>74568738.566666663</v>
          </cell>
          <cell r="AG54">
            <v>74568738.566666663</v>
          </cell>
          <cell r="AJ54">
            <v>0</v>
          </cell>
        </row>
        <row r="55">
          <cell r="A55">
            <v>10700601</v>
          </cell>
          <cell r="C55" t="str">
            <v>Electric CWIP - Manual Adjustments</v>
          </cell>
          <cell r="D55">
            <v>382834</v>
          </cell>
          <cell r="E55">
            <v>608035</v>
          </cell>
          <cell r="F55">
            <v>241645.69</v>
          </cell>
          <cell r="G55">
            <v>1052675</v>
          </cell>
          <cell r="H55">
            <v>19914.22</v>
          </cell>
          <cell r="I55">
            <v>304515.90999999997</v>
          </cell>
          <cell r="J55">
            <v>-955945.73</v>
          </cell>
          <cell r="K55">
            <v>12136.32</v>
          </cell>
          <cell r="L55">
            <v>224000</v>
          </cell>
          <cell r="M55">
            <v>224000</v>
          </cell>
          <cell r="N55">
            <v>0</v>
          </cell>
          <cell r="O55">
            <v>224000</v>
          </cell>
          <cell r="P55">
            <v>224000</v>
          </cell>
          <cell r="Q55">
            <v>188199.45083333334</v>
          </cell>
          <cell r="T55" t="str">
            <v>51</v>
          </cell>
          <cell r="V55">
            <v>0</v>
          </cell>
          <cell r="W55">
            <v>0</v>
          </cell>
          <cell r="X55">
            <v>0</v>
          </cell>
          <cell r="AD55">
            <v>0</v>
          </cell>
          <cell r="AE55">
            <v>188199.45083333334</v>
          </cell>
          <cell r="AF55">
            <v>188199.45083333334</v>
          </cell>
          <cell r="AG55">
            <v>188199.45083333334</v>
          </cell>
          <cell r="AJ55">
            <v>0</v>
          </cell>
        </row>
        <row r="56">
          <cell r="A56">
            <v>10700602</v>
          </cell>
          <cell r="C56" t="str">
            <v>GAS CWIP - Manual Adjustments</v>
          </cell>
          <cell r="D56">
            <v>360640</v>
          </cell>
          <cell r="E56">
            <v>330400</v>
          </cell>
          <cell r="F56">
            <v>278208</v>
          </cell>
          <cell r="G56">
            <v>231840</v>
          </cell>
          <cell r="H56">
            <v>0</v>
          </cell>
          <cell r="I56">
            <v>319200</v>
          </cell>
          <cell r="J56">
            <v>372400</v>
          </cell>
          <cell r="K56">
            <v>127680</v>
          </cell>
          <cell r="L56">
            <v>351120</v>
          </cell>
          <cell r="M56">
            <v>329840</v>
          </cell>
          <cell r="N56">
            <v>26600</v>
          </cell>
          <cell r="O56">
            <v>399000</v>
          </cell>
          <cell r="P56">
            <v>399000</v>
          </cell>
          <cell r="Q56">
            <v>262175.66666666669</v>
          </cell>
          <cell r="T56" t="str">
            <v>52</v>
          </cell>
          <cell r="V56">
            <v>0</v>
          </cell>
          <cell r="W56">
            <v>0</v>
          </cell>
          <cell r="X56">
            <v>0</v>
          </cell>
          <cell r="AD56">
            <v>0</v>
          </cell>
          <cell r="AE56">
            <v>262175.66666666669</v>
          </cell>
          <cell r="AF56">
            <v>262175.66666666669</v>
          </cell>
          <cell r="AG56">
            <v>262175.66666666669</v>
          </cell>
          <cell r="AJ56">
            <v>0</v>
          </cell>
        </row>
        <row r="57">
          <cell r="A57">
            <v>10700603</v>
          </cell>
          <cell r="C57" t="str">
            <v>Common-Cwip-Manual Adjustments</v>
          </cell>
          <cell r="D57">
            <v>0</v>
          </cell>
          <cell r="E57">
            <v>0</v>
          </cell>
          <cell r="F57">
            <v>0</v>
          </cell>
          <cell r="G57">
            <v>149673.14000000001</v>
          </cell>
          <cell r="H57">
            <v>149673.14000000001</v>
          </cell>
          <cell r="I57">
            <v>0</v>
          </cell>
          <cell r="J57">
            <v>0</v>
          </cell>
          <cell r="K57">
            <v>0</v>
          </cell>
          <cell r="L57">
            <v>0</v>
          </cell>
          <cell r="M57">
            <v>0</v>
          </cell>
          <cell r="N57">
            <v>0</v>
          </cell>
          <cell r="O57">
            <v>0</v>
          </cell>
          <cell r="P57">
            <v>0</v>
          </cell>
          <cell r="Q57">
            <v>24945.523333333334</v>
          </cell>
          <cell r="T57" t="str">
            <v>51.3</v>
          </cell>
          <cell r="V57">
            <v>0</v>
          </cell>
          <cell r="W57">
            <v>0</v>
          </cell>
          <cell r="X57">
            <v>0</v>
          </cell>
          <cell r="AD57">
            <v>0</v>
          </cell>
          <cell r="AE57">
            <v>24945.523333333334</v>
          </cell>
          <cell r="AF57">
            <v>24945.523333333334</v>
          </cell>
          <cell r="AG57">
            <v>24945.523333333334</v>
          </cell>
          <cell r="AJ57">
            <v>0</v>
          </cell>
        </row>
        <row r="58">
          <cell r="A58">
            <v>10800001</v>
          </cell>
          <cell r="C58" t="str">
            <v>Elec-Accum Depreciation</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17</v>
          </cell>
          <cell r="T58">
            <v>24</v>
          </cell>
          <cell r="V58">
            <v>0</v>
          </cell>
          <cell r="W58">
            <v>0</v>
          </cell>
          <cell r="X58">
            <v>0</v>
          </cell>
          <cell r="Y58">
            <v>0</v>
          </cell>
          <cell r="AA58">
            <v>0</v>
          </cell>
          <cell r="AC58">
            <v>0</v>
          </cell>
          <cell r="AD58">
            <v>0</v>
          </cell>
          <cell r="AE58">
            <v>0</v>
          </cell>
          <cell r="AF58">
            <v>0</v>
          </cell>
          <cell r="AG58">
            <v>0</v>
          </cell>
          <cell r="AJ58">
            <v>0</v>
          </cell>
        </row>
        <row r="59">
          <cell r="A59" t="str">
            <v>10800001ARC</v>
          </cell>
          <cell r="C59" t="str">
            <v>Elec-Accum Depreciation - ARC where ARO Not Recovered in Depreciation Rate</v>
          </cell>
          <cell r="D59">
            <v>0</v>
          </cell>
          <cell r="E59">
            <v>0</v>
          </cell>
          <cell r="F59">
            <v>0</v>
          </cell>
          <cell r="G59">
            <v>0</v>
          </cell>
          <cell r="H59">
            <v>0</v>
          </cell>
          <cell r="I59">
            <v>0</v>
          </cell>
          <cell r="J59">
            <v>0</v>
          </cell>
          <cell r="K59">
            <v>0</v>
          </cell>
          <cell r="L59">
            <v>0</v>
          </cell>
          <cell r="M59">
            <v>0</v>
          </cell>
          <cell r="N59">
            <v>0</v>
          </cell>
          <cell r="O59">
            <v>0</v>
          </cell>
          <cell r="P59">
            <v>0</v>
          </cell>
          <cell r="Q59">
            <v>0</v>
          </cell>
          <cell r="T59" t="str">
            <v>24</v>
          </cell>
          <cell r="V59">
            <v>0</v>
          </cell>
          <cell r="W59">
            <v>0</v>
          </cell>
          <cell r="X59">
            <v>0</v>
          </cell>
          <cell r="AB59">
            <v>0</v>
          </cell>
          <cell r="AC59">
            <v>0</v>
          </cell>
          <cell r="AD59">
            <v>0</v>
          </cell>
          <cell r="AE59">
            <v>0</v>
          </cell>
          <cell r="AF59">
            <v>0</v>
          </cell>
          <cell r="AG59">
            <v>0</v>
          </cell>
          <cell r="AJ59">
            <v>0</v>
          </cell>
        </row>
        <row r="60">
          <cell r="A60">
            <v>10800002</v>
          </cell>
          <cell r="C60" t="str">
            <v>Gas-Accum Depreciation</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5</v>
          </cell>
          <cell r="T60" t="str">
            <v>37</v>
          </cell>
          <cell r="V60">
            <v>0</v>
          </cell>
          <cell r="W60">
            <v>0</v>
          </cell>
          <cell r="X60">
            <v>0</v>
          </cell>
          <cell r="Z60">
            <v>0</v>
          </cell>
          <cell r="AA60">
            <v>0</v>
          </cell>
          <cell r="AB60">
            <v>0</v>
          </cell>
          <cell r="AD60">
            <v>0</v>
          </cell>
          <cell r="AE60">
            <v>0</v>
          </cell>
          <cell r="AF60">
            <v>0</v>
          </cell>
          <cell r="AG60">
            <v>0</v>
          </cell>
          <cell r="AJ60">
            <v>0</v>
          </cell>
        </row>
        <row r="61">
          <cell r="A61">
            <v>10800003</v>
          </cell>
          <cell r="C61" t="str">
            <v>Common-Accum Depreciation</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18</v>
          </cell>
          <cell r="S61" t="str">
            <v>7c</v>
          </cell>
          <cell r="T61" t="str">
            <v>27</v>
          </cell>
          <cell r="V61">
            <v>0</v>
          </cell>
          <cell r="W61">
            <v>0</v>
          </cell>
          <cell r="X61">
            <v>0</v>
          </cell>
          <cell r="Y61">
            <v>0</v>
          </cell>
          <cell r="Z61">
            <v>0</v>
          </cell>
          <cell r="AA61">
            <v>0</v>
          </cell>
          <cell r="AD61">
            <v>0</v>
          </cell>
          <cell r="AE61">
            <v>0</v>
          </cell>
          <cell r="AF61">
            <v>0</v>
          </cell>
          <cell r="AG61">
            <v>0</v>
          </cell>
          <cell r="AJ61">
            <v>0</v>
          </cell>
        </row>
        <row r="62">
          <cell r="A62" t="str">
            <v>10800003ARC</v>
          </cell>
          <cell r="C62" t="str">
            <v>Common-Accum Depreciation - ARC where ARO Not Recovered in Depreciation Rates</v>
          </cell>
          <cell r="D62">
            <v>0</v>
          </cell>
          <cell r="E62">
            <v>0</v>
          </cell>
          <cell r="F62">
            <v>0</v>
          </cell>
          <cell r="G62">
            <v>0</v>
          </cell>
          <cell r="H62">
            <v>0</v>
          </cell>
          <cell r="I62">
            <v>0</v>
          </cell>
          <cell r="J62">
            <v>0</v>
          </cell>
          <cell r="K62">
            <v>0</v>
          </cell>
          <cell r="L62">
            <v>0</v>
          </cell>
          <cell r="M62">
            <v>0</v>
          </cell>
          <cell r="N62">
            <v>0</v>
          </cell>
          <cell r="O62">
            <v>0</v>
          </cell>
          <cell r="P62">
            <v>0</v>
          </cell>
          <cell r="Q62">
            <v>0</v>
          </cell>
          <cell r="T62" t="str">
            <v>27</v>
          </cell>
          <cell r="V62">
            <v>0</v>
          </cell>
          <cell r="W62">
            <v>0</v>
          </cell>
          <cell r="X62">
            <v>0</v>
          </cell>
          <cell r="AB62">
            <v>0</v>
          </cell>
          <cell r="AC62">
            <v>0</v>
          </cell>
          <cell r="AD62">
            <v>0</v>
          </cell>
          <cell r="AE62">
            <v>0</v>
          </cell>
          <cell r="AF62">
            <v>0</v>
          </cell>
          <cell r="AG62">
            <v>0</v>
          </cell>
          <cell r="AJ62">
            <v>0</v>
          </cell>
        </row>
        <row r="63">
          <cell r="A63">
            <v>10800041</v>
          </cell>
          <cell r="C63" t="str">
            <v>Elec-RWIP-Mass C.O.R./Salvage</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17</v>
          </cell>
          <cell r="T63">
            <v>24</v>
          </cell>
          <cell r="V63">
            <v>0</v>
          </cell>
          <cell r="W63">
            <v>0</v>
          </cell>
          <cell r="X63">
            <v>0</v>
          </cell>
          <cell r="Y63">
            <v>0</v>
          </cell>
          <cell r="AA63">
            <v>0</v>
          </cell>
          <cell r="AC63">
            <v>0</v>
          </cell>
          <cell r="AD63">
            <v>0</v>
          </cell>
          <cell r="AE63">
            <v>0</v>
          </cell>
          <cell r="AF63">
            <v>0</v>
          </cell>
          <cell r="AG63">
            <v>0</v>
          </cell>
          <cell r="AJ63">
            <v>0</v>
          </cell>
        </row>
        <row r="64">
          <cell r="A64">
            <v>10800042</v>
          </cell>
          <cell r="C64" t="str">
            <v>Gas-RWIP-Mass C.O.R./Salvage</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5</v>
          </cell>
          <cell r="T64" t="str">
            <v>37</v>
          </cell>
          <cell r="V64">
            <v>0</v>
          </cell>
          <cell r="W64">
            <v>0</v>
          </cell>
          <cell r="X64">
            <v>0</v>
          </cell>
          <cell r="Z64">
            <v>0</v>
          </cell>
          <cell r="AA64">
            <v>0</v>
          </cell>
          <cell r="AB64">
            <v>0</v>
          </cell>
          <cell r="AD64">
            <v>0</v>
          </cell>
          <cell r="AE64">
            <v>0</v>
          </cell>
          <cell r="AF64">
            <v>0</v>
          </cell>
          <cell r="AG64">
            <v>0</v>
          </cell>
          <cell r="AJ64">
            <v>0</v>
          </cell>
        </row>
        <row r="65">
          <cell r="A65">
            <v>10800043</v>
          </cell>
          <cell r="C65" t="str">
            <v>Common-RWIP-Mass C.O.R./Salvage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18</v>
          </cell>
          <cell r="S65" t="str">
            <v>5c</v>
          </cell>
          <cell r="T65" t="str">
            <v>27</v>
          </cell>
          <cell r="V65">
            <v>0</v>
          </cell>
          <cell r="W65">
            <v>0</v>
          </cell>
          <cell r="X65">
            <v>0</v>
          </cell>
          <cell r="Y65">
            <v>0</v>
          </cell>
          <cell r="Z65">
            <v>0</v>
          </cell>
          <cell r="AA65">
            <v>0</v>
          </cell>
          <cell r="AD65">
            <v>0</v>
          </cell>
          <cell r="AE65">
            <v>0</v>
          </cell>
          <cell r="AF65">
            <v>0</v>
          </cell>
          <cell r="AG65">
            <v>0</v>
          </cell>
          <cell r="AJ65">
            <v>0</v>
          </cell>
        </row>
        <row r="66">
          <cell r="A66">
            <v>10800051</v>
          </cell>
          <cell r="C66" t="str">
            <v>Elec-RWIP-Specific C.O.R./Salvage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17</v>
          </cell>
          <cell r="T66">
            <v>24</v>
          </cell>
          <cell r="V66">
            <v>0</v>
          </cell>
          <cell r="W66">
            <v>0</v>
          </cell>
          <cell r="X66">
            <v>0</v>
          </cell>
          <cell r="Y66">
            <v>0</v>
          </cell>
          <cell r="AA66">
            <v>0</v>
          </cell>
          <cell r="AC66">
            <v>0</v>
          </cell>
          <cell r="AD66">
            <v>0</v>
          </cell>
          <cell r="AE66">
            <v>0</v>
          </cell>
          <cell r="AF66">
            <v>0</v>
          </cell>
          <cell r="AG66">
            <v>0</v>
          </cell>
          <cell r="AJ66">
            <v>0</v>
          </cell>
        </row>
        <row r="67">
          <cell r="A67">
            <v>10800052</v>
          </cell>
          <cell r="C67" t="str">
            <v>Gas-RWIP-Specific C.O.R./Salvage</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5</v>
          </cell>
          <cell r="T67" t="str">
            <v>37</v>
          </cell>
          <cell r="V67">
            <v>0</v>
          </cell>
          <cell r="W67">
            <v>0</v>
          </cell>
          <cell r="X67">
            <v>0</v>
          </cell>
          <cell r="Z67">
            <v>0</v>
          </cell>
          <cell r="AA67">
            <v>0</v>
          </cell>
          <cell r="AB67">
            <v>0</v>
          </cell>
          <cell r="AD67">
            <v>0</v>
          </cell>
          <cell r="AE67">
            <v>0</v>
          </cell>
          <cell r="AF67">
            <v>0</v>
          </cell>
          <cell r="AG67">
            <v>0</v>
          </cell>
          <cell r="AJ67">
            <v>0</v>
          </cell>
        </row>
        <row r="68">
          <cell r="A68">
            <v>10800061</v>
          </cell>
          <cell r="C68" t="str">
            <v>Accum Depreciation Non-legal Cost of Removal</v>
          </cell>
          <cell r="D68">
            <v>-78261603</v>
          </cell>
          <cell r="E68">
            <v>-77934546</v>
          </cell>
          <cell r="F68">
            <v>-77934546</v>
          </cell>
          <cell r="G68">
            <v>-81170359</v>
          </cell>
          <cell r="H68">
            <v>-81170359</v>
          </cell>
          <cell r="I68">
            <v>-81170359</v>
          </cell>
          <cell r="J68">
            <v>-83254884.390000001</v>
          </cell>
          <cell r="K68">
            <v>-83254884.390000001</v>
          </cell>
          <cell r="L68">
            <v>-83254884.390000001</v>
          </cell>
          <cell r="M68">
            <v>-79639833.390000001</v>
          </cell>
          <cell r="N68">
            <v>-79639833.390000001</v>
          </cell>
          <cell r="O68">
            <v>-79639833.390000001</v>
          </cell>
          <cell r="P68">
            <v>-72450287.390000001</v>
          </cell>
          <cell r="Q68">
            <v>-80285022.294583321</v>
          </cell>
          <cell r="R68">
            <v>17</v>
          </cell>
          <cell r="T68">
            <v>24</v>
          </cell>
          <cell r="V68">
            <v>0</v>
          </cell>
          <cell r="W68">
            <v>0</v>
          </cell>
          <cell r="X68">
            <v>0</v>
          </cell>
          <cell r="Y68">
            <v>-80285022.294583321</v>
          </cell>
          <cell r="AA68">
            <v>-80285022.294583321</v>
          </cell>
          <cell r="AC68">
            <v>0</v>
          </cell>
          <cell r="AD68">
            <v>0</v>
          </cell>
          <cell r="AE68">
            <v>0</v>
          </cell>
          <cell r="AF68">
            <v>0</v>
          </cell>
          <cell r="AG68">
            <v>0</v>
          </cell>
          <cell r="AJ68">
            <v>0</v>
          </cell>
        </row>
        <row r="69">
          <cell r="A69">
            <v>10800062</v>
          </cell>
          <cell r="C69" t="str">
            <v>Accum Depreciation Non-legal Cost of Removal</v>
          </cell>
          <cell r="D69">
            <v>-258466023</v>
          </cell>
          <cell r="E69">
            <v>-258436519</v>
          </cell>
          <cell r="F69">
            <v>-258436519</v>
          </cell>
          <cell r="G69">
            <v>-266301315</v>
          </cell>
          <cell r="H69">
            <v>-266301315</v>
          </cell>
          <cell r="I69">
            <v>-266301315</v>
          </cell>
          <cell r="J69">
            <v>-271840800.38</v>
          </cell>
          <cell r="K69">
            <v>-271840800.38</v>
          </cell>
          <cell r="L69">
            <v>-271840800.38</v>
          </cell>
          <cell r="M69">
            <v>-278945665.38</v>
          </cell>
          <cell r="N69">
            <v>-278945665.38</v>
          </cell>
          <cell r="O69">
            <v>-278945665.38</v>
          </cell>
          <cell r="P69">
            <v>-284547781.38</v>
          </cell>
          <cell r="Q69">
            <v>-269970273.53916675</v>
          </cell>
          <cell r="S69">
            <v>5</v>
          </cell>
          <cell r="T69" t="str">
            <v>37</v>
          </cell>
          <cell r="V69">
            <v>0</v>
          </cell>
          <cell r="W69">
            <v>0</v>
          </cell>
          <cell r="X69">
            <v>0</v>
          </cell>
          <cell r="Z69">
            <v>-269970273.53916675</v>
          </cell>
          <cell r="AA69">
            <v>-269970273.53916675</v>
          </cell>
          <cell r="AB69">
            <v>0</v>
          </cell>
          <cell r="AD69">
            <v>0</v>
          </cell>
          <cell r="AE69">
            <v>0</v>
          </cell>
          <cell r="AF69">
            <v>0</v>
          </cell>
          <cell r="AG69">
            <v>0</v>
          </cell>
          <cell r="AJ69">
            <v>0</v>
          </cell>
        </row>
        <row r="70">
          <cell r="A70">
            <v>10800071</v>
          </cell>
          <cell r="C70" t="str">
            <v>Contra Accum Depreciation Non-legal Cost of Remova</v>
          </cell>
          <cell r="D70">
            <v>78261603</v>
          </cell>
          <cell r="E70">
            <v>77934546</v>
          </cell>
          <cell r="F70">
            <v>77934546</v>
          </cell>
          <cell r="G70">
            <v>81170359</v>
          </cell>
          <cell r="H70">
            <v>81170359</v>
          </cell>
          <cell r="I70">
            <v>81170359</v>
          </cell>
          <cell r="J70">
            <v>83254884.390000001</v>
          </cell>
          <cell r="K70">
            <v>83254884.390000001</v>
          </cell>
          <cell r="L70">
            <v>83254884.390000001</v>
          </cell>
          <cell r="M70">
            <v>79639833.390000001</v>
          </cell>
          <cell r="N70">
            <v>79639833.390000001</v>
          </cell>
          <cell r="O70">
            <v>79639833.390000001</v>
          </cell>
          <cell r="P70">
            <v>72450287.390000001</v>
          </cell>
          <cell r="Q70">
            <v>80285022.294583321</v>
          </cell>
          <cell r="R70">
            <v>17</v>
          </cell>
          <cell r="T70">
            <v>24</v>
          </cell>
          <cell r="V70">
            <v>0</v>
          </cell>
          <cell r="W70">
            <v>0</v>
          </cell>
          <cell r="X70">
            <v>0</v>
          </cell>
          <cell r="Y70">
            <v>80285022.294583321</v>
          </cell>
          <cell r="AA70">
            <v>80285022.294583321</v>
          </cell>
          <cell r="AC70">
            <v>0</v>
          </cell>
          <cell r="AD70">
            <v>0</v>
          </cell>
          <cell r="AE70">
            <v>0</v>
          </cell>
          <cell r="AF70">
            <v>0</v>
          </cell>
          <cell r="AG70">
            <v>0</v>
          </cell>
          <cell r="AJ70">
            <v>0</v>
          </cell>
        </row>
        <row r="71">
          <cell r="A71">
            <v>10800072</v>
          </cell>
          <cell r="C71" t="str">
            <v>Contra Accum Depreciation Non-legal Cost of Remova</v>
          </cell>
          <cell r="D71">
            <v>258466023</v>
          </cell>
          <cell r="E71">
            <v>258436519</v>
          </cell>
          <cell r="F71">
            <v>258436519</v>
          </cell>
          <cell r="G71">
            <v>266301315</v>
          </cell>
          <cell r="H71">
            <v>266301315</v>
          </cell>
          <cell r="I71">
            <v>266301315</v>
          </cell>
          <cell r="J71">
            <v>271840800.38</v>
          </cell>
          <cell r="K71">
            <v>271840800.38</v>
          </cell>
          <cell r="L71">
            <v>271840800.38</v>
          </cell>
          <cell r="M71">
            <v>278945665.38</v>
          </cell>
          <cell r="N71">
            <v>278945665.38</v>
          </cell>
          <cell r="O71">
            <v>278945665.38</v>
          </cell>
          <cell r="P71">
            <v>284547781.38</v>
          </cell>
          <cell r="Q71">
            <v>269970273.53916675</v>
          </cell>
          <cell r="S71">
            <v>5</v>
          </cell>
          <cell r="T71" t="str">
            <v>37</v>
          </cell>
          <cell r="V71">
            <v>0</v>
          </cell>
          <cell r="W71">
            <v>0</v>
          </cell>
          <cell r="X71">
            <v>0</v>
          </cell>
          <cell r="Z71">
            <v>269970273.53916675</v>
          </cell>
          <cell r="AA71">
            <v>269970273.53916675</v>
          </cell>
          <cell r="AB71">
            <v>0</v>
          </cell>
          <cell r="AD71">
            <v>0</v>
          </cell>
          <cell r="AE71">
            <v>0</v>
          </cell>
          <cell r="AF71">
            <v>0</v>
          </cell>
          <cell r="AG71">
            <v>0</v>
          </cell>
          <cell r="AJ71">
            <v>0</v>
          </cell>
        </row>
        <row r="72">
          <cell r="A72">
            <v>10800201</v>
          </cell>
          <cell r="C72" t="str">
            <v>Elec-Accum Depreciation AMA Reserve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17</v>
          </cell>
          <cell r="T72">
            <v>24</v>
          </cell>
          <cell r="V72">
            <v>0</v>
          </cell>
          <cell r="W72">
            <v>0</v>
          </cell>
          <cell r="X72">
            <v>0</v>
          </cell>
          <cell r="Y72">
            <v>0</v>
          </cell>
          <cell r="AA72">
            <v>0</v>
          </cell>
          <cell r="AC72">
            <v>0</v>
          </cell>
          <cell r="AD72">
            <v>0</v>
          </cell>
          <cell r="AE72">
            <v>0</v>
          </cell>
          <cell r="AF72">
            <v>0</v>
          </cell>
          <cell r="AG72">
            <v>0</v>
          </cell>
          <cell r="AJ72">
            <v>0</v>
          </cell>
        </row>
        <row r="73">
          <cell r="A73">
            <v>10800202</v>
          </cell>
          <cell r="C73" t="str">
            <v>Gas-Accum Depreciation AMA Reserve</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5</v>
          </cell>
          <cell r="T73" t="str">
            <v>37</v>
          </cell>
          <cell r="V73">
            <v>0</v>
          </cell>
          <cell r="W73">
            <v>0</v>
          </cell>
          <cell r="X73">
            <v>0</v>
          </cell>
          <cell r="Z73">
            <v>0</v>
          </cell>
          <cell r="AA73">
            <v>0</v>
          </cell>
          <cell r="AB73">
            <v>0</v>
          </cell>
          <cell r="AD73">
            <v>0</v>
          </cell>
          <cell r="AE73">
            <v>0</v>
          </cell>
          <cell r="AF73">
            <v>0</v>
          </cell>
          <cell r="AG73">
            <v>0</v>
          </cell>
          <cell r="AJ73">
            <v>0</v>
          </cell>
        </row>
        <row r="74">
          <cell r="A74">
            <v>10800203</v>
          </cell>
          <cell r="C74" t="str">
            <v>Common-Accum Depreciation AMA Reserve</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18</v>
          </cell>
          <cell r="S74" t="str">
            <v>7c</v>
          </cell>
          <cell r="T74" t="str">
            <v>27</v>
          </cell>
          <cell r="V74">
            <v>0</v>
          </cell>
          <cell r="W74">
            <v>0</v>
          </cell>
          <cell r="X74">
            <v>0</v>
          </cell>
          <cell r="Y74">
            <v>0</v>
          </cell>
          <cell r="Z74">
            <v>0</v>
          </cell>
          <cell r="AA74">
            <v>0</v>
          </cell>
          <cell r="AD74">
            <v>0</v>
          </cell>
          <cell r="AE74">
            <v>0</v>
          </cell>
          <cell r="AF74">
            <v>0</v>
          </cell>
          <cell r="AG74">
            <v>0</v>
          </cell>
          <cell r="AJ74">
            <v>0</v>
          </cell>
        </row>
        <row r="75">
          <cell r="A75">
            <v>10800501</v>
          </cell>
          <cell r="C75" t="str">
            <v>Elec-Accum Depreciation -PP</v>
          </cell>
          <cell r="D75">
            <v>-3387789053</v>
          </cell>
          <cell r="E75">
            <v>-3403998855.0900002</v>
          </cell>
          <cell r="F75">
            <v>-3419124740.4400001</v>
          </cell>
          <cell r="G75">
            <v>-3427591040.75</v>
          </cell>
          <cell r="H75">
            <v>-3450954641.5799999</v>
          </cell>
          <cell r="I75">
            <v>-3468333974</v>
          </cell>
          <cell r="J75">
            <v>-3482101214.5</v>
          </cell>
          <cell r="K75">
            <v>-3499612228.8200002</v>
          </cell>
          <cell r="L75">
            <v>-3517649549.5900002</v>
          </cell>
          <cell r="M75">
            <v>-3522420379.1100001</v>
          </cell>
          <cell r="N75">
            <v>-3538756823.77</v>
          </cell>
          <cell r="O75">
            <v>-3518786188.8400002</v>
          </cell>
          <cell r="P75">
            <v>-3530675016.4699998</v>
          </cell>
          <cell r="Q75">
            <v>-3475713472.6020837</v>
          </cell>
          <cell r="R75" t="str">
            <v>17</v>
          </cell>
          <cell r="T75" t="str">
            <v>24</v>
          </cell>
          <cell r="V75">
            <v>0</v>
          </cell>
          <cell r="W75">
            <v>0</v>
          </cell>
          <cell r="X75">
            <v>0</v>
          </cell>
          <cell r="Y75">
            <v>-3475713472.6020837</v>
          </cell>
          <cell r="AA75">
            <v>-3475713472.6020837</v>
          </cell>
          <cell r="AC75">
            <v>0</v>
          </cell>
          <cell r="AD75">
            <v>0</v>
          </cell>
          <cell r="AE75">
            <v>0</v>
          </cell>
          <cell r="AF75">
            <v>0</v>
          </cell>
          <cell r="AG75">
            <v>0</v>
          </cell>
          <cell r="AJ75">
            <v>0</v>
          </cell>
        </row>
        <row r="76">
          <cell r="A76">
            <v>10800502</v>
          </cell>
          <cell r="C76" t="str">
            <v>GAS-Accum Depreciation -PP</v>
          </cell>
          <cell r="D76">
            <v>-1253617104.6700001</v>
          </cell>
          <cell r="E76">
            <v>-1261030046.4200001</v>
          </cell>
          <cell r="F76">
            <v>-1268552527.8099999</v>
          </cell>
          <cell r="G76">
            <v>-1276917376.4200001</v>
          </cell>
          <cell r="H76">
            <v>-1283094528.3399999</v>
          </cell>
          <cell r="I76">
            <v>-1290316273.4000001</v>
          </cell>
          <cell r="J76">
            <v>-1292407939.9300001</v>
          </cell>
          <cell r="K76">
            <v>-1300264872.97</v>
          </cell>
          <cell r="L76">
            <v>-1307810422.8199999</v>
          </cell>
          <cell r="M76">
            <v>-1318552013.1199999</v>
          </cell>
          <cell r="N76">
            <v>-1327713245.27</v>
          </cell>
          <cell r="O76">
            <v>-1336539075.03</v>
          </cell>
          <cell r="P76">
            <v>-1342374388.2</v>
          </cell>
          <cell r="Q76">
            <v>-1296766172.3304167</v>
          </cell>
          <cell r="S76" t="str">
            <v>5</v>
          </cell>
          <cell r="T76" t="str">
            <v>37</v>
          </cell>
          <cell r="V76">
            <v>0</v>
          </cell>
          <cell r="W76">
            <v>0</v>
          </cell>
          <cell r="X76">
            <v>0</v>
          </cell>
          <cell r="Z76">
            <v>-1296766172.3304167</v>
          </cell>
          <cell r="AA76">
            <v>-1296766172.3304167</v>
          </cell>
          <cell r="AB76">
            <v>0</v>
          </cell>
          <cell r="AD76">
            <v>0</v>
          </cell>
          <cell r="AE76">
            <v>0</v>
          </cell>
          <cell r="AF76">
            <v>0</v>
          </cell>
          <cell r="AG76">
            <v>0</v>
          </cell>
          <cell r="AJ76">
            <v>0</v>
          </cell>
        </row>
        <row r="77">
          <cell r="A77">
            <v>10800503</v>
          </cell>
          <cell r="C77" t="str">
            <v>Common-Accum Depreciation -PP</v>
          </cell>
          <cell r="D77">
            <v>-96990383.569999993</v>
          </cell>
          <cell r="E77">
            <v>-98769079.450000003</v>
          </cell>
          <cell r="F77">
            <v>-100565337.55</v>
          </cell>
          <cell r="G77">
            <v>-102518259.19</v>
          </cell>
          <cell r="H77">
            <v>-104320238.34</v>
          </cell>
          <cell r="I77">
            <v>-104629830.56</v>
          </cell>
          <cell r="J77">
            <v>-106646452.93000001</v>
          </cell>
          <cell r="K77">
            <v>-108657591.84</v>
          </cell>
          <cell r="L77">
            <v>-110159767.90000001</v>
          </cell>
          <cell r="M77">
            <v>-112218420.17</v>
          </cell>
          <cell r="N77">
            <v>-114253312.03</v>
          </cell>
          <cell r="O77">
            <v>-115698258.67</v>
          </cell>
          <cell r="P77">
            <v>-115936353.68000001</v>
          </cell>
          <cell r="Q77">
            <v>-107074993.10458332</v>
          </cell>
          <cell r="R77">
            <v>18</v>
          </cell>
          <cell r="S77" t="str">
            <v>7c</v>
          </cell>
          <cell r="T77" t="str">
            <v>27</v>
          </cell>
          <cell r="V77">
            <v>0</v>
          </cell>
          <cell r="W77">
            <v>0</v>
          </cell>
          <cell r="X77">
            <v>0</v>
          </cell>
          <cell r="Y77">
            <v>-71932980.367659077</v>
          </cell>
          <cell r="Z77">
            <v>-35142012.736924246</v>
          </cell>
          <cell r="AA77">
            <v>-107074993.10458332</v>
          </cell>
          <cell r="AD77">
            <v>0</v>
          </cell>
          <cell r="AE77">
            <v>0</v>
          </cell>
          <cell r="AF77">
            <v>0</v>
          </cell>
          <cell r="AG77">
            <v>0</v>
          </cell>
          <cell r="AJ77">
            <v>0</v>
          </cell>
        </row>
        <row r="78">
          <cell r="A78">
            <v>10800541</v>
          </cell>
          <cell r="C78" t="str">
            <v>Elec-RWIP-CED3 C.O.R./Salvage-PP</v>
          </cell>
          <cell r="D78">
            <v>7585764.5599999996</v>
          </cell>
          <cell r="E78">
            <v>9592111.3000000007</v>
          </cell>
          <cell r="F78">
            <v>8583513.8599999994</v>
          </cell>
          <cell r="G78">
            <v>9059311.0099999998</v>
          </cell>
          <cell r="H78">
            <v>9514997.9199999999</v>
          </cell>
          <cell r="I78">
            <v>9943857.3900000006</v>
          </cell>
          <cell r="J78">
            <v>9550707.2799999993</v>
          </cell>
          <cell r="K78">
            <v>9677929.0999999996</v>
          </cell>
          <cell r="L78">
            <v>10103962.789999999</v>
          </cell>
          <cell r="M78">
            <v>10276539.359999999</v>
          </cell>
          <cell r="N78">
            <v>11023773.01</v>
          </cell>
          <cell r="O78">
            <v>11684522.699999999</v>
          </cell>
          <cell r="P78">
            <v>9752724.9100000001</v>
          </cell>
          <cell r="Q78">
            <v>9806705.8712500017</v>
          </cell>
          <cell r="R78" t="str">
            <v>17</v>
          </cell>
          <cell r="T78" t="str">
            <v>24</v>
          </cell>
          <cell r="V78">
            <v>0</v>
          </cell>
          <cell r="W78">
            <v>0</v>
          </cell>
          <cell r="X78">
            <v>0</v>
          </cell>
          <cell r="Y78">
            <v>9806705.8712500017</v>
          </cell>
          <cell r="AA78">
            <v>9806705.8712500017</v>
          </cell>
          <cell r="AC78">
            <v>0</v>
          </cell>
          <cell r="AD78">
            <v>0</v>
          </cell>
          <cell r="AE78">
            <v>0</v>
          </cell>
          <cell r="AF78">
            <v>0</v>
          </cell>
          <cell r="AG78">
            <v>0</v>
          </cell>
          <cell r="AJ78">
            <v>0</v>
          </cell>
        </row>
        <row r="79">
          <cell r="A79">
            <v>10800543</v>
          </cell>
          <cell r="C79" t="str">
            <v>Common-RWIP-RET1 C.O.R./Salvage PP</v>
          </cell>
          <cell r="D79">
            <v>238364.95</v>
          </cell>
          <cell r="E79">
            <v>237683.59</v>
          </cell>
          <cell r="F79">
            <v>174752.75</v>
          </cell>
          <cell r="G79">
            <v>278113.52</v>
          </cell>
          <cell r="H79">
            <v>278123.03999999998</v>
          </cell>
          <cell r="I79">
            <v>34918.54</v>
          </cell>
          <cell r="J79">
            <v>62138.5</v>
          </cell>
          <cell r="K79">
            <v>41025.58</v>
          </cell>
          <cell r="L79">
            <v>44974.16</v>
          </cell>
          <cell r="M79">
            <v>71457.19</v>
          </cell>
          <cell r="N79">
            <v>67133.100000000006</v>
          </cell>
          <cell r="O79">
            <v>44869.85</v>
          </cell>
          <cell r="P79">
            <v>53802.11</v>
          </cell>
          <cell r="Q79">
            <v>123439.44583333335</v>
          </cell>
          <cell r="R79">
            <v>18</v>
          </cell>
          <cell r="S79" t="str">
            <v>7c</v>
          </cell>
          <cell r="T79" t="str">
            <v>27</v>
          </cell>
          <cell r="V79">
            <v>0</v>
          </cell>
          <cell r="W79">
            <v>0</v>
          </cell>
          <cell r="X79">
            <v>0</v>
          </cell>
          <cell r="Y79">
            <v>82926.619710833329</v>
          </cell>
          <cell r="Z79">
            <v>40512.826122500002</v>
          </cell>
          <cell r="AA79">
            <v>123439.44583333335</v>
          </cell>
          <cell r="AD79">
            <v>0</v>
          </cell>
          <cell r="AE79">
            <v>0</v>
          </cell>
          <cell r="AF79">
            <v>0</v>
          </cell>
          <cell r="AG79">
            <v>0</v>
          </cell>
          <cell r="AJ79">
            <v>0</v>
          </cell>
        </row>
        <row r="80">
          <cell r="A80">
            <v>10800552</v>
          </cell>
          <cell r="C80" t="str">
            <v xml:space="preserve">Gas-RWIP-RET1 C.O.R./Salvage PP    </v>
          </cell>
          <cell r="D80">
            <v>2624634.81</v>
          </cell>
          <cell r="E80">
            <v>3102846.1</v>
          </cell>
          <cell r="F80">
            <v>3454758.04</v>
          </cell>
          <cell r="G80">
            <v>4305874.82</v>
          </cell>
          <cell r="H80">
            <v>4323990.05</v>
          </cell>
          <cell r="I80">
            <v>4663529.5999999996</v>
          </cell>
          <cell r="J80">
            <v>3846776.94</v>
          </cell>
          <cell r="K80">
            <v>3901845.84</v>
          </cell>
          <cell r="L80">
            <v>4335653.3899999997</v>
          </cell>
          <cell r="M80">
            <v>4990369.99</v>
          </cell>
          <cell r="N80">
            <v>5547194.5499999998</v>
          </cell>
          <cell r="O80">
            <v>6115615.8300000001</v>
          </cell>
          <cell r="P80">
            <v>3665303.16</v>
          </cell>
          <cell r="Q80">
            <v>4311118.6779166665</v>
          </cell>
          <cell r="S80">
            <v>5</v>
          </cell>
          <cell r="T80" t="str">
            <v>37</v>
          </cell>
          <cell r="V80">
            <v>0</v>
          </cell>
          <cell r="W80">
            <v>0</v>
          </cell>
          <cell r="X80">
            <v>0</v>
          </cell>
          <cell r="Z80">
            <v>4311118.6779166665</v>
          </cell>
          <cell r="AA80">
            <v>4311118.6779166665</v>
          </cell>
          <cell r="AB80">
            <v>0</v>
          </cell>
          <cell r="AD80">
            <v>0</v>
          </cell>
          <cell r="AE80">
            <v>0</v>
          </cell>
          <cell r="AF80">
            <v>0</v>
          </cell>
          <cell r="AG80">
            <v>0</v>
          </cell>
          <cell r="AJ80">
            <v>0</v>
          </cell>
        </row>
        <row r="81">
          <cell r="A81">
            <v>10800601</v>
          </cell>
          <cell r="C81" t="str">
            <v>Electric  Depr Reserve - Manual Adjustments</v>
          </cell>
          <cell r="D81">
            <v>0</v>
          </cell>
          <cell r="E81">
            <v>46500</v>
          </cell>
          <cell r="F81">
            <v>0</v>
          </cell>
          <cell r="G81">
            <v>0</v>
          </cell>
          <cell r="H81">
            <v>0</v>
          </cell>
          <cell r="I81">
            <v>0</v>
          </cell>
          <cell r="J81">
            <v>0</v>
          </cell>
          <cell r="K81">
            <v>0</v>
          </cell>
          <cell r="L81">
            <v>0</v>
          </cell>
          <cell r="M81">
            <v>0</v>
          </cell>
          <cell r="N81">
            <v>0</v>
          </cell>
          <cell r="O81">
            <v>0</v>
          </cell>
          <cell r="P81">
            <v>0</v>
          </cell>
          <cell r="Q81">
            <v>3875</v>
          </cell>
          <cell r="R81" t="str">
            <v>17</v>
          </cell>
          <cell r="T81" t="str">
            <v>24</v>
          </cell>
          <cell r="V81">
            <v>0</v>
          </cell>
          <cell r="W81">
            <v>0</v>
          </cell>
          <cell r="X81">
            <v>0</v>
          </cell>
          <cell r="Y81">
            <v>3875</v>
          </cell>
          <cell r="AA81">
            <v>3875</v>
          </cell>
          <cell r="AC81">
            <v>0</v>
          </cell>
          <cell r="AD81">
            <v>0</v>
          </cell>
          <cell r="AE81">
            <v>0</v>
          </cell>
          <cell r="AF81">
            <v>0</v>
          </cell>
          <cell r="AG81">
            <v>0</v>
          </cell>
          <cell r="AJ81">
            <v>0</v>
          </cell>
        </row>
        <row r="82">
          <cell r="A82">
            <v>10800602</v>
          </cell>
          <cell r="C82" t="str">
            <v>Gas Depr Reserve - Manual Adjustments</v>
          </cell>
          <cell r="D82">
            <v>0</v>
          </cell>
          <cell r="E82">
            <v>0</v>
          </cell>
          <cell r="F82">
            <v>0</v>
          </cell>
          <cell r="G82">
            <v>85.18</v>
          </cell>
          <cell r="H82">
            <v>0</v>
          </cell>
          <cell r="I82">
            <v>0</v>
          </cell>
          <cell r="J82">
            <v>0</v>
          </cell>
          <cell r="K82">
            <v>0</v>
          </cell>
          <cell r="L82">
            <v>0</v>
          </cell>
          <cell r="M82">
            <v>0</v>
          </cell>
          <cell r="N82">
            <v>0</v>
          </cell>
          <cell r="O82">
            <v>0</v>
          </cell>
          <cell r="P82">
            <v>0</v>
          </cell>
          <cell r="Q82">
            <v>7.0983333333333336</v>
          </cell>
          <cell r="S82" t="str">
            <v>5</v>
          </cell>
          <cell r="T82" t="str">
            <v>37</v>
          </cell>
          <cell r="V82">
            <v>0</v>
          </cell>
          <cell r="W82">
            <v>0</v>
          </cell>
          <cell r="X82">
            <v>0</v>
          </cell>
          <cell r="Z82">
            <v>7.0983333333333336</v>
          </cell>
          <cell r="AA82">
            <v>7.0983333333333336</v>
          </cell>
          <cell r="AB82">
            <v>0</v>
          </cell>
          <cell r="AD82">
            <v>0</v>
          </cell>
          <cell r="AE82">
            <v>0</v>
          </cell>
          <cell r="AF82">
            <v>0</v>
          </cell>
          <cell r="AG82">
            <v>0</v>
          </cell>
          <cell r="AJ82">
            <v>0</v>
          </cell>
        </row>
        <row r="83">
          <cell r="A83">
            <v>10800603</v>
          </cell>
          <cell r="C83" t="str">
            <v>Common  Depr Reserve - Manual Adjustments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t="str">
            <v>18</v>
          </cell>
          <cell r="S83" t="str">
            <v>7c</v>
          </cell>
          <cell r="T83" t="str">
            <v>27</v>
          </cell>
          <cell r="V83">
            <v>0</v>
          </cell>
          <cell r="W83">
            <v>0</v>
          </cell>
          <cell r="X83">
            <v>0</v>
          </cell>
          <cell r="Y83">
            <v>0</v>
          </cell>
          <cell r="Z83">
            <v>0</v>
          </cell>
          <cell r="AA83">
            <v>0</v>
          </cell>
          <cell r="AD83">
            <v>0</v>
          </cell>
          <cell r="AE83">
            <v>0</v>
          </cell>
          <cell r="AF83">
            <v>0</v>
          </cell>
          <cell r="AG83">
            <v>0</v>
          </cell>
          <cell r="AJ83">
            <v>0</v>
          </cell>
        </row>
        <row r="84">
          <cell r="A84">
            <v>10891001</v>
          </cell>
          <cell r="C84" t="str">
            <v>Accum Dep - Encogen</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17</v>
          </cell>
          <cell r="T84">
            <v>24</v>
          </cell>
          <cell r="V84">
            <v>0</v>
          </cell>
          <cell r="W84">
            <v>0</v>
          </cell>
          <cell r="X84">
            <v>0</v>
          </cell>
          <cell r="Y84">
            <v>0</v>
          </cell>
          <cell r="AA84">
            <v>0</v>
          </cell>
          <cell r="AB84">
            <v>0</v>
          </cell>
          <cell r="AC84">
            <v>0</v>
          </cell>
          <cell r="AD84">
            <v>0</v>
          </cell>
          <cell r="AE84">
            <v>0</v>
          </cell>
          <cell r="AF84">
            <v>0</v>
          </cell>
          <cell r="AG84">
            <v>0</v>
          </cell>
          <cell r="AJ84">
            <v>0</v>
          </cell>
        </row>
        <row r="85">
          <cell r="A85">
            <v>11100001</v>
          </cell>
          <cell r="C85" t="str">
            <v>Elec-Accum Depreciation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19</v>
          </cell>
          <cell r="T85">
            <v>24</v>
          </cell>
          <cell r="V85">
            <v>0</v>
          </cell>
          <cell r="W85">
            <v>0</v>
          </cell>
          <cell r="X85">
            <v>0</v>
          </cell>
          <cell r="Y85">
            <v>0</v>
          </cell>
          <cell r="AA85">
            <v>0</v>
          </cell>
          <cell r="AC85">
            <v>0</v>
          </cell>
          <cell r="AD85">
            <v>0</v>
          </cell>
          <cell r="AE85">
            <v>0</v>
          </cell>
          <cell r="AF85">
            <v>0</v>
          </cell>
          <cell r="AG85">
            <v>0</v>
          </cell>
          <cell r="AJ85">
            <v>0</v>
          </cell>
        </row>
        <row r="86">
          <cell r="A86">
            <v>11100002</v>
          </cell>
          <cell r="C86" t="str">
            <v>Gas-Accum Depreciation</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5</v>
          </cell>
          <cell r="T86" t="str">
            <v>37</v>
          </cell>
          <cell r="V86">
            <v>0</v>
          </cell>
          <cell r="W86">
            <v>0</v>
          </cell>
          <cell r="X86">
            <v>0</v>
          </cell>
          <cell r="Z86">
            <v>0</v>
          </cell>
          <cell r="AA86">
            <v>0</v>
          </cell>
          <cell r="AB86">
            <v>0</v>
          </cell>
          <cell r="AD86">
            <v>0</v>
          </cell>
          <cell r="AE86">
            <v>0</v>
          </cell>
          <cell r="AF86">
            <v>0</v>
          </cell>
          <cell r="AG86">
            <v>0</v>
          </cell>
          <cell r="AJ86">
            <v>0</v>
          </cell>
        </row>
        <row r="87">
          <cell r="A87">
            <v>11100003</v>
          </cell>
          <cell r="C87" t="str">
            <v>Common-Accum Depreciation</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20</v>
          </cell>
          <cell r="S87" t="str">
            <v>7c</v>
          </cell>
          <cell r="T87" t="str">
            <v>27</v>
          </cell>
          <cell r="V87">
            <v>0</v>
          </cell>
          <cell r="W87">
            <v>0</v>
          </cell>
          <cell r="X87">
            <v>0</v>
          </cell>
          <cell r="Y87">
            <v>0</v>
          </cell>
          <cell r="Z87">
            <v>0</v>
          </cell>
          <cell r="AA87">
            <v>0</v>
          </cell>
          <cell r="AD87">
            <v>0</v>
          </cell>
          <cell r="AE87">
            <v>0</v>
          </cell>
          <cell r="AF87">
            <v>0</v>
          </cell>
          <cell r="AG87">
            <v>0</v>
          </cell>
          <cell r="AJ87">
            <v>0</v>
          </cell>
        </row>
        <row r="88">
          <cell r="A88">
            <v>11100091</v>
          </cell>
          <cell r="C88" t="str">
            <v>Elec-Accum Provisions for Retired Assets</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19</v>
          </cell>
          <cell r="T88">
            <v>24</v>
          </cell>
          <cell r="V88">
            <v>0</v>
          </cell>
          <cell r="W88">
            <v>0</v>
          </cell>
          <cell r="X88">
            <v>0</v>
          </cell>
          <cell r="Y88">
            <v>0</v>
          </cell>
          <cell r="AA88">
            <v>0</v>
          </cell>
          <cell r="AB88">
            <v>0</v>
          </cell>
          <cell r="AC88">
            <v>0</v>
          </cell>
          <cell r="AD88">
            <v>0</v>
          </cell>
          <cell r="AE88">
            <v>0</v>
          </cell>
          <cell r="AF88">
            <v>0</v>
          </cell>
          <cell r="AG88">
            <v>0</v>
          </cell>
          <cell r="AJ88">
            <v>0</v>
          </cell>
        </row>
        <row r="89">
          <cell r="A89">
            <v>11100092</v>
          </cell>
          <cell r="C89" t="str">
            <v>Gas-Accum Provisions for Retired Assets</v>
          </cell>
          <cell r="D89">
            <v>0</v>
          </cell>
          <cell r="E89">
            <v>0</v>
          </cell>
          <cell r="F89">
            <v>0</v>
          </cell>
          <cell r="G89">
            <v>0</v>
          </cell>
          <cell r="H89">
            <v>0</v>
          </cell>
          <cell r="I89">
            <v>0</v>
          </cell>
          <cell r="J89">
            <v>0</v>
          </cell>
          <cell r="K89">
            <v>0</v>
          </cell>
          <cell r="L89">
            <v>0</v>
          </cell>
          <cell r="M89">
            <v>0</v>
          </cell>
          <cell r="N89">
            <v>0</v>
          </cell>
          <cell r="O89">
            <v>0</v>
          </cell>
          <cell r="P89">
            <v>0</v>
          </cell>
          <cell r="Q89">
            <v>0</v>
          </cell>
          <cell r="S89">
            <v>5</v>
          </cell>
          <cell r="T89" t="str">
            <v>37</v>
          </cell>
          <cell r="V89">
            <v>0</v>
          </cell>
          <cell r="W89">
            <v>0</v>
          </cell>
          <cell r="X89">
            <v>0</v>
          </cell>
          <cell r="Z89">
            <v>0</v>
          </cell>
          <cell r="AA89">
            <v>0</v>
          </cell>
          <cell r="AB89">
            <v>0</v>
          </cell>
          <cell r="AC89">
            <v>0</v>
          </cell>
          <cell r="AD89">
            <v>0</v>
          </cell>
          <cell r="AE89">
            <v>0</v>
          </cell>
          <cell r="AF89">
            <v>0</v>
          </cell>
          <cell r="AG89">
            <v>0</v>
          </cell>
          <cell r="AJ89">
            <v>0</v>
          </cell>
        </row>
        <row r="90">
          <cell r="A90">
            <v>11100501</v>
          </cell>
          <cell r="C90" t="str">
            <v>Electric-Accum Amortization - PP</v>
          </cell>
          <cell r="D90">
            <v>-27593678.120000001</v>
          </cell>
          <cell r="E90">
            <v>-28366800.48</v>
          </cell>
          <cell r="F90">
            <v>-29141846.27</v>
          </cell>
          <cell r="G90">
            <v>-29905345.879999999</v>
          </cell>
          <cell r="H90">
            <v>-30561020.449999999</v>
          </cell>
          <cell r="I90">
            <v>-29752808.280000001</v>
          </cell>
          <cell r="J90">
            <v>-30510058.539999999</v>
          </cell>
          <cell r="K90">
            <v>-31173366.440000001</v>
          </cell>
          <cell r="L90">
            <v>-31918787.460000001</v>
          </cell>
          <cell r="M90">
            <v>-32680115.59</v>
          </cell>
          <cell r="N90">
            <v>-33437650.870000001</v>
          </cell>
          <cell r="O90">
            <v>-34164307.530000001</v>
          </cell>
          <cell r="P90">
            <v>-34930365.770000003</v>
          </cell>
          <cell r="Q90">
            <v>-31072844.14458333</v>
          </cell>
          <cell r="R90">
            <v>19</v>
          </cell>
          <cell r="T90">
            <v>24</v>
          </cell>
          <cell r="V90">
            <v>0</v>
          </cell>
          <cell r="W90">
            <v>0</v>
          </cell>
          <cell r="X90">
            <v>0</v>
          </cell>
          <cell r="Y90">
            <v>-31072844.14458333</v>
          </cell>
          <cell r="AA90">
            <v>-31072844.14458333</v>
          </cell>
          <cell r="AC90">
            <v>0</v>
          </cell>
          <cell r="AD90">
            <v>0</v>
          </cell>
          <cell r="AE90">
            <v>0</v>
          </cell>
          <cell r="AF90">
            <v>0</v>
          </cell>
          <cell r="AG90">
            <v>0</v>
          </cell>
          <cell r="AJ90">
            <v>0</v>
          </cell>
        </row>
        <row r="91">
          <cell r="A91">
            <v>11100502</v>
          </cell>
          <cell r="C91" t="str">
            <v>GAS-Accum Amortization - PP</v>
          </cell>
          <cell r="D91">
            <v>-5253016.1100000003</v>
          </cell>
          <cell r="E91">
            <v>-5388313.9500000002</v>
          </cell>
          <cell r="F91">
            <v>-5526311.2699999996</v>
          </cell>
          <cell r="G91">
            <v>-5659225.0099999998</v>
          </cell>
          <cell r="H91">
            <v>-5787116.5999999996</v>
          </cell>
          <cell r="I91">
            <v>-5522288.6900000004</v>
          </cell>
          <cell r="J91">
            <v>-5650241.8099999996</v>
          </cell>
          <cell r="K91">
            <v>-5778194.8499999996</v>
          </cell>
          <cell r="L91">
            <v>-5906147.9299999997</v>
          </cell>
          <cell r="M91">
            <v>-6034100.96</v>
          </cell>
          <cell r="N91">
            <v>-6162054</v>
          </cell>
          <cell r="O91">
            <v>-6290193.21</v>
          </cell>
          <cell r="P91">
            <v>-6418518.6500000004</v>
          </cell>
          <cell r="Q91">
            <v>-5794996.3049999997</v>
          </cell>
          <cell r="S91">
            <v>5</v>
          </cell>
          <cell r="T91" t="str">
            <v>37</v>
          </cell>
          <cell r="V91">
            <v>0</v>
          </cell>
          <cell r="W91">
            <v>0</v>
          </cell>
          <cell r="X91">
            <v>0</v>
          </cell>
          <cell r="Z91">
            <v>-5794996.3049999997</v>
          </cell>
          <cell r="AA91">
            <v>-5794996.3049999997</v>
          </cell>
          <cell r="AB91">
            <v>0</v>
          </cell>
          <cell r="AD91">
            <v>0</v>
          </cell>
          <cell r="AE91">
            <v>0</v>
          </cell>
          <cell r="AF91">
            <v>0</v>
          </cell>
          <cell r="AG91">
            <v>0</v>
          </cell>
          <cell r="AJ91">
            <v>0</v>
          </cell>
        </row>
        <row r="92">
          <cell r="A92">
            <v>11100503</v>
          </cell>
          <cell r="C92" t="str">
            <v>Common-Accum Amortization - PP</v>
          </cell>
          <cell r="D92">
            <v>-83766448.120000005</v>
          </cell>
          <cell r="E92">
            <v>-84201268.709999993</v>
          </cell>
          <cell r="F92">
            <v>-86561186.120000005</v>
          </cell>
          <cell r="G92">
            <v>-88744652.719999999</v>
          </cell>
          <cell r="H92">
            <v>-86072393.489999995</v>
          </cell>
          <cell r="I92">
            <v>-86016622.319999993</v>
          </cell>
          <cell r="J92">
            <v>-88348681.819999993</v>
          </cell>
          <cell r="K92">
            <v>-90836681.689999998</v>
          </cell>
          <cell r="L92">
            <v>-93499863.950000003</v>
          </cell>
          <cell r="M92">
            <v>-95605660.989999995</v>
          </cell>
          <cell r="N92">
            <v>-97690366.030000001</v>
          </cell>
          <cell r="O92">
            <v>-95850478.019999996</v>
          </cell>
          <cell r="P92">
            <v>-99999138.549999997</v>
          </cell>
          <cell r="Q92">
            <v>-90442554.099583328</v>
          </cell>
          <cell r="R92">
            <v>20</v>
          </cell>
          <cell r="S92" t="str">
            <v>7c</v>
          </cell>
          <cell r="T92" t="str">
            <v>27</v>
          </cell>
          <cell r="V92">
            <v>0</v>
          </cell>
          <cell r="W92">
            <v>0</v>
          </cell>
          <cell r="X92">
            <v>0</v>
          </cell>
          <cell r="Y92">
            <v>-60759307.844100073</v>
          </cell>
          <cell r="Z92">
            <v>-29683246.255483247</v>
          </cell>
          <cell r="AA92">
            <v>-90442554.099583328</v>
          </cell>
          <cell r="AD92">
            <v>0</v>
          </cell>
          <cell r="AE92">
            <v>0</v>
          </cell>
          <cell r="AF92">
            <v>0</v>
          </cell>
          <cell r="AG92">
            <v>0</v>
          </cell>
          <cell r="AJ92">
            <v>0</v>
          </cell>
        </row>
        <row r="93">
          <cell r="A93">
            <v>11400001</v>
          </cell>
          <cell r="C93" t="str">
            <v>Electric - Plant Acq Adj. Milwaukee RR</v>
          </cell>
          <cell r="D93">
            <v>946172.25</v>
          </cell>
          <cell r="E93">
            <v>946172.25</v>
          </cell>
          <cell r="F93">
            <v>946172.25</v>
          </cell>
          <cell r="G93">
            <v>946172.25</v>
          </cell>
          <cell r="H93">
            <v>946172.25</v>
          </cell>
          <cell r="I93">
            <v>946172.25</v>
          </cell>
          <cell r="J93">
            <v>946172.25</v>
          </cell>
          <cell r="K93">
            <v>946172.25</v>
          </cell>
          <cell r="L93">
            <v>946172.25</v>
          </cell>
          <cell r="M93">
            <v>946172.25</v>
          </cell>
          <cell r="N93">
            <v>946172.25</v>
          </cell>
          <cell r="O93">
            <v>946172.25</v>
          </cell>
          <cell r="P93">
            <v>946172.25</v>
          </cell>
          <cell r="Q93">
            <v>946172.25</v>
          </cell>
          <cell r="R93">
            <v>6</v>
          </cell>
          <cell r="T93">
            <v>18</v>
          </cell>
          <cell r="V93">
            <v>0</v>
          </cell>
          <cell r="W93">
            <v>0</v>
          </cell>
          <cell r="X93">
            <v>0</v>
          </cell>
          <cell r="Y93">
            <v>946172.25</v>
          </cell>
          <cell r="AA93">
            <v>946172.25</v>
          </cell>
          <cell r="AC93">
            <v>0</v>
          </cell>
          <cell r="AD93">
            <v>0</v>
          </cell>
          <cell r="AE93">
            <v>0</v>
          </cell>
          <cell r="AF93">
            <v>0</v>
          </cell>
          <cell r="AG93">
            <v>0</v>
          </cell>
          <cell r="AJ93">
            <v>0</v>
          </cell>
        </row>
        <row r="94">
          <cell r="A94">
            <v>11400002</v>
          </cell>
          <cell r="C94" t="str">
            <v>Gas - Plant Acquisition Adjustment</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1</v>
          </cell>
          <cell r="T94" t="str">
            <v>34</v>
          </cell>
          <cell r="V94">
            <v>0</v>
          </cell>
          <cell r="W94">
            <v>0</v>
          </cell>
          <cell r="X94">
            <v>0</v>
          </cell>
          <cell r="Z94">
            <v>0</v>
          </cell>
          <cell r="AA94">
            <v>0</v>
          </cell>
          <cell r="AB94">
            <v>0</v>
          </cell>
          <cell r="AC94">
            <v>0</v>
          </cell>
          <cell r="AD94">
            <v>0</v>
          </cell>
          <cell r="AE94">
            <v>0</v>
          </cell>
          <cell r="AF94">
            <v>0</v>
          </cell>
          <cell r="AG94">
            <v>0</v>
          </cell>
          <cell r="AJ94">
            <v>0</v>
          </cell>
        </row>
        <row r="95">
          <cell r="A95">
            <v>11400011</v>
          </cell>
          <cell r="C95" t="str">
            <v>Electric - Plant Acq Adj. DuPont</v>
          </cell>
          <cell r="D95">
            <v>302358.01</v>
          </cell>
          <cell r="E95">
            <v>302358.01</v>
          </cell>
          <cell r="F95">
            <v>302358.01</v>
          </cell>
          <cell r="G95">
            <v>302358.01</v>
          </cell>
          <cell r="H95">
            <v>302358.01</v>
          </cell>
          <cell r="I95">
            <v>302358.01</v>
          </cell>
          <cell r="J95">
            <v>302358.01</v>
          </cell>
          <cell r="K95">
            <v>302358.01</v>
          </cell>
          <cell r="L95">
            <v>302358.01</v>
          </cell>
          <cell r="M95">
            <v>302358.01</v>
          </cell>
          <cell r="N95">
            <v>302358.01</v>
          </cell>
          <cell r="O95">
            <v>302358.01</v>
          </cell>
          <cell r="P95">
            <v>302358.01</v>
          </cell>
          <cell r="Q95">
            <v>302358.00999999995</v>
          </cell>
          <cell r="R95">
            <v>6</v>
          </cell>
          <cell r="T95">
            <v>18</v>
          </cell>
          <cell r="V95">
            <v>0</v>
          </cell>
          <cell r="W95">
            <v>0</v>
          </cell>
          <cell r="X95">
            <v>0</v>
          </cell>
          <cell r="Y95">
            <v>302358.00999999995</v>
          </cell>
          <cell r="AA95">
            <v>302358.00999999995</v>
          </cell>
          <cell r="AC95">
            <v>0</v>
          </cell>
          <cell r="AD95">
            <v>0</v>
          </cell>
          <cell r="AE95">
            <v>0</v>
          </cell>
          <cell r="AF95">
            <v>0</v>
          </cell>
          <cell r="AG95">
            <v>0</v>
          </cell>
          <cell r="AJ95">
            <v>0</v>
          </cell>
        </row>
        <row r="96">
          <cell r="A96">
            <v>11400031</v>
          </cell>
          <cell r="C96" t="str">
            <v>Acquisition Adjustment - Encogen</v>
          </cell>
          <cell r="D96">
            <v>76622596.840000004</v>
          </cell>
          <cell r="E96">
            <v>76622596.840000004</v>
          </cell>
          <cell r="F96">
            <v>76622596.840000004</v>
          </cell>
          <cell r="G96">
            <v>76622596.840000004</v>
          </cell>
          <cell r="H96">
            <v>76622596.840000004</v>
          </cell>
          <cell r="I96">
            <v>76622596.840000004</v>
          </cell>
          <cell r="J96">
            <v>76622596.840000004</v>
          </cell>
          <cell r="K96">
            <v>76622596.840000004</v>
          </cell>
          <cell r="L96">
            <v>76622596.840000004</v>
          </cell>
          <cell r="M96">
            <v>76622596.840000004</v>
          </cell>
          <cell r="N96">
            <v>76622596.840000004</v>
          </cell>
          <cell r="O96">
            <v>76622596.840000004</v>
          </cell>
          <cell r="P96">
            <v>76622596.840000004</v>
          </cell>
          <cell r="Q96">
            <v>76622596.840000018</v>
          </cell>
          <cell r="R96">
            <v>6</v>
          </cell>
          <cell r="T96">
            <v>18</v>
          </cell>
          <cell r="V96">
            <v>0</v>
          </cell>
          <cell r="W96">
            <v>0</v>
          </cell>
          <cell r="X96">
            <v>0</v>
          </cell>
          <cell r="Y96">
            <v>76622596.840000018</v>
          </cell>
          <cell r="AA96">
            <v>76622596.840000018</v>
          </cell>
          <cell r="AC96">
            <v>0</v>
          </cell>
          <cell r="AD96">
            <v>0</v>
          </cell>
          <cell r="AE96">
            <v>0</v>
          </cell>
          <cell r="AF96">
            <v>0</v>
          </cell>
          <cell r="AG96">
            <v>0</v>
          </cell>
          <cell r="AJ96">
            <v>0</v>
          </cell>
        </row>
        <row r="97">
          <cell r="A97">
            <v>11491001</v>
          </cell>
          <cell r="C97" t="str">
            <v>Acquisition Adjustment - Encogen</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6</v>
          </cell>
          <cell r="T97">
            <v>18</v>
          </cell>
          <cell r="V97">
            <v>0</v>
          </cell>
          <cell r="W97">
            <v>0</v>
          </cell>
          <cell r="X97">
            <v>0</v>
          </cell>
          <cell r="Y97">
            <v>0</v>
          </cell>
          <cell r="AA97">
            <v>0</v>
          </cell>
          <cell r="AB97">
            <v>0</v>
          </cell>
          <cell r="AC97">
            <v>0</v>
          </cell>
          <cell r="AD97">
            <v>0</v>
          </cell>
          <cell r="AE97">
            <v>0</v>
          </cell>
          <cell r="AF97">
            <v>0</v>
          </cell>
          <cell r="AG97">
            <v>0</v>
          </cell>
          <cell r="AJ97">
            <v>0</v>
          </cell>
        </row>
        <row r="98">
          <cell r="A98">
            <v>11400061</v>
          </cell>
          <cell r="C98" t="str">
            <v>Mint Farm - Electric Plant Acquisition Adjustments</v>
          </cell>
          <cell r="D98">
            <v>156960790.84</v>
          </cell>
          <cell r="E98">
            <v>156960790.84</v>
          </cell>
          <cell r="F98">
            <v>156960790.84</v>
          </cell>
          <cell r="G98">
            <v>156960790.84</v>
          </cell>
          <cell r="H98">
            <v>156960790.84</v>
          </cell>
          <cell r="I98">
            <v>156960790.84</v>
          </cell>
          <cell r="J98">
            <v>156960790.84</v>
          </cell>
          <cell r="K98">
            <v>156960790.84</v>
          </cell>
          <cell r="L98">
            <v>156960790.84</v>
          </cell>
          <cell r="M98">
            <v>156960790.84</v>
          </cell>
          <cell r="N98">
            <v>156960790.84</v>
          </cell>
          <cell r="O98">
            <v>156960790.84</v>
          </cell>
          <cell r="P98">
            <v>156960790.84</v>
          </cell>
          <cell r="Q98">
            <v>156960790.83999997</v>
          </cell>
          <cell r="R98">
            <v>6</v>
          </cell>
          <cell r="T98">
            <v>18</v>
          </cell>
          <cell r="V98">
            <v>0</v>
          </cell>
          <cell r="W98">
            <v>0</v>
          </cell>
          <cell r="X98">
            <v>0</v>
          </cell>
          <cell r="Y98">
            <v>156960790.83999997</v>
          </cell>
          <cell r="Z98">
            <v>0</v>
          </cell>
          <cell r="AA98">
            <v>156960790.83999997</v>
          </cell>
          <cell r="AE98">
            <v>0</v>
          </cell>
          <cell r="AF98">
            <v>0</v>
          </cell>
          <cell r="AG98">
            <v>0</v>
          </cell>
          <cell r="AJ98">
            <v>0</v>
          </cell>
        </row>
        <row r="99">
          <cell r="A99">
            <v>11400071</v>
          </cell>
          <cell r="C99" t="str">
            <v>Whitehorn - Electric Plant Acquisition</v>
          </cell>
          <cell r="D99">
            <v>16950332.899999999</v>
          </cell>
          <cell r="E99">
            <v>16950332.899999999</v>
          </cell>
          <cell r="F99">
            <v>16950332.899999999</v>
          </cell>
          <cell r="G99">
            <v>16950332.899999999</v>
          </cell>
          <cell r="H99">
            <v>16950332.899999999</v>
          </cell>
          <cell r="I99">
            <v>16950332.899999999</v>
          </cell>
          <cell r="J99">
            <v>16950332.899999999</v>
          </cell>
          <cell r="K99">
            <v>16950332.899999999</v>
          </cell>
          <cell r="L99">
            <v>16950332.899999999</v>
          </cell>
          <cell r="M99">
            <v>16950332.899999999</v>
          </cell>
          <cell r="N99">
            <v>16950332.899999999</v>
          </cell>
          <cell r="O99">
            <v>16950332.899999999</v>
          </cell>
          <cell r="P99">
            <v>16950332.899999999</v>
          </cell>
          <cell r="Q99">
            <v>16950332.900000002</v>
          </cell>
          <cell r="R99">
            <v>6</v>
          </cell>
          <cell r="T99">
            <v>18</v>
          </cell>
          <cell r="V99">
            <v>0</v>
          </cell>
          <cell r="W99">
            <v>0</v>
          </cell>
          <cell r="X99">
            <v>0</v>
          </cell>
          <cell r="Y99">
            <v>16950332.900000002</v>
          </cell>
          <cell r="Z99">
            <v>0</v>
          </cell>
          <cell r="AA99">
            <v>16950332.900000002</v>
          </cell>
          <cell r="AE99">
            <v>0</v>
          </cell>
          <cell r="AF99">
            <v>0</v>
          </cell>
          <cell r="AG99">
            <v>0</v>
          </cell>
          <cell r="AJ99">
            <v>0</v>
          </cell>
        </row>
        <row r="100">
          <cell r="A100">
            <v>11400081</v>
          </cell>
          <cell r="C100" t="str">
            <v>Fredonia 3 &amp; 4 Electric Plant Acquistion Adjust</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t="str">
            <v>6</v>
          </cell>
          <cell r="T100" t="str">
            <v>18</v>
          </cell>
          <cell r="V100">
            <v>0</v>
          </cell>
          <cell r="W100">
            <v>0</v>
          </cell>
          <cell r="X100">
            <v>0</v>
          </cell>
          <cell r="Y100">
            <v>0</v>
          </cell>
          <cell r="Z100">
            <v>0</v>
          </cell>
          <cell r="AA100">
            <v>0</v>
          </cell>
          <cell r="AE100">
            <v>0</v>
          </cell>
          <cell r="AF100">
            <v>0</v>
          </cell>
          <cell r="AG100">
            <v>0</v>
          </cell>
          <cell r="AJ100">
            <v>0</v>
          </cell>
        </row>
        <row r="101">
          <cell r="A101">
            <v>11400091</v>
          </cell>
          <cell r="C101" t="str">
            <v>Ferndale - Electric Plant Acquistion Adjust</v>
          </cell>
          <cell r="D101">
            <v>31009424.030000001</v>
          </cell>
          <cell r="E101">
            <v>31009424.030000001</v>
          </cell>
          <cell r="F101">
            <v>31009424.030000001</v>
          </cell>
          <cell r="G101">
            <v>31009424.030000001</v>
          </cell>
          <cell r="H101">
            <v>31009424.030000001</v>
          </cell>
          <cell r="I101">
            <v>31009424.030000001</v>
          </cell>
          <cell r="J101">
            <v>31009424.030000001</v>
          </cell>
          <cell r="K101">
            <v>31009424.030000001</v>
          </cell>
          <cell r="L101">
            <v>31009424.030000001</v>
          </cell>
          <cell r="M101">
            <v>31009424.030000001</v>
          </cell>
          <cell r="N101">
            <v>31009424.030000001</v>
          </cell>
          <cell r="O101">
            <v>31009424.030000001</v>
          </cell>
          <cell r="P101">
            <v>31009424.030000001</v>
          </cell>
          <cell r="Q101">
            <v>31009424.02999999</v>
          </cell>
          <cell r="R101" t="str">
            <v>6</v>
          </cell>
          <cell r="T101" t="str">
            <v>18</v>
          </cell>
          <cell r="V101">
            <v>0</v>
          </cell>
          <cell r="W101">
            <v>0</v>
          </cell>
          <cell r="X101">
            <v>0</v>
          </cell>
          <cell r="Y101">
            <v>31009424.02999999</v>
          </cell>
          <cell r="Z101">
            <v>0</v>
          </cell>
          <cell r="AA101">
            <v>31009424.02999999</v>
          </cell>
          <cell r="AE101">
            <v>0</v>
          </cell>
          <cell r="AF101">
            <v>0</v>
          </cell>
          <cell r="AG101">
            <v>0</v>
          </cell>
          <cell r="AJ101">
            <v>0</v>
          </cell>
        </row>
        <row r="102">
          <cell r="A102">
            <v>11500001</v>
          </cell>
          <cell r="C102" t="str">
            <v>Accum Amort Acq Adj. Milwaukee RR - Electric</v>
          </cell>
          <cell r="D102">
            <v>-867339</v>
          </cell>
          <cell r="E102">
            <v>-869489</v>
          </cell>
          <cell r="F102">
            <v>-871639</v>
          </cell>
          <cell r="G102">
            <v>-873789</v>
          </cell>
          <cell r="H102">
            <v>-875939</v>
          </cell>
          <cell r="I102">
            <v>-878089</v>
          </cell>
          <cell r="J102">
            <v>-880239</v>
          </cell>
          <cell r="K102">
            <v>-882389</v>
          </cell>
          <cell r="L102">
            <v>-884539</v>
          </cell>
          <cell r="M102">
            <v>-886689</v>
          </cell>
          <cell r="N102">
            <v>-888839</v>
          </cell>
          <cell r="O102">
            <v>-890989</v>
          </cell>
          <cell r="P102">
            <v>-893139</v>
          </cell>
          <cell r="Q102">
            <v>-880239</v>
          </cell>
          <cell r="R102">
            <v>21</v>
          </cell>
          <cell r="T102">
            <v>24</v>
          </cell>
          <cell r="V102">
            <v>0</v>
          </cell>
          <cell r="W102">
            <v>0</v>
          </cell>
          <cell r="X102">
            <v>0</v>
          </cell>
          <cell r="Y102">
            <v>-880239</v>
          </cell>
          <cell r="AA102">
            <v>-880239</v>
          </cell>
          <cell r="AC102">
            <v>0</v>
          </cell>
          <cell r="AD102">
            <v>0</v>
          </cell>
          <cell r="AE102">
            <v>0</v>
          </cell>
          <cell r="AF102">
            <v>0</v>
          </cell>
          <cell r="AG102">
            <v>0</v>
          </cell>
          <cell r="AJ102">
            <v>0</v>
          </cell>
        </row>
        <row r="103">
          <cell r="A103">
            <v>11500002</v>
          </cell>
          <cell r="C103" t="str">
            <v>Gas - Accum Prov for Amort of Plant Acquis Ad</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5</v>
          </cell>
          <cell r="T103" t="str">
            <v>37</v>
          </cell>
          <cell r="V103">
            <v>0</v>
          </cell>
          <cell r="W103">
            <v>0</v>
          </cell>
          <cell r="X103">
            <v>0</v>
          </cell>
          <cell r="Z103">
            <v>0</v>
          </cell>
          <cell r="AA103">
            <v>0</v>
          </cell>
          <cell r="AB103">
            <v>0</v>
          </cell>
          <cell r="AC103">
            <v>0</v>
          </cell>
          <cell r="AD103">
            <v>0</v>
          </cell>
          <cell r="AE103">
            <v>0</v>
          </cell>
          <cell r="AF103">
            <v>0</v>
          </cell>
          <cell r="AG103">
            <v>0</v>
          </cell>
          <cell r="AJ103">
            <v>0</v>
          </cell>
        </row>
        <row r="104">
          <cell r="A104">
            <v>11500011</v>
          </cell>
          <cell r="C104" t="str">
            <v>Accum Amort Acq Adj. DuPont - Electric</v>
          </cell>
          <cell r="D104">
            <v>-302358.01</v>
          </cell>
          <cell r="E104">
            <v>-302358.01</v>
          </cell>
          <cell r="F104">
            <v>-302358.01</v>
          </cell>
          <cell r="G104">
            <v>-302358.01</v>
          </cell>
          <cell r="H104">
            <v>-302358.01</v>
          </cell>
          <cell r="I104">
            <v>-302358.01</v>
          </cell>
          <cell r="J104">
            <v>-302358.01</v>
          </cell>
          <cell r="K104">
            <v>-302358.01</v>
          </cell>
          <cell r="L104">
            <v>-302358.01</v>
          </cell>
          <cell r="M104">
            <v>-302358.01</v>
          </cell>
          <cell r="N104">
            <v>-302358.01</v>
          </cell>
          <cell r="O104">
            <v>-302358.01</v>
          </cell>
          <cell r="P104">
            <v>-302358.01</v>
          </cell>
          <cell r="Q104">
            <v>-302358.00999999995</v>
          </cell>
          <cell r="R104">
            <v>21</v>
          </cell>
          <cell r="T104">
            <v>24</v>
          </cell>
          <cell r="V104">
            <v>0</v>
          </cell>
          <cell r="W104">
            <v>0</v>
          </cell>
          <cell r="X104">
            <v>0</v>
          </cell>
          <cell r="Y104">
            <v>-302358.00999999995</v>
          </cell>
          <cell r="AA104">
            <v>-302358.00999999995</v>
          </cell>
          <cell r="AC104">
            <v>0</v>
          </cell>
          <cell r="AD104">
            <v>0</v>
          </cell>
          <cell r="AE104">
            <v>0</v>
          </cell>
          <cell r="AF104">
            <v>0</v>
          </cell>
          <cell r="AG104">
            <v>0</v>
          </cell>
          <cell r="AJ104">
            <v>0</v>
          </cell>
        </row>
        <row r="105">
          <cell r="A105">
            <v>11500031</v>
          </cell>
          <cell r="C105" t="str">
            <v>Accumulated Amort Acqu Adj. - Encogen</v>
          </cell>
          <cell r="D105">
            <v>-57831213.659999996</v>
          </cell>
          <cell r="E105">
            <v>-58052288.659999996</v>
          </cell>
          <cell r="F105">
            <v>-58273363.659999996</v>
          </cell>
          <cell r="G105">
            <v>-58494438.659999996</v>
          </cell>
          <cell r="H105">
            <v>-58715513.659999996</v>
          </cell>
          <cell r="I105">
            <v>-58936588.659999996</v>
          </cell>
          <cell r="J105">
            <v>-59157663.659999996</v>
          </cell>
          <cell r="K105">
            <v>-59378738.659999996</v>
          </cell>
          <cell r="L105">
            <v>-59599813.659999996</v>
          </cell>
          <cell r="M105">
            <v>-59820888.659999996</v>
          </cell>
          <cell r="N105">
            <v>-60041963.659999996</v>
          </cell>
          <cell r="O105">
            <v>-60263038.659999996</v>
          </cell>
          <cell r="P105">
            <v>-60484113.659999996</v>
          </cell>
          <cell r="Q105">
            <v>-59157663.659999974</v>
          </cell>
          <cell r="R105">
            <v>21</v>
          </cell>
          <cell r="T105">
            <v>24</v>
          </cell>
          <cell r="V105">
            <v>0</v>
          </cell>
          <cell r="W105">
            <v>0</v>
          </cell>
          <cell r="X105">
            <v>0</v>
          </cell>
          <cell r="Y105">
            <v>-59157663.659999974</v>
          </cell>
          <cell r="AA105">
            <v>-59157663.659999974</v>
          </cell>
          <cell r="AC105">
            <v>0</v>
          </cell>
          <cell r="AD105">
            <v>0</v>
          </cell>
          <cell r="AE105">
            <v>0</v>
          </cell>
          <cell r="AF105">
            <v>0</v>
          </cell>
          <cell r="AG105">
            <v>0</v>
          </cell>
          <cell r="AJ105">
            <v>0</v>
          </cell>
        </row>
        <row r="106">
          <cell r="A106">
            <v>11500041</v>
          </cell>
          <cell r="C106" t="str">
            <v>Accum Amort Acquis Adjust - Mint Farm</v>
          </cell>
          <cell r="D106">
            <v>-31413014.960000001</v>
          </cell>
          <cell r="E106">
            <v>-31797723.239999998</v>
          </cell>
          <cell r="F106">
            <v>-32182431.52</v>
          </cell>
          <cell r="G106">
            <v>-32567139.800000001</v>
          </cell>
          <cell r="H106">
            <v>-32951848.079999998</v>
          </cell>
          <cell r="I106">
            <v>-33336556.359999999</v>
          </cell>
          <cell r="J106">
            <v>-33721264.640000001</v>
          </cell>
          <cell r="K106">
            <v>-34105972.920000002</v>
          </cell>
          <cell r="L106">
            <v>-34490681.200000003</v>
          </cell>
          <cell r="M106">
            <v>-34875389.479999997</v>
          </cell>
          <cell r="N106">
            <v>-35260097.759999998</v>
          </cell>
          <cell r="O106">
            <v>-35644806.039999999</v>
          </cell>
          <cell r="P106">
            <v>-36029514.32</v>
          </cell>
          <cell r="Q106">
            <v>-33721264.640000001</v>
          </cell>
          <cell r="R106" t="str">
            <v>21</v>
          </cell>
          <cell r="T106">
            <v>24</v>
          </cell>
          <cell r="V106">
            <v>0</v>
          </cell>
          <cell r="W106">
            <v>0</v>
          </cell>
          <cell r="X106">
            <v>0</v>
          </cell>
          <cell r="Y106">
            <v>-33721264.640000001</v>
          </cell>
          <cell r="Z106">
            <v>0</v>
          </cell>
          <cell r="AA106">
            <v>-33721264.640000001</v>
          </cell>
          <cell r="AE106">
            <v>0</v>
          </cell>
          <cell r="AF106">
            <v>0</v>
          </cell>
          <cell r="AG106">
            <v>0</v>
          </cell>
          <cell r="AJ106">
            <v>0</v>
          </cell>
        </row>
        <row r="107">
          <cell r="A107">
            <v>11500051</v>
          </cell>
          <cell r="C107" t="str">
            <v>Accum Amort Acquis Adjust - Whitehorn</v>
          </cell>
          <cell r="D107">
            <v>-15222471.67</v>
          </cell>
          <cell r="E107">
            <v>-15412880.41</v>
          </cell>
          <cell r="F107">
            <v>-15603289.15</v>
          </cell>
          <cell r="G107">
            <v>-15793697.890000001</v>
          </cell>
          <cell r="H107">
            <v>-15987228.08</v>
          </cell>
          <cell r="I107">
            <v>-16168272.460000001</v>
          </cell>
          <cell r="J107">
            <v>-16361802.65</v>
          </cell>
          <cell r="K107">
            <v>-16549089.93</v>
          </cell>
          <cell r="L107">
            <v>-16742620.119999999</v>
          </cell>
          <cell r="M107">
            <v>-16929907.399999999</v>
          </cell>
          <cell r="N107">
            <v>-16950332.899999999</v>
          </cell>
          <cell r="O107">
            <v>-16950332.899999999</v>
          </cell>
          <cell r="P107">
            <v>-16950332.899999999</v>
          </cell>
          <cell r="Q107">
            <v>-16294654.681250004</v>
          </cell>
          <cell r="R107" t="str">
            <v>21</v>
          </cell>
          <cell r="T107">
            <v>24</v>
          </cell>
          <cell r="V107">
            <v>0</v>
          </cell>
          <cell r="W107">
            <v>0</v>
          </cell>
          <cell r="X107">
            <v>0</v>
          </cell>
          <cell r="Y107">
            <v>-16294654.681250004</v>
          </cell>
          <cell r="Z107">
            <v>0</v>
          </cell>
          <cell r="AA107">
            <v>-16294654.681250004</v>
          </cell>
          <cell r="AE107">
            <v>0</v>
          </cell>
          <cell r="AF107">
            <v>0</v>
          </cell>
          <cell r="AG107">
            <v>0</v>
          </cell>
          <cell r="AJ107">
            <v>0</v>
          </cell>
        </row>
        <row r="108">
          <cell r="A108">
            <v>11500061</v>
          </cell>
          <cell r="C108" t="str">
            <v>Accum Amort Acquis Adjust - Ferndale</v>
          </cell>
          <cell r="D108">
            <v>-3291032.12</v>
          </cell>
          <cell r="E108">
            <v>-3386448.27</v>
          </cell>
          <cell r="F108">
            <v>-3481864.42</v>
          </cell>
          <cell r="G108">
            <v>-3577280.57</v>
          </cell>
          <cell r="H108">
            <v>-3672696.72</v>
          </cell>
          <cell r="I108">
            <v>-3768112.87</v>
          </cell>
          <cell r="J108">
            <v>-3863529.02</v>
          </cell>
          <cell r="K108">
            <v>-3958945.17</v>
          </cell>
          <cell r="L108">
            <v>-4054361.32</v>
          </cell>
          <cell r="M108">
            <v>-4149777.47</v>
          </cell>
          <cell r="N108">
            <v>-4245193.62</v>
          </cell>
          <cell r="O108">
            <v>-4340609.7699999996</v>
          </cell>
          <cell r="P108">
            <v>-4436025.92</v>
          </cell>
          <cell r="Q108">
            <v>-3863529.02</v>
          </cell>
          <cell r="R108" t="str">
            <v>21</v>
          </cell>
          <cell r="T108" t="str">
            <v>24</v>
          </cell>
          <cell r="V108">
            <v>0</v>
          </cell>
          <cell r="W108">
            <v>0</v>
          </cell>
          <cell r="X108">
            <v>0</v>
          </cell>
          <cell r="Y108">
            <v>-3863529.02</v>
          </cell>
          <cell r="Z108">
            <v>0</v>
          </cell>
          <cell r="AA108">
            <v>-3863529.02</v>
          </cell>
          <cell r="AE108">
            <v>0</v>
          </cell>
          <cell r="AF108">
            <v>0</v>
          </cell>
          <cell r="AG108">
            <v>0</v>
          </cell>
          <cell r="AJ108">
            <v>0</v>
          </cell>
        </row>
        <row r="109">
          <cell r="A109">
            <v>11591001</v>
          </cell>
          <cell r="C109" t="str">
            <v>Accum Amort Acquis Adjust - Encogen</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21</v>
          </cell>
          <cell r="T109">
            <v>24</v>
          </cell>
          <cell r="V109">
            <v>0</v>
          </cell>
          <cell r="W109">
            <v>0</v>
          </cell>
          <cell r="X109">
            <v>0</v>
          </cell>
          <cell r="Y109">
            <v>0</v>
          </cell>
          <cell r="AA109">
            <v>0</v>
          </cell>
          <cell r="AB109">
            <v>0</v>
          </cell>
          <cell r="AC109">
            <v>0</v>
          </cell>
          <cell r="AD109">
            <v>0</v>
          </cell>
          <cell r="AE109">
            <v>0</v>
          </cell>
          <cell r="AF109">
            <v>0</v>
          </cell>
          <cell r="AG109">
            <v>0</v>
          </cell>
          <cell r="AJ109">
            <v>0</v>
          </cell>
        </row>
        <row r="110">
          <cell r="A110">
            <v>11730002</v>
          </cell>
          <cell r="C110" t="str">
            <v>Gas Stored at JP Reservoir - Noncurrent</v>
          </cell>
          <cell r="D110">
            <v>8654564.4700000007</v>
          </cell>
          <cell r="E110">
            <v>8654564.4700000007</v>
          </cell>
          <cell r="F110">
            <v>8654564.4700000007</v>
          </cell>
          <cell r="G110">
            <v>8654564.4700000007</v>
          </cell>
          <cell r="H110">
            <v>8654564.4700000007</v>
          </cell>
          <cell r="I110">
            <v>8654564.4700000007</v>
          </cell>
          <cell r="J110">
            <v>8654564.4700000007</v>
          </cell>
          <cell r="K110">
            <v>8654564.4700000007</v>
          </cell>
          <cell r="L110">
            <v>8654564.4700000007</v>
          </cell>
          <cell r="M110">
            <v>8654564.4700000007</v>
          </cell>
          <cell r="N110">
            <v>8654564.4700000007</v>
          </cell>
          <cell r="O110">
            <v>8654564.4700000007</v>
          </cell>
          <cell r="P110">
            <v>8654564.4700000007</v>
          </cell>
          <cell r="Q110">
            <v>8654564.4700000007</v>
          </cell>
          <cell r="S110">
            <v>3</v>
          </cell>
          <cell r="T110" t="str">
            <v>36</v>
          </cell>
          <cell r="V110">
            <v>0</v>
          </cell>
          <cell r="W110">
            <v>0</v>
          </cell>
          <cell r="X110">
            <v>0</v>
          </cell>
          <cell r="Z110">
            <v>8654564.4700000007</v>
          </cell>
          <cell r="AA110">
            <v>8654564.4700000007</v>
          </cell>
          <cell r="AB110">
            <v>0</v>
          </cell>
          <cell r="AD110">
            <v>0</v>
          </cell>
          <cell r="AE110">
            <v>0</v>
          </cell>
          <cell r="AF110">
            <v>0</v>
          </cell>
          <cell r="AG110">
            <v>0</v>
          </cell>
          <cell r="AJ110">
            <v>0</v>
          </cell>
        </row>
        <row r="111">
          <cell r="A111">
            <v>12100003</v>
          </cell>
          <cell r="C111" t="str">
            <v>Nonutility Property</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T111" t="str">
            <v>54</v>
          </cell>
          <cell r="V111">
            <v>0</v>
          </cell>
          <cell r="W111">
            <v>0</v>
          </cell>
          <cell r="X111">
            <v>0</v>
          </cell>
          <cell r="AD111">
            <v>0</v>
          </cell>
          <cell r="AE111">
            <v>0</v>
          </cell>
          <cell r="AF111">
            <v>0</v>
          </cell>
          <cell r="AG111">
            <v>0</v>
          </cell>
          <cell r="AJ111">
            <v>0</v>
          </cell>
        </row>
        <row r="112">
          <cell r="A112">
            <v>12100013</v>
          </cell>
          <cell r="C112" t="str">
            <v>Nonutility Plant in Service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T112" t="str">
            <v>54</v>
          </cell>
          <cell r="V112">
            <v>0</v>
          </cell>
          <cell r="W112">
            <v>0</v>
          </cell>
          <cell r="X112">
            <v>0</v>
          </cell>
          <cell r="AD112">
            <v>0</v>
          </cell>
          <cell r="AE112">
            <v>0</v>
          </cell>
          <cell r="AF112">
            <v>0</v>
          </cell>
          <cell r="AG112">
            <v>0</v>
          </cell>
          <cell r="AJ112">
            <v>0</v>
          </cell>
        </row>
        <row r="113">
          <cell r="A113">
            <v>12100503</v>
          </cell>
          <cell r="C113" t="str">
            <v xml:space="preserve">Non-Utility Property - PP </v>
          </cell>
          <cell r="D113">
            <v>140334.54999999999</v>
          </cell>
          <cell r="E113">
            <v>-254425.5</v>
          </cell>
          <cell r="F113">
            <v>214028.94</v>
          </cell>
          <cell r="G113">
            <v>94399.98</v>
          </cell>
          <cell r="H113">
            <v>178066.69</v>
          </cell>
          <cell r="I113">
            <v>195491.49</v>
          </cell>
          <cell r="J113">
            <v>207994.25</v>
          </cell>
          <cell r="K113">
            <v>35244.39</v>
          </cell>
          <cell r="L113">
            <v>76803.08</v>
          </cell>
          <cell r="M113">
            <v>91930.78</v>
          </cell>
          <cell r="N113">
            <v>104480.49</v>
          </cell>
          <cell r="O113">
            <v>85409.33</v>
          </cell>
          <cell r="P113">
            <v>99509.79</v>
          </cell>
          <cell r="Q113">
            <v>95778.840833333321</v>
          </cell>
          <cell r="T113" t="str">
            <v>54</v>
          </cell>
          <cell r="V113">
            <v>0</v>
          </cell>
          <cell r="W113">
            <v>0</v>
          </cell>
          <cell r="X113">
            <v>0</v>
          </cell>
          <cell r="AD113">
            <v>0</v>
          </cell>
          <cell r="AE113">
            <v>95778.840833333321</v>
          </cell>
          <cell r="AF113">
            <v>95778.840833333321</v>
          </cell>
          <cell r="AG113">
            <v>95778.840833333321</v>
          </cell>
          <cell r="AJ113">
            <v>0</v>
          </cell>
        </row>
        <row r="114">
          <cell r="A114">
            <v>12100513</v>
          </cell>
          <cell r="C114" t="str">
            <v xml:space="preserve">Non-Utility Property - PP </v>
          </cell>
          <cell r="D114">
            <v>3888217.33</v>
          </cell>
          <cell r="E114">
            <v>3940911.85</v>
          </cell>
          <cell r="F114">
            <v>3739500.31</v>
          </cell>
          <cell r="G114">
            <v>3665517.83</v>
          </cell>
          <cell r="H114">
            <v>3200888.18</v>
          </cell>
          <cell r="I114">
            <v>3200888.18</v>
          </cell>
          <cell r="J114">
            <v>3200888.18</v>
          </cell>
          <cell r="K114">
            <v>3197737.06</v>
          </cell>
          <cell r="L114">
            <v>3194142.97</v>
          </cell>
          <cell r="M114">
            <v>3194142.97</v>
          </cell>
          <cell r="N114">
            <v>3194142.97</v>
          </cell>
          <cell r="O114">
            <v>3194142.97</v>
          </cell>
          <cell r="P114">
            <v>3194142.97</v>
          </cell>
          <cell r="Q114">
            <v>3372006.9683333333</v>
          </cell>
          <cell r="T114" t="str">
            <v>54</v>
          </cell>
          <cell r="V114">
            <v>0</v>
          </cell>
          <cell r="W114">
            <v>0</v>
          </cell>
          <cell r="X114">
            <v>0</v>
          </cell>
          <cell r="AD114">
            <v>0</v>
          </cell>
          <cell r="AE114">
            <v>3372006.9683333333</v>
          </cell>
          <cell r="AF114">
            <v>3372006.9683333333</v>
          </cell>
          <cell r="AG114">
            <v>3372006.9683333333</v>
          </cell>
          <cell r="AJ114">
            <v>0</v>
          </cell>
        </row>
        <row r="115">
          <cell r="A115">
            <v>12200003</v>
          </cell>
          <cell r="C115" t="str">
            <v>Accum Prov for Deprec &amp; Amort - Nonutil</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T115" t="str">
            <v>54</v>
          </cell>
          <cell r="V115">
            <v>0</v>
          </cell>
          <cell r="W115">
            <v>0</v>
          </cell>
          <cell r="X115">
            <v>0</v>
          </cell>
          <cell r="AD115">
            <v>0</v>
          </cell>
          <cell r="AE115">
            <v>0</v>
          </cell>
          <cell r="AF115">
            <v>0</v>
          </cell>
          <cell r="AG115">
            <v>0</v>
          </cell>
          <cell r="AJ115">
            <v>0</v>
          </cell>
        </row>
        <row r="116">
          <cell r="A116">
            <v>12200503</v>
          </cell>
          <cell r="C116" t="str">
            <v>Provision for Non-Utility Property - PP</v>
          </cell>
          <cell r="D116">
            <v>398835.72</v>
          </cell>
          <cell r="E116">
            <v>398835.72</v>
          </cell>
          <cell r="F116">
            <v>398835.72</v>
          </cell>
          <cell r="G116">
            <v>398835.72</v>
          </cell>
          <cell r="H116">
            <v>79713.38</v>
          </cell>
          <cell r="I116">
            <v>79713.38</v>
          </cell>
          <cell r="J116">
            <v>79713.38</v>
          </cell>
          <cell r="K116">
            <v>79713.38</v>
          </cell>
          <cell r="L116">
            <v>79713.38</v>
          </cell>
          <cell r="M116">
            <v>79713.38</v>
          </cell>
          <cell r="N116">
            <v>79713.38</v>
          </cell>
          <cell r="O116">
            <v>79713.38</v>
          </cell>
          <cell r="P116">
            <v>79713.38</v>
          </cell>
          <cell r="Q116">
            <v>172790.7291666666</v>
          </cell>
          <cell r="T116" t="str">
            <v>54</v>
          </cell>
          <cell r="V116">
            <v>0</v>
          </cell>
          <cell r="W116">
            <v>0</v>
          </cell>
          <cell r="X116">
            <v>0</v>
          </cell>
          <cell r="AD116">
            <v>0</v>
          </cell>
          <cell r="AE116">
            <v>172790.7291666666</v>
          </cell>
          <cell r="AF116">
            <v>172790.7291666666</v>
          </cell>
          <cell r="AG116">
            <v>172790.7291666666</v>
          </cell>
          <cell r="AJ116">
            <v>0</v>
          </cell>
        </row>
        <row r="117">
          <cell r="A117">
            <v>12310000</v>
          </cell>
          <cell r="C117" t="str">
            <v>Invest in Assoc.-Other than Rainier Receivables</v>
          </cell>
          <cell r="D117">
            <v>29594520</v>
          </cell>
          <cell r="E117">
            <v>29594520</v>
          </cell>
          <cell r="F117">
            <v>29594520</v>
          </cell>
          <cell r="G117">
            <v>29897623</v>
          </cell>
          <cell r="H117">
            <v>29897623</v>
          </cell>
          <cell r="I117">
            <v>29897623</v>
          </cell>
          <cell r="J117">
            <v>29740793</v>
          </cell>
          <cell r="K117">
            <v>29740793</v>
          </cell>
          <cell r="L117">
            <v>29740793</v>
          </cell>
          <cell r="M117">
            <v>29732908</v>
          </cell>
          <cell r="N117">
            <v>29732908</v>
          </cell>
          <cell r="O117">
            <v>29732908</v>
          </cell>
          <cell r="P117">
            <v>29644604</v>
          </cell>
          <cell r="Q117">
            <v>29743547.833333332</v>
          </cell>
          <cell r="T117" t="str">
            <v>55</v>
          </cell>
          <cell r="V117">
            <v>0</v>
          </cell>
          <cell r="W117">
            <v>0</v>
          </cell>
          <cell r="X117">
            <v>0</v>
          </cell>
          <cell r="AD117">
            <v>0</v>
          </cell>
          <cell r="AE117">
            <v>29743547.833333332</v>
          </cell>
          <cell r="AF117">
            <v>29743547.833333332</v>
          </cell>
          <cell r="AG117">
            <v>29743547.833333332</v>
          </cell>
          <cell r="AJ117">
            <v>0</v>
          </cell>
        </row>
        <row r="118">
          <cell r="A118" t="str">
            <v>12310000(RR)</v>
          </cell>
          <cell r="C118" t="str">
            <v>Invest in Assoc.-Rainier Receivables</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T118" t="str">
            <v>55</v>
          </cell>
          <cell r="V118">
            <v>0</v>
          </cell>
          <cell r="W118">
            <v>0</v>
          </cell>
          <cell r="X118">
            <v>0</v>
          </cell>
          <cell r="AB118">
            <v>0</v>
          </cell>
          <cell r="AC118">
            <v>0</v>
          </cell>
          <cell r="AD118">
            <v>0</v>
          </cell>
          <cell r="AE118">
            <v>0</v>
          </cell>
          <cell r="AF118">
            <v>0</v>
          </cell>
          <cell r="AG118">
            <v>0</v>
          </cell>
          <cell r="AJ118">
            <v>0</v>
          </cell>
        </row>
        <row r="119">
          <cell r="A119">
            <v>12400013</v>
          </cell>
          <cell r="C119" t="str">
            <v>Other Investments - Stock Misc</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T119" t="str">
            <v>56</v>
          </cell>
          <cell r="V119">
            <v>0</v>
          </cell>
          <cell r="W119">
            <v>0</v>
          </cell>
          <cell r="X119">
            <v>0</v>
          </cell>
          <cell r="AD119">
            <v>0</v>
          </cell>
          <cell r="AE119">
            <v>0</v>
          </cell>
          <cell r="AF119">
            <v>0</v>
          </cell>
          <cell r="AG119">
            <v>0</v>
          </cell>
          <cell r="AJ119">
            <v>0</v>
          </cell>
        </row>
        <row r="120">
          <cell r="A120">
            <v>12400043</v>
          </cell>
          <cell r="C120" t="str">
            <v>Other Investment Life Insurance</v>
          </cell>
          <cell r="D120">
            <v>48384574.240000002</v>
          </cell>
          <cell r="E120">
            <v>48384574.240000002</v>
          </cell>
          <cell r="F120">
            <v>48384574.240000002</v>
          </cell>
          <cell r="G120">
            <v>48715498.140000001</v>
          </cell>
          <cell r="H120">
            <v>48715498.140000001</v>
          </cell>
          <cell r="I120">
            <v>48715498.140000001</v>
          </cell>
          <cell r="J120">
            <v>49011607.310000002</v>
          </cell>
          <cell r="K120">
            <v>49011607.310000002</v>
          </cell>
          <cell r="L120">
            <v>49011607.310000002</v>
          </cell>
          <cell r="M120">
            <v>50160610.609999999</v>
          </cell>
          <cell r="N120">
            <v>49662912.049999997</v>
          </cell>
          <cell r="O120">
            <v>49662912.049999997</v>
          </cell>
          <cell r="P120">
            <v>49853439.299999997</v>
          </cell>
          <cell r="Q120">
            <v>49046325.525833331</v>
          </cell>
          <cell r="T120" t="str">
            <v>56</v>
          </cell>
          <cell r="V120">
            <v>0</v>
          </cell>
          <cell r="W120">
            <v>0</v>
          </cell>
          <cell r="X120">
            <v>0</v>
          </cell>
          <cell r="AD120">
            <v>0</v>
          </cell>
          <cell r="AE120">
            <v>49046325.525833331</v>
          </cell>
          <cell r="AF120">
            <v>49046325.525833331</v>
          </cell>
          <cell r="AG120">
            <v>49046325.525833331</v>
          </cell>
          <cell r="AJ120">
            <v>0</v>
          </cell>
        </row>
        <row r="121">
          <cell r="A121">
            <v>12400063</v>
          </cell>
          <cell r="C121" t="str">
            <v>Other Investments - Ramgen Power System</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T121" t="str">
            <v>56</v>
          </cell>
          <cell r="V121">
            <v>0</v>
          </cell>
          <cell r="W121">
            <v>0</v>
          </cell>
          <cell r="X121">
            <v>0</v>
          </cell>
          <cell r="AD121">
            <v>0</v>
          </cell>
          <cell r="AE121">
            <v>0</v>
          </cell>
          <cell r="AF121">
            <v>0</v>
          </cell>
          <cell r="AG121">
            <v>0</v>
          </cell>
          <cell r="AJ121">
            <v>0</v>
          </cell>
        </row>
        <row r="122">
          <cell r="A122">
            <v>12400373</v>
          </cell>
          <cell r="C122" t="str">
            <v>Notes Rec - Misc</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T122" t="str">
            <v>56</v>
          </cell>
          <cell r="V122">
            <v>0</v>
          </cell>
          <cell r="W122">
            <v>0</v>
          </cell>
          <cell r="X122">
            <v>0</v>
          </cell>
          <cell r="AD122">
            <v>0</v>
          </cell>
          <cell r="AE122">
            <v>0</v>
          </cell>
          <cell r="AF122">
            <v>0</v>
          </cell>
          <cell r="AG122">
            <v>0</v>
          </cell>
          <cell r="AJ122">
            <v>0</v>
          </cell>
        </row>
        <row r="123">
          <cell r="A123">
            <v>12400383</v>
          </cell>
          <cell r="C123" t="str">
            <v>Notes Rec - River Oak</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T123" t="str">
            <v>56</v>
          </cell>
          <cell r="V123">
            <v>0</v>
          </cell>
          <cell r="W123">
            <v>0</v>
          </cell>
          <cell r="X123">
            <v>0</v>
          </cell>
          <cell r="AD123">
            <v>0</v>
          </cell>
          <cell r="AE123">
            <v>0</v>
          </cell>
          <cell r="AF123">
            <v>0</v>
          </cell>
          <cell r="AG123">
            <v>0</v>
          </cell>
          <cell r="AJ123">
            <v>0</v>
          </cell>
        </row>
        <row r="124">
          <cell r="A124">
            <v>12400483</v>
          </cell>
          <cell r="C124" t="str">
            <v>Notes Rec - Sheridan</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T124" t="str">
            <v>56</v>
          </cell>
          <cell r="V124">
            <v>0</v>
          </cell>
          <cell r="W124">
            <v>0</v>
          </cell>
          <cell r="X124">
            <v>0</v>
          </cell>
          <cell r="AD124">
            <v>0</v>
          </cell>
          <cell r="AE124">
            <v>0</v>
          </cell>
          <cell r="AF124">
            <v>0</v>
          </cell>
          <cell r="AG124">
            <v>0</v>
          </cell>
          <cell r="AJ124">
            <v>0</v>
          </cell>
        </row>
        <row r="125">
          <cell r="A125">
            <v>12400503</v>
          </cell>
          <cell r="C125" t="str">
            <v>Notes Rec - Intolight</v>
          </cell>
          <cell r="D125">
            <v>550597.30000000005</v>
          </cell>
          <cell r="E125">
            <v>543283.56999999995</v>
          </cell>
          <cell r="F125">
            <v>543283.56999999995</v>
          </cell>
          <cell r="G125">
            <v>528696.48</v>
          </cell>
          <cell r="H125">
            <v>526160.09</v>
          </cell>
          <cell r="I125">
            <v>511767.06</v>
          </cell>
          <cell r="J125">
            <v>440184.16</v>
          </cell>
          <cell r="K125">
            <v>440184.16</v>
          </cell>
          <cell r="L125">
            <v>433379.07</v>
          </cell>
          <cell r="M125">
            <v>425582.7</v>
          </cell>
          <cell r="N125">
            <v>411438.4</v>
          </cell>
          <cell r="O125">
            <v>404645.61</v>
          </cell>
          <cell r="P125">
            <v>397794.82</v>
          </cell>
          <cell r="Q125">
            <v>473566.74416666682</v>
          </cell>
          <cell r="T125" t="str">
            <v>56</v>
          </cell>
          <cell r="V125">
            <v>0</v>
          </cell>
          <cell r="W125">
            <v>0</v>
          </cell>
          <cell r="X125">
            <v>0</v>
          </cell>
          <cell r="AD125">
            <v>0</v>
          </cell>
          <cell r="AE125">
            <v>473566.74416666682</v>
          </cell>
          <cell r="AF125">
            <v>473566.74416666682</v>
          </cell>
          <cell r="AG125">
            <v>473566.74416666682</v>
          </cell>
          <cell r="AJ125">
            <v>0</v>
          </cell>
        </row>
        <row r="126">
          <cell r="A126">
            <v>12400542</v>
          </cell>
          <cell r="C126" t="str">
            <v>Reserve for Suncadia N/R</v>
          </cell>
          <cell r="D126">
            <v>-9028500</v>
          </cell>
          <cell r="E126">
            <v>-7277400</v>
          </cell>
          <cell r="F126">
            <v>-7277400</v>
          </cell>
          <cell r="G126">
            <v>-7277400</v>
          </cell>
          <cell r="H126">
            <v>-7277400</v>
          </cell>
          <cell r="I126">
            <v>-7277400</v>
          </cell>
          <cell r="J126">
            <v>-7222800</v>
          </cell>
          <cell r="K126">
            <v>-7222800</v>
          </cell>
          <cell r="L126">
            <v>-7222800</v>
          </cell>
          <cell r="M126">
            <v>-7222800</v>
          </cell>
          <cell r="N126">
            <v>-7222800</v>
          </cell>
          <cell r="O126">
            <v>-7222800</v>
          </cell>
          <cell r="P126">
            <v>-7222800</v>
          </cell>
          <cell r="Q126">
            <v>-7320787.5</v>
          </cell>
          <cell r="T126" t="str">
            <v>56</v>
          </cell>
          <cell r="AE126">
            <v>-7320787.5</v>
          </cell>
          <cell r="AF126">
            <v>-7320787.5</v>
          </cell>
          <cell r="AG126">
            <v>-7320787.5</v>
          </cell>
          <cell r="AJ126">
            <v>0</v>
          </cell>
        </row>
        <row r="127">
          <cell r="A127">
            <v>12400543</v>
          </cell>
          <cell r="C127" t="str">
            <v>Notes Rec - Petersen Family Ltd.</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T127" t="str">
            <v>56</v>
          </cell>
          <cell r="V127">
            <v>0</v>
          </cell>
          <cell r="W127">
            <v>0</v>
          </cell>
          <cell r="X127">
            <v>0</v>
          </cell>
          <cell r="AD127">
            <v>0</v>
          </cell>
          <cell r="AE127">
            <v>0</v>
          </cell>
          <cell r="AF127">
            <v>0</v>
          </cell>
          <cell r="AG127">
            <v>0</v>
          </cell>
          <cell r="AJ127">
            <v>0</v>
          </cell>
        </row>
        <row r="128">
          <cell r="A128">
            <v>12400552</v>
          </cell>
          <cell r="C128" t="str">
            <v>Suncadia N/R agreement</v>
          </cell>
          <cell r="D128">
            <v>9028500</v>
          </cell>
          <cell r="E128">
            <v>7277400</v>
          </cell>
          <cell r="F128">
            <v>7277400</v>
          </cell>
          <cell r="G128">
            <v>7277400</v>
          </cell>
          <cell r="H128">
            <v>7277400</v>
          </cell>
          <cell r="I128">
            <v>7277400</v>
          </cell>
          <cell r="J128">
            <v>7222800</v>
          </cell>
          <cell r="K128">
            <v>7222800</v>
          </cell>
          <cell r="L128">
            <v>7222800</v>
          </cell>
          <cell r="M128">
            <v>7222800</v>
          </cell>
          <cell r="N128">
            <v>7222800</v>
          </cell>
          <cell r="O128">
            <v>7222800</v>
          </cell>
          <cell r="P128">
            <v>7222800</v>
          </cell>
          <cell r="Q128">
            <v>7320787.5</v>
          </cell>
          <cell r="T128" t="str">
            <v>56</v>
          </cell>
          <cell r="AE128">
            <v>7320787.5</v>
          </cell>
          <cell r="AF128">
            <v>7320787.5</v>
          </cell>
          <cell r="AG128">
            <v>7320787.5</v>
          </cell>
          <cell r="AJ128">
            <v>0</v>
          </cell>
        </row>
        <row r="129">
          <cell r="A129">
            <v>12400553</v>
          </cell>
          <cell r="C129" t="str">
            <v>Notes Rec - BOA Keyport Lighting &amp; Capa</v>
          </cell>
          <cell r="D129">
            <v>1316260.6200000001</v>
          </cell>
          <cell r="E129">
            <v>1316260.6200000001</v>
          </cell>
          <cell r="F129">
            <v>1309956.4099999999</v>
          </cell>
          <cell r="G129">
            <v>1309247.1299999999</v>
          </cell>
          <cell r="H129">
            <v>1309247.1299999999</v>
          </cell>
          <cell r="I129">
            <v>1309247.1299999999</v>
          </cell>
          <cell r="J129">
            <v>1310136.1499999999</v>
          </cell>
          <cell r="K129">
            <v>1302653.1399999999</v>
          </cell>
          <cell r="L129">
            <v>1295113.1599999999</v>
          </cell>
          <cell r="M129">
            <v>1287515.76</v>
          </cell>
          <cell r="N129">
            <v>1279860.49</v>
          </cell>
          <cell r="O129">
            <v>1279860.49</v>
          </cell>
          <cell r="P129">
            <v>1272293.96</v>
          </cell>
          <cell r="Q129">
            <v>1300281.2416666669</v>
          </cell>
          <cell r="T129" t="str">
            <v>56</v>
          </cell>
          <cell r="V129">
            <v>0</v>
          </cell>
          <cell r="W129">
            <v>0</v>
          </cell>
          <cell r="X129">
            <v>0</v>
          </cell>
          <cell r="AD129">
            <v>0</v>
          </cell>
          <cell r="AE129">
            <v>1300281.2416666669</v>
          </cell>
          <cell r="AF129">
            <v>1300281.2416666669</v>
          </cell>
          <cell r="AG129">
            <v>1300281.2416666669</v>
          </cell>
          <cell r="AJ129">
            <v>0</v>
          </cell>
        </row>
        <row r="130">
          <cell r="A130">
            <v>12400603</v>
          </cell>
          <cell r="C130" t="str">
            <v>Notes Rec - Alaska Power &amp; Telephone</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T130" t="str">
            <v>56</v>
          </cell>
          <cell r="V130">
            <v>0</v>
          </cell>
          <cell r="W130">
            <v>0</v>
          </cell>
          <cell r="X130">
            <v>0</v>
          </cell>
          <cell r="AD130">
            <v>0</v>
          </cell>
          <cell r="AE130">
            <v>0</v>
          </cell>
          <cell r="AF130">
            <v>0</v>
          </cell>
          <cell r="AG130">
            <v>0</v>
          </cell>
          <cell r="AJ130">
            <v>0</v>
          </cell>
        </row>
        <row r="131">
          <cell r="A131">
            <v>12400633</v>
          </cell>
          <cell r="C131" t="str">
            <v>Notes Rec - Glenn S. Cook</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T131" t="str">
            <v>56</v>
          </cell>
          <cell r="V131">
            <v>0</v>
          </cell>
          <cell r="W131">
            <v>0</v>
          </cell>
          <cell r="X131">
            <v>0</v>
          </cell>
          <cell r="AD131">
            <v>0</v>
          </cell>
          <cell r="AE131">
            <v>0</v>
          </cell>
          <cell r="AF131">
            <v>0</v>
          </cell>
          <cell r="AG131">
            <v>0</v>
          </cell>
          <cell r="AJ131">
            <v>0</v>
          </cell>
        </row>
        <row r="132">
          <cell r="A132">
            <v>12400653</v>
          </cell>
          <cell r="C132" t="str">
            <v>Notes Rec - Bernie &amp; Doris Larson</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T132" t="str">
            <v>56</v>
          </cell>
          <cell r="V132">
            <v>0</v>
          </cell>
          <cell r="W132">
            <v>0</v>
          </cell>
          <cell r="X132">
            <v>0</v>
          </cell>
          <cell r="AD132">
            <v>0</v>
          </cell>
          <cell r="AE132">
            <v>0</v>
          </cell>
          <cell r="AF132">
            <v>0</v>
          </cell>
          <cell r="AG132">
            <v>0</v>
          </cell>
          <cell r="AJ132">
            <v>0</v>
          </cell>
        </row>
        <row r="133">
          <cell r="A133">
            <v>12400663</v>
          </cell>
          <cell r="C133" t="str">
            <v>Notes Rec - Greenwater L.L.C.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T133" t="str">
            <v>56</v>
          </cell>
          <cell r="V133">
            <v>0</v>
          </cell>
          <cell r="W133">
            <v>0</v>
          </cell>
          <cell r="X133">
            <v>0</v>
          </cell>
          <cell r="AD133">
            <v>0</v>
          </cell>
          <cell r="AE133">
            <v>0</v>
          </cell>
          <cell r="AF133">
            <v>0</v>
          </cell>
          <cell r="AG133">
            <v>0</v>
          </cell>
          <cell r="AJ133">
            <v>0</v>
          </cell>
        </row>
        <row r="134">
          <cell r="A134">
            <v>12400673</v>
          </cell>
          <cell r="C134" t="str">
            <v>Notes Rec - Newcastle Homeowners' Assoc.</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T134" t="str">
            <v>56</v>
          </cell>
          <cell r="V134">
            <v>0</v>
          </cell>
          <cell r="W134">
            <v>0</v>
          </cell>
          <cell r="X134">
            <v>0</v>
          </cell>
          <cell r="AD134">
            <v>0</v>
          </cell>
          <cell r="AE134">
            <v>0</v>
          </cell>
          <cell r="AF134">
            <v>0</v>
          </cell>
          <cell r="AG134">
            <v>0</v>
          </cell>
          <cell r="AJ134">
            <v>0</v>
          </cell>
        </row>
        <row r="135">
          <cell r="A135">
            <v>12400683</v>
          </cell>
          <cell r="C135" t="str">
            <v>Notes Rec - AP&amp;T Promissory Bad Debts R</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T135" t="str">
            <v>56</v>
          </cell>
          <cell r="V135">
            <v>0</v>
          </cell>
          <cell r="W135">
            <v>0</v>
          </cell>
          <cell r="X135">
            <v>0</v>
          </cell>
          <cell r="AD135">
            <v>0</v>
          </cell>
          <cell r="AE135">
            <v>0</v>
          </cell>
          <cell r="AF135">
            <v>0</v>
          </cell>
          <cell r="AG135">
            <v>0</v>
          </cell>
          <cell r="AJ135">
            <v>0</v>
          </cell>
        </row>
        <row r="136">
          <cell r="A136">
            <v>12400703</v>
          </cell>
          <cell r="C136" t="str">
            <v>Note Rec - Sorestad</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T136" t="str">
            <v>56</v>
          </cell>
          <cell r="V136">
            <v>0</v>
          </cell>
          <cell r="W136">
            <v>0</v>
          </cell>
          <cell r="X136">
            <v>0</v>
          </cell>
          <cell r="AD136">
            <v>0</v>
          </cell>
          <cell r="AE136">
            <v>0</v>
          </cell>
          <cell r="AF136">
            <v>0</v>
          </cell>
          <cell r="AG136">
            <v>0</v>
          </cell>
          <cell r="AJ136">
            <v>0</v>
          </cell>
        </row>
        <row r="137">
          <cell r="A137">
            <v>12400713</v>
          </cell>
          <cell r="C137" t="str">
            <v>Note Rec - Mt. Erie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T137" t="str">
            <v>56</v>
          </cell>
          <cell r="V137">
            <v>0</v>
          </cell>
          <cell r="W137">
            <v>0</v>
          </cell>
          <cell r="X137">
            <v>0</v>
          </cell>
          <cell r="AD137">
            <v>0</v>
          </cell>
          <cell r="AE137">
            <v>0</v>
          </cell>
          <cell r="AF137">
            <v>0</v>
          </cell>
          <cell r="AG137">
            <v>0</v>
          </cell>
          <cell r="AJ137">
            <v>0</v>
          </cell>
        </row>
        <row r="138">
          <cell r="A138">
            <v>12400723</v>
          </cell>
          <cell r="C138" t="str">
            <v>Notes Rec. - City of Buckley</v>
          </cell>
          <cell r="D138">
            <v>42156</v>
          </cell>
          <cell r="E138">
            <v>42156</v>
          </cell>
          <cell r="F138">
            <v>42156</v>
          </cell>
          <cell r="G138">
            <v>42156</v>
          </cell>
          <cell r="H138">
            <v>42156</v>
          </cell>
          <cell r="I138">
            <v>42156</v>
          </cell>
          <cell r="J138">
            <v>-9595.59</v>
          </cell>
          <cell r="K138">
            <v>0</v>
          </cell>
          <cell r="L138">
            <v>0</v>
          </cell>
          <cell r="M138">
            <v>0</v>
          </cell>
          <cell r="N138">
            <v>0</v>
          </cell>
          <cell r="O138">
            <v>0</v>
          </cell>
          <cell r="P138">
            <v>0</v>
          </cell>
          <cell r="Q138">
            <v>18521.8675</v>
          </cell>
          <cell r="T138" t="str">
            <v>56</v>
          </cell>
          <cell r="V138">
            <v>0</v>
          </cell>
          <cell r="W138">
            <v>0</v>
          </cell>
          <cell r="X138">
            <v>0</v>
          </cell>
          <cell r="AD138">
            <v>0</v>
          </cell>
          <cell r="AE138">
            <v>18521.8675</v>
          </cell>
          <cell r="AF138">
            <v>18521.8675</v>
          </cell>
          <cell r="AG138">
            <v>18521.8675</v>
          </cell>
          <cell r="AJ138">
            <v>0</v>
          </cell>
        </row>
        <row r="139">
          <cell r="A139">
            <v>12400733</v>
          </cell>
          <cell r="C139" t="str">
            <v>Notes Rec -Bio Energy Washington</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T139" t="str">
            <v>56</v>
          </cell>
          <cell r="V139">
            <v>0</v>
          </cell>
          <cell r="W139">
            <v>0</v>
          </cell>
          <cell r="X139">
            <v>0</v>
          </cell>
          <cell r="AD139">
            <v>0</v>
          </cell>
          <cell r="AE139">
            <v>0</v>
          </cell>
          <cell r="AF139">
            <v>0</v>
          </cell>
          <cell r="AG139">
            <v>0</v>
          </cell>
          <cell r="AJ139">
            <v>0</v>
          </cell>
        </row>
        <row r="140">
          <cell r="A140">
            <v>12400743</v>
          </cell>
          <cell r="C140" t="str">
            <v>Notes Rec - West Coast Hospitality</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T140" t="str">
            <v>56</v>
          </cell>
          <cell r="AD140">
            <v>0</v>
          </cell>
          <cell r="AE140">
            <v>0</v>
          </cell>
          <cell r="AF140">
            <v>0</v>
          </cell>
          <cell r="AG140">
            <v>0</v>
          </cell>
          <cell r="AJ140">
            <v>0</v>
          </cell>
        </row>
        <row r="141">
          <cell r="A141">
            <v>12800001</v>
          </cell>
          <cell r="C141" t="str">
            <v>Chelan PUD Contract Prepmt Requirement</v>
          </cell>
          <cell r="D141">
            <v>18500000</v>
          </cell>
          <cell r="E141">
            <v>18500000</v>
          </cell>
          <cell r="F141">
            <v>18500000</v>
          </cell>
          <cell r="G141">
            <v>18500000</v>
          </cell>
          <cell r="H141">
            <v>18500000</v>
          </cell>
          <cell r="I141">
            <v>18500000</v>
          </cell>
          <cell r="J141">
            <v>18500000</v>
          </cell>
          <cell r="K141">
            <v>18500000</v>
          </cell>
          <cell r="L141">
            <v>18500000</v>
          </cell>
          <cell r="M141">
            <v>18500000</v>
          </cell>
          <cell r="N141">
            <v>18500000</v>
          </cell>
          <cell r="O141">
            <v>18500000</v>
          </cell>
          <cell r="P141">
            <v>18500000</v>
          </cell>
          <cell r="Q141">
            <v>18500000</v>
          </cell>
          <cell r="R141" t="str">
            <v>6m</v>
          </cell>
          <cell r="T141" t="str">
            <v>23</v>
          </cell>
          <cell r="V141">
            <v>0</v>
          </cell>
          <cell r="W141">
            <v>0</v>
          </cell>
          <cell r="X141">
            <v>0</v>
          </cell>
          <cell r="Y141">
            <v>18500000</v>
          </cell>
          <cell r="AA141">
            <v>18500000</v>
          </cell>
          <cell r="AC141">
            <v>0</v>
          </cell>
          <cell r="AD141">
            <v>0</v>
          </cell>
          <cell r="AJ141">
            <v>0</v>
          </cell>
        </row>
        <row r="142">
          <cell r="A142">
            <v>12800003</v>
          </cell>
          <cell r="C142" t="str">
            <v>Qualified Pension Plan funded Status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T142" t="str">
            <v>57</v>
          </cell>
          <cell r="V142">
            <v>0</v>
          </cell>
          <cell r="W142">
            <v>0</v>
          </cell>
          <cell r="X142">
            <v>0</v>
          </cell>
          <cell r="AD142">
            <v>0</v>
          </cell>
          <cell r="AE142">
            <v>0</v>
          </cell>
          <cell r="AF142">
            <v>0</v>
          </cell>
          <cell r="AG142">
            <v>0</v>
          </cell>
          <cell r="AJ142">
            <v>0</v>
          </cell>
        </row>
        <row r="143">
          <cell r="A143">
            <v>12800011</v>
          </cell>
          <cell r="C143" t="str">
            <v>Ferndale Land Lease Escrow - 2046</v>
          </cell>
          <cell r="D143">
            <v>1661843.28</v>
          </cell>
          <cell r="E143">
            <v>1661885.63</v>
          </cell>
          <cell r="F143">
            <v>1661926.61</v>
          </cell>
          <cell r="G143">
            <v>1661968.96</v>
          </cell>
          <cell r="H143">
            <v>1662009.94</v>
          </cell>
          <cell r="I143">
            <v>1662052.29</v>
          </cell>
          <cell r="J143">
            <v>1662094.54</v>
          </cell>
          <cell r="K143">
            <v>1662219.87</v>
          </cell>
          <cell r="L143">
            <v>1662360.65</v>
          </cell>
          <cell r="M143">
            <v>1662496.9</v>
          </cell>
          <cell r="N143">
            <v>1662637.7</v>
          </cell>
          <cell r="O143">
            <v>1662773.97</v>
          </cell>
          <cell r="P143">
            <v>1662914.79</v>
          </cell>
          <cell r="Q143">
            <v>1662233.8412499998</v>
          </cell>
          <cell r="R143" t="str">
            <v xml:space="preserve"> </v>
          </cell>
          <cell r="T143" t="str">
            <v>57</v>
          </cell>
          <cell r="U143" t="str">
            <v>Changed</v>
          </cell>
          <cell r="V143">
            <v>0</v>
          </cell>
          <cell r="W143">
            <v>0</v>
          </cell>
          <cell r="X143">
            <v>0</v>
          </cell>
          <cell r="AD143">
            <v>0</v>
          </cell>
          <cell r="AE143">
            <v>1662233.8412499998</v>
          </cell>
          <cell r="AF143">
            <v>1662233.8412499998</v>
          </cell>
          <cell r="AG143">
            <v>1662233.8412499998</v>
          </cell>
          <cell r="AJ143">
            <v>0</v>
          </cell>
        </row>
        <row r="144">
          <cell r="A144">
            <v>13100033</v>
          </cell>
          <cell r="C144" t="str">
            <v>Cash - Seafirst - Check Clearing Account</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V144">
            <v>0</v>
          </cell>
          <cell r="W144">
            <v>0</v>
          </cell>
          <cell r="X144">
            <v>0</v>
          </cell>
          <cell r="AD144">
            <v>0</v>
          </cell>
          <cell r="AE144">
            <v>0</v>
          </cell>
          <cell r="AF144">
            <v>0</v>
          </cell>
          <cell r="AG144">
            <v>0</v>
          </cell>
          <cell r="AH144">
            <v>0</v>
          </cell>
          <cell r="AJ144">
            <v>0</v>
          </cell>
        </row>
        <row r="145">
          <cell r="A145">
            <v>13100053</v>
          </cell>
          <cell r="C145" t="str">
            <v>Cash - First Union - PSE A/P C/D - 1069509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V145">
            <v>0</v>
          </cell>
          <cell r="W145">
            <v>0</v>
          </cell>
          <cell r="X145">
            <v>0</v>
          </cell>
          <cell r="AD145">
            <v>0</v>
          </cell>
          <cell r="AE145">
            <v>0</v>
          </cell>
          <cell r="AF145">
            <v>0</v>
          </cell>
          <cell r="AG145">
            <v>0</v>
          </cell>
          <cell r="AH145">
            <v>0</v>
          </cell>
          <cell r="AJ145">
            <v>0</v>
          </cell>
        </row>
        <row r="146">
          <cell r="A146">
            <v>13100143</v>
          </cell>
          <cell r="C146" t="str">
            <v>Cash - Wells Fargo - WNG CBR - 4159652569</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V146">
            <v>0</v>
          </cell>
          <cell r="W146">
            <v>0</v>
          </cell>
          <cell r="X146">
            <v>0</v>
          </cell>
          <cell r="AD146">
            <v>0</v>
          </cell>
          <cell r="AE146">
            <v>0</v>
          </cell>
          <cell r="AF146">
            <v>0</v>
          </cell>
          <cell r="AG146">
            <v>0</v>
          </cell>
          <cell r="AH146">
            <v>0</v>
          </cell>
          <cell r="AJ146">
            <v>0</v>
          </cell>
        </row>
        <row r="147">
          <cell r="A147">
            <v>13100153</v>
          </cell>
          <cell r="C147" t="str">
            <v>Cash - Seafirst - PSPL Non-CLIP - Clsd 10/97</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V147">
            <v>0</v>
          </cell>
          <cell r="W147">
            <v>0</v>
          </cell>
          <cell r="X147">
            <v>0</v>
          </cell>
          <cell r="AD147">
            <v>0</v>
          </cell>
          <cell r="AE147">
            <v>0</v>
          </cell>
          <cell r="AF147">
            <v>0</v>
          </cell>
          <cell r="AG147">
            <v>0</v>
          </cell>
          <cell r="AH147">
            <v>0</v>
          </cell>
          <cell r="AJ147">
            <v>0</v>
          </cell>
        </row>
        <row r="148">
          <cell r="A148">
            <v>13100293</v>
          </cell>
          <cell r="C148" t="str">
            <v>Cash - Seafirst - WNG Disburse - 158</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V148">
            <v>0</v>
          </cell>
          <cell r="W148">
            <v>0</v>
          </cell>
          <cell r="X148">
            <v>0</v>
          </cell>
          <cell r="AD148">
            <v>0</v>
          </cell>
          <cell r="AE148">
            <v>0</v>
          </cell>
          <cell r="AF148">
            <v>0</v>
          </cell>
          <cell r="AG148">
            <v>0</v>
          </cell>
          <cell r="AH148">
            <v>0</v>
          </cell>
          <cell r="AJ148">
            <v>0</v>
          </cell>
        </row>
        <row r="149">
          <cell r="A149">
            <v>13100300</v>
          </cell>
          <cell r="C149" t="str">
            <v>Cash - PE Key Bank 7738</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V149">
            <v>0</v>
          </cell>
          <cell r="W149">
            <v>0</v>
          </cell>
          <cell r="X149">
            <v>0</v>
          </cell>
          <cell r="AD149">
            <v>0</v>
          </cell>
          <cell r="AE149">
            <v>0</v>
          </cell>
          <cell r="AF149">
            <v>0</v>
          </cell>
          <cell r="AG149">
            <v>0</v>
          </cell>
          <cell r="AH149">
            <v>0</v>
          </cell>
          <cell r="AJ149">
            <v>0</v>
          </cell>
        </row>
        <row r="150">
          <cell r="A150">
            <v>13100353</v>
          </cell>
          <cell r="C150" t="str">
            <v>Cash-Key Bank-Flexben-6467</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V150">
            <v>0</v>
          </cell>
          <cell r="W150">
            <v>0</v>
          </cell>
          <cell r="X150">
            <v>0</v>
          </cell>
          <cell r="AD150">
            <v>0</v>
          </cell>
          <cell r="AE150">
            <v>0</v>
          </cell>
          <cell r="AF150">
            <v>0</v>
          </cell>
          <cell r="AG150">
            <v>0</v>
          </cell>
          <cell r="AH150">
            <v>0</v>
          </cell>
          <cell r="AJ150">
            <v>0</v>
          </cell>
        </row>
        <row r="151">
          <cell r="A151">
            <v>13100543</v>
          </cell>
          <cell r="C151" t="str">
            <v>Cash - State Bank - Concrete</v>
          </cell>
          <cell r="D151">
            <v>101763.58</v>
          </cell>
          <cell r="E151">
            <v>105315.28</v>
          </cell>
          <cell r="F151">
            <v>108111.67999999999</v>
          </cell>
          <cell r="G151">
            <v>109397.48</v>
          </cell>
          <cell r="H151">
            <v>112841.28</v>
          </cell>
          <cell r="I151">
            <v>13281.23</v>
          </cell>
          <cell r="J151">
            <v>15498.63</v>
          </cell>
          <cell r="K151">
            <v>19805.63</v>
          </cell>
          <cell r="L151">
            <v>31728.23</v>
          </cell>
          <cell r="M151">
            <v>39421.93</v>
          </cell>
          <cell r="N151">
            <v>61743.5</v>
          </cell>
          <cell r="O151">
            <v>88518.29</v>
          </cell>
          <cell r="P151">
            <v>95249.46</v>
          </cell>
          <cell r="Q151">
            <v>67014.14</v>
          </cell>
          <cell r="V151">
            <v>0</v>
          </cell>
          <cell r="W151">
            <v>0</v>
          </cell>
          <cell r="X151">
            <v>0</v>
          </cell>
          <cell r="AD151">
            <v>0</v>
          </cell>
          <cell r="AE151">
            <v>0</v>
          </cell>
          <cell r="AF151">
            <v>0</v>
          </cell>
          <cell r="AG151">
            <v>0</v>
          </cell>
          <cell r="AH151">
            <v>67014.14</v>
          </cell>
          <cell r="AJ151">
            <v>0</v>
          </cell>
        </row>
        <row r="152">
          <cell r="A152">
            <v>13100563</v>
          </cell>
          <cell r="C152" t="str">
            <v>US Bank - General Account 1775586</v>
          </cell>
          <cell r="D152">
            <v>599734.94999999995</v>
          </cell>
          <cell r="E152">
            <v>268397.88</v>
          </cell>
          <cell r="F152">
            <v>426208.72</v>
          </cell>
          <cell r="G152">
            <v>83801.34</v>
          </cell>
          <cell r="H152">
            <v>355843.8</v>
          </cell>
          <cell r="I152">
            <v>643631.99</v>
          </cell>
          <cell r="J152">
            <v>930859.34</v>
          </cell>
          <cell r="K152">
            <v>1185760.83</v>
          </cell>
          <cell r="L152">
            <v>1403962.02</v>
          </cell>
          <cell r="M152">
            <v>92487.48</v>
          </cell>
          <cell r="N152">
            <v>255462.47</v>
          </cell>
          <cell r="O152">
            <v>421708.74</v>
          </cell>
          <cell r="P152">
            <v>61545.22</v>
          </cell>
          <cell r="Q152">
            <v>533230.39124999999</v>
          </cell>
          <cell r="V152">
            <v>0</v>
          </cell>
          <cell r="W152">
            <v>0</v>
          </cell>
          <cell r="X152">
            <v>0</v>
          </cell>
          <cell r="AD152">
            <v>0</v>
          </cell>
          <cell r="AE152">
            <v>0</v>
          </cell>
          <cell r="AF152">
            <v>0</v>
          </cell>
          <cell r="AG152">
            <v>0</v>
          </cell>
          <cell r="AH152">
            <v>533230.39124999999</v>
          </cell>
          <cell r="AJ152">
            <v>0</v>
          </cell>
        </row>
        <row r="153">
          <cell r="A153">
            <v>13100573</v>
          </cell>
          <cell r="C153" t="str">
            <v>US Bank - Damage Claims 1771847</v>
          </cell>
          <cell r="D153">
            <v>12428.7</v>
          </cell>
          <cell r="E153">
            <v>13153.06</v>
          </cell>
          <cell r="F153">
            <v>15150.87</v>
          </cell>
          <cell r="G153">
            <v>14401.41</v>
          </cell>
          <cell r="H153">
            <v>16616.349999999999</v>
          </cell>
          <cell r="I153">
            <v>15539.28</v>
          </cell>
          <cell r="J153">
            <v>14698.07</v>
          </cell>
          <cell r="K153">
            <v>12753.68</v>
          </cell>
          <cell r="L153">
            <v>15317.15</v>
          </cell>
          <cell r="M153">
            <v>13855.45</v>
          </cell>
          <cell r="N153">
            <v>14175.34</v>
          </cell>
          <cell r="O153">
            <v>15120.72</v>
          </cell>
          <cell r="P153">
            <v>13696.54</v>
          </cell>
          <cell r="Q153">
            <v>14487</v>
          </cell>
          <cell r="V153">
            <v>0</v>
          </cell>
          <cell r="W153">
            <v>0</v>
          </cell>
          <cell r="X153">
            <v>0</v>
          </cell>
          <cell r="AD153">
            <v>0</v>
          </cell>
          <cell r="AE153">
            <v>0</v>
          </cell>
          <cell r="AF153">
            <v>0</v>
          </cell>
          <cell r="AG153">
            <v>0</v>
          </cell>
          <cell r="AH153">
            <v>14487</v>
          </cell>
          <cell r="AJ153">
            <v>0</v>
          </cell>
        </row>
        <row r="154">
          <cell r="A154">
            <v>13100583</v>
          </cell>
          <cell r="C154" t="str">
            <v>Cash - Bank of Amer - Cr Bal Refnd - 32</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V154">
            <v>0</v>
          </cell>
          <cell r="W154">
            <v>0</v>
          </cell>
          <cell r="X154">
            <v>0</v>
          </cell>
          <cell r="AD154">
            <v>0</v>
          </cell>
          <cell r="AE154">
            <v>0</v>
          </cell>
          <cell r="AF154">
            <v>0</v>
          </cell>
          <cell r="AG154">
            <v>0</v>
          </cell>
          <cell r="AH154">
            <v>0</v>
          </cell>
          <cell r="AJ154">
            <v>0</v>
          </cell>
        </row>
        <row r="155">
          <cell r="A155">
            <v>13100771</v>
          </cell>
          <cell r="C155" t="str">
            <v>Conservation Trust Restricted Cash</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V155">
            <v>0</v>
          </cell>
          <cell r="W155">
            <v>0</v>
          </cell>
          <cell r="X155">
            <v>0</v>
          </cell>
          <cell r="AD155">
            <v>0</v>
          </cell>
          <cell r="AE155">
            <v>0</v>
          </cell>
          <cell r="AF155">
            <v>0</v>
          </cell>
          <cell r="AG155">
            <v>0</v>
          </cell>
          <cell r="AH155">
            <v>0</v>
          </cell>
          <cell r="AJ155">
            <v>0</v>
          </cell>
        </row>
        <row r="156">
          <cell r="A156">
            <v>13100773</v>
          </cell>
          <cell r="C156" t="str">
            <v>Cash - Residential Exchange - Restricte</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T156" t="str">
            <v>56</v>
          </cell>
          <cell r="V156">
            <v>0</v>
          </cell>
          <cell r="W156">
            <v>0</v>
          </cell>
          <cell r="X156">
            <v>0</v>
          </cell>
          <cell r="AD156">
            <v>0</v>
          </cell>
          <cell r="AE156">
            <v>0</v>
          </cell>
          <cell r="AF156">
            <v>0</v>
          </cell>
          <cell r="AG156">
            <v>0</v>
          </cell>
          <cell r="AJ156">
            <v>0</v>
          </cell>
        </row>
        <row r="157">
          <cell r="A157">
            <v>13100783</v>
          </cell>
          <cell r="C157" t="str">
            <v>Cash - BofA - Credit Card Payments-3751</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V157">
            <v>0</v>
          </cell>
          <cell r="W157">
            <v>0</v>
          </cell>
          <cell r="X157">
            <v>0</v>
          </cell>
          <cell r="AD157">
            <v>0</v>
          </cell>
          <cell r="AE157">
            <v>0</v>
          </cell>
          <cell r="AF157">
            <v>0</v>
          </cell>
          <cell r="AG157">
            <v>0</v>
          </cell>
          <cell r="AH157">
            <v>0</v>
          </cell>
          <cell r="AJ157">
            <v>0</v>
          </cell>
        </row>
        <row r="158">
          <cell r="A158">
            <v>13101003</v>
          </cell>
          <cell r="C158" t="str">
            <v>Cash-UBOC-Payment Processing Bothell 44</v>
          </cell>
          <cell r="D158">
            <v>7226575.8099999996</v>
          </cell>
          <cell r="E158">
            <v>4522382.63</v>
          </cell>
          <cell r="F158">
            <v>9989261.3399999999</v>
          </cell>
          <cell r="G158">
            <v>7097224.7699999996</v>
          </cell>
          <cell r="H158">
            <v>6926932.4299999997</v>
          </cell>
          <cell r="I158">
            <v>9541223.8599999994</v>
          </cell>
          <cell r="J158">
            <v>5613550.7000000002</v>
          </cell>
          <cell r="K158">
            <v>5570220.7400000002</v>
          </cell>
          <cell r="L158">
            <v>5607220.5300000003</v>
          </cell>
          <cell r="M158">
            <v>4639056.5999999996</v>
          </cell>
          <cell r="N158">
            <v>6649905.2599999998</v>
          </cell>
          <cell r="O158">
            <v>6381000.5899999999</v>
          </cell>
          <cell r="P158">
            <v>3784026.71</v>
          </cell>
          <cell r="Q158">
            <v>6503606.725833334</v>
          </cell>
          <cell r="V158">
            <v>0</v>
          </cell>
          <cell r="W158">
            <v>0</v>
          </cell>
          <cell r="X158">
            <v>0</v>
          </cell>
          <cell r="AD158">
            <v>0</v>
          </cell>
          <cell r="AE158">
            <v>0</v>
          </cell>
          <cell r="AF158">
            <v>0</v>
          </cell>
          <cell r="AG158">
            <v>0</v>
          </cell>
          <cell r="AH158">
            <v>6503606.725833334</v>
          </cell>
          <cell r="AJ158">
            <v>0</v>
          </cell>
        </row>
        <row r="159">
          <cell r="A159">
            <v>13101013</v>
          </cell>
          <cell r="C159" t="str">
            <v>Cash-UBOC-Bill Payment Consolidator 443</v>
          </cell>
          <cell r="D159">
            <v>-2921.73</v>
          </cell>
          <cell r="E159">
            <v>626574.06999999995</v>
          </cell>
          <cell r="F159">
            <v>0</v>
          </cell>
          <cell r="G159">
            <v>0.3</v>
          </cell>
          <cell r="H159">
            <v>882407.81</v>
          </cell>
          <cell r="I159">
            <v>0</v>
          </cell>
          <cell r="J159">
            <v>0</v>
          </cell>
          <cell r="K159">
            <v>577526.34</v>
          </cell>
          <cell r="L159">
            <v>0</v>
          </cell>
          <cell r="M159">
            <v>-937.51</v>
          </cell>
          <cell r="N159">
            <v>444671.58</v>
          </cell>
          <cell r="O159">
            <v>0</v>
          </cell>
          <cell r="P159">
            <v>0</v>
          </cell>
          <cell r="Q159">
            <v>210731.81041666665</v>
          </cell>
          <cell r="V159">
            <v>0</v>
          </cell>
          <cell r="W159">
            <v>0</v>
          </cell>
          <cell r="X159">
            <v>0</v>
          </cell>
          <cell r="AD159">
            <v>0</v>
          </cell>
          <cell r="AE159">
            <v>0</v>
          </cell>
          <cell r="AF159">
            <v>0</v>
          </cell>
          <cell r="AG159">
            <v>0</v>
          </cell>
          <cell r="AH159">
            <v>210731.81041666665</v>
          </cell>
          <cell r="AJ159">
            <v>0</v>
          </cell>
        </row>
        <row r="160">
          <cell r="A160">
            <v>13101023</v>
          </cell>
          <cell r="C160" t="str">
            <v>Cash-Key Bank-Concentration 47968102460</v>
          </cell>
          <cell r="D160">
            <v>12606489.43</v>
          </cell>
          <cell r="E160">
            <v>4704404.4000000004</v>
          </cell>
          <cell r="F160">
            <v>23166717.18</v>
          </cell>
          <cell r="G160">
            <v>37917309.530000001</v>
          </cell>
          <cell r="H160">
            <v>13075525.130000001</v>
          </cell>
          <cell r="I160">
            <v>38024733.810000002</v>
          </cell>
          <cell r="J160">
            <v>24205822.02</v>
          </cell>
          <cell r="K160">
            <v>26390561.989999998</v>
          </cell>
          <cell r="L160">
            <v>22469621.489999998</v>
          </cell>
          <cell r="M160">
            <v>12000034.859999999</v>
          </cell>
          <cell r="N160">
            <v>16528546.300000001</v>
          </cell>
          <cell r="O160">
            <v>28693254.739999998</v>
          </cell>
          <cell r="P160">
            <v>16359451.75</v>
          </cell>
          <cell r="Q160">
            <v>21804958.503333338</v>
          </cell>
          <cell r="V160">
            <v>0</v>
          </cell>
          <cell r="W160">
            <v>0</v>
          </cell>
          <cell r="X160">
            <v>0</v>
          </cell>
          <cell r="AD160">
            <v>0</v>
          </cell>
          <cell r="AE160">
            <v>0</v>
          </cell>
          <cell r="AF160">
            <v>0</v>
          </cell>
          <cell r="AG160">
            <v>0</v>
          </cell>
          <cell r="AH160">
            <v>21804958.503333338</v>
          </cell>
          <cell r="AJ160">
            <v>0</v>
          </cell>
        </row>
        <row r="161">
          <cell r="A161">
            <v>13101033</v>
          </cell>
          <cell r="C161" t="str">
            <v>Cash-Key Bank-PSE Receipts 479681024614</v>
          </cell>
          <cell r="D161">
            <v>368900.05</v>
          </cell>
          <cell r="E161">
            <v>417406.26</v>
          </cell>
          <cell r="F161">
            <v>434305.31</v>
          </cell>
          <cell r="G161">
            <v>399993.55</v>
          </cell>
          <cell r="H161">
            <v>802712.97</v>
          </cell>
          <cell r="I161">
            <v>1002232.44</v>
          </cell>
          <cell r="J161">
            <v>594616.62</v>
          </cell>
          <cell r="K161">
            <v>1054018.3</v>
          </cell>
          <cell r="L161">
            <v>1028740.01</v>
          </cell>
          <cell r="M161">
            <v>409978.15</v>
          </cell>
          <cell r="N161">
            <v>853546.01</v>
          </cell>
          <cell r="O161">
            <v>1252698.08</v>
          </cell>
          <cell r="P161">
            <v>453440.19</v>
          </cell>
          <cell r="Q161">
            <v>721784.81833333336</v>
          </cell>
          <cell r="V161">
            <v>0</v>
          </cell>
          <cell r="W161">
            <v>0</v>
          </cell>
          <cell r="X161">
            <v>0</v>
          </cell>
          <cell r="AD161">
            <v>0</v>
          </cell>
          <cell r="AE161">
            <v>0</v>
          </cell>
          <cell r="AF161">
            <v>0</v>
          </cell>
          <cell r="AG161">
            <v>0</v>
          </cell>
          <cell r="AH161">
            <v>721784.81833333336</v>
          </cell>
          <cell r="AJ161">
            <v>0</v>
          </cell>
        </row>
        <row r="162">
          <cell r="A162">
            <v>13101043</v>
          </cell>
          <cell r="C162" t="str">
            <v>Cash-Key Bank-Direct Debit Deposit AFT4</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V162">
            <v>0</v>
          </cell>
          <cell r="W162">
            <v>0</v>
          </cell>
          <cell r="X162">
            <v>0</v>
          </cell>
          <cell r="AD162">
            <v>0</v>
          </cell>
          <cell r="AE162">
            <v>0</v>
          </cell>
          <cell r="AF162">
            <v>0</v>
          </cell>
          <cell r="AG162">
            <v>0</v>
          </cell>
          <cell r="AH162">
            <v>0</v>
          </cell>
          <cell r="AJ162">
            <v>0</v>
          </cell>
        </row>
        <row r="163">
          <cell r="A163">
            <v>13101053</v>
          </cell>
          <cell r="C163" t="str">
            <v>Cash-Key Bank-Trading Floor 4630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V163">
            <v>0</v>
          </cell>
          <cell r="W163">
            <v>0</v>
          </cell>
          <cell r="X163">
            <v>0</v>
          </cell>
          <cell r="AD163">
            <v>0</v>
          </cell>
          <cell r="AE163">
            <v>0</v>
          </cell>
          <cell r="AF163">
            <v>0</v>
          </cell>
          <cell r="AG163">
            <v>0</v>
          </cell>
          <cell r="AH163">
            <v>0</v>
          </cell>
          <cell r="AJ163">
            <v>0</v>
          </cell>
        </row>
        <row r="164">
          <cell r="A164">
            <v>13101063</v>
          </cell>
          <cell r="C164" t="str">
            <v>Cash-Key Bank-Baker Recreation 47968102</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V164">
            <v>0</v>
          </cell>
          <cell r="W164">
            <v>0</v>
          </cell>
          <cell r="X164">
            <v>0</v>
          </cell>
          <cell r="AD164">
            <v>0</v>
          </cell>
          <cell r="AE164">
            <v>0</v>
          </cell>
          <cell r="AF164">
            <v>0</v>
          </cell>
          <cell r="AG164">
            <v>0</v>
          </cell>
          <cell r="AH164">
            <v>0</v>
          </cell>
          <cell r="AJ164">
            <v>0</v>
          </cell>
        </row>
        <row r="165">
          <cell r="A165">
            <v>13101073</v>
          </cell>
          <cell r="C165" t="str">
            <v>Cash-Key Bank-Internet Receipts Bill479</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V165">
            <v>0</v>
          </cell>
          <cell r="W165">
            <v>0</v>
          </cell>
          <cell r="X165">
            <v>0</v>
          </cell>
          <cell r="AD165">
            <v>0</v>
          </cell>
          <cell r="AE165">
            <v>0</v>
          </cell>
          <cell r="AF165">
            <v>0</v>
          </cell>
          <cell r="AG165">
            <v>0</v>
          </cell>
          <cell r="AH165">
            <v>0</v>
          </cell>
          <cell r="AJ165">
            <v>0</v>
          </cell>
        </row>
        <row r="166">
          <cell r="A166">
            <v>13101083</v>
          </cell>
          <cell r="C166" t="str">
            <v>Cash-Key Bank-Credit Card Receipts 4796</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V166">
            <v>0</v>
          </cell>
          <cell r="W166">
            <v>0</v>
          </cell>
          <cell r="X166">
            <v>0</v>
          </cell>
          <cell r="AD166">
            <v>0</v>
          </cell>
          <cell r="AE166">
            <v>0</v>
          </cell>
          <cell r="AF166">
            <v>0</v>
          </cell>
          <cell r="AG166">
            <v>0</v>
          </cell>
          <cell r="AH166">
            <v>0</v>
          </cell>
          <cell r="AJ166">
            <v>0</v>
          </cell>
        </row>
        <row r="167">
          <cell r="A167">
            <v>13101093</v>
          </cell>
          <cell r="C167" t="str">
            <v>Cash-Key Bank-Payroll 190994701174</v>
          </cell>
          <cell r="D167">
            <v>-510.01</v>
          </cell>
          <cell r="E167">
            <v>-7781.74</v>
          </cell>
          <cell r="F167">
            <v>0</v>
          </cell>
          <cell r="G167">
            <v>0</v>
          </cell>
          <cell r="H167">
            <v>0</v>
          </cell>
          <cell r="I167">
            <v>-13573.2</v>
          </cell>
          <cell r="J167">
            <v>-424005.11</v>
          </cell>
          <cell r="K167">
            <v>-385153.68</v>
          </cell>
          <cell r="L167">
            <v>-22498.2</v>
          </cell>
          <cell r="M167">
            <v>0</v>
          </cell>
          <cell r="N167">
            <v>-1</v>
          </cell>
          <cell r="O167">
            <v>-238514.29</v>
          </cell>
          <cell r="P167">
            <v>-150</v>
          </cell>
          <cell r="Q167">
            <v>-90988.102083333317</v>
          </cell>
          <cell r="V167">
            <v>0</v>
          </cell>
          <cell r="W167">
            <v>0</v>
          </cell>
          <cell r="X167">
            <v>0</v>
          </cell>
          <cell r="AD167">
            <v>0</v>
          </cell>
          <cell r="AE167">
            <v>0</v>
          </cell>
          <cell r="AF167">
            <v>0</v>
          </cell>
          <cell r="AG167">
            <v>0</v>
          </cell>
          <cell r="AH167">
            <v>-90988.102083333317</v>
          </cell>
          <cell r="AJ167">
            <v>0</v>
          </cell>
        </row>
        <row r="168">
          <cell r="A168">
            <v>13101103</v>
          </cell>
          <cell r="C168" t="str">
            <v>Cash-Key Bank-Credit Balance Refund 190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V168">
            <v>0</v>
          </cell>
          <cell r="W168">
            <v>0</v>
          </cell>
          <cell r="X168">
            <v>0</v>
          </cell>
          <cell r="AD168">
            <v>0</v>
          </cell>
          <cell r="AE168">
            <v>0</v>
          </cell>
          <cell r="AF168">
            <v>0</v>
          </cell>
          <cell r="AG168">
            <v>0</v>
          </cell>
          <cell r="AH168">
            <v>0</v>
          </cell>
          <cell r="AJ168">
            <v>0</v>
          </cell>
        </row>
        <row r="169">
          <cell r="A169">
            <v>13101113</v>
          </cell>
          <cell r="C169" t="str">
            <v>Cash-Key Bank-Accounts Payable 19099470</v>
          </cell>
          <cell r="D169">
            <v>-7821479.3399999999</v>
          </cell>
          <cell r="E169">
            <v>-7379455.8700000001</v>
          </cell>
          <cell r="F169">
            <v>-10361872.16</v>
          </cell>
          <cell r="G169">
            <v>-7092357.79</v>
          </cell>
          <cell r="H169">
            <v>-11642288.01</v>
          </cell>
          <cell r="I169">
            <v>-11037116.15</v>
          </cell>
          <cell r="J169">
            <v>-4367068.13</v>
          </cell>
          <cell r="K169">
            <v>-48212214.850000001</v>
          </cell>
          <cell r="L169">
            <v>-13169727.470000001</v>
          </cell>
          <cell r="M169">
            <v>-2731721.3</v>
          </cell>
          <cell r="N169">
            <v>-9337006.1099999994</v>
          </cell>
          <cell r="O169">
            <v>-3562056.18</v>
          </cell>
          <cell r="P169">
            <v>-7392633.3799999999</v>
          </cell>
          <cell r="Q169">
            <v>-11374995.031666666</v>
          </cell>
          <cell r="V169">
            <v>0</v>
          </cell>
          <cell r="W169">
            <v>0</v>
          </cell>
          <cell r="X169">
            <v>0</v>
          </cell>
          <cell r="AD169">
            <v>0</v>
          </cell>
          <cell r="AE169">
            <v>0</v>
          </cell>
          <cell r="AF169">
            <v>0</v>
          </cell>
          <cell r="AG169">
            <v>0</v>
          </cell>
          <cell r="AH169">
            <v>-11374995.031666666</v>
          </cell>
          <cell r="AJ169">
            <v>0</v>
          </cell>
        </row>
        <row r="170">
          <cell r="A170">
            <v>13101123</v>
          </cell>
          <cell r="C170" t="str">
            <v>Cash-Key Bank- SAP Credit Balance Refun</v>
          </cell>
          <cell r="D170">
            <v>-1151561.8700000001</v>
          </cell>
          <cell r="E170">
            <v>-1335709.3</v>
          </cell>
          <cell r="F170">
            <v>-1724276.44</v>
          </cell>
          <cell r="G170">
            <v>-1759966.75</v>
          </cell>
          <cell r="H170">
            <v>-1948043.95</v>
          </cell>
          <cell r="I170">
            <v>-1669165.74</v>
          </cell>
          <cell r="J170">
            <v>-1569999.38</v>
          </cell>
          <cell r="K170">
            <v>-1885864.98</v>
          </cell>
          <cell r="L170">
            <v>-1884272.95</v>
          </cell>
          <cell r="M170">
            <v>-2028486.11</v>
          </cell>
          <cell r="N170">
            <v>-1971001.78</v>
          </cell>
          <cell r="O170">
            <v>-1850823.67</v>
          </cell>
          <cell r="P170">
            <v>-2425161.64</v>
          </cell>
          <cell r="Q170">
            <v>-1784664.4004166664</v>
          </cell>
          <cell r="V170">
            <v>0</v>
          </cell>
          <cell r="W170">
            <v>0</v>
          </cell>
          <cell r="X170">
            <v>0</v>
          </cell>
          <cell r="AD170">
            <v>0</v>
          </cell>
          <cell r="AE170">
            <v>0</v>
          </cell>
          <cell r="AF170">
            <v>0</v>
          </cell>
          <cell r="AG170">
            <v>0</v>
          </cell>
          <cell r="AH170">
            <v>-1784664.4004166664</v>
          </cell>
          <cell r="AJ170">
            <v>0</v>
          </cell>
        </row>
        <row r="171">
          <cell r="A171">
            <v>13101133</v>
          </cell>
          <cell r="C171" t="str">
            <v>Cash-Key Bank- Checkfree</v>
          </cell>
          <cell r="D171">
            <v>-107.81</v>
          </cell>
          <cell r="E171">
            <v>0</v>
          </cell>
          <cell r="F171">
            <v>559.39</v>
          </cell>
          <cell r="G171">
            <v>0</v>
          </cell>
          <cell r="H171">
            <v>0</v>
          </cell>
          <cell r="I171">
            <v>0</v>
          </cell>
          <cell r="J171">
            <v>0</v>
          </cell>
          <cell r="K171">
            <v>-357.94</v>
          </cell>
          <cell r="L171">
            <v>0</v>
          </cell>
          <cell r="M171">
            <v>0</v>
          </cell>
          <cell r="N171">
            <v>-1430.62</v>
          </cell>
          <cell r="O171">
            <v>-80</v>
          </cell>
          <cell r="P171">
            <v>0</v>
          </cell>
          <cell r="Q171">
            <v>-113.58958333333332</v>
          </cell>
          <cell r="V171">
            <v>0</v>
          </cell>
          <cell r="W171">
            <v>0</v>
          </cell>
          <cell r="X171">
            <v>0</v>
          </cell>
          <cell r="AD171">
            <v>0</v>
          </cell>
          <cell r="AE171">
            <v>0</v>
          </cell>
          <cell r="AF171">
            <v>0</v>
          </cell>
          <cell r="AG171">
            <v>0</v>
          </cell>
          <cell r="AH171">
            <v>-113.58958333333332</v>
          </cell>
          <cell r="AJ171">
            <v>0</v>
          </cell>
        </row>
        <row r="172">
          <cell r="A172">
            <v>13101143</v>
          </cell>
          <cell r="C172" t="str">
            <v>Cash-Citibank-Direct Debit Deposit AFT</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V172">
            <v>0</v>
          </cell>
          <cell r="W172">
            <v>0</v>
          </cell>
          <cell r="X172">
            <v>0</v>
          </cell>
          <cell r="AD172">
            <v>0</v>
          </cell>
          <cell r="AE172">
            <v>0</v>
          </cell>
          <cell r="AF172">
            <v>0</v>
          </cell>
          <cell r="AG172">
            <v>0</v>
          </cell>
          <cell r="AH172">
            <v>0</v>
          </cell>
          <cell r="AJ172">
            <v>0</v>
          </cell>
        </row>
        <row r="173">
          <cell r="A173">
            <v>13101153</v>
          </cell>
          <cell r="C173" t="str">
            <v>Cash - Citibank E-Payment</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V173">
            <v>0</v>
          </cell>
          <cell r="W173">
            <v>0</v>
          </cell>
          <cell r="X173">
            <v>0</v>
          </cell>
          <cell r="AD173">
            <v>0</v>
          </cell>
          <cell r="AE173">
            <v>0</v>
          </cell>
          <cell r="AF173">
            <v>0</v>
          </cell>
          <cell r="AG173">
            <v>0</v>
          </cell>
          <cell r="AH173">
            <v>0</v>
          </cell>
          <cell r="AJ173">
            <v>0</v>
          </cell>
        </row>
        <row r="174">
          <cell r="A174">
            <v>13101163</v>
          </cell>
          <cell r="C174" t="str">
            <v>Cash - Key Bank Tri Ad Flex Spending</v>
          </cell>
          <cell r="D174">
            <v>111874.24000000001</v>
          </cell>
          <cell r="E174">
            <v>32731.65</v>
          </cell>
          <cell r="F174">
            <v>113144.24</v>
          </cell>
          <cell r="G174">
            <v>62323.65</v>
          </cell>
          <cell r="H174">
            <v>72235.62</v>
          </cell>
          <cell r="I174">
            <v>32959.74</v>
          </cell>
          <cell r="J174">
            <v>64221.53</v>
          </cell>
          <cell r="K174">
            <v>95166.71</v>
          </cell>
          <cell r="L174">
            <v>105025.22</v>
          </cell>
          <cell r="M174">
            <v>101814.62</v>
          </cell>
          <cell r="N174">
            <v>96805.3</v>
          </cell>
          <cell r="O174">
            <v>105960.31</v>
          </cell>
          <cell r="P174">
            <v>109886.25</v>
          </cell>
          <cell r="Q174">
            <v>82772.402916666673</v>
          </cell>
          <cell r="AD174">
            <v>0</v>
          </cell>
          <cell r="AH174">
            <v>82772.402916666673</v>
          </cell>
          <cell r="AJ174">
            <v>0</v>
          </cell>
        </row>
        <row r="175">
          <cell r="A175">
            <v>13101183</v>
          </cell>
          <cell r="C175" t="str">
            <v>Cash Credit Card Receipts - Billmatrix</v>
          </cell>
          <cell r="D175">
            <v>1149019.92</v>
          </cell>
          <cell r="E175">
            <v>1315999</v>
          </cell>
          <cell r="F175">
            <v>1397061.22</v>
          </cell>
          <cell r="G175">
            <v>1909303.91</v>
          </cell>
          <cell r="H175">
            <v>2229934.0499999998</v>
          </cell>
          <cell r="I175">
            <v>3275254.47</v>
          </cell>
          <cell r="J175">
            <v>1709658.4</v>
          </cell>
          <cell r="K175">
            <v>1892662.69</v>
          </cell>
          <cell r="L175">
            <v>2079462.68</v>
          </cell>
          <cell r="M175">
            <v>1246675.17</v>
          </cell>
          <cell r="N175">
            <v>1248724.19</v>
          </cell>
          <cell r="O175">
            <v>561071.68999999994</v>
          </cell>
          <cell r="P175">
            <v>580808.07999999996</v>
          </cell>
          <cell r="Q175">
            <v>1644226.7891666668</v>
          </cell>
          <cell r="V175">
            <v>0</v>
          </cell>
          <cell r="W175">
            <v>0</v>
          </cell>
          <cell r="X175">
            <v>0</v>
          </cell>
          <cell r="AD175">
            <v>0</v>
          </cell>
          <cell r="AE175">
            <v>0</v>
          </cell>
          <cell r="AF175">
            <v>0</v>
          </cell>
          <cell r="AG175">
            <v>0</v>
          </cell>
          <cell r="AH175">
            <v>1644226.7891666668</v>
          </cell>
          <cell r="AJ175">
            <v>0</v>
          </cell>
        </row>
        <row r="176">
          <cell r="A176">
            <v>13101193</v>
          </cell>
          <cell r="C176" t="str">
            <v>Cash-Key Bank-DOXO Receipts-5790</v>
          </cell>
          <cell r="D176">
            <v>8261.59</v>
          </cell>
          <cell r="E176">
            <v>10115.549999999999</v>
          </cell>
          <cell r="F176">
            <v>21788.35</v>
          </cell>
          <cell r="G176">
            <v>13713.62</v>
          </cell>
          <cell r="H176">
            <v>18886.32</v>
          </cell>
          <cell r="I176">
            <v>39558.57</v>
          </cell>
          <cell r="J176">
            <v>10745.86</v>
          </cell>
          <cell r="K176">
            <v>10678.91</v>
          </cell>
          <cell r="L176">
            <v>27467.65</v>
          </cell>
          <cell r="M176">
            <v>8551.4</v>
          </cell>
          <cell r="N176">
            <v>8578.7800000000007</v>
          </cell>
          <cell r="O176">
            <v>4642.58</v>
          </cell>
          <cell r="P176">
            <v>8287.57</v>
          </cell>
          <cell r="Q176">
            <v>15250.180833333332</v>
          </cell>
          <cell r="V176">
            <v>0</v>
          </cell>
          <cell r="W176">
            <v>0</v>
          </cell>
          <cell r="X176">
            <v>0</v>
          </cell>
          <cell r="AD176">
            <v>0</v>
          </cell>
          <cell r="AE176">
            <v>0</v>
          </cell>
          <cell r="AF176">
            <v>0</v>
          </cell>
          <cell r="AG176">
            <v>0</v>
          </cell>
          <cell r="AH176">
            <v>15250.180833333332</v>
          </cell>
          <cell r="AJ176">
            <v>0</v>
          </cell>
        </row>
        <row r="177">
          <cell r="A177">
            <v>13101253</v>
          </cell>
          <cell r="C177" t="str">
            <v>Wells Fargo Direct Debit</v>
          </cell>
          <cell r="D177">
            <v>417698.25</v>
          </cell>
          <cell r="E177">
            <v>426424.07</v>
          </cell>
          <cell r="F177">
            <v>7984.87</v>
          </cell>
          <cell r="G177">
            <v>643244.87</v>
          </cell>
          <cell r="H177">
            <v>1558661.22</v>
          </cell>
          <cell r="I177">
            <v>786796.26</v>
          </cell>
          <cell r="J177">
            <v>579902.71</v>
          </cell>
          <cell r="K177">
            <v>537634.73</v>
          </cell>
          <cell r="L177">
            <v>411582.32</v>
          </cell>
          <cell r="M177">
            <v>476051.81</v>
          </cell>
          <cell r="N177">
            <v>369756.68</v>
          </cell>
          <cell r="O177">
            <v>437441.38</v>
          </cell>
          <cell r="P177">
            <v>454039.26</v>
          </cell>
          <cell r="Q177">
            <v>555945.80625000002</v>
          </cell>
          <cell r="V177">
            <v>0</v>
          </cell>
          <cell r="W177">
            <v>0</v>
          </cell>
          <cell r="X177">
            <v>0</v>
          </cell>
          <cell r="AD177">
            <v>0</v>
          </cell>
          <cell r="AE177">
            <v>0</v>
          </cell>
          <cell r="AF177">
            <v>0</v>
          </cell>
          <cell r="AG177">
            <v>0</v>
          </cell>
          <cell r="AH177">
            <v>555945.80625000002</v>
          </cell>
          <cell r="AJ177">
            <v>0</v>
          </cell>
        </row>
        <row r="178">
          <cell r="A178">
            <v>13101263</v>
          </cell>
          <cell r="C178" t="str">
            <v>Wells Fargo On Line Payments</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V178">
            <v>0</v>
          </cell>
          <cell r="W178">
            <v>0</v>
          </cell>
          <cell r="X178">
            <v>0</v>
          </cell>
          <cell r="AD178">
            <v>0</v>
          </cell>
          <cell r="AE178">
            <v>0</v>
          </cell>
          <cell r="AF178">
            <v>0</v>
          </cell>
          <cell r="AG178">
            <v>0</v>
          </cell>
          <cell r="AH178">
            <v>0</v>
          </cell>
          <cell r="AJ178">
            <v>0</v>
          </cell>
        </row>
        <row r="179">
          <cell r="A179">
            <v>13108123</v>
          </cell>
          <cell r="C179" t="str">
            <v>First Un - Clearing A/P Disb.</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V179">
            <v>0</v>
          </cell>
          <cell r="W179">
            <v>0</v>
          </cell>
          <cell r="X179">
            <v>0</v>
          </cell>
          <cell r="AD179">
            <v>0</v>
          </cell>
          <cell r="AE179">
            <v>0</v>
          </cell>
          <cell r="AF179">
            <v>0</v>
          </cell>
          <cell r="AG179">
            <v>0</v>
          </cell>
          <cell r="AH179">
            <v>0</v>
          </cell>
          <cell r="AJ179">
            <v>0</v>
          </cell>
        </row>
        <row r="180">
          <cell r="A180">
            <v>13108243</v>
          </cell>
          <cell r="C180" t="str">
            <v>Cash - Bank of America - A/P Disbursement</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V180">
            <v>0</v>
          </cell>
          <cell r="W180">
            <v>0</v>
          </cell>
          <cell r="X180">
            <v>0</v>
          </cell>
          <cell r="AD180">
            <v>0</v>
          </cell>
          <cell r="AE180">
            <v>0</v>
          </cell>
          <cell r="AF180">
            <v>0</v>
          </cell>
          <cell r="AG180">
            <v>0</v>
          </cell>
          <cell r="AH180">
            <v>0</v>
          </cell>
          <cell r="AJ180">
            <v>0</v>
          </cell>
        </row>
        <row r="181">
          <cell r="A181">
            <v>13109003</v>
          </cell>
          <cell r="C181" t="str">
            <v>Cash Desk Clearing</v>
          </cell>
          <cell r="D181">
            <v>48102.38</v>
          </cell>
          <cell r="E181">
            <v>16760.46</v>
          </cell>
          <cell r="F181">
            <v>71941.67</v>
          </cell>
          <cell r="G181">
            <v>40855.9</v>
          </cell>
          <cell r="H181">
            <v>26671.7</v>
          </cell>
          <cell r="I181">
            <v>111167.14</v>
          </cell>
          <cell r="J181">
            <v>22891.41</v>
          </cell>
          <cell r="K181">
            <v>29663.37</v>
          </cell>
          <cell r="L181">
            <v>10910.15</v>
          </cell>
          <cell r="M181">
            <v>32116.51</v>
          </cell>
          <cell r="N181">
            <v>11111.38</v>
          </cell>
          <cell r="O181">
            <v>36722.589999999997</v>
          </cell>
          <cell r="P181">
            <v>9234.2800000000007</v>
          </cell>
          <cell r="Q181">
            <v>36623.38416666667</v>
          </cell>
          <cell r="V181">
            <v>0</v>
          </cell>
          <cell r="W181">
            <v>0</v>
          </cell>
          <cell r="X181">
            <v>0</v>
          </cell>
          <cell r="AD181">
            <v>0</v>
          </cell>
          <cell r="AE181">
            <v>0</v>
          </cell>
          <cell r="AF181">
            <v>0</v>
          </cell>
          <cell r="AG181">
            <v>0</v>
          </cell>
          <cell r="AH181">
            <v>36623.38416666667</v>
          </cell>
          <cell r="AJ181">
            <v>0</v>
          </cell>
        </row>
        <row r="182">
          <cell r="A182">
            <v>13109013</v>
          </cell>
          <cell r="C182" t="str">
            <v>PSE Help Cash Clearing</v>
          </cell>
          <cell r="D182">
            <v>0</v>
          </cell>
          <cell r="E182">
            <v>0</v>
          </cell>
          <cell r="F182">
            <v>3866</v>
          </cell>
          <cell r="G182">
            <v>3866</v>
          </cell>
          <cell r="H182">
            <v>3866</v>
          </cell>
          <cell r="I182">
            <v>3866</v>
          </cell>
          <cell r="J182">
            <v>3866</v>
          </cell>
          <cell r="K182">
            <v>3866</v>
          </cell>
          <cell r="L182">
            <v>3866</v>
          </cell>
          <cell r="M182">
            <v>3866</v>
          </cell>
          <cell r="N182">
            <v>3866</v>
          </cell>
          <cell r="O182">
            <v>85881</v>
          </cell>
          <cell r="P182">
            <v>3866</v>
          </cell>
          <cell r="Q182">
            <v>10217.333333333334</v>
          </cell>
          <cell r="V182">
            <v>0</v>
          </cell>
          <cell r="W182">
            <v>0</v>
          </cell>
          <cell r="X182">
            <v>0</v>
          </cell>
          <cell r="AD182">
            <v>0</v>
          </cell>
          <cell r="AE182">
            <v>0</v>
          </cell>
          <cell r="AF182">
            <v>0</v>
          </cell>
          <cell r="AG182">
            <v>0</v>
          </cell>
          <cell r="AH182">
            <v>10217.333333333334</v>
          </cell>
          <cell r="AJ182">
            <v>0</v>
          </cell>
        </row>
        <row r="183">
          <cell r="A183">
            <v>13109993</v>
          </cell>
          <cell r="C183" t="str">
            <v>CLX Cash Clearing</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V183">
            <v>0</v>
          </cell>
          <cell r="W183">
            <v>0</v>
          </cell>
          <cell r="X183">
            <v>0</v>
          </cell>
          <cell r="AD183">
            <v>0</v>
          </cell>
          <cell r="AE183">
            <v>0</v>
          </cell>
          <cell r="AF183">
            <v>0</v>
          </cell>
          <cell r="AG183">
            <v>0</v>
          </cell>
          <cell r="AH183">
            <v>0</v>
          </cell>
          <cell r="AJ183">
            <v>0</v>
          </cell>
        </row>
        <row r="184">
          <cell r="A184">
            <v>13400011</v>
          </cell>
          <cell r="C184" t="str">
            <v>Other Special Deposits</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V184">
            <v>0</v>
          </cell>
          <cell r="W184">
            <v>0</v>
          </cell>
          <cell r="X184">
            <v>0</v>
          </cell>
          <cell r="AD184">
            <v>0</v>
          </cell>
          <cell r="AE184">
            <v>0</v>
          </cell>
          <cell r="AF184">
            <v>0</v>
          </cell>
          <cell r="AG184">
            <v>0</v>
          </cell>
          <cell r="AH184">
            <v>0</v>
          </cell>
          <cell r="AJ184">
            <v>0</v>
          </cell>
        </row>
        <row r="185">
          <cell r="A185">
            <v>13400012</v>
          </cell>
          <cell r="C185" t="str">
            <v>Other Special Deposits - Gas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V185">
            <v>0</v>
          </cell>
          <cell r="W185">
            <v>0</v>
          </cell>
          <cell r="X185">
            <v>0</v>
          </cell>
          <cell r="AD185">
            <v>0</v>
          </cell>
          <cell r="AE185">
            <v>0</v>
          </cell>
          <cell r="AF185">
            <v>0</v>
          </cell>
          <cell r="AG185">
            <v>0</v>
          </cell>
          <cell r="AH185">
            <v>0</v>
          </cell>
          <cell r="AJ185">
            <v>0</v>
          </cell>
        </row>
        <row r="186">
          <cell r="A186">
            <v>13400021</v>
          </cell>
          <cell r="C186" t="str">
            <v>PSE Merchant Deposit - Transmission</v>
          </cell>
          <cell r="D186">
            <v>7196084.2000000002</v>
          </cell>
          <cell r="E186">
            <v>7196084.2000000002</v>
          </cell>
          <cell r="F186">
            <v>9861609.4000000004</v>
          </cell>
          <cell r="G186">
            <v>9861609.4000000004</v>
          </cell>
          <cell r="H186">
            <v>9861609.4000000004</v>
          </cell>
          <cell r="I186">
            <v>9861609.4000000004</v>
          </cell>
          <cell r="J186">
            <v>9861609.4000000004</v>
          </cell>
          <cell r="K186">
            <v>9861609.4000000004</v>
          </cell>
          <cell r="L186">
            <v>9861609.4000000004</v>
          </cell>
          <cell r="M186">
            <v>9861609.4000000004</v>
          </cell>
          <cell r="N186">
            <v>9861609.4000000004</v>
          </cell>
          <cell r="O186">
            <v>9861609.4000000004</v>
          </cell>
          <cell r="P186">
            <v>9861609.4000000004</v>
          </cell>
          <cell r="Q186">
            <v>9528418.7500000019</v>
          </cell>
          <cell r="R186" t="str">
            <v>6j</v>
          </cell>
          <cell r="T186" t="str">
            <v>23</v>
          </cell>
          <cell r="V186">
            <v>0</v>
          </cell>
          <cell r="W186">
            <v>0</v>
          </cell>
          <cell r="X186">
            <v>0</v>
          </cell>
          <cell r="Y186">
            <v>9528418.7500000019</v>
          </cell>
          <cell r="AA186">
            <v>9528418.7500000019</v>
          </cell>
          <cell r="AC186">
            <v>0</v>
          </cell>
          <cell r="AD186">
            <v>0</v>
          </cell>
          <cell r="AJ186">
            <v>0</v>
          </cell>
        </row>
        <row r="187">
          <cell r="A187">
            <v>13400031</v>
          </cell>
          <cell r="C187" t="str">
            <v>PSE Transmission Contra - Merchant Deposit</v>
          </cell>
          <cell r="D187">
            <v>-7196084.2000000002</v>
          </cell>
          <cell r="E187">
            <v>-7196084.2000000002</v>
          </cell>
          <cell r="F187">
            <v>-9861609.4000000004</v>
          </cell>
          <cell r="G187">
            <v>-9861609.4000000004</v>
          </cell>
          <cell r="H187">
            <v>-9861609.4000000004</v>
          </cell>
          <cell r="I187">
            <v>-9861609.4000000004</v>
          </cell>
          <cell r="J187">
            <v>-9861609.4000000004</v>
          </cell>
          <cell r="K187">
            <v>-9861609.4000000004</v>
          </cell>
          <cell r="L187">
            <v>-9861609.4000000004</v>
          </cell>
          <cell r="M187">
            <v>-9861609.4000000004</v>
          </cell>
          <cell r="N187">
            <v>-9861609.4000000004</v>
          </cell>
          <cell r="O187">
            <v>-9861609.4000000004</v>
          </cell>
          <cell r="P187">
            <v>-9861609.4000000004</v>
          </cell>
          <cell r="Q187">
            <v>-9528418.7500000019</v>
          </cell>
          <cell r="R187" t="str">
            <v>6j</v>
          </cell>
          <cell r="T187" t="str">
            <v>23</v>
          </cell>
          <cell r="V187">
            <v>0</v>
          </cell>
          <cell r="W187">
            <v>0</v>
          </cell>
          <cell r="X187">
            <v>0</v>
          </cell>
          <cell r="Y187">
            <v>-9528418.7500000019</v>
          </cell>
          <cell r="AA187">
            <v>-9528418.7500000019</v>
          </cell>
          <cell r="AC187">
            <v>0</v>
          </cell>
          <cell r="AD187">
            <v>0</v>
          </cell>
          <cell r="AJ187">
            <v>0</v>
          </cell>
        </row>
        <row r="188">
          <cell r="A188">
            <v>13400041</v>
          </cell>
          <cell r="C188" t="str">
            <v>BPA Cross-Cascades Transmission Request</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t="str">
            <v>6j</v>
          </cell>
          <cell r="T188" t="str">
            <v>23</v>
          </cell>
          <cell r="V188">
            <v>0</v>
          </cell>
          <cell r="W188">
            <v>0</v>
          </cell>
          <cell r="X188">
            <v>0</v>
          </cell>
          <cell r="Y188">
            <v>0</v>
          </cell>
          <cell r="AA188">
            <v>0</v>
          </cell>
          <cell r="AC188">
            <v>0</v>
          </cell>
          <cell r="AD188">
            <v>0</v>
          </cell>
          <cell r="AJ188">
            <v>0</v>
          </cell>
        </row>
        <row r="189">
          <cell r="A189">
            <v>13400051</v>
          </cell>
          <cell r="C189" t="str">
            <v>BPA Fredrickson 1 Transmission Request</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t="str">
            <v>6j</v>
          </cell>
          <cell r="T189" t="str">
            <v>23</v>
          </cell>
          <cell r="V189">
            <v>0</v>
          </cell>
          <cell r="W189">
            <v>0</v>
          </cell>
          <cell r="X189">
            <v>0</v>
          </cell>
          <cell r="Y189">
            <v>0</v>
          </cell>
          <cell r="AA189">
            <v>0</v>
          </cell>
          <cell r="AC189">
            <v>0</v>
          </cell>
          <cell r="AD189">
            <v>0</v>
          </cell>
          <cell r="AJ189">
            <v>0</v>
          </cell>
        </row>
        <row r="190">
          <cell r="A190">
            <v>13400061</v>
          </cell>
          <cell r="C190" t="str">
            <v>BPA Hopkins Ridge Transmission Request</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t="str">
            <v>6j</v>
          </cell>
          <cell r="T190" t="str">
            <v>23</v>
          </cell>
          <cell r="V190">
            <v>0</v>
          </cell>
          <cell r="W190">
            <v>0</v>
          </cell>
          <cell r="X190">
            <v>0</v>
          </cell>
          <cell r="Y190">
            <v>0</v>
          </cell>
          <cell r="AA190">
            <v>0</v>
          </cell>
          <cell r="AC190">
            <v>0</v>
          </cell>
          <cell r="AD190">
            <v>0</v>
          </cell>
          <cell r="AJ190">
            <v>0</v>
          </cell>
        </row>
        <row r="191">
          <cell r="A191">
            <v>13400063</v>
          </cell>
          <cell r="C191" t="str">
            <v>Other Special Deposits</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V191">
            <v>0</v>
          </cell>
          <cell r="W191">
            <v>0</v>
          </cell>
          <cell r="X191">
            <v>0</v>
          </cell>
          <cell r="AD191">
            <v>0</v>
          </cell>
          <cell r="AE191">
            <v>0</v>
          </cell>
          <cell r="AF191">
            <v>0</v>
          </cell>
          <cell r="AG191">
            <v>0</v>
          </cell>
          <cell r="AH191">
            <v>0</v>
          </cell>
          <cell r="AJ191">
            <v>0</v>
          </cell>
        </row>
        <row r="192">
          <cell r="A192">
            <v>13400071</v>
          </cell>
          <cell r="C192" t="str">
            <v>BPA Linden Transmission Request Deposit</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t="str">
            <v>6j</v>
          </cell>
          <cell r="T192" t="str">
            <v>23</v>
          </cell>
          <cell r="V192">
            <v>0</v>
          </cell>
          <cell r="W192">
            <v>0</v>
          </cell>
          <cell r="X192">
            <v>0</v>
          </cell>
          <cell r="Y192">
            <v>0</v>
          </cell>
          <cell r="AA192">
            <v>0</v>
          </cell>
          <cell r="AC192">
            <v>0</v>
          </cell>
          <cell r="AD192">
            <v>0</v>
          </cell>
          <cell r="AJ192">
            <v>0</v>
          </cell>
        </row>
        <row r="193">
          <cell r="A193">
            <v>13400073</v>
          </cell>
          <cell r="C193" t="str">
            <v>PSE Ben Protect Trust-Bank of NY Money</v>
          </cell>
          <cell r="D193">
            <v>4804212.7699999996</v>
          </cell>
          <cell r="E193">
            <v>1162897.3</v>
          </cell>
          <cell r="F193">
            <v>1157625.3600000001</v>
          </cell>
          <cell r="G193">
            <v>1318856.73</v>
          </cell>
          <cell r="H193">
            <v>1313430.6200000001</v>
          </cell>
          <cell r="I193">
            <v>1316943.3799999999</v>
          </cell>
          <cell r="J193">
            <v>1312198.3</v>
          </cell>
          <cell r="K193">
            <v>1242337.57</v>
          </cell>
          <cell r="L193">
            <v>1237090.52</v>
          </cell>
          <cell r="M193">
            <v>1231823.46</v>
          </cell>
          <cell r="N193">
            <v>1699086.12</v>
          </cell>
          <cell r="O193">
            <v>1693632.33</v>
          </cell>
          <cell r="P193">
            <v>1688145.4</v>
          </cell>
          <cell r="Q193">
            <v>1494341.73125</v>
          </cell>
          <cell r="T193" t="str">
            <v>59</v>
          </cell>
          <cell r="AD193">
            <v>0</v>
          </cell>
          <cell r="AE193">
            <v>1494341.73125</v>
          </cell>
          <cell r="AF193">
            <v>1494341.73125</v>
          </cell>
          <cell r="AG193">
            <v>1494341.73125</v>
          </cell>
          <cell r="AJ193">
            <v>0</v>
          </cell>
        </row>
        <row r="194">
          <cell r="A194">
            <v>13400081</v>
          </cell>
          <cell r="C194" t="str">
            <v xml:space="preserve">BPA Saddleback Transmission Request Deposit </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t="str">
            <v>6j</v>
          </cell>
          <cell r="T194" t="str">
            <v>23</v>
          </cell>
          <cell r="V194">
            <v>0</v>
          </cell>
          <cell r="W194">
            <v>0</v>
          </cell>
          <cell r="X194">
            <v>0</v>
          </cell>
          <cell r="Y194">
            <v>0</v>
          </cell>
          <cell r="AA194">
            <v>0</v>
          </cell>
          <cell r="AC194">
            <v>0</v>
          </cell>
          <cell r="AD194">
            <v>0</v>
          </cell>
          <cell r="AJ194">
            <v>0</v>
          </cell>
        </row>
        <row r="195">
          <cell r="A195">
            <v>13400083</v>
          </cell>
          <cell r="C195" t="str">
            <v>Payroll - Health / Dependent Spending Deposit</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V195">
            <v>0</v>
          </cell>
          <cell r="W195">
            <v>0</v>
          </cell>
          <cell r="X195">
            <v>0</v>
          </cell>
          <cell r="AD195">
            <v>0</v>
          </cell>
          <cell r="AE195">
            <v>0</v>
          </cell>
          <cell r="AF195">
            <v>0</v>
          </cell>
          <cell r="AG195">
            <v>0</v>
          </cell>
          <cell r="AH195">
            <v>0</v>
          </cell>
          <cell r="AJ195">
            <v>0</v>
          </cell>
        </row>
        <row r="196">
          <cell r="A196">
            <v>13400091</v>
          </cell>
          <cell r="C196" t="str">
            <v>BPA Transmission Study Deposit</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t="str">
            <v>6j</v>
          </cell>
          <cell r="T196" t="str">
            <v>23</v>
          </cell>
          <cell r="V196">
            <v>0</v>
          </cell>
          <cell r="W196">
            <v>0</v>
          </cell>
          <cell r="X196">
            <v>0</v>
          </cell>
          <cell r="Y196">
            <v>0</v>
          </cell>
          <cell r="AA196">
            <v>0</v>
          </cell>
          <cell r="AC196">
            <v>0</v>
          </cell>
          <cell r="AD196">
            <v>0</v>
          </cell>
          <cell r="AJ196">
            <v>0</v>
          </cell>
        </row>
        <row r="197">
          <cell r="A197">
            <v>13400093</v>
          </cell>
          <cell r="C197" t="str">
            <v>Health / Dependent Spending Deposit - Year 2</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V197">
            <v>0</v>
          </cell>
          <cell r="W197">
            <v>0</v>
          </cell>
          <cell r="X197">
            <v>0</v>
          </cell>
          <cell r="AD197">
            <v>0</v>
          </cell>
          <cell r="AE197">
            <v>0</v>
          </cell>
          <cell r="AF197">
            <v>0</v>
          </cell>
          <cell r="AG197">
            <v>0</v>
          </cell>
          <cell r="AH197">
            <v>0</v>
          </cell>
          <cell r="AJ197">
            <v>0</v>
          </cell>
        </row>
        <row r="198">
          <cell r="A198">
            <v>13400101</v>
          </cell>
          <cell r="C198" t="str">
            <v>BPA Goldendale Puget Control Area Depos</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t="str">
            <v>6j</v>
          </cell>
          <cell r="T198" t="str">
            <v>23</v>
          </cell>
          <cell r="V198">
            <v>0</v>
          </cell>
          <cell r="W198">
            <v>0</v>
          </cell>
          <cell r="X198">
            <v>0</v>
          </cell>
          <cell r="Y198">
            <v>0</v>
          </cell>
          <cell r="AA198">
            <v>0</v>
          </cell>
          <cell r="AC198">
            <v>0</v>
          </cell>
          <cell r="AD198">
            <v>0</v>
          </cell>
          <cell r="AJ198">
            <v>0</v>
          </cell>
        </row>
        <row r="199">
          <cell r="A199">
            <v>13400103</v>
          </cell>
          <cell r="C199" t="str">
            <v>Bank of New York Trust Expense</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T199" t="str">
            <v>59</v>
          </cell>
          <cell r="AD199">
            <v>0</v>
          </cell>
          <cell r="AE199">
            <v>0</v>
          </cell>
          <cell r="AF199">
            <v>0</v>
          </cell>
          <cell r="AG199">
            <v>0</v>
          </cell>
          <cell r="AJ199">
            <v>0</v>
          </cell>
        </row>
        <row r="200">
          <cell r="A200">
            <v>13400111</v>
          </cell>
          <cell r="C200" t="str">
            <v>BPA RES JD Wind Deposit</v>
          </cell>
          <cell r="D200">
            <v>145714</v>
          </cell>
          <cell r="E200">
            <v>145714</v>
          </cell>
          <cell r="F200">
            <v>145714</v>
          </cell>
          <cell r="G200">
            <v>25000</v>
          </cell>
          <cell r="H200">
            <v>25000</v>
          </cell>
          <cell r="I200">
            <v>25000</v>
          </cell>
          <cell r="J200">
            <v>25000</v>
          </cell>
          <cell r="K200">
            <v>25000</v>
          </cell>
          <cell r="L200">
            <v>25000</v>
          </cell>
          <cell r="M200">
            <v>25000</v>
          </cell>
          <cell r="N200">
            <v>25000</v>
          </cell>
          <cell r="O200">
            <v>25000</v>
          </cell>
          <cell r="P200">
            <v>25000</v>
          </cell>
          <cell r="Q200">
            <v>50148.75</v>
          </cell>
          <cell r="R200" t="str">
            <v>6j</v>
          </cell>
          <cell r="T200" t="str">
            <v>23</v>
          </cell>
          <cell r="V200">
            <v>0</v>
          </cell>
          <cell r="W200">
            <v>0</v>
          </cell>
          <cell r="X200">
            <v>0</v>
          </cell>
          <cell r="Y200">
            <v>50148.75</v>
          </cell>
          <cell r="AA200">
            <v>50148.75</v>
          </cell>
          <cell r="AC200">
            <v>0</v>
          </cell>
          <cell r="AD200">
            <v>0</v>
          </cell>
          <cell r="AJ200">
            <v>0</v>
          </cell>
        </row>
        <row r="201">
          <cell r="A201">
            <v>13400121</v>
          </cell>
          <cell r="C201" t="str">
            <v>BPA Freddy 1 Control Area Change</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t="str">
            <v>6j</v>
          </cell>
          <cell r="T201" t="str">
            <v>23</v>
          </cell>
          <cell r="V201">
            <v>0</v>
          </cell>
          <cell r="W201">
            <v>0</v>
          </cell>
          <cell r="X201">
            <v>0</v>
          </cell>
          <cell r="Y201">
            <v>0</v>
          </cell>
          <cell r="AA201">
            <v>0</v>
          </cell>
          <cell r="AC201">
            <v>0</v>
          </cell>
          <cell r="AD201">
            <v>0</v>
          </cell>
          <cell r="AJ201">
            <v>0</v>
          </cell>
        </row>
        <row r="202">
          <cell r="A202">
            <v>13400123</v>
          </cell>
          <cell r="C202" t="str">
            <v>Radio Spectrum Purchase Escrow</v>
          </cell>
          <cell r="D202">
            <v>413805.5</v>
          </cell>
          <cell r="E202">
            <v>413808.86</v>
          </cell>
          <cell r="F202">
            <v>413812.9</v>
          </cell>
          <cell r="G202">
            <v>413818.23</v>
          </cell>
          <cell r="H202">
            <v>413849.49</v>
          </cell>
          <cell r="I202">
            <v>413924.97</v>
          </cell>
          <cell r="J202">
            <v>414011.77</v>
          </cell>
          <cell r="K202">
            <v>414114.05</v>
          </cell>
          <cell r="L202">
            <v>414211.93</v>
          </cell>
          <cell r="M202">
            <v>414315.66</v>
          </cell>
          <cell r="N202">
            <v>414418.98</v>
          </cell>
          <cell r="O202">
            <v>414519.61</v>
          </cell>
          <cell r="P202">
            <v>414598.15</v>
          </cell>
          <cell r="Q202">
            <v>414084.0229166667</v>
          </cell>
          <cell r="T202" t="str">
            <v>57</v>
          </cell>
          <cell r="U202" t="str">
            <v>Changed</v>
          </cell>
          <cell r="V202">
            <v>0</v>
          </cell>
          <cell r="W202">
            <v>0</v>
          </cell>
          <cell r="X202">
            <v>0</v>
          </cell>
          <cell r="AD202">
            <v>0</v>
          </cell>
          <cell r="AE202">
            <v>414084.0229166667</v>
          </cell>
          <cell r="AF202">
            <v>414084.0229166667</v>
          </cell>
          <cell r="AG202">
            <v>414084.0229166667</v>
          </cell>
          <cell r="AJ202">
            <v>0</v>
          </cell>
        </row>
        <row r="203">
          <cell r="A203">
            <v>13400131</v>
          </cell>
          <cell r="C203" t="str">
            <v>BPA Transmission Escrow</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t="str">
            <v>6j</v>
          </cell>
          <cell r="T203" t="str">
            <v>23</v>
          </cell>
          <cell r="V203">
            <v>0</v>
          </cell>
          <cell r="W203">
            <v>0</v>
          </cell>
          <cell r="X203">
            <v>0</v>
          </cell>
          <cell r="Y203">
            <v>0</v>
          </cell>
          <cell r="AA203">
            <v>0</v>
          </cell>
          <cell r="AC203">
            <v>0</v>
          </cell>
          <cell r="AD203">
            <v>0</v>
          </cell>
          <cell r="AJ203">
            <v>0</v>
          </cell>
        </row>
        <row r="204">
          <cell r="A204">
            <v>13400141</v>
          </cell>
          <cell r="C204" t="str">
            <v>BPA Montana Transmission Request</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t="str">
            <v>6j</v>
          </cell>
          <cell r="T204" t="str">
            <v>23</v>
          </cell>
          <cell r="V204">
            <v>0</v>
          </cell>
          <cell r="W204">
            <v>0</v>
          </cell>
          <cell r="X204">
            <v>0</v>
          </cell>
          <cell r="Y204">
            <v>0</v>
          </cell>
          <cell r="AA204">
            <v>0</v>
          </cell>
          <cell r="AC204">
            <v>0</v>
          </cell>
          <cell r="AD204">
            <v>0</v>
          </cell>
          <cell r="AJ204">
            <v>0</v>
          </cell>
        </row>
        <row r="205">
          <cell r="A205">
            <v>13400151</v>
          </cell>
          <cell r="C205" t="str">
            <v>Mint Farm Acquisition - Cowlitz County PUD Deposit</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t="str">
            <v>6j</v>
          </cell>
          <cell r="T205" t="str">
            <v>23</v>
          </cell>
          <cell r="V205">
            <v>0</v>
          </cell>
          <cell r="W205">
            <v>0</v>
          </cell>
          <cell r="X205">
            <v>0</v>
          </cell>
          <cell r="Y205">
            <v>0</v>
          </cell>
          <cell r="AA205">
            <v>0</v>
          </cell>
          <cell r="AC205">
            <v>0</v>
          </cell>
          <cell r="AD205">
            <v>0</v>
          </cell>
          <cell r="AJ205">
            <v>0</v>
          </cell>
        </row>
        <row r="206">
          <cell r="A206">
            <v>13400161</v>
          </cell>
          <cell r="C206" t="str">
            <v>BPA - Mint Farm</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t="str">
            <v>6j</v>
          </cell>
          <cell r="T206" t="str">
            <v>23</v>
          </cell>
          <cell r="V206">
            <v>0</v>
          </cell>
          <cell r="W206">
            <v>0</v>
          </cell>
          <cell r="X206">
            <v>0</v>
          </cell>
          <cell r="Y206">
            <v>0</v>
          </cell>
          <cell r="AA206">
            <v>0</v>
          </cell>
          <cell r="AC206">
            <v>0</v>
          </cell>
          <cell r="AD206">
            <v>0</v>
          </cell>
          <cell r="AJ206">
            <v>0</v>
          </cell>
        </row>
        <row r="207">
          <cell r="A207">
            <v>13400171</v>
          </cell>
          <cell r="C207" t="str">
            <v>BPA - Hopkins Ridge Trfer Agrmnt 09TX-1</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t="str">
            <v>6j</v>
          </cell>
          <cell r="T207" t="str">
            <v>23</v>
          </cell>
          <cell r="V207">
            <v>0</v>
          </cell>
          <cell r="W207">
            <v>0</v>
          </cell>
          <cell r="X207">
            <v>0</v>
          </cell>
          <cell r="Y207">
            <v>0</v>
          </cell>
          <cell r="AA207">
            <v>0</v>
          </cell>
          <cell r="AC207">
            <v>0</v>
          </cell>
          <cell r="AD207">
            <v>0</v>
          </cell>
          <cell r="AJ207">
            <v>0</v>
          </cell>
        </row>
        <row r="208">
          <cell r="A208">
            <v>13400181</v>
          </cell>
          <cell r="C208" t="str">
            <v>BPA Transmission Svc Request Escrow</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t="str">
            <v>6j</v>
          </cell>
          <cell r="T208" t="str">
            <v>23</v>
          </cell>
          <cell r="V208">
            <v>0</v>
          </cell>
          <cell r="W208">
            <v>0</v>
          </cell>
          <cell r="X208">
            <v>0</v>
          </cell>
          <cell r="Y208">
            <v>0</v>
          </cell>
          <cell r="AA208">
            <v>0</v>
          </cell>
          <cell r="AC208">
            <v>0</v>
          </cell>
          <cell r="AD208">
            <v>0</v>
          </cell>
          <cell r="AJ208">
            <v>0</v>
          </cell>
        </row>
        <row r="209">
          <cell r="A209">
            <v>13400191</v>
          </cell>
          <cell r="C209" t="str">
            <v>Electric - Enron Settlement Funding</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T209" t="str">
            <v>57</v>
          </cell>
          <cell r="V209">
            <v>0</v>
          </cell>
          <cell r="W209">
            <v>0</v>
          </cell>
          <cell r="X209">
            <v>0</v>
          </cell>
          <cell r="AD209">
            <v>0</v>
          </cell>
          <cell r="AE209">
            <v>0</v>
          </cell>
          <cell r="AF209">
            <v>0</v>
          </cell>
          <cell r="AG209">
            <v>0</v>
          </cell>
          <cell r="AJ209">
            <v>0</v>
          </cell>
        </row>
        <row r="210">
          <cell r="A210">
            <v>13400193</v>
          </cell>
          <cell r="C210" t="str">
            <v>Enron Settlement Funding</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V210">
            <v>0</v>
          </cell>
          <cell r="W210">
            <v>0</v>
          </cell>
          <cell r="X210">
            <v>0</v>
          </cell>
          <cell r="AD210">
            <v>0</v>
          </cell>
          <cell r="AE210">
            <v>0</v>
          </cell>
          <cell r="AF210">
            <v>0</v>
          </cell>
          <cell r="AG210">
            <v>0</v>
          </cell>
          <cell r="AH210">
            <v>0</v>
          </cell>
          <cell r="AJ210">
            <v>0</v>
          </cell>
        </row>
        <row r="211">
          <cell r="A211">
            <v>13400201</v>
          </cell>
          <cell r="C211" t="str">
            <v>REC Deposits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T211" t="str">
            <v>56</v>
          </cell>
          <cell r="AD211">
            <v>0</v>
          </cell>
          <cell r="AE211">
            <v>0</v>
          </cell>
          <cell r="AF211">
            <v>0</v>
          </cell>
          <cell r="AG211">
            <v>0</v>
          </cell>
          <cell r="AJ211">
            <v>0</v>
          </cell>
        </row>
        <row r="212">
          <cell r="A212">
            <v>13400211</v>
          </cell>
          <cell r="C212" t="str">
            <v>PGE Klamath Peaker Trans Req Deposit</v>
          </cell>
          <cell r="D212">
            <v>52300</v>
          </cell>
          <cell r="E212">
            <v>52300</v>
          </cell>
          <cell r="F212">
            <v>52300</v>
          </cell>
          <cell r="G212">
            <v>52300</v>
          </cell>
          <cell r="H212">
            <v>52300</v>
          </cell>
          <cell r="I212">
            <v>52300</v>
          </cell>
          <cell r="J212">
            <v>52300</v>
          </cell>
          <cell r="K212">
            <v>52300</v>
          </cell>
          <cell r="L212">
            <v>52300</v>
          </cell>
          <cell r="M212">
            <v>52300</v>
          </cell>
          <cell r="N212">
            <v>52300</v>
          </cell>
          <cell r="O212">
            <v>52300</v>
          </cell>
          <cell r="P212">
            <v>52300</v>
          </cell>
          <cell r="Q212">
            <v>52300</v>
          </cell>
          <cell r="V212">
            <v>0</v>
          </cell>
          <cell r="W212">
            <v>0</v>
          </cell>
          <cell r="X212">
            <v>0</v>
          </cell>
          <cell r="AD212">
            <v>0</v>
          </cell>
          <cell r="AE212">
            <v>0</v>
          </cell>
          <cell r="AF212">
            <v>0</v>
          </cell>
          <cell r="AG212">
            <v>0</v>
          </cell>
          <cell r="AH212">
            <v>52300</v>
          </cell>
          <cell r="AJ212">
            <v>0</v>
          </cell>
        </row>
        <row r="213">
          <cell r="A213">
            <v>13400231</v>
          </cell>
          <cell r="C213" t="str">
            <v>BPA - Mint Farm Station Svcc TSM Firm D</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t="str">
            <v>6j</v>
          </cell>
          <cell r="T213" t="str">
            <v>23</v>
          </cell>
          <cell r="V213">
            <v>0</v>
          </cell>
          <cell r="W213">
            <v>0</v>
          </cell>
          <cell r="X213">
            <v>0</v>
          </cell>
          <cell r="Y213">
            <v>0</v>
          </cell>
          <cell r="AA213">
            <v>0</v>
          </cell>
          <cell r="AC213">
            <v>0</v>
          </cell>
          <cell r="AD213">
            <v>0</v>
          </cell>
          <cell r="AJ213">
            <v>0</v>
          </cell>
        </row>
        <row r="214">
          <cell r="A214">
            <v>13400241</v>
          </cell>
          <cell r="C214" t="str">
            <v>BPA Hopkins Ridge Transmission Deposit</v>
          </cell>
          <cell r="D214">
            <v>449616</v>
          </cell>
          <cell r="E214">
            <v>449616</v>
          </cell>
          <cell r="F214">
            <v>449616</v>
          </cell>
          <cell r="G214">
            <v>449616</v>
          </cell>
          <cell r="H214">
            <v>449616</v>
          </cell>
          <cell r="I214">
            <v>449616</v>
          </cell>
          <cell r="J214">
            <v>449616</v>
          </cell>
          <cell r="K214">
            <v>449616</v>
          </cell>
          <cell r="L214">
            <v>449616</v>
          </cell>
          <cell r="M214">
            <v>449616</v>
          </cell>
          <cell r="N214">
            <v>449616</v>
          </cell>
          <cell r="O214">
            <v>449616</v>
          </cell>
          <cell r="P214">
            <v>0</v>
          </cell>
          <cell r="Q214">
            <v>430882</v>
          </cell>
          <cell r="R214" t="str">
            <v>6j</v>
          </cell>
          <cell r="T214" t="str">
            <v>23</v>
          </cell>
          <cell r="V214">
            <v>0</v>
          </cell>
          <cell r="W214">
            <v>0</v>
          </cell>
          <cell r="X214">
            <v>0</v>
          </cell>
          <cell r="Y214">
            <v>430882</v>
          </cell>
          <cell r="AA214">
            <v>430882</v>
          </cell>
          <cell r="AC214">
            <v>0</v>
          </cell>
          <cell r="AD214">
            <v>0</v>
          </cell>
          <cell r="AJ214">
            <v>0</v>
          </cell>
        </row>
        <row r="215">
          <cell r="A215">
            <v>13400251</v>
          </cell>
          <cell r="C215" t="str">
            <v xml:space="preserve">BPA Residential Exchange Settlement  </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T215" t="str">
            <v>23</v>
          </cell>
          <cell r="V215">
            <v>0</v>
          </cell>
          <cell r="W215">
            <v>0</v>
          </cell>
          <cell r="X215">
            <v>0</v>
          </cell>
          <cell r="AB215">
            <v>0</v>
          </cell>
          <cell r="AC215">
            <v>0</v>
          </cell>
          <cell r="AD215">
            <v>0</v>
          </cell>
          <cell r="AE215">
            <v>0</v>
          </cell>
          <cell r="AF215">
            <v>0</v>
          </cell>
          <cell r="AG215">
            <v>0</v>
          </cell>
          <cell r="AJ215">
            <v>0</v>
          </cell>
        </row>
        <row r="216">
          <cell r="A216">
            <v>13400261</v>
          </cell>
          <cell r="C216" t="str">
            <v>BPA TSR 80368917-Goldendale Deposit</v>
          </cell>
          <cell r="D216">
            <v>29580</v>
          </cell>
          <cell r="E216">
            <v>29580</v>
          </cell>
          <cell r="F216">
            <v>78717</v>
          </cell>
          <cell r="G216">
            <v>78717</v>
          </cell>
          <cell r="H216">
            <v>78717</v>
          </cell>
          <cell r="I216">
            <v>78717</v>
          </cell>
          <cell r="J216">
            <v>78717</v>
          </cell>
          <cell r="K216">
            <v>78717</v>
          </cell>
          <cell r="L216">
            <v>78717</v>
          </cell>
          <cell r="M216">
            <v>610290</v>
          </cell>
          <cell r="N216">
            <v>610290</v>
          </cell>
          <cell r="O216">
            <v>583488</v>
          </cell>
          <cell r="P216">
            <v>556686</v>
          </cell>
          <cell r="Q216">
            <v>223150</v>
          </cell>
          <cell r="R216" t="str">
            <v>6j</v>
          </cell>
          <cell r="T216" t="str">
            <v xml:space="preserve">23 </v>
          </cell>
          <cell r="V216">
            <v>0</v>
          </cell>
          <cell r="W216">
            <v>0</v>
          </cell>
          <cell r="X216">
            <v>0</v>
          </cell>
          <cell r="Y216">
            <v>223150</v>
          </cell>
          <cell r="AA216">
            <v>223150</v>
          </cell>
          <cell r="AC216">
            <v>0</v>
          </cell>
          <cell r="AD216">
            <v>0</v>
          </cell>
          <cell r="AJ216">
            <v>0</v>
          </cell>
        </row>
        <row r="217">
          <cell r="A217">
            <v>13400271</v>
          </cell>
          <cell r="C217" t="str">
            <v>LKE Pacific Trust Deposit - Wire &amp; Cable</v>
          </cell>
          <cell r="D217">
            <v>155005.04999999999</v>
          </cell>
          <cell r="E217">
            <v>177945.35</v>
          </cell>
          <cell r="F217">
            <v>169784.71</v>
          </cell>
          <cell r="G217">
            <v>169748.71</v>
          </cell>
          <cell r="H217">
            <v>169748.71</v>
          </cell>
          <cell r="I217">
            <v>169748.72</v>
          </cell>
          <cell r="J217">
            <v>121770</v>
          </cell>
          <cell r="K217">
            <v>121770</v>
          </cell>
          <cell r="L217">
            <v>121770</v>
          </cell>
          <cell r="M217">
            <v>121770</v>
          </cell>
          <cell r="N217">
            <v>121770</v>
          </cell>
          <cell r="O217">
            <v>121770</v>
          </cell>
          <cell r="P217">
            <v>121770</v>
          </cell>
          <cell r="Q217">
            <v>143831.97708333333</v>
          </cell>
          <cell r="V217">
            <v>0</v>
          </cell>
          <cell r="W217">
            <v>0</v>
          </cell>
          <cell r="X217">
            <v>0</v>
          </cell>
          <cell r="AD217">
            <v>0</v>
          </cell>
          <cell r="AE217">
            <v>0</v>
          </cell>
          <cell r="AF217">
            <v>0</v>
          </cell>
          <cell r="AG217">
            <v>0</v>
          </cell>
          <cell r="AH217">
            <v>143831.97708333333</v>
          </cell>
          <cell r="AJ217">
            <v>0</v>
          </cell>
        </row>
        <row r="218">
          <cell r="A218">
            <v>13400281</v>
          </cell>
          <cell r="C218" t="str">
            <v>LKE Pacific Trust Deposit - Transformers</v>
          </cell>
          <cell r="D218">
            <v>55490.69</v>
          </cell>
          <cell r="E218">
            <v>67050.77</v>
          </cell>
          <cell r="F218">
            <v>92631.12</v>
          </cell>
          <cell r="G218">
            <v>92619.11</v>
          </cell>
          <cell r="H218">
            <v>92619.11</v>
          </cell>
          <cell r="I218">
            <v>92619.11</v>
          </cell>
          <cell r="J218">
            <v>50253</v>
          </cell>
          <cell r="K218">
            <v>50253</v>
          </cell>
          <cell r="L218">
            <v>50253</v>
          </cell>
          <cell r="M218">
            <v>50253</v>
          </cell>
          <cell r="N218">
            <v>50253</v>
          </cell>
          <cell r="O218">
            <v>50253</v>
          </cell>
          <cell r="P218">
            <v>50253</v>
          </cell>
          <cell r="Q218">
            <v>65994.088749999995</v>
          </cell>
          <cell r="V218">
            <v>0</v>
          </cell>
          <cell r="W218">
            <v>0</v>
          </cell>
          <cell r="X218">
            <v>0</v>
          </cell>
          <cell r="AD218">
            <v>0</v>
          </cell>
          <cell r="AE218">
            <v>0</v>
          </cell>
          <cell r="AF218">
            <v>0</v>
          </cell>
          <cell r="AG218">
            <v>0</v>
          </cell>
          <cell r="AH218">
            <v>65994.088749999995</v>
          </cell>
          <cell r="AJ218">
            <v>0</v>
          </cell>
        </row>
        <row r="219">
          <cell r="A219">
            <v>13400291</v>
          </cell>
          <cell r="C219" t="str">
            <v>Oth Special Deposit - 1MW transm Request - Clymer</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V219">
            <v>0</v>
          </cell>
          <cell r="W219">
            <v>0</v>
          </cell>
          <cell r="X219">
            <v>0</v>
          </cell>
          <cell r="AD219">
            <v>0</v>
          </cell>
          <cell r="AE219">
            <v>0</v>
          </cell>
          <cell r="AF219">
            <v>0</v>
          </cell>
          <cell r="AG219">
            <v>0</v>
          </cell>
          <cell r="AH219">
            <v>0</v>
          </cell>
          <cell r="AJ219">
            <v>0</v>
          </cell>
        </row>
        <row r="220">
          <cell r="A220">
            <v>13400301</v>
          </cell>
          <cell r="C220" t="str">
            <v>Othr - Special Deposit LSR Phase II Transmission</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T220" t="str">
            <v xml:space="preserve">56 </v>
          </cell>
          <cell r="AD220">
            <v>0</v>
          </cell>
          <cell r="AE220">
            <v>0</v>
          </cell>
          <cell r="AF220">
            <v>0</v>
          </cell>
          <cell r="AG220">
            <v>0</v>
          </cell>
          <cell r="AJ220">
            <v>0</v>
          </cell>
        </row>
        <row r="221">
          <cell r="A221">
            <v>13400303</v>
          </cell>
          <cell r="C221" t="str">
            <v>2003 PCB Holding Account</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V221">
            <v>0</v>
          </cell>
          <cell r="W221">
            <v>0</v>
          </cell>
          <cell r="X221">
            <v>0</v>
          </cell>
          <cell r="AD221">
            <v>0</v>
          </cell>
          <cell r="AE221">
            <v>0</v>
          </cell>
          <cell r="AF221">
            <v>0</v>
          </cell>
          <cell r="AG221">
            <v>0</v>
          </cell>
          <cell r="AH221">
            <v>0</v>
          </cell>
          <cell r="AJ221">
            <v>0</v>
          </cell>
        </row>
        <row r="222">
          <cell r="A222">
            <v>13400311</v>
          </cell>
          <cell r="C222" t="str">
            <v>Other Special Deposit-BPA TRS - 50MW</v>
          </cell>
          <cell r="D222">
            <v>194700</v>
          </cell>
          <cell r="E222">
            <v>194700</v>
          </cell>
          <cell r="F222">
            <v>194700</v>
          </cell>
          <cell r="G222">
            <v>194700</v>
          </cell>
          <cell r="H222">
            <v>194700</v>
          </cell>
          <cell r="I222">
            <v>194700</v>
          </cell>
          <cell r="J222">
            <v>194700</v>
          </cell>
          <cell r="K222">
            <v>194700</v>
          </cell>
          <cell r="L222">
            <v>194700</v>
          </cell>
          <cell r="M222">
            <v>194700</v>
          </cell>
          <cell r="N222">
            <v>194700</v>
          </cell>
          <cell r="O222">
            <v>194700</v>
          </cell>
          <cell r="P222">
            <v>194700</v>
          </cell>
          <cell r="Q222">
            <v>194700</v>
          </cell>
          <cell r="V222">
            <v>0</v>
          </cell>
          <cell r="W222">
            <v>0</v>
          </cell>
          <cell r="X222">
            <v>0</v>
          </cell>
          <cell r="AD222">
            <v>0</v>
          </cell>
          <cell r="AE222">
            <v>0</v>
          </cell>
          <cell r="AF222">
            <v>0</v>
          </cell>
          <cell r="AG222">
            <v>0</v>
          </cell>
          <cell r="AH222">
            <v>194700</v>
          </cell>
          <cell r="AJ222">
            <v>0</v>
          </cell>
        </row>
        <row r="223">
          <cell r="A223">
            <v>13400321</v>
          </cell>
          <cell r="C223" t="str">
            <v>Otr Special Deposits-BPA TSR 81325474</v>
          </cell>
          <cell r="D223">
            <v>44370</v>
          </cell>
          <cell r="E223">
            <v>44370</v>
          </cell>
          <cell r="F223">
            <v>44370</v>
          </cell>
          <cell r="G223">
            <v>44370</v>
          </cell>
          <cell r="H223">
            <v>44370</v>
          </cell>
          <cell r="I223">
            <v>44370</v>
          </cell>
          <cell r="J223">
            <v>44370</v>
          </cell>
          <cell r="K223">
            <v>44370</v>
          </cell>
          <cell r="L223">
            <v>44370</v>
          </cell>
          <cell r="M223">
            <v>64370</v>
          </cell>
          <cell r="N223">
            <v>169370</v>
          </cell>
          <cell r="O223">
            <v>169370</v>
          </cell>
          <cell r="P223">
            <v>169370</v>
          </cell>
          <cell r="Q223">
            <v>72078.333333333328</v>
          </cell>
          <cell r="R223" t="str">
            <v>6j</v>
          </cell>
          <cell r="T223" t="str">
            <v>23</v>
          </cell>
          <cell r="Y223">
            <v>72078.333333333328</v>
          </cell>
          <cell r="AA223">
            <v>72078.333333333328</v>
          </cell>
        </row>
        <row r="224">
          <cell r="A224">
            <v>13400322</v>
          </cell>
          <cell r="C224" t="str">
            <v xml:space="preserve">Oth Special Deposit - City of Buckley -Natural Gas System </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V224">
            <v>0</v>
          </cell>
          <cell r="W224">
            <v>0</v>
          </cell>
          <cell r="X224">
            <v>0</v>
          </cell>
          <cell r="AD224">
            <v>0</v>
          </cell>
          <cell r="AE224">
            <v>0</v>
          </cell>
          <cell r="AF224">
            <v>0</v>
          </cell>
          <cell r="AG224">
            <v>0</v>
          </cell>
          <cell r="AH224">
            <v>0</v>
          </cell>
          <cell r="AJ224">
            <v>0</v>
          </cell>
        </row>
        <row r="225">
          <cell r="A225">
            <v>13400332</v>
          </cell>
          <cell r="C225" t="str">
            <v>LNG Facility Port of Tacoma Escrow</v>
          </cell>
          <cell r="D225">
            <v>602373.55000000005</v>
          </cell>
          <cell r="E225">
            <v>602388.37</v>
          </cell>
          <cell r="F225">
            <v>820172.72</v>
          </cell>
          <cell r="G225">
            <v>820189.72</v>
          </cell>
          <cell r="H225">
            <v>967906.42</v>
          </cell>
          <cell r="I225">
            <v>967927.75</v>
          </cell>
          <cell r="J225">
            <v>1194950.97</v>
          </cell>
          <cell r="K225">
            <v>1195033.57</v>
          </cell>
          <cell r="L225">
            <v>1195131.51</v>
          </cell>
          <cell r="M225">
            <v>1195232.73</v>
          </cell>
          <cell r="N225">
            <v>1520899.18</v>
          </cell>
          <cell r="O225">
            <v>1521027.99</v>
          </cell>
          <cell r="P225">
            <v>1521156.81</v>
          </cell>
          <cell r="Q225">
            <v>1088552.1758333333</v>
          </cell>
          <cell r="T225" t="str">
            <v>56</v>
          </cell>
          <cell r="U225" t="str">
            <v>Changed</v>
          </cell>
          <cell r="AD225">
            <v>0</v>
          </cell>
          <cell r="AE225">
            <v>1088552.1758333333</v>
          </cell>
          <cell r="AF225">
            <v>1088552.1758333333</v>
          </cell>
          <cell r="AG225">
            <v>1088552.1758333333</v>
          </cell>
          <cell r="AJ225">
            <v>0</v>
          </cell>
        </row>
        <row r="226">
          <cell r="A226">
            <v>13500003</v>
          </cell>
          <cell r="C226" t="str">
            <v>Petty Cash</v>
          </cell>
          <cell r="D226">
            <v>31078.06</v>
          </cell>
          <cell r="E226">
            <v>22435.4</v>
          </cell>
          <cell r="F226">
            <v>17165.009999999998</v>
          </cell>
          <cell r="G226">
            <v>7534.56</v>
          </cell>
          <cell r="H226">
            <v>7534.56</v>
          </cell>
          <cell r="I226">
            <v>7534.56</v>
          </cell>
          <cell r="J226">
            <v>7534.56</v>
          </cell>
          <cell r="K226">
            <v>7534.56</v>
          </cell>
          <cell r="L226">
            <v>7534.56</v>
          </cell>
          <cell r="M226">
            <v>7534.56</v>
          </cell>
          <cell r="N226">
            <v>7534.56</v>
          </cell>
          <cell r="O226">
            <v>7534.56</v>
          </cell>
          <cell r="P226">
            <v>7534.56</v>
          </cell>
          <cell r="Q226">
            <v>10559.813333333332</v>
          </cell>
          <cell r="V226">
            <v>0</v>
          </cell>
          <cell r="W226">
            <v>0</v>
          </cell>
          <cell r="X226">
            <v>0</v>
          </cell>
          <cell r="AD226">
            <v>0</v>
          </cell>
          <cell r="AE226">
            <v>0</v>
          </cell>
          <cell r="AF226">
            <v>0</v>
          </cell>
          <cell r="AG226">
            <v>0</v>
          </cell>
          <cell r="AH226">
            <v>10559.813333333332</v>
          </cell>
          <cell r="AJ226">
            <v>0</v>
          </cell>
        </row>
        <row r="227">
          <cell r="A227">
            <v>13500041</v>
          </cell>
          <cell r="C227" t="str">
            <v>Freddie #1 Operating Advance</v>
          </cell>
          <cell r="D227">
            <v>316049.95</v>
          </cell>
          <cell r="E227">
            <v>0</v>
          </cell>
          <cell r="F227">
            <v>0</v>
          </cell>
          <cell r="G227">
            <v>170423.13</v>
          </cell>
          <cell r="H227">
            <v>0</v>
          </cell>
          <cell r="I227">
            <v>0</v>
          </cell>
          <cell r="J227">
            <v>469017.11</v>
          </cell>
          <cell r="K227">
            <v>41649.35</v>
          </cell>
          <cell r="L227">
            <v>0</v>
          </cell>
          <cell r="M227">
            <v>103953.85</v>
          </cell>
          <cell r="N227">
            <v>0</v>
          </cell>
          <cell r="O227">
            <v>121146.16</v>
          </cell>
          <cell r="P227">
            <v>119451.35</v>
          </cell>
          <cell r="Q227">
            <v>93661.6875</v>
          </cell>
          <cell r="V227">
            <v>0</v>
          </cell>
          <cell r="W227">
            <v>0</v>
          </cell>
          <cell r="X227">
            <v>0</v>
          </cell>
          <cell r="AD227">
            <v>0</v>
          </cell>
          <cell r="AE227">
            <v>0</v>
          </cell>
          <cell r="AF227">
            <v>0</v>
          </cell>
          <cell r="AG227">
            <v>0</v>
          </cell>
          <cell r="AH227">
            <v>93661.6875</v>
          </cell>
          <cell r="AJ227">
            <v>0</v>
          </cell>
        </row>
        <row r="228">
          <cell r="A228">
            <v>13500051</v>
          </cell>
          <cell r="C228" t="str">
            <v>Colstrip 500KV Transmission O&amp;M Operati</v>
          </cell>
          <cell r="D228">
            <v>73353</v>
          </cell>
          <cell r="E228">
            <v>73353</v>
          </cell>
          <cell r="F228">
            <v>73353</v>
          </cell>
          <cell r="G228">
            <v>73353</v>
          </cell>
          <cell r="H228">
            <v>73353</v>
          </cell>
          <cell r="I228">
            <v>73353</v>
          </cell>
          <cell r="J228">
            <v>73353</v>
          </cell>
          <cell r="K228">
            <v>73353</v>
          </cell>
          <cell r="L228">
            <v>73353</v>
          </cell>
          <cell r="M228">
            <v>73353</v>
          </cell>
          <cell r="N228">
            <v>73353</v>
          </cell>
          <cell r="O228">
            <v>73353</v>
          </cell>
          <cell r="P228">
            <v>73353</v>
          </cell>
          <cell r="Q228">
            <v>73353</v>
          </cell>
          <cell r="V228">
            <v>0</v>
          </cell>
          <cell r="W228">
            <v>0</v>
          </cell>
          <cell r="X228">
            <v>0</v>
          </cell>
          <cell r="AD228">
            <v>0</v>
          </cell>
          <cell r="AE228">
            <v>0</v>
          </cell>
          <cell r="AF228">
            <v>0</v>
          </cell>
          <cell r="AG228">
            <v>0</v>
          </cell>
          <cell r="AH228">
            <v>73353</v>
          </cell>
          <cell r="AJ228">
            <v>0</v>
          </cell>
        </row>
        <row r="229">
          <cell r="A229">
            <v>13500061</v>
          </cell>
          <cell r="C229" t="str">
            <v>Colstrip 1&amp;2 Operating Advance</v>
          </cell>
          <cell r="D229">
            <v>1938403</v>
          </cell>
          <cell r="E229">
            <v>1938403</v>
          </cell>
          <cell r="F229">
            <v>1938403</v>
          </cell>
          <cell r="G229">
            <v>1938403</v>
          </cell>
          <cell r="H229">
            <v>1786010</v>
          </cell>
          <cell r="I229">
            <v>1786010</v>
          </cell>
          <cell r="J229">
            <v>1786010</v>
          </cell>
          <cell r="K229">
            <v>1786010</v>
          </cell>
          <cell r="L229">
            <v>1786010</v>
          </cell>
          <cell r="M229">
            <v>1786010</v>
          </cell>
          <cell r="N229">
            <v>1786010</v>
          </cell>
          <cell r="O229">
            <v>1786010</v>
          </cell>
          <cell r="P229">
            <v>1786010</v>
          </cell>
          <cell r="Q229">
            <v>1830457.9583333333</v>
          </cell>
          <cell r="V229">
            <v>0</v>
          </cell>
          <cell r="W229">
            <v>0</v>
          </cell>
          <cell r="X229">
            <v>0</v>
          </cell>
          <cell r="AD229">
            <v>0</v>
          </cell>
          <cell r="AE229">
            <v>0</v>
          </cell>
          <cell r="AF229">
            <v>0</v>
          </cell>
          <cell r="AG229">
            <v>0</v>
          </cell>
          <cell r="AH229">
            <v>1830457.9583333333</v>
          </cell>
          <cell r="AJ229">
            <v>0</v>
          </cell>
        </row>
        <row r="230">
          <cell r="A230">
            <v>13500071</v>
          </cell>
          <cell r="C230" t="str">
            <v>Colstrip 3&amp;4 Operating Advance</v>
          </cell>
          <cell r="D230">
            <v>1073505</v>
          </cell>
          <cell r="E230">
            <v>1073505</v>
          </cell>
          <cell r="F230">
            <v>1073505</v>
          </cell>
          <cell r="G230">
            <v>1073505</v>
          </cell>
          <cell r="H230">
            <v>1818485</v>
          </cell>
          <cell r="I230">
            <v>1818485</v>
          </cell>
          <cell r="J230">
            <v>1818485</v>
          </cell>
          <cell r="K230">
            <v>1818485</v>
          </cell>
          <cell r="L230">
            <v>1818485</v>
          </cell>
          <cell r="M230">
            <v>1818485</v>
          </cell>
          <cell r="N230">
            <v>1818485</v>
          </cell>
          <cell r="O230">
            <v>1818485</v>
          </cell>
          <cell r="P230">
            <v>1818485</v>
          </cell>
          <cell r="Q230">
            <v>1601199.1666666667</v>
          </cell>
          <cell r="V230">
            <v>0</v>
          </cell>
          <cell r="W230">
            <v>0</v>
          </cell>
          <cell r="X230">
            <v>0</v>
          </cell>
          <cell r="AD230">
            <v>0</v>
          </cell>
          <cell r="AE230">
            <v>0</v>
          </cell>
          <cell r="AF230">
            <v>0</v>
          </cell>
          <cell r="AG230">
            <v>0</v>
          </cell>
          <cell r="AH230">
            <v>1601199.1666666667</v>
          </cell>
          <cell r="AJ230">
            <v>0</v>
          </cell>
        </row>
        <row r="231">
          <cell r="A231">
            <v>13500073</v>
          </cell>
          <cell r="C231" t="str">
            <v>Stock Exch Fractional Shares</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V231">
            <v>0</v>
          </cell>
          <cell r="W231">
            <v>0</v>
          </cell>
          <cell r="X231">
            <v>0</v>
          </cell>
          <cell r="AD231">
            <v>0</v>
          </cell>
          <cell r="AE231">
            <v>0</v>
          </cell>
          <cell r="AF231">
            <v>0</v>
          </cell>
          <cell r="AG231">
            <v>0</v>
          </cell>
          <cell r="AH231">
            <v>0</v>
          </cell>
          <cell r="AJ231">
            <v>0</v>
          </cell>
        </row>
        <row r="232">
          <cell r="A232">
            <v>13500081</v>
          </cell>
          <cell r="C232" t="str">
            <v>Credit Balance Refunds</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V232">
            <v>0</v>
          </cell>
          <cell r="W232">
            <v>0</v>
          </cell>
          <cell r="X232">
            <v>0</v>
          </cell>
          <cell r="AD232">
            <v>0</v>
          </cell>
          <cell r="AE232">
            <v>0</v>
          </cell>
          <cell r="AF232">
            <v>0</v>
          </cell>
          <cell r="AG232">
            <v>0</v>
          </cell>
          <cell r="AH232">
            <v>0</v>
          </cell>
          <cell r="AJ232">
            <v>0</v>
          </cell>
        </row>
        <row r="233">
          <cell r="A233">
            <v>13500142</v>
          </cell>
          <cell r="C233" t="str">
            <v>Refunds - SeaFirst #68523505</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V233">
            <v>0</v>
          </cell>
          <cell r="W233">
            <v>0</v>
          </cell>
          <cell r="X233">
            <v>0</v>
          </cell>
          <cell r="AD233">
            <v>0</v>
          </cell>
          <cell r="AE233">
            <v>0</v>
          </cell>
          <cell r="AF233">
            <v>0</v>
          </cell>
          <cell r="AG233">
            <v>0</v>
          </cell>
          <cell r="AH233">
            <v>0</v>
          </cell>
          <cell r="AJ233">
            <v>0</v>
          </cell>
        </row>
        <row r="234">
          <cell r="A234">
            <v>13500153</v>
          </cell>
          <cell r="C234" t="str">
            <v>Workers Comp - ESIS Working Fund</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V234">
            <v>0</v>
          </cell>
          <cell r="W234">
            <v>0</v>
          </cell>
          <cell r="X234">
            <v>0</v>
          </cell>
          <cell r="AD234">
            <v>0</v>
          </cell>
          <cell r="AE234">
            <v>0</v>
          </cell>
          <cell r="AF234">
            <v>0</v>
          </cell>
          <cell r="AG234">
            <v>0</v>
          </cell>
          <cell r="AH234">
            <v>0</v>
          </cell>
          <cell r="AJ234">
            <v>0</v>
          </cell>
        </row>
        <row r="235">
          <cell r="A235">
            <v>13500163</v>
          </cell>
          <cell r="C235" t="str">
            <v>Working Fund - Baker Lodge</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V235">
            <v>0</v>
          </cell>
          <cell r="W235">
            <v>0</v>
          </cell>
          <cell r="X235">
            <v>0</v>
          </cell>
          <cell r="AD235">
            <v>0</v>
          </cell>
          <cell r="AE235">
            <v>0</v>
          </cell>
          <cell r="AF235">
            <v>0</v>
          </cell>
          <cell r="AG235">
            <v>0</v>
          </cell>
          <cell r="AH235">
            <v>0</v>
          </cell>
          <cell r="AJ235">
            <v>0</v>
          </cell>
        </row>
        <row r="236">
          <cell r="A236">
            <v>13500172</v>
          </cell>
          <cell r="C236" t="str">
            <v>Northwest Permits Operating Advance- Gas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V236">
            <v>0</v>
          </cell>
          <cell r="W236">
            <v>0</v>
          </cell>
          <cell r="X236">
            <v>0</v>
          </cell>
          <cell r="AD236">
            <v>0</v>
          </cell>
          <cell r="AE236">
            <v>0</v>
          </cell>
          <cell r="AF236">
            <v>0</v>
          </cell>
          <cell r="AG236">
            <v>0</v>
          </cell>
          <cell r="AH236">
            <v>0</v>
          </cell>
          <cell r="AJ236">
            <v>0</v>
          </cell>
        </row>
        <row r="237">
          <cell r="A237">
            <v>13500173</v>
          </cell>
          <cell r="C237" t="str">
            <v>RW (Right of Way) Easements &amp; Permits</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V237">
            <v>0</v>
          </cell>
          <cell r="W237">
            <v>0</v>
          </cell>
          <cell r="X237">
            <v>0</v>
          </cell>
          <cell r="AD237">
            <v>0</v>
          </cell>
          <cell r="AE237">
            <v>0</v>
          </cell>
          <cell r="AF237">
            <v>0</v>
          </cell>
          <cell r="AG237">
            <v>0</v>
          </cell>
          <cell r="AH237">
            <v>0</v>
          </cell>
          <cell r="AJ237">
            <v>0</v>
          </cell>
        </row>
        <row r="238">
          <cell r="A238">
            <v>13500182</v>
          </cell>
          <cell r="C238" t="str">
            <v>City of Burien Gas Permits &amp; Fees</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V238">
            <v>0</v>
          </cell>
          <cell r="W238">
            <v>0</v>
          </cell>
          <cell r="X238">
            <v>0</v>
          </cell>
          <cell r="AD238">
            <v>0</v>
          </cell>
          <cell r="AE238">
            <v>0</v>
          </cell>
          <cell r="AF238">
            <v>0</v>
          </cell>
          <cell r="AG238">
            <v>0</v>
          </cell>
          <cell r="AH238">
            <v>0</v>
          </cell>
          <cell r="AJ238">
            <v>0</v>
          </cell>
        </row>
        <row r="239">
          <cell r="A239">
            <v>13500183</v>
          </cell>
          <cell r="C239" t="str">
            <v>Working Fund - DCG Postage Expenses</v>
          </cell>
          <cell r="D239">
            <v>100000</v>
          </cell>
          <cell r="E239">
            <v>100000</v>
          </cell>
          <cell r="F239">
            <v>100000</v>
          </cell>
          <cell r="G239">
            <v>100000</v>
          </cell>
          <cell r="H239">
            <v>100000</v>
          </cell>
          <cell r="I239">
            <v>100000</v>
          </cell>
          <cell r="J239">
            <v>100000</v>
          </cell>
          <cell r="K239">
            <v>100000</v>
          </cell>
          <cell r="L239">
            <v>100000</v>
          </cell>
          <cell r="M239">
            <v>100000</v>
          </cell>
          <cell r="N239">
            <v>100000</v>
          </cell>
          <cell r="O239">
            <v>100000</v>
          </cell>
          <cell r="P239">
            <v>100000</v>
          </cell>
          <cell r="Q239">
            <v>100000</v>
          </cell>
          <cell r="V239">
            <v>0</v>
          </cell>
          <cell r="W239">
            <v>0</v>
          </cell>
          <cell r="X239">
            <v>0</v>
          </cell>
          <cell r="AD239">
            <v>0</v>
          </cell>
          <cell r="AE239">
            <v>0</v>
          </cell>
          <cell r="AF239">
            <v>0</v>
          </cell>
          <cell r="AG239">
            <v>0</v>
          </cell>
          <cell r="AH239">
            <v>100000</v>
          </cell>
          <cell r="AJ239">
            <v>0</v>
          </cell>
        </row>
        <row r="240">
          <cell r="A240">
            <v>13500192</v>
          </cell>
          <cell r="C240" t="str">
            <v>Working Funds - Mercer Island</v>
          </cell>
          <cell r="D240">
            <v>6000</v>
          </cell>
          <cell r="E240">
            <v>6000</v>
          </cell>
          <cell r="F240">
            <v>6000</v>
          </cell>
          <cell r="G240">
            <v>0</v>
          </cell>
          <cell r="H240">
            <v>0</v>
          </cell>
          <cell r="I240">
            <v>0</v>
          </cell>
          <cell r="J240">
            <v>0</v>
          </cell>
          <cell r="K240">
            <v>0</v>
          </cell>
          <cell r="L240">
            <v>0</v>
          </cell>
          <cell r="M240">
            <v>0</v>
          </cell>
          <cell r="N240">
            <v>0</v>
          </cell>
          <cell r="O240">
            <v>0</v>
          </cell>
          <cell r="P240">
            <v>0</v>
          </cell>
          <cell r="Q240">
            <v>1250</v>
          </cell>
          <cell r="V240">
            <v>0</v>
          </cell>
          <cell r="W240">
            <v>0</v>
          </cell>
          <cell r="X240">
            <v>0</v>
          </cell>
          <cell r="AD240">
            <v>0</v>
          </cell>
          <cell r="AE240">
            <v>0</v>
          </cell>
          <cell r="AF240">
            <v>0</v>
          </cell>
          <cell r="AG240">
            <v>0</v>
          </cell>
          <cell r="AH240">
            <v>1250</v>
          </cell>
          <cell r="AJ240">
            <v>0</v>
          </cell>
        </row>
        <row r="241">
          <cell r="A241">
            <v>13500201</v>
          </cell>
          <cell r="C241" t="str">
            <v>Ferndale Cash Advance ( NAES Corporation)</v>
          </cell>
          <cell r="D241">
            <v>537090.43999999994</v>
          </cell>
          <cell r="E241">
            <v>497246.51</v>
          </cell>
          <cell r="F241">
            <v>506560.06</v>
          </cell>
          <cell r="G241">
            <v>844638.07</v>
          </cell>
          <cell r="H241">
            <v>476433.14</v>
          </cell>
          <cell r="I241">
            <v>499737.97</v>
          </cell>
          <cell r="J241">
            <v>531100.39</v>
          </cell>
          <cell r="K241">
            <v>582010.52</v>
          </cell>
          <cell r="L241">
            <v>577634.57999999996</v>
          </cell>
          <cell r="M241">
            <v>1748405.94</v>
          </cell>
          <cell r="N241">
            <v>432439.4</v>
          </cell>
          <cell r="O241">
            <v>591909.12</v>
          </cell>
          <cell r="P241">
            <v>560304.51</v>
          </cell>
          <cell r="Q241">
            <v>653067.76458333328</v>
          </cell>
          <cell r="V241">
            <v>0</v>
          </cell>
          <cell r="W241">
            <v>0</v>
          </cell>
          <cell r="X241">
            <v>0</v>
          </cell>
          <cell r="AD241">
            <v>0</v>
          </cell>
          <cell r="AE241">
            <v>0</v>
          </cell>
          <cell r="AF241">
            <v>0</v>
          </cell>
          <cell r="AG241">
            <v>0</v>
          </cell>
          <cell r="AH241">
            <v>653067.76458333328</v>
          </cell>
          <cell r="AJ241">
            <v>0</v>
          </cell>
        </row>
        <row r="242">
          <cell r="A242">
            <v>13500211</v>
          </cell>
          <cell r="C242" t="str">
            <v>Mint Farm Deposit</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AD242">
            <v>0</v>
          </cell>
          <cell r="AE242">
            <v>0</v>
          </cell>
          <cell r="AF242">
            <v>0</v>
          </cell>
          <cell r="AG242">
            <v>0</v>
          </cell>
          <cell r="AH242">
            <v>0</v>
          </cell>
          <cell r="AJ242">
            <v>0</v>
          </cell>
        </row>
        <row r="243">
          <cell r="A243">
            <v>13501001</v>
          </cell>
          <cell r="C243" t="str">
            <v>Working Fund - Agent (Encogen)</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V243">
            <v>0</v>
          </cell>
          <cell r="W243">
            <v>0</v>
          </cell>
          <cell r="X243">
            <v>0</v>
          </cell>
          <cell r="AD243">
            <v>0</v>
          </cell>
          <cell r="AE243">
            <v>0</v>
          </cell>
          <cell r="AF243">
            <v>0</v>
          </cell>
          <cell r="AG243">
            <v>0</v>
          </cell>
          <cell r="AH243">
            <v>0</v>
          </cell>
          <cell r="AJ243">
            <v>0</v>
          </cell>
        </row>
        <row r="244">
          <cell r="A244">
            <v>13600003</v>
          </cell>
          <cell r="C244" t="str">
            <v>Temporary Cash Investments-Non Tax Exempt</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T244" t="str">
            <v>23.1</v>
          </cell>
          <cell r="V244">
            <v>0</v>
          </cell>
          <cell r="W244">
            <v>0</v>
          </cell>
          <cell r="X244">
            <v>0</v>
          </cell>
          <cell r="AB244">
            <v>0</v>
          </cell>
          <cell r="AC244">
            <v>0</v>
          </cell>
          <cell r="AD244">
            <v>0</v>
          </cell>
          <cell r="AJ244">
            <v>0</v>
          </cell>
        </row>
        <row r="245">
          <cell r="A245">
            <v>13600013</v>
          </cell>
          <cell r="C245" t="str">
            <v>Temporary Cash Investments-Taxable</v>
          </cell>
          <cell r="D245">
            <v>0</v>
          </cell>
          <cell r="E245">
            <v>0</v>
          </cell>
          <cell r="F245">
            <v>0</v>
          </cell>
          <cell r="G245">
            <v>0</v>
          </cell>
          <cell r="H245">
            <v>0</v>
          </cell>
          <cell r="I245">
            <v>0</v>
          </cell>
          <cell r="J245">
            <v>0</v>
          </cell>
          <cell r="K245">
            <v>18000000</v>
          </cell>
          <cell r="L245">
            <v>0</v>
          </cell>
          <cell r="M245">
            <v>0</v>
          </cell>
          <cell r="N245">
            <v>0</v>
          </cell>
          <cell r="O245">
            <v>0</v>
          </cell>
          <cell r="P245">
            <v>0</v>
          </cell>
          <cell r="Q245">
            <v>1500000</v>
          </cell>
          <cell r="T245" t="str">
            <v>56</v>
          </cell>
          <cell r="U245" t="str">
            <v>Changed</v>
          </cell>
          <cell r="V245">
            <v>0</v>
          </cell>
          <cell r="W245">
            <v>0</v>
          </cell>
          <cell r="X245">
            <v>0</v>
          </cell>
          <cell r="AD245">
            <v>0</v>
          </cell>
          <cell r="AE245">
            <v>1500000</v>
          </cell>
          <cell r="AF245">
            <v>1500000</v>
          </cell>
          <cell r="AG245">
            <v>1500000</v>
          </cell>
          <cell r="AJ245">
            <v>0</v>
          </cell>
        </row>
        <row r="246">
          <cell r="A246">
            <v>13600073</v>
          </cell>
          <cell r="C246" t="str">
            <v>Wells Fargo foreign investments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T246" t="str">
            <v>23.1</v>
          </cell>
          <cell r="V246">
            <v>0</v>
          </cell>
          <cell r="W246">
            <v>0</v>
          </cell>
          <cell r="X246">
            <v>0</v>
          </cell>
          <cell r="AB246">
            <v>0</v>
          </cell>
          <cell r="AC246">
            <v>0</v>
          </cell>
          <cell r="AD246">
            <v>0</v>
          </cell>
          <cell r="AJ246">
            <v>0</v>
          </cell>
        </row>
        <row r="247">
          <cell r="A247">
            <v>13600403</v>
          </cell>
          <cell r="C247" t="str">
            <v>Temporary Cash Investments- Key Bank</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T247" t="str">
            <v>23.1</v>
          </cell>
          <cell r="V247">
            <v>0</v>
          </cell>
          <cell r="W247">
            <v>0</v>
          </cell>
          <cell r="X247">
            <v>0</v>
          </cell>
          <cell r="AB247">
            <v>0</v>
          </cell>
          <cell r="AC247">
            <v>0</v>
          </cell>
          <cell r="AD247">
            <v>0</v>
          </cell>
          <cell r="AJ247">
            <v>0</v>
          </cell>
        </row>
        <row r="248">
          <cell r="A248">
            <v>13600413</v>
          </cell>
          <cell r="C248" t="str">
            <v>Temporary Investments Key Bank - BPA Restrict</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T248" t="str">
            <v>23.1</v>
          </cell>
          <cell r="V248">
            <v>0</v>
          </cell>
          <cell r="W248">
            <v>0</v>
          </cell>
          <cell r="X248">
            <v>0</v>
          </cell>
          <cell r="AB248">
            <v>0</v>
          </cell>
          <cell r="AC248">
            <v>0</v>
          </cell>
          <cell r="AD248">
            <v>0</v>
          </cell>
          <cell r="AJ248">
            <v>0</v>
          </cell>
        </row>
        <row r="249">
          <cell r="A249">
            <v>13600423</v>
          </cell>
          <cell r="C249" t="str">
            <v>Temporary Cash Investment - Key Bank - CFI</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T249" t="str">
            <v>23.1</v>
          </cell>
          <cell r="V249">
            <v>0</v>
          </cell>
          <cell r="W249">
            <v>0</v>
          </cell>
          <cell r="X249">
            <v>0</v>
          </cell>
          <cell r="AB249">
            <v>0</v>
          </cell>
          <cell r="AC249">
            <v>0</v>
          </cell>
          <cell r="AD249">
            <v>0</v>
          </cell>
          <cell r="AJ249">
            <v>0</v>
          </cell>
        </row>
        <row r="250">
          <cell r="A250">
            <v>14100183</v>
          </cell>
          <cell r="C250" t="str">
            <v>S-T Notes Rec - Misc</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T250" t="str">
            <v>56</v>
          </cell>
          <cell r="V250">
            <v>0</v>
          </cell>
          <cell r="W250">
            <v>0</v>
          </cell>
          <cell r="X250">
            <v>0</v>
          </cell>
          <cell r="AD250">
            <v>0</v>
          </cell>
          <cell r="AE250">
            <v>0</v>
          </cell>
          <cell r="AF250">
            <v>0</v>
          </cell>
          <cell r="AG250">
            <v>0</v>
          </cell>
          <cell r="AJ250">
            <v>0</v>
          </cell>
        </row>
        <row r="251">
          <cell r="A251">
            <v>14100301</v>
          </cell>
          <cell r="C251" t="str">
            <v>Notes Rec Line Extensions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T251" t="str">
            <v>56</v>
          </cell>
          <cell r="V251">
            <v>0</v>
          </cell>
          <cell r="W251">
            <v>0</v>
          </cell>
          <cell r="X251">
            <v>0</v>
          </cell>
          <cell r="AD251">
            <v>0</v>
          </cell>
          <cell r="AE251">
            <v>0</v>
          </cell>
          <cell r="AF251">
            <v>0</v>
          </cell>
          <cell r="AG251">
            <v>0</v>
          </cell>
          <cell r="AJ251">
            <v>0</v>
          </cell>
        </row>
        <row r="252">
          <cell r="A252">
            <v>14100311</v>
          </cell>
          <cell r="C252" t="str">
            <v>Notes Receivable Line Extensions in CLX</v>
          </cell>
          <cell r="D252">
            <v>3312955.02</v>
          </cell>
          <cell r="E252">
            <v>3312955.02</v>
          </cell>
          <cell r="F252">
            <v>3312955.02</v>
          </cell>
          <cell r="G252">
            <v>3312955.02</v>
          </cell>
          <cell r="H252">
            <v>3307509.42</v>
          </cell>
          <cell r="I252">
            <v>3307509.42</v>
          </cell>
          <cell r="J252">
            <v>3307509.42</v>
          </cell>
          <cell r="K252">
            <v>3259692.33</v>
          </cell>
          <cell r="L252">
            <v>3259692.33</v>
          </cell>
          <cell r="M252">
            <v>3259692.33</v>
          </cell>
          <cell r="N252">
            <v>3259692.33</v>
          </cell>
          <cell r="O252">
            <v>3259692.33</v>
          </cell>
          <cell r="P252">
            <v>3259692.33</v>
          </cell>
          <cell r="Q252">
            <v>3287181.553749999</v>
          </cell>
          <cell r="T252" t="str">
            <v>56</v>
          </cell>
          <cell r="V252">
            <v>0</v>
          </cell>
          <cell r="W252">
            <v>0</v>
          </cell>
          <cell r="X252">
            <v>0</v>
          </cell>
          <cell r="AD252">
            <v>0</v>
          </cell>
          <cell r="AE252">
            <v>3287181.553749999</v>
          </cell>
          <cell r="AF252">
            <v>3287181.553749999</v>
          </cell>
          <cell r="AG252">
            <v>3287181.553749999</v>
          </cell>
          <cell r="AJ252">
            <v>0</v>
          </cell>
        </row>
        <row r="253">
          <cell r="A253">
            <v>14200003</v>
          </cell>
          <cell r="C253" t="str">
            <v>Customer Accounts Receivable</v>
          </cell>
          <cell r="D253">
            <v>-11430.81</v>
          </cell>
          <cell r="E253">
            <v>-659.5</v>
          </cell>
          <cell r="F253">
            <v>0</v>
          </cell>
          <cell r="G253">
            <v>0</v>
          </cell>
          <cell r="H253">
            <v>0</v>
          </cell>
          <cell r="I253">
            <v>0</v>
          </cell>
          <cell r="J253">
            <v>0</v>
          </cell>
          <cell r="K253">
            <v>-26782.04</v>
          </cell>
          <cell r="L253">
            <v>-498.1</v>
          </cell>
          <cell r="M253">
            <v>0</v>
          </cell>
          <cell r="N253">
            <v>-86.01</v>
          </cell>
          <cell r="O253">
            <v>0</v>
          </cell>
          <cell r="P253">
            <v>0</v>
          </cell>
          <cell r="Q253">
            <v>-2811.7545833333334</v>
          </cell>
          <cell r="V253">
            <v>0</v>
          </cell>
          <cell r="W253">
            <v>0</v>
          </cell>
          <cell r="X253">
            <v>0</v>
          </cell>
          <cell r="AD253">
            <v>0</v>
          </cell>
          <cell r="AE253">
            <v>0</v>
          </cell>
          <cell r="AF253">
            <v>0</v>
          </cell>
          <cell r="AG253">
            <v>0</v>
          </cell>
          <cell r="AH253">
            <v>-2811.7545833333334</v>
          </cell>
          <cell r="AJ253">
            <v>0</v>
          </cell>
        </row>
        <row r="254">
          <cell r="A254">
            <v>14200010</v>
          </cell>
          <cell r="C254" t="str">
            <v>Account Receivable</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T254" t="str">
            <v>55</v>
          </cell>
          <cell r="V254">
            <v>0</v>
          </cell>
          <cell r="W254">
            <v>0</v>
          </cell>
          <cell r="X254">
            <v>0</v>
          </cell>
          <cell r="AD254">
            <v>0</v>
          </cell>
          <cell r="AE254">
            <v>0</v>
          </cell>
          <cell r="AF254">
            <v>0</v>
          </cell>
          <cell r="AG254">
            <v>0</v>
          </cell>
          <cell r="AJ254">
            <v>0</v>
          </cell>
        </row>
        <row r="255">
          <cell r="A255">
            <v>14200011</v>
          </cell>
          <cell r="C255" t="str">
            <v>Elec/Cust Accounts Receivable CLX</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V255">
            <v>0</v>
          </cell>
          <cell r="W255">
            <v>0</v>
          </cell>
          <cell r="X255">
            <v>0</v>
          </cell>
          <cell r="AD255">
            <v>0</v>
          </cell>
          <cell r="AE255">
            <v>0</v>
          </cell>
          <cell r="AF255">
            <v>0</v>
          </cell>
          <cell r="AG255">
            <v>0</v>
          </cell>
          <cell r="AH255">
            <v>0</v>
          </cell>
          <cell r="AJ255">
            <v>0</v>
          </cell>
        </row>
        <row r="256">
          <cell r="A256">
            <v>14200012</v>
          </cell>
          <cell r="C256" t="str">
            <v>Gas - Cust ACDts Rec - Unprocessed Rece</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V256">
            <v>0</v>
          </cell>
          <cell r="W256">
            <v>0</v>
          </cell>
          <cell r="X256">
            <v>0</v>
          </cell>
          <cell r="AD256">
            <v>0</v>
          </cell>
          <cell r="AE256">
            <v>0</v>
          </cell>
          <cell r="AF256">
            <v>0</v>
          </cell>
          <cell r="AG256">
            <v>0</v>
          </cell>
          <cell r="AH256">
            <v>0</v>
          </cell>
          <cell r="AJ256">
            <v>0</v>
          </cell>
        </row>
        <row r="257">
          <cell r="A257">
            <v>14200020</v>
          </cell>
          <cell r="C257" t="str">
            <v>Secure Pledge Accounts Receivable</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T257" t="str">
            <v>55</v>
          </cell>
          <cell r="V257">
            <v>0</v>
          </cell>
          <cell r="W257">
            <v>0</v>
          </cell>
          <cell r="X257">
            <v>0</v>
          </cell>
          <cell r="AD257">
            <v>0</v>
          </cell>
          <cell r="AE257">
            <v>0</v>
          </cell>
          <cell r="AF257">
            <v>0</v>
          </cell>
          <cell r="AG257">
            <v>0</v>
          </cell>
          <cell r="AJ257">
            <v>0</v>
          </cell>
        </row>
        <row r="258">
          <cell r="A258">
            <v>14200033</v>
          </cell>
          <cell r="C258" t="str">
            <v>Unearned Carrying Charges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T258">
            <v>44</v>
          </cell>
          <cell r="V258">
            <v>0</v>
          </cell>
          <cell r="W258">
            <v>0</v>
          </cell>
          <cell r="X258">
            <v>0</v>
          </cell>
          <cell r="AD258">
            <v>0</v>
          </cell>
          <cell r="AE258">
            <v>0</v>
          </cell>
          <cell r="AF258">
            <v>0</v>
          </cell>
          <cell r="AG258">
            <v>0</v>
          </cell>
          <cell r="AJ258">
            <v>0</v>
          </cell>
        </row>
        <row r="259">
          <cell r="A259">
            <v>14200043</v>
          </cell>
          <cell r="C259" t="str">
            <v>A/R Merchandise</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T259">
            <v>44</v>
          </cell>
          <cell r="V259">
            <v>0</v>
          </cell>
          <cell r="W259">
            <v>0</v>
          </cell>
          <cell r="X259">
            <v>0</v>
          </cell>
          <cell r="AD259">
            <v>0</v>
          </cell>
          <cell r="AE259">
            <v>0</v>
          </cell>
          <cell r="AF259">
            <v>0</v>
          </cell>
          <cell r="AG259">
            <v>0</v>
          </cell>
          <cell r="AJ259">
            <v>0</v>
          </cell>
        </row>
        <row r="260">
          <cell r="A260">
            <v>14200052</v>
          </cell>
          <cell r="C260" t="str">
            <v>Gas- Cust Accounts Receivable CLX</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V260">
            <v>0</v>
          </cell>
          <cell r="W260">
            <v>0</v>
          </cell>
          <cell r="X260">
            <v>0</v>
          </cell>
          <cell r="AD260">
            <v>0</v>
          </cell>
          <cell r="AE260">
            <v>0</v>
          </cell>
          <cell r="AF260">
            <v>0</v>
          </cell>
          <cell r="AG260">
            <v>0</v>
          </cell>
          <cell r="AH260">
            <v>0</v>
          </cell>
          <cell r="AJ260">
            <v>0</v>
          </cell>
        </row>
        <row r="261">
          <cell r="A261">
            <v>14200061</v>
          </cell>
          <cell r="C261" t="str">
            <v>Accounts Receivable - PSE Customers - E</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T261" t="str">
            <v>56</v>
          </cell>
          <cell r="V261">
            <v>0</v>
          </cell>
          <cell r="W261">
            <v>0</v>
          </cell>
          <cell r="X261">
            <v>0</v>
          </cell>
          <cell r="AD261">
            <v>0</v>
          </cell>
          <cell r="AE261">
            <v>0</v>
          </cell>
          <cell r="AF261">
            <v>0</v>
          </cell>
          <cell r="AG261">
            <v>0</v>
          </cell>
          <cell r="AJ261">
            <v>0</v>
          </cell>
        </row>
        <row r="262">
          <cell r="A262">
            <v>14200062</v>
          </cell>
          <cell r="C262" t="str">
            <v>Accounts Receivable - PSE Customers - G</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T262" t="str">
            <v>56</v>
          </cell>
          <cell r="V262">
            <v>0</v>
          </cell>
          <cell r="W262">
            <v>0</v>
          </cell>
          <cell r="X262">
            <v>0</v>
          </cell>
          <cell r="AD262">
            <v>0</v>
          </cell>
          <cell r="AE262">
            <v>0</v>
          </cell>
          <cell r="AF262">
            <v>0</v>
          </cell>
          <cell r="AG262">
            <v>0</v>
          </cell>
          <cell r="AJ262">
            <v>0</v>
          </cell>
        </row>
        <row r="263">
          <cell r="A263">
            <v>14200063</v>
          </cell>
          <cell r="C263" t="str">
            <v>Subordinated Note Receivable from RR</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T263" t="str">
            <v>56</v>
          </cell>
          <cell r="V263">
            <v>0</v>
          </cell>
          <cell r="W263">
            <v>0</v>
          </cell>
          <cell r="X263">
            <v>0</v>
          </cell>
          <cell r="AD263">
            <v>0</v>
          </cell>
          <cell r="AE263">
            <v>0</v>
          </cell>
          <cell r="AF263">
            <v>0</v>
          </cell>
          <cell r="AG263">
            <v>0</v>
          </cell>
          <cell r="AJ263">
            <v>0</v>
          </cell>
        </row>
        <row r="264">
          <cell r="A264">
            <v>14200073</v>
          </cell>
          <cell r="C264" t="str">
            <v>A/R Short-Term Securitization Agreemen</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T264">
            <v>9</v>
          </cell>
          <cell r="V264">
            <v>0</v>
          </cell>
          <cell r="W264">
            <v>0</v>
          </cell>
          <cell r="X264">
            <v>0</v>
          </cell>
          <cell r="AD264">
            <v>0</v>
          </cell>
          <cell r="AE264">
            <v>0</v>
          </cell>
          <cell r="AF264">
            <v>0</v>
          </cell>
          <cell r="AG264">
            <v>0</v>
          </cell>
          <cell r="AJ264">
            <v>0</v>
          </cell>
        </row>
        <row r="265">
          <cell r="A265">
            <v>14200101</v>
          </cell>
          <cell r="C265" t="str">
            <v>Discount for NPV - Elect</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T265" t="str">
            <v>56</v>
          </cell>
          <cell r="V265">
            <v>0</v>
          </cell>
          <cell r="W265">
            <v>0</v>
          </cell>
          <cell r="X265">
            <v>0</v>
          </cell>
          <cell r="AD265">
            <v>0</v>
          </cell>
          <cell r="AE265">
            <v>0</v>
          </cell>
          <cell r="AF265">
            <v>0</v>
          </cell>
          <cell r="AG265">
            <v>0</v>
          </cell>
          <cell r="AJ265">
            <v>0</v>
          </cell>
        </row>
        <row r="266">
          <cell r="A266">
            <v>14200102</v>
          </cell>
          <cell r="C266" t="str">
            <v>Discount for NPV - Gas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T266" t="str">
            <v>56</v>
          </cell>
          <cell r="V266">
            <v>0</v>
          </cell>
          <cell r="W266">
            <v>0</v>
          </cell>
          <cell r="X266">
            <v>0</v>
          </cell>
          <cell r="AD266">
            <v>0</v>
          </cell>
          <cell r="AE266">
            <v>0</v>
          </cell>
          <cell r="AF266">
            <v>0</v>
          </cell>
          <cell r="AG266">
            <v>0</v>
          </cell>
          <cell r="AJ266">
            <v>0</v>
          </cell>
        </row>
        <row r="267">
          <cell r="A267">
            <v>14200201</v>
          </cell>
          <cell r="C267" t="str">
            <v>Electric Customer Accounts Receivable</v>
          </cell>
          <cell r="D267">
            <v>121610573.98999999</v>
          </cell>
          <cell r="E267">
            <v>121758436.23999999</v>
          </cell>
          <cell r="F267">
            <v>149815430.97999999</v>
          </cell>
          <cell r="G267">
            <v>170444519.31</v>
          </cell>
          <cell r="H267">
            <v>195771882.87</v>
          </cell>
          <cell r="I267">
            <v>191214075.81</v>
          </cell>
          <cell r="J267">
            <v>166737715.58000001</v>
          </cell>
          <cell r="K267">
            <v>156623802.56</v>
          </cell>
          <cell r="L267">
            <v>139578542.46000001</v>
          </cell>
          <cell r="M267">
            <v>127497746.73</v>
          </cell>
          <cell r="N267">
            <v>126549697.84</v>
          </cell>
          <cell r="O267">
            <v>126413615.79000001</v>
          </cell>
          <cell r="P267">
            <v>124792908.56999999</v>
          </cell>
          <cell r="Q267">
            <v>149633933.95416668</v>
          </cell>
          <cell r="V267">
            <v>0</v>
          </cell>
          <cell r="W267">
            <v>0</v>
          </cell>
          <cell r="X267">
            <v>0</v>
          </cell>
          <cell r="AD267">
            <v>0</v>
          </cell>
          <cell r="AE267">
            <v>0</v>
          </cell>
          <cell r="AF267">
            <v>0</v>
          </cell>
          <cell r="AG267">
            <v>0</v>
          </cell>
          <cell r="AH267">
            <v>149633933.95416668</v>
          </cell>
          <cell r="AJ267">
            <v>0</v>
          </cell>
        </row>
        <row r="268">
          <cell r="A268">
            <v>14200202</v>
          </cell>
          <cell r="C268" t="str">
            <v>Gas Customer Accounts Receivable</v>
          </cell>
          <cell r="D268">
            <v>31920610.870000001</v>
          </cell>
          <cell r="E268">
            <v>36270977.969999999</v>
          </cell>
          <cell r="F268">
            <v>61400055.880000003</v>
          </cell>
          <cell r="G268">
            <v>82545445.840000004</v>
          </cell>
          <cell r="H268">
            <v>101826200.17</v>
          </cell>
          <cell r="I268">
            <v>91952810.060000002</v>
          </cell>
          <cell r="J268">
            <v>75985408.049999997</v>
          </cell>
          <cell r="K268">
            <v>60844119.090000004</v>
          </cell>
          <cell r="L268">
            <v>46485918.270000003</v>
          </cell>
          <cell r="M268">
            <v>39321951.539999999</v>
          </cell>
          <cell r="N268">
            <v>34575858.350000001</v>
          </cell>
          <cell r="O268">
            <v>28394913.32</v>
          </cell>
          <cell r="P268">
            <v>26210949.149999999</v>
          </cell>
          <cell r="Q268">
            <v>57389119.87916667</v>
          </cell>
          <cell r="V268">
            <v>0</v>
          </cell>
          <cell r="W268">
            <v>0</v>
          </cell>
          <cell r="X268">
            <v>0</v>
          </cell>
          <cell r="AD268">
            <v>0</v>
          </cell>
          <cell r="AE268">
            <v>0</v>
          </cell>
          <cell r="AF268">
            <v>0</v>
          </cell>
          <cell r="AG268">
            <v>0</v>
          </cell>
          <cell r="AH268">
            <v>57389119.87916667</v>
          </cell>
          <cell r="AJ268">
            <v>0</v>
          </cell>
        </row>
        <row r="269">
          <cell r="A269">
            <v>14200203</v>
          </cell>
          <cell r="C269" t="str">
            <v>Cust Accts Recv Unapplied Credits</v>
          </cell>
          <cell r="D269">
            <v>-10084593.960000001</v>
          </cell>
          <cell r="E269">
            <v>-8358503.6600000001</v>
          </cell>
          <cell r="F269">
            <v>-6793447.4500000002</v>
          </cell>
          <cell r="G269">
            <v>-5302407.38</v>
          </cell>
          <cell r="H269">
            <v>-4220646.26</v>
          </cell>
          <cell r="I269">
            <v>-3541380.56</v>
          </cell>
          <cell r="J269">
            <v>-3057502.31</v>
          </cell>
          <cell r="K269">
            <v>-2732341.12</v>
          </cell>
          <cell r="L269">
            <v>-2502077.64</v>
          </cell>
          <cell r="M269">
            <v>-2268987.19</v>
          </cell>
          <cell r="N269">
            <v>-2083991.48</v>
          </cell>
          <cell r="O269">
            <v>-1950553.71</v>
          </cell>
          <cell r="P269">
            <v>-1693831.28</v>
          </cell>
          <cell r="Q269">
            <v>-4058420.9483333323</v>
          </cell>
          <cell r="V269">
            <v>0</v>
          </cell>
          <cell r="W269">
            <v>0</v>
          </cell>
          <cell r="X269">
            <v>0</v>
          </cell>
          <cell r="AD269">
            <v>0</v>
          </cell>
          <cell r="AE269">
            <v>0</v>
          </cell>
          <cell r="AF269">
            <v>0</v>
          </cell>
          <cell r="AG269">
            <v>0</v>
          </cell>
          <cell r="AH269">
            <v>-4058420.9483333323</v>
          </cell>
          <cell r="AJ269">
            <v>0</v>
          </cell>
        </row>
        <row r="270">
          <cell r="A270">
            <v>14200213</v>
          </cell>
          <cell r="C270" t="str">
            <v>Cust Accts Recv Unapplied Credits</v>
          </cell>
          <cell r="D270">
            <v>-20490.18</v>
          </cell>
          <cell r="E270">
            <v>-648179.01</v>
          </cell>
          <cell r="F270">
            <v>-14145.14</v>
          </cell>
          <cell r="G270">
            <v>-21129.47</v>
          </cell>
          <cell r="H270">
            <v>-31040.37</v>
          </cell>
          <cell r="I270">
            <v>-15609.2</v>
          </cell>
          <cell r="J270">
            <v>-26316.3</v>
          </cell>
          <cell r="K270">
            <v>-38022.519999999997</v>
          </cell>
          <cell r="L270">
            <v>-24678.54</v>
          </cell>
          <cell r="M270">
            <v>-14930.4</v>
          </cell>
          <cell r="N270">
            <v>-38292.080000000002</v>
          </cell>
          <cell r="O270">
            <v>-21494.36</v>
          </cell>
          <cell r="P270">
            <v>-33422.14</v>
          </cell>
          <cell r="Q270">
            <v>-76732.795833333337</v>
          </cell>
          <cell r="V270">
            <v>0</v>
          </cell>
          <cell r="W270">
            <v>0</v>
          </cell>
          <cell r="X270">
            <v>0</v>
          </cell>
          <cell r="AD270">
            <v>0</v>
          </cell>
          <cell r="AE270">
            <v>0</v>
          </cell>
          <cell r="AF270">
            <v>0</v>
          </cell>
          <cell r="AG270">
            <v>0</v>
          </cell>
          <cell r="AH270">
            <v>-76732.795833333337</v>
          </cell>
          <cell r="AJ270">
            <v>0</v>
          </cell>
        </row>
        <row r="271">
          <cell r="A271">
            <v>14200223</v>
          </cell>
          <cell r="C271" t="str">
            <v>Cust Payment Returns Clarification Acct</v>
          </cell>
          <cell r="D271">
            <v>21983.79</v>
          </cell>
          <cell r="E271">
            <v>21838.79</v>
          </cell>
          <cell r="F271">
            <v>21838.79</v>
          </cell>
          <cell r="G271">
            <v>21838.79</v>
          </cell>
          <cell r="H271">
            <v>23425.81</v>
          </cell>
          <cell r="I271">
            <v>22127.19</v>
          </cell>
          <cell r="J271">
            <v>21822.79</v>
          </cell>
          <cell r="K271">
            <v>23242.14</v>
          </cell>
          <cell r="L271">
            <v>21822.79</v>
          </cell>
          <cell r="M271">
            <v>22222.79</v>
          </cell>
          <cell r="N271">
            <v>22222.79</v>
          </cell>
          <cell r="O271">
            <v>22222.79</v>
          </cell>
          <cell r="P271">
            <v>22974.29</v>
          </cell>
          <cell r="Q271">
            <v>22258.708333333332</v>
          </cell>
          <cell r="V271">
            <v>0</v>
          </cell>
          <cell r="W271">
            <v>0</v>
          </cell>
          <cell r="X271">
            <v>0</v>
          </cell>
          <cell r="AD271">
            <v>0</v>
          </cell>
          <cell r="AE271">
            <v>0</v>
          </cell>
          <cell r="AF271">
            <v>0</v>
          </cell>
          <cell r="AG271">
            <v>0</v>
          </cell>
          <cell r="AH271">
            <v>22258.708333333332</v>
          </cell>
          <cell r="AJ271">
            <v>0</v>
          </cell>
        </row>
        <row r="272">
          <cell r="A272">
            <v>14200251</v>
          </cell>
          <cell r="C272" t="str">
            <v>Electric Customer Accounts Receivable</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V272">
            <v>0</v>
          </cell>
          <cell r="W272">
            <v>0</v>
          </cell>
          <cell r="X272">
            <v>0</v>
          </cell>
          <cell r="AD272">
            <v>0</v>
          </cell>
          <cell r="AE272">
            <v>0</v>
          </cell>
          <cell r="AF272">
            <v>0</v>
          </cell>
          <cell r="AG272">
            <v>0</v>
          </cell>
          <cell r="AH272">
            <v>0</v>
          </cell>
          <cell r="AJ272">
            <v>0</v>
          </cell>
        </row>
        <row r="273">
          <cell r="A273">
            <v>14200252</v>
          </cell>
          <cell r="C273" t="str">
            <v>Gas CuGas - Cust Accounts Receivable CLX</v>
          </cell>
          <cell r="D273">
            <v>0</v>
          </cell>
          <cell r="E273">
            <v>0</v>
          </cell>
          <cell r="F273">
            <v>-1535593.1</v>
          </cell>
          <cell r="G273">
            <v>0</v>
          </cell>
          <cell r="H273">
            <v>0</v>
          </cell>
          <cell r="I273">
            <v>-1525678.44</v>
          </cell>
          <cell r="J273">
            <v>0</v>
          </cell>
          <cell r="K273">
            <v>0</v>
          </cell>
          <cell r="L273">
            <v>0</v>
          </cell>
          <cell r="M273">
            <v>0</v>
          </cell>
          <cell r="N273">
            <v>0</v>
          </cell>
          <cell r="O273">
            <v>0</v>
          </cell>
          <cell r="P273">
            <v>0</v>
          </cell>
          <cell r="Q273">
            <v>-255105.96166666667</v>
          </cell>
          <cell r="V273">
            <v>0</v>
          </cell>
          <cell r="W273">
            <v>0</v>
          </cell>
          <cell r="X273">
            <v>0</v>
          </cell>
          <cell r="AD273">
            <v>0</v>
          </cell>
          <cell r="AE273">
            <v>0</v>
          </cell>
          <cell r="AF273">
            <v>0</v>
          </cell>
          <cell r="AG273">
            <v>0</v>
          </cell>
          <cell r="AH273">
            <v>-255105.96166666667</v>
          </cell>
          <cell r="AJ273">
            <v>0</v>
          </cell>
        </row>
        <row r="274">
          <cell r="A274">
            <v>14200253</v>
          </cell>
          <cell r="C274" t="str">
            <v>Accruals - Customer Accts Recv Unapplie</v>
          </cell>
          <cell r="D274">
            <v>-8235.25</v>
          </cell>
          <cell r="E274">
            <v>-367497.77</v>
          </cell>
          <cell r="F274">
            <v>-285839.28999999998</v>
          </cell>
          <cell r="G274">
            <v>-26355.95</v>
          </cell>
          <cell r="H274">
            <v>-25208.18</v>
          </cell>
          <cell r="I274">
            <v>-222349.97</v>
          </cell>
          <cell r="J274">
            <v>-22388.58</v>
          </cell>
          <cell r="K274">
            <v>-49694.93</v>
          </cell>
          <cell r="L274">
            <v>-8044.29</v>
          </cell>
          <cell r="M274">
            <v>-51031.07</v>
          </cell>
          <cell r="N274">
            <v>-22336.720000000001</v>
          </cell>
          <cell r="O274">
            <v>-24175.38</v>
          </cell>
          <cell r="P274">
            <v>-30833.82</v>
          </cell>
          <cell r="Q274">
            <v>-93704.722083333312</v>
          </cell>
          <cell r="V274">
            <v>0</v>
          </cell>
          <cell r="W274">
            <v>0</v>
          </cell>
          <cell r="X274">
            <v>0</v>
          </cell>
          <cell r="AD274">
            <v>0</v>
          </cell>
          <cell r="AE274">
            <v>0</v>
          </cell>
          <cell r="AF274">
            <v>0</v>
          </cell>
          <cell r="AG274">
            <v>0</v>
          </cell>
          <cell r="AH274">
            <v>-93704.722083333312</v>
          </cell>
          <cell r="AJ274">
            <v>0</v>
          </cell>
        </row>
        <row r="275">
          <cell r="A275">
            <v>14209993</v>
          </cell>
          <cell r="C275" t="str">
            <v>Cust Accounts Receivable Unapplied Cred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V275">
            <v>0</v>
          </cell>
          <cell r="W275">
            <v>0</v>
          </cell>
          <cell r="X275">
            <v>0</v>
          </cell>
          <cell r="AB275">
            <v>0</v>
          </cell>
          <cell r="AC275">
            <v>0</v>
          </cell>
          <cell r="AD275">
            <v>0</v>
          </cell>
          <cell r="AE275">
            <v>0</v>
          </cell>
          <cell r="AF275">
            <v>0</v>
          </cell>
          <cell r="AG275">
            <v>0</v>
          </cell>
          <cell r="AH275">
            <v>0</v>
          </cell>
          <cell r="AJ275">
            <v>0</v>
          </cell>
        </row>
        <row r="276">
          <cell r="A276">
            <v>14300003</v>
          </cell>
          <cell r="C276" t="str">
            <v>ACDts Rec - Misc -401k forfeiture aCDou</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V276">
            <v>0</v>
          </cell>
          <cell r="W276">
            <v>0</v>
          </cell>
          <cell r="X276">
            <v>0</v>
          </cell>
          <cell r="AD276">
            <v>0</v>
          </cell>
          <cell r="AE276">
            <v>0</v>
          </cell>
          <cell r="AF276">
            <v>0</v>
          </cell>
          <cell r="AG276">
            <v>0</v>
          </cell>
          <cell r="AH276">
            <v>0</v>
          </cell>
          <cell r="AJ276">
            <v>0</v>
          </cell>
        </row>
        <row r="277">
          <cell r="A277">
            <v>14300061</v>
          </cell>
          <cell r="C277" t="str">
            <v>Canwest Settlement Receivable</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t="str">
            <v>6e</v>
          </cell>
          <cell r="T277">
            <v>23</v>
          </cell>
          <cell r="V277">
            <v>0</v>
          </cell>
          <cell r="W277">
            <v>0</v>
          </cell>
          <cell r="X277">
            <v>0</v>
          </cell>
          <cell r="Y277">
            <v>0</v>
          </cell>
          <cell r="AA277">
            <v>0</v>
          </cell>
          <cell r="AB277">
            <v>0</v>
          </cell>
          <cell r="AC277">
            <v>0</v>
          </cell>
          <cell r="AD277">
            <v>0</v>
          </cell>
          <cell r="AE277">
            <v>0</v>
          </cell>
          <cell r="AF277">
            <v>0</v>
          </cell>
          <cell r="AG277">
            <v>0</v>
          </cell>
          <cell r="AJ277">
            <v>0</v>
          </cell>
        </row>
        <row r="278">
          <cell r="A278">
            <v>14300062</v>
          </cell>
          <cell r="C278" t="str">
            <v>Gas Off System Sales - Other ACDts Rec</v>
          </cell>
          <cell r="D278">
            <v>10334863.630000001</v>
          </cell>
          <cell r="E278">
            <v>9150371.3399999999</v>
          </cell>
          <cell r="F278">
            <v>7578944.9800000004</v>
          </cell>
          <cell r="G278">
            <v>6471282.8899999997</v>
          </cell>
          <cell r="H278">
            <v>5835805.25</v>
          </cell>
          <cell r="I278">
            <v>9563146.9700000007</v>
          </cell>
          <cell r="J278">
            <v>4155713.65</v>
          </cell>
          <cell r="K278">
            <v>7559177.1399999997</v>
          </cell>
          <cell r="L278">
            <v>6876923.5199999996</v>
          </cell>
          <cell r="M278">
            <v>9412008.4199999999</v>
          </cell>
          <cell r="N278">
            <v>14117956.48</v>
          </cell>
          <cell r="O278">
            <v>13941694.91</v>
          </cell>
          <cell r="P278">
            <v>12437518.189999999</v>
          </cell>
          <cell r="Q278">
            <v>8837434.7050000001</v>
          </cell>
          <cell r="V278">
            <v>0</v>
          </cell>
          <cell r="W278">
            <v>0</v>
          </cell>
          <cell r="X278">
            <v>0</v>
          </cell>
          <cell r="AD278">
            <v>0</v>
          </cell>
          <cell r="AE278">
            <v>0</v>
          </cell>
          <cell r="AF278">
            <v>0</v>
          </cell>
          <cell r="AG278">
            <v>0</v>
          </cell>
          <cell r="AH278">
            <v>8837434.7050000001</v>
          </cell>
          <cell r="AJ278">
            <v>0</v>
          </cell>
        </row>
        <row r="279">
          <cell r="A279">
            <v>14300071</v>
          </cell>
          <cell r="C279" t="str">
            <v>A/R Hopkins BPA Transm Int Recble 05TX-11905</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T279" t="str">
            <v>23</v>
          </cell>
          <cell r="V279">
            <v>0</v>
          </cell>
          <cell r="W279">
            <v>0</v>
          </cell>
          <cell r="X279">
            <v>0</v>
          </cell>
          <cell r="AB279">
            <v>0</v>
          </cell>
          <cell r="AC279">
            <v>0</v>
          </cell>
          <cell r="AD279">
            <v>0</v>
          </cell>
          <cell r="AE279">
            <v>0</v>
          </cell>
          <cell r="AF279">
            <v>0</v>
          </cell>
          <cell r="AG279">
            <v>0</v>
          </cell>
          <cell r="AJ279">
            <v>0</v>
          </cell>
        </row>
        <row r="280">
          <cell r="A280">
            <v>14300072</v>
          </cell>
          <cell r="C280" t="str">
            <v>Jackson Prairie / NW Pipeline - Other A/R</v>
          </cell>
          <cell r="D280">
            <v>316391.14</v>
          </cell>
          <cell r="E280">
            <v>210442.36</v>
          </cell>
          <cell r="F280">
            <v>170443.34</v>
          </cell>
          <cell r="G280">
            <v>435756.31</v>
          </cell>
          <cell r="H280">
            <v>139737.34</v>
          </cell>
          <cell r="I280">
            <v>217915.93</v>
          </cell>
          <cell r="J280">
            <v>165262.01999999999</v>
          </cell>
          <cell r="K280">
            <v>332703.44</v>
          </cell>
          <cell r="L280">
            <v>194026.61</v>
          </cell>
          <cell r="M280">
            <v>156560.04999999999</v>
          </cell>
          <cell r="N280">
            <v>148966.76</v>
          </cell>
          <cell r="O280">
            <v>251208.28</v>
          </cell>
          <cell r="P280">
            <v>293102.89</v>
          </cell>
          <cell r="Q280">
            <v>227314.12125</v>
          </cell>
          <cell r="V280">
            <v>0</v>
          </cell>
          <cell r="W280">
            <v>0</v>
          </cell>
          <cell r="X280">
            <v>0</v>
          </cell>
          <cell r="AD280">
            <v>0</v>
          </cell>
          <cell r="AE280">
            <v>0</v>
          </cell>
          <cell r="AF280">
            <v>0</v>
          </cell>
          <cell r="AG280">
            <v>0</v>
          </cell>
          <cell r="AH280">
            <v>227314.12125</v>
          </cell>
          <cell r="AJ280">
            <v>0</v>
          </cell>
        </row>
        <row r="281">
          <cell r="A281">
            <v>14300081</v>
          </cell>
          <cell r="C281" t="str">
            <v>Sumas Gas Pipeline / SoCDo - Other A/R</v>
          </cell>
          <cell r="D281">
            <v>1331.1</v>
          </cell>
          <cell r="E281">
            <v>206985.73</v>
          </cell>
          <cell r="F281">
            <v>207891.66</v>
          </cell>
          <cell r="G281">
            <v>198927.99</v>
          </cell>
          <cell r="H281">
            <v>200455.17</v>
          </cell>
          <cell r="I281">
            <v>198808.95999999999</v>
          </cell>
          <cell r="J281">
            <v>198910.14</v>
          </cell>
          <cell r="K281">
            <v>199789.54</v>
          </cell>
          <cell r="L281">
            <v>200745.52</v>
          </cell>
          <cell r="M281">
            <v>198537.38</v>
          </cell>
          <cell r="N281">
            <v>197790.87</v>
          </cell>
          <cell r="O281">
            <v>186486.63</v>
          </cell>
          <cell r="P281">
            <v>181039.89</v>
          </cell>
          <cell r="Q281">
            <v>190542.92374999999</v>
          </cell>
          <cell r="V281">
            <v>0</v>
          </cell>
          <cell r="W281">
            <v>0</v>
          </cell>
          <cell r="X281">
            <v>0</v>
          </cell>
          <cell r="AD281">
            <v>0</v>
          </cell>
          <cell r="AE281">
            <v>0</v>
          </cell>
          <cell r="AF281">
            <v>0</v>
          </cell>
          <cell r="AG281">
            <v>0</v>
          </cell>
          <cell r="AH281">
            <v>190542.92374999999</v>
          </cell>
          <cell r="AJ281">
            <v>0</v>
          </cell>
        </row>
        <row r="282">
          <cell r="A282">
            <v>14300082</v>
          </cell>
          <cell r="C282" t="str">
            <v>Jackson Prairie / WWP - Other A/R</v>
          </cell>
          <cell r="D282">
            <v>316391</v>
          </cell>
          <cell r="E282">
            <v>210442.27</v>
          </cell>
          <cell r="F282">
            <v>170443.26</v>
          </cell>
          <cell r="G282">
            <v>435756.4</v>
          </cell>
          <cell r="H282">
            <v>575493.78</v>
          </cell>
          <cell r="I282">
            <v>217915.91</v>
          </cell>
          <cell r="J282">
            <v>165261.57</v>
          </cell>
          <cell r="K282">
            <v>332703.37</v>
          </cell>
          <cell r="L282">
            <v>194026.5</v>
          </cell>
          <cell r="M282">
            <v>156559.64000000001</v>
          </cell>
          <cell r="N282">
            <v>305526.18</v>
          </cell>
          <cell r="O282">
            <v>251207.69</v>
          </cell>
          <cell r="P282">
            <v>293102.59999999998</v>
          </cell>
          <cell r="Q282">
            <v>276673.6141666667</v>
          </cell>
          <cell r="V282">
            <v>0</v>
          </cell>
          <cell r="W282">
            <v>0</v>
          </cell>
          <cell r="X282">
            <v>0</v>
          </cell>
          <cell r="AD282">
            <v>0</v>
          </cell>
          <cell r="AE282">
            <v>0</v>
          </cell>
          <cell r="AF282">
            <v>0</v>
          </cell>
          <cell r="AG282">
            <v>0</v>
          </cell>
          <cell r="AH282">
            <v>276673.6141666667</v>
          </cell>
          <cell r="AJ282">
            <v>0</v>
          </cell>
        </row>
        <row r="283">
          <cell r="A283">
            <v>14300091</v>
          </cell>
          <cell r="C283" t="str">
            <v>Sumas Gas Pipeline / Sumas - Other A/R</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V283">
            <v>0</v>
          </cell>
          <cell r="W283">
            <v>0</v>
          </cell>
          <cell r="X283">
            <v>0</v>
          </cell>
          <cell r="AD283">
            <v>0</v>
          </cell>
          <cell r="AE283">
            <v>0</v>
          </cell>
          <cell r="AF283">
            <v>0</v>
          </cell>
          <cell r="AG283">
            <v>0</v>
          </cell>
          <cell r="AH283">
            <v>0</v>
          </cell>
          <cell r="AJ283">
            <v>0</v>
          </cell>
        </row>
        <row r="284">
          <cell r="A284">
            <v>14300101</v>
          </cell>
          <cell r="C284" t="str">
            <v>A/R Hopkins BPA Transm Int Recble 02TX-11040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T284" t="str">
            <v>23</v>
          </cell>
          <cell r="V284">
            <v>0</v>
          </cell>
          <cell r="W284">
            <v>0</v>
          </cell>
          <cell r="X284">
            <v>0</v>
          </cell>
          <cell r="AB284">
            <v>0</v>
          </cell>
          <cell r="AC284">
            <v>0</v>
          </cell>
          <cell r="AD284">
            <v>0</v>
          </cell>
          <cell r="AE284">
            <v>0</v>
          </cell>
          <cell r="AF284">
            <v>0</v>
          </cell>
          <cell r="AG284">
            <v>0</v>
          </cell>
          <cell r="AJ284">
            <v>0</v>
          </cell>
        </row>
        <row r="285">
          <cell r="A285">
            <v>14300141</v>
          </cell>
          <cell r="C285" t="str">
            <v>Power Sales - Other ACDts Rec</v>
          </cell>
          <cell r="D285">
            <v>25199837.890000001</v>
          </cell>
          <cell r="E285">
            <v>17732934.41</v>
          </cell>
          <cell r="F285">
            <v>12325254.74</v>
          </cell>
          <cell r="G285">
            <v>13264433.720000001</v>
          </cell>
          <cell r="H285">
            <v>10314432.390000001</v>
          </cell>
          <cell r="I285">
            <v>12306479.220000001</v>
          </cell>
          <cell r="J285">
            <v>13549768.359999999</v>
          </cell>
          <cell r="K285">
            <v>11214487.890000001</v>
          </cell>
          <cell r="L285">
            <v>11239858.25</v>
          </cell>
          <cell r="M285">
            <v>14642115.699999999</v>
          </cell>
          <cell r="N285">
            <v>18854116.870000001</v>
          </cell>
          <cell r="O285">
            <v>21807000.57</v>
          </cell>
          <cell r="P285">
            <v>20329715.18</v>
          </cell>
          <cell r="Q285">
            <v>15001304.887916667</v>
          </cell>
          <cell r="V285">
            <v>0</v>
          </cell>
          <cell r="W285">
            <v>0</v>
          </cell>
          <cell r="X285">
            <v>0</v>
          </cell>
          <cell r="AD285">
            <v>0</v>
          </cell>
          <cell r="AE285">
            <v>0</v>
          </cell>
          <cell r="AF285">
            <v>0</v>
          </cell>
          <cell r="AG285">
            <v>0</v>
          </cell>
          <cell r="AH285">
            <v>15001304.887916667</v>
          </cell>
          <cell r="AJ285">
            <v>0</v>
          </cell>
        </row>
        <row r="286">
          <cell r="A286">
            <v>14300142</v>
          </cell>
          <cell r="C286" t="str">
            <v>Other Accounts Receivable - Pilchuck Co</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V286">
            <v>0</v>
          </cell>
          <cell r="W286">
            <v>0</v>
          </cell>
          <cell r="X286">
            <v>0</v>
          </cell>
          <cell r="AG286">
            <v>0</v>
          </cell>
          <cell r="AH286">
            <v>0</v>
          </cell>
          <cell r="AJ286">
            <v>0</v>
          </cell>
        </row>
        <row r="287">
          <cell r="A287">
            <v>14300151</v>
          </cell>
          <cell r="C287" t="str">
            <v>Transmission - Other ACDts Rec</v>
          </cell>
          <cell r="D287">
            <v>1244635.05</v>
          </cell>
          <cell r="E287">
            <v>1275762.55</v>
          </cell>
          <cell r="F287">
            <v>1407591.7</v>
          </cell>
          <cell r="G287">
            <v>1609283.93</v>
          </cell>
          <cell r="H287">
            <v>1335022.6599999999</v>
          </cell>
          <cell r="I287">
            <v>1145545.48</v>
          </cell>
          <cell r="J287">
            <v>1181640.76</v>
          </cell>
          <cell r="K287">
            <v>1117213.76</v>
          </cell>
          <cell r="L287">
            <v>1170480.3600000001</v>
          </cell>
          <cell r="M287">
            <v>827752.33</v>
          </cell>
          <cell r="N287">
            <v>1003550.01</v>
          </cell>
          <cell r="O287">
            <v>1131481.26</v>
          </cell>
          <cell r="P287">
            <v>816810.64</v>
          </cell>
          <cell r="Q287">
            <v>1186337.30375</v>
          </cell>
          <cell r="V287">
            <v>0</v>
          </cell>
          <cell r="W287">
            <v>0</v>
          </cell>
          <cell r="X287">
            <v>0</v>
          </cell>
          <cell r="AD287">
            <v>0</v>
          </cell>
          <cell r="AE287">
            <v>0</v>
          </cell>
          <cell r="AF287">
            <v>0</v>
          </cell>
          <cell r="AG287">
            <v>0</v>
          </cell>
          <cell r="AH287">
            <v>1186337.30375</v>
          </cell>
          <cell r="AJ287">
            <v>0</v>
          </cell>
        </row>
        <row r="288">
          <cell r="A288">
            <v>14300171</v>
          </cell>
          <cell r="C288" t="str">
            <v>BPA Residential Exchange - Other ACDts Rec</v>
          </cell>
          <cell r="D288">
            <v>12108358.92</v>
          </cell>
          <cell r="E288">
            <v>10598562.5</v>
          </cell>
          <cell r="F288">
            <v>10122832.09</v>
          </cell>
          <cell r="G288">
            <v>13115849.41</v>
          </cell>
          <cell r="H288">
            <v>15745277.189999999</v>
          </cell>
          <cell r="I288">
            <v>15735573.880000001</v>
          </cell>
          <cell r="J288">
            <v>14395268.33</v>
          </cell>
          <cell r="K288">
            <v>12852158.76</v>
          </cell>
          <cell r="L288">
            <v>11024968.380000001</v>
          </cell>
          <cell r="M288">
            <v>9378630.8599999994</v>
          </cell>
          <cell r="N288">
            <v>8782161.3699999992</v>
          </cell>
          <cell r="O288">
            <v>8955161.1300000008</v>
          </cell>
          <cell r="P288">
            <v>8841801.1099999994</v>
          </cell>
          <cell r="Q288">
            <v>11765126.992916668</v>
          </cell>
          <cell r="V288">
            <v>0</v>
          </cell>
          <cell r="W288">
            <v>0</v>
          </cell>
          <cell r="X288">
            <v>0</v>
          </cell>
          <cell r="AD288">
            <v>0</v>
          </cell>
          <cell r="AE288">
            <v>0</v>
          </cell>
          <cell r="AF288">
            <v>0</v>
          </cell>
          <cell r="AG288">
            <v>0</v>
          </cell>
          <cell r="AH288">
            <v>11765126.992916668</v>
          </cell>
          <cell r="AJ288">
            <v>0</v>
          </cell>
        </row>
        <row r="289">
          <cell r="A289">
            <v>14300193</v>
          </cell>
          <cell r="C289" t="str">
            <v>IRS Interest Receivable</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T289" t="str">
            <v xml:space="preserve"> </v>
          </cell>
          <cell r="V289">
            <v>0</v>
          </cell>
          <cell r="W289">
            <v>0</v>
          </cell>
          <cell r="X289">
            <v>0</v>
          </cell>
          <cell r="AD289">
            <v>0</v>
          </cell>
          <cell r="AE289">
            <v>0</v>
          </cell>
          <cell r="AF289">
            <v>0</v>
          </cell>
          <cell r="AG289">
            <v>0</v>
          </cell>
          <cell r="AH289">
            <v>0</v>
          </cell>
          <cell r="AJ289">
            <v>0</v>
          </cell>
        </row>
        <row r="290">
          <cell r="A290">
            <v>14300211</v>
          </cell>
          <cell r="C290" t="str">
            <v>A/R - Crystal Mountain Insurance Receivable</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T290" t="str">
            <v>56</v>
          </cell>
          <cell r="V290">
            <v>0</v>
          </cell>
          <cell r="W290">
            <v>0</v>
          </cell>
          <cell r="X290">
            <v>0</v>
          </cell>
          <cell r="AD290">
            <v>0</v>
          </cell>
          <cell r="AE290">
            <v>0</v>
          </cell>
          <cell r="AF290">
            <v>0</v>
          </cell>
          <cell r="AG290">
            <v>0</v>
          </cell>
          <cell r="AJ290">
            <v>0</v>
          </cell>
        </row>
        <row r="291">
          <cell r="A291">
            <v>14300213</v>
          </cell>
          <cell r="C291" t="str">
            <v>Other ACDts Rec - Misc</v>
          </cell>
          <cell r="D291">
            <v>0</v>
          </cell>
          <cell r="E291">
            <v>0</v>
          </cell>
          <cell r="F291">
            <v>0</v>
          </cell>
          <cell r="G291">
            <v>0</v>
          </cell>
          <cell r="H291">
            <v>0</v>
          </cell>
          <cell r="I291">
            <v>0</v>
          </cell>
          <cell r="J291">
            <v>0</v>
          </cell>
          <cell r="K291">
            <v>5722.04</v>
          </cell>
          <cell r="L291">
            <v>0</v>
          </cell>
          <cell r="M291">
            <v>0</v>
          </cell>
          <cell r="N291">
            <v>0</v>
          </cell>
          <cell r="O291">
            <v>0</v>
          </cell>
          <cell r="P291">
            <v>0</v>
          </cell>
          <cell r="Q291">
            <v>476.83666666666664</v>
          </cell>
          <cell r="V291">
            <v>0</v>
          </cell>
          <cell r="W291">
            <v>0</v>
          </cell>
          <cell r="X291">
            <v>0</v>
          </cell>
          <cell r="AD291">
            <v>0</v>
          </cell>
          <cell r="AE291">
            <v>0</v>
          </cell>
          <cell r="AF291">
            <v>0</v>
          </cell>
          <cell r="AG291">
            <v>0</v>
          </cell>
          <cell r="AH291">
            <v>476.83666666666664</v>
          </cell>
          <cell r="AJ291">
            <v>0</v>
          </cell>
        </row>
        <row r="292">
          <cell r="A292">
            <v>14300221</v>
          </cell>
          <cell r="C292" t="str">
            <v>A'R - Hopkins II Res</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V292">
            <v>0</v>
          </cell>
          <cell r="W292">
            <v>0</v>
          </cell>
          <cell r="X292">
            <v>0</v>
          </cell>
          <cell r="AD292">
            <v>0</v>
          </cell>
          <cell r="AE292">
            <v>0</v>
          </cell>
          <cell r="AF292">
            <v>0</v>
          </cell>
          <cell r="AG292">
            <v>0</v>
          </cell>
          <cell r="AH292">
            <v>0</v>
          </cell>
          <cell r="AJ292">
            <v>0</v>
          </cell>
        </row>
        <row r="293">
          <cell r="A293">
            <v>14300231</v>
          </cell>
          <cell r="C293" t="str">
            <v>Mint Farm Property Taxes Receivable - Wayzata</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V293">
            <v>0</v>
          </cell>
          <cell r="W293">
            <v>0</v>
          </cell>
          <cell r="X293">
            <v>0</v>
          </cell>
          <cell r="AD293">
            <v>0</v>
          </cell>
          <cell r="AE293">
            <v>0</v>
          </cell>
          <cell r="AF293">
            <v>0</v>
          </cell>
          <cell r="AG293">
            <v>0</v>
          </cell>
          <cell r="AH293">
            <v>0</v>
          </cell>
          <cell r="AJ293">
            <v>0</v>
          </cell>
        </row>
        <row r="294">
          <cell r="A294">
            <v>14300241</v>
          </cell>
          <cell r="C294" t="str">
            <v>A/R State and City Tax Receivable</v>
          </cell>
          <cell r="D294">
            <v>60750</v>
          </cell>
          <cell r="E294">
            <v>60750</v>
          </cell>
          <cell r="F294">
            <v>60750</v>
          </cell>
          <cell r="G294">
            <v>60750</v>
          </cell>
          <cell r="H294">
            <v>60750</v>
          </cell>
          <cell r="I294">
            <v>106519.45</v>
          </cell>
          <cell r="J294">
            <v>106519.45</v>
          </cell>
          <cell r="K294">
            <v>106519.45</v>
          </cell>
          <cell r="L294">
            <v>126769.45</v>
          </cell>
          <cell r="M294">
            <v>135769.45000000001</v>
          </cell>
          <cell r="N294">
            <v>150019.45000000001</v>
          </cell>
          <cell r="O294">
            <v>150019.45000000001</v>
          </cell>
          <cell r="P294">
            <v>150019.45000000001</v>
          </cell>
          <cell r="Q294">
            <v>102543.40625</v>
          </cell>
          <cell r="T294" t="str">
            <v>56</v>
          </cell>
          <cell r="V294">
            <v>0</v>
          </cell>
          <cell r="W294">
            <v>0</v>
          </cell>
          <cell r="X294">
            <v>0</v>
          </cell>
          <cell r="AD294">
            <v>0</v>
          </cell>
          <cell r="AE294">
            <v>102543.40625</v>
          </cell>
          <cell r="AF294">
            <v>102543.40625</v>
          </cell>
          <cell r="AG294">
            <v>102543.40625</v>
          </cell>
          <cell r="AJ294">
            <v>0</v>
          </cell>
        </row>
        <row r="295">
          <cell r="A295">
            <v>14300251</v>
          </cell>
          <cell r="C295" t="str">
            <v>A/R - AEGIS Limited for the Zilz matter</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V295">
            <v>0</v>
          </cell>
          <cell r="W295">
            <v>0</v>
          </cell>
          <cell r="X295">
            <v>0</v>
          </cell>
          <cell r="AD295">
            <v>0</v>
          </cell>
          <cell r="AE295">
            <v>0</v>
          </cell>
          <cell r="AF295">
            <v>0</v>
          </cell>
          <cell r="AG295">
            <v>0</v>
          </cell>
          <cell r="AH295">
            <v>0</v>
          </cell>
          <cell r="AJ295">
            <v>0</v>
          </cell>
        </row>
        <row r="296">
          <cell r="A296">
            <v>14300253</v>
          </cell>
          <cell r="C296" t="str">
            <v>Other ACDts Rec.- Miscellaneous</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V296">
            <v>0</v>
          </cell>
          <cell r="W296">
            <v>0</v>
          </cell>
          <cell r="X296">
            <v>0</v>
          </cell>
          <cell r="AD296">
            <v>0</v>
          </cell>
          <cell r="AE296">
            <v>0</v>
          </cell>
          <cell r="AF296">
            <v>0</v>
          </cell>
          <cell r="AG296">
            <v>0</v>
          </cell>
          <cell r="AH296">
            <v>0</v>
          </cell>
          <cell r="AJ296">
            <v>0</v>
          </cell>
        </row>
        <row r="297">
          <cell r="A297">
            <v>14300261</v>
          </cell>
          <cell r="C297" t="str">
            <v>Lower Snake River BPA Tranmission Interest Receivable</v>
          </cell>
          <cell r="D297">
            <v>4371301.88</v>
          </cell>
          <cell r="E297">
            <v>4359683.9400000004</v>
          </cell>
          <cell r="F297">
            <v>4347556.8600000003</v>
          </cell>
          <cell r="G297">
            <v>4335667.91</v>
          </cell>
          <cell r="H297">
            <v>4323799.62</v>
          </cell>
          <cell r="I297">
            <v>4311268.43</v>
          </cell>
          <cell r="J297">
            <v>4299271.1399999997</v>
          </cell>
          <cell r="K297">
            <v>4286994.83</v>
          </cell>
          <cell r="L297">
            <v>4274951.8</v>
          </cell>
          <cell r="M297">
            <v>4262550.42</v>
          </cell>
          <cell r="N297">
            <v>4250460.26</v>
          </cell>
          <cell r="O297">
            <v>4238305.5999999996</v>
          </cell>
          <cell r="P297">
            <v>4225797.22</v>
          </cell>
          <cell r="Q297">
            <v>4299088.3633333333</v>
          </cell>
          <cell r="T297" t="str">
            <v>56</v>
          </cell>
          <cell r="U297" t="str">
            <v>Changed</v>
          </cell>
          <cell r="V297">
            <v>0</v>
          </cell>
          <cell r="W297">
            <v>0</v>
          </cell>
          <cell r="X297">
            <v>0</v>
          </cell>
          <cell r="AD297">
            <v>0</v>
          </cell>
          <cell r="AE297">
            <v>4299088.3633333333</v>
          </cell>
          <cell r="AF297">
            <v>4299088.3633333333</v>
          </cell>
          <cell r="AG297">
            <v>4299088.3633333333</v>
          </cell>
          <cell r="AJ297">
            <v>0</v>
          </cell>
        </row>
        <row r="298">
          <cell r="A298">
            <v>14300271</v>
          </cell>
          <cell r="C298" t="str">
            <v>A/R - LKE Wire &amp; Cable</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V298">
            <v>0</v>
          </cell>
          <cell r="W298">
            <v>0</v>
          </cell>
          <cell r="X298">
            <v>0</v>
          </cell>
          <cell r="AD298">
            <v>0</v>
          </cell>
          <cell r="AE298">
            <v>0</v>
          </cell>
          <cell r="AF298">
            <v>0</v>
          </cell>
          <cell r="AG298">
            <v>0</v>
          </cell>
          <cell r="AH298">
            <v>0</v>
          </cell>
          <cell r="AJ298">
            <v>0</v>
          </cell>
        </row>
        <row r="299">
          <cell r="A299">
            <v>14300281</v>
          </cell>
          <cell r="C299" t="str">
            <v>A/R - LKE Transformers</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V299">
            <v>0</v>
          </cell>
          <cell r="W299">
            <v>0</v>
          </cell>
          <cell r="X299">
            <v>0</v>
          </cell>
          <cell r="AD299">
            <v>0</v>
          </cell>
          <cell r="AE299">
            <v>0</v>
          </cell>
          <cell r="AF299">
            <v>0</v>
          </cell>
          <cell r="AG299">
            <v>0</v>
          </cell>
          <cell r="AH299">
            <v>0</v>
          </cell>
          <cell r="AJ299">
            <v>0</v>
          </cell>
        </row>
        <row r="300">
          <cell r="A300">
            <v>14300291</v>
          </cell>
          <cell r="C300" t="str">
            <v>A/R - Insurance - Sammamish Fire</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V300">
            <v>0</v>
          </cell>
          <cell r="W300">
            <v>0</v>
          </cell>
          <cell r="X300">
            <v>0</v>
          </cell>
          <cell r="AD300">
            <v>0</v>
          </cell>
          <cell r="AE300">
            <v>0</v>
          </cell>
          <cell r="AF300">
            <v>0</v>
          </cell>
          <cell r="AG300">
            <v>0</v>
          </cell>
          <cell r="AH300">
            <v>0</v>
          </cell>
          <cell r="AJ300">
            <v>0</v>
          </cell>
        </row>
        <row r="301">
          <cell r="A301">
            <v>14300301</v>
          </cell>
          <cell r="C301" t="str">
            <v>A/R - Remediation Insurance - Sammamish</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V301">
            <v>0</v>
          </cell>
          <cell r="W301">
            <v>0</v>
          </cell>
          <cell r="X301">
            <v>0</v>
          </cell>
          <cell r="AD301">
            <v>0</v>
          </cell>
          <cell r="AE301">
            <v>0</v>
          </cell>
          <cell r="AF301">
            <v>0</v>
          </cell>
          <cell r="AG301">
            <v>0</v>
          </cell>
          <cell r="AH301">
            <v>0</v>
          </cell>
          <cell r="AJ301">
            <v>0</v>
          </cell>
        </row>
        <row r="302">
          <cell r="A302">
            <v>14300311</v>
          </cell>
          <cell r="C302" t="str">
            <v>LSR BPA Trans interst Rcv'bl Offset</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T302" t="str">
            <v>23</v>
          </cell>
          <cell r="V302">
            <v>0</v>
          </cell>
          <cell r="W302">
            <v>0</v>
          </cell>
          <cell r="X302">
            <v>0</v>
          </cell>
          <cell r="AB302">
            <v>0</v>
          </cell>
          <cell r="AC302">
            <v>0</v>
          </cell>
          <cell r="AD302">
            <v>0</v>
          </cell>
          <cell r="AE302">
            <v>0</v>
          </cell>
          <cell r="AF302">
            <v>0</v>
          </cell>
          <cell r="AG302">
            <v>0</v>
          </cell>
          <cell r="AJ302">
            <v>0</v>
          </cell>
        </row>
        <row r="303">
          <cell r="A303">
            <v>14300321</v>
          </cell>
          <cell r="C303" t="str">
            <v>A/R - JPUD CTA</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V303">
            <v>0</v>
          </cell>
          <cell r="W303">
            <v>0</v>
          </cell>
          <cell r="X303">
            <v>0</v>
          </cell>
          <cell r="AD303">
            <v>0</v>
          </cell>
          <cell r="AE303">
            <v>0</v>
          </cell>
          <cell r="AF303">
            <v>0</v>
          </cell>
          <cell r="AG303">
            <v>0</v>
          </cell>
          <cell r="AH303">
            <v>0</v>
          </cell>
          <cell r="AJ303">
            <v>0</v>
          </cell>
        </row>
        <row r="304">
          <cell r="A304">
            <v>14300323</v>
          </cell>
          <cell r="C304" t="str">
            <v>Emp Rec / Payroll Advances &amp; Misc - OARM</v>
          </cell>
          <cell r="D304">
            <v>-5094.16</v>
          </cell>
          <cell r="E304">
            <v>0</v>
          </cell>
          <cell r="F304">
            <v>0</v>
          </cell>
          <cell r="G304">
            <v>0</v>
          </cell>
          <cell r="H304">
            <v>0</v>
          </cell>
          <cell r="I304">
            <v>-29.58</v>
          </cell>
          <cell r="J304">
            <v>0</v>
          </cell>
          <cell r="K304">
            <v>0</v>
          </cell>
          <cell r="L304">
            <v>0</v>
          </cell>
          <cell r="M304">
            <v>1009.34</v>
          </cell>
          <cell r="N304">
            <v>504.66</v>
          </cell>
          <cell r="O304">
            <v>0</v>
          </cell>
          <cell r="P304">
            <v>0</v>
          </cell>
          <cell r="Q304">
            <v>-88.554999999999993</v>
          </cell>
          <cell r="V304">
            <v>0</v>
          </cell>
          <cell r="W304">
            <v>0</v>
          </cell>
          <cell r="X304">
            <v>0</v>
          </cell>
          <cell r="AD304">
            <v>0</v>
          </cell>
          <cell r="AE304">
            <v>0</v>
          </cell>
          <cell r="AF304">
            <v>0</v>
          </cell>
          <cell r="AG304">
            <v>0</v>
          </cell>
          <cell r="AH304">
            <v>-88.554999999999993</v>
          </cell>
          <cell r="AJ304">
            <v>0</v>
          </cell>
        </row>
        <row r="305">
          <cell r="A305">
            <v>14300331</v>
          </cell>
          <cell r="C305" t="str">
            <v>A/R - JPUD APA</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V305">
            <v>0</v>
          </cell>
          <cell r="W305">
            <v>0</v>
          </cell>
          <cell r="X305">
            <v>0</v>
          </cell>
          <cell r="AD305">
            <v>0</v>
          </cell>
          <cell r="AE305">
            <v>0</v>
          </cell>
          <cell r="AF305">
            <v>0</v>
          </cell>
          <cell r="AG305">
            <v>0</v>
          </cell>
          <cell r="AH305">
            <v>0</v>
          </cell>
          <cell r="AJ305">
            <v>0</v>
          </cell>
        </row>
        <row r="306">
          <cell r="A306">
            <v>14300333</v>
          </cell>
          <cell r="C306" t="str">
            <v>Loans - Exit Payback - Other ACDts Rec</v>
          </cell>
          <cell r="D306">
            <v>46455.02</v>
          </cell>
          <cell r="E306">
            <v>46362.3</v>
          </cell>
          <cell r="F306">
            <v>46269.58</v>
          </cell>
          <cell r="G306">
            <v>46176.86</v>
          </cell>
          <cell r="H306">
            <v>46084.14</v>
          </cell>
          <cell r="I306">
            <v>45946.89</v>
          </cell>
          <cell r="J306">
            <v>44494.879999999997</v>
          </cell>
          <cell r="K306">
            <v>44330.84</v>
          </cell>
          <cell r="L306">
            <v>44211.33</v>
          </cell>
          <cell r="M306">
            <v>44002.76</v>
          </cell>
          <cell r="N306">
            <v>41760.51</v>
          </cell>
          <cell r="O306">
            <v>41507.410000000003</v>
          </cell>
          <cell r="P306">
            <v>41298.839999999997</v>
          </cell>
          <cell r="Q306">
            <v>44585.369166666664</v>
          </cell>
          <cell r="V306">
            <v>0</v>
          </cell>
          <cell r="W306">
            <v>0</v>
          </cell>
          <cell r="X306">
            <v>0</v>
          </cell>
          <cell r="AD306">
            <v>0</v>
          </cell>
          <cell r="AE306">
            <v>0</v>
          </cell>
          <cell r="AF306">
            <v>0</v>
          </cell>
          <cell r="AG306">
            <v>0</v>
          </cell>
          <cell r="AH306">
            <v>44585.369166666664</v>
          </cell>
          <cell r="AJ306">
            <v>0</v>
          </cell>
        </row>
        <row r="307">
          <cell r="A307">
            <v>14300341</v>
          </cell>
          <cell r="C307" t="str">
            <v>A/R - California ISO</v>
          </cell>
          <cell r="D307">
            <v>253.39</v>
          </cell>
          <cell r="E307">
            <v>45295.41</v>
          </cell>
          <cell r="F307">
            <v>2665.35</v>
          </cell>
          <cell r="G307">
            <v>1550.88</v>
          </cell>
          <cell r="H307">
            <v>1588.89</v>
          </cell>
          <cell r="I307">
            <v>10902.75</v>
          </cell>
          <cell r="J307">
            <v>12878.53</v>
          </cell>
          <cell r="K307">
            <v>978.11</v>
          </cell>
          <cell r="L307">
            <v>0</v>
          </cell>
          <cell r="M307">
            <v>141.01</v>
          </cell>
          <cell r="N307">
            <v>0</v>
          </cell>
          <cell r="O307">
            <v>0</v>
          </cell>
          <cell r="P307">
            <v>0</v>
          </cell>
          <cell r="Q307">
            <v>6343.96875</v>
          </cell>
          <cell r="V307">
            <v>0</v>
          </cell>
          <cell r="W307">
            <v>0</v>
          </cell>
          <cell r="X307">
            <v>0</v>
          </cell>
          <cell r="AD307">
            <v>0</v>
          </cell>
          <cell r="AE307">
            <v>0</v>
          </cell>
          <cell r="AF307">
            <v>0</v>
          </cell>
          <cell r="AG307">
            <v>0</v>
          </cell>
          <cell r="AH307">
            <v>6343.96875</v>
          </cell>
          <cell r="AJ307">
            <v>0</v>
          </cell>
        </row>
        <row r="308">
          <cell r="A308">
            <v>14300351</v>
          </cell>
          <cell r="C308" t="str">
            <v>BPA Residential Exchange Settlement A/R</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T308" t="str">
            <v>23</v>
          </cell>
          <cell r="V308">
            <v>0</v>
          </cell>
          <cell r="W308">
            <v>0</v>
          </cell>
          <cell r="X308">
            <v>0</v>
          </cell>
          <cell r="AB308">
            <v>0</v>
          </cell>
          <cell r="AC308">
            <v>0</v>
          </cell>
          <cell r="AD308">
            <v>0</v>
          </cell>
          <cell r="AE308">
            <v>0</v>
          </cell>
          <cell r="AF308">
            <v>0</v>
          </cell>
          <cell r="AG308">
            <v>0</v>
          </cell>
          <cell r="AJ308">
            <v>0</v>
          </cell>
        </row>
        <row r="309">
          <cell r="A309">
            <v>14300353</v>
          </cell>
          <cell r="C309" t="str">
            <v>A/R - Damage Claims - CLX</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V309">
            <v>0</v>
          </cell>
          <cell r="W309">
            <v>0</v>
          </cell>
          <cell r="X309">
            <v>0</v>
          </cell>
          <cell r="AD309">
            <v>0</v>
          </cell>
          <cell r="AE309">
            <v>0</v>
          </cell>
          <cell r="AF309">
            <v>0</v>
          </cell>
          <cell r="AG309">
            <v>0</v>
          </cell>
          <cell r="AH309">
            <v>0</v>
          </cell>
          <cell r="AJ309">
            <v>0</v>
          </cell>
        </row>
        <row r="310">
          <cell r="A310">
            <v>14300363</v>
          </cell>
          <cell r="C310" t="str">
            <v>A/R - Energy Diversion - CLX</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V310">
            <v>0</v>
          </cell>
          <cell r="W310">
            <v>0</v>
          </cell>
          <cell r="X310">
            <v>0</v>
          </cell>
          <cell r="AD310">
            <v>0</v>
          </cell>
          <cell r="AE310">
            <v>0</v>
          </cell>
          <cell r="AF310">
            <v>0</v>
          </cell>
          <cell r="AG310">
            <v>0</v>
          </cell>
          <cell r="AH310">
            <v>0</v>
          </cell>
          <cell r="AJ310">
            <v>0</v>
          </cell>
        </row>
        <row r="311">
          <cell r="A311">
            <v>14300373</v>
          </cell>
          <cell r="C311" t="str">
            <v>A/R - Vandalism - CLX</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V311">
            <v>0</v>
          </cell>
          <cell r="W311">
            <v>0</v>
          </cell>
          <cell r="X311">
            <v>0</v>
          </cell>
          <cell r="AD311">
            <v>0</v>
          </cell>
          <cell r="AE311">
            <v>0</v>
          </cell>
          <cell r="AF311">
            <v>0</v>
          </cell>
          <cell r="AG311">
            <v>0</v>
          </cell>
          <cell r="AH311">
            <v>0</v>
          </cell>
          <cell r="AJ311">
            <v>0</v>
          </cell>
        </row>
        <row r="312">
          <cell r="A312">
            <v>14300383</v>
          </cell>
          <cell r="C312" t="str">
            <v>A/R - Subsidiaries - CLX</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V312">
            <v>0</v>
          </cell>
          <cell r="W312">
            <v>0</v>
          </cell>
          <cell r="X312">
            <v>0</v>
          </cell>
          <cell r="AD312">
            <v>0</v>
          </cell>
          <cell r="AE312">
            <v>0</v>
          </cell>
          <cell r="AF312">
            <v>0</v>
          </cell>
          <cell r="AG312">
            <v>0</v>
          </cell>
          <cell r="AH312">
            <v>0</v>
          </cell>
          <cell r="AJ312">
            <v>0</v>
          </cell>
        </row>
        <row r="313">
          <cell r="A313">
            <v>14300393</v>
          </cell>
          <cell r="C313" t="str">
            <v>A/R - Miscellaneous - CLX</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V313">
            <v>0</v>
          </cell>
          <cell r="W313">
            <v>0</v>
          </cell>
          <cell r="X313">
            <v>0</v>
          </cell>
          <cell r="AD313">
            <v>0</v>
          </cell>
          <cell r="AE313">
            <v>0</v>
          </cell>
          <cell r="AF313">
            <v>0</v>
          </cell>
          <cell r="AG313">
            <v>0</v>
          </cell>
          <cell r="AH313">
            <v>0</v>
          </cell>
          <cell r="AJ313">
            <v>0</v>
          </cell>
        </row>
        <row r="314">
          <cell r="A314">
            <v>14300401</v>
          </cell>
          <cell r="C314" t="str">
            <v>California ISO/PX Receivables</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T314" t="str">
            <v>56</v>
          </cell>
          <cell r="V314">
            <v>0</v>
          </cell>
          <cell r="W314">
            <v>0</v>
          </cell>
          <cell r="X314">
            <v>0</v>
          </cell>
          <cell r="AD314">
            <v>0</v>
          </cell>
          <cell r="AE314">
            <v>0</v>
          </cell>
          <cell r="AF314">
            <v>0</v>
          </cell>
          <cell r="AG314">
            <v>0</v>
          </cell>
          <cell r="AJ314">
            <v>0</v>
          </cell>
        </row>
        <row r="315">
          <cell r="A315">
            <v>14300411</v>
          </cell>
          <cell r="C315" t="str">
            <v>Electric - Water Heater Financing - Oth</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V315">
            <v>0</v>
          </cell>
          <cell r="W315">
            <v>0</v>
          </cell>
          <cell r="X315">
            <v>0</v>
          </cell>
          <cell r="AD315">
            <v>0</v>
          </cell>
          <cell r="AE315">
            <v>0</v>
          </cell>
          <cell r="AF315">
            <v>0</v>
          </cell>
          <cell r="AG315">
            <v>0</v>
          </cell>
          <cell r="AH315">
            <v>0</v>
          </cell>
          <cell r="AJ315">
            <v>0</v>
          </cell>
        </row>
        <row r="316">
          <cell r="A316">
            <v>14300441</v>
          </cell>
          <cell r="C316" t="str">
            <v>Whitehorn Unit 2 Reimbursable Repair Co</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V316">
            <v>0</v>
          </cell>
          <cell r="W316">
            <v>0</v>
          </cell>
          <cell r="X316">
            <v>0</v>
          </cell>
          <cell r="AD316">
            <v>0</v>
          </cell>
          <cell r="AE316">
            <v>0</v>
          </cell>
          <cell r="AF316">
            <v>0</v>
          </cell>
          <cell r="AG316">
            <v>0</v>
          </cell>
          <cell r="AH316">
            <v>0</v>
          </cell>
          <cell r="AJ316">
            <v>0</v>
          </cell>
        </row>
        <row r="317">
          <cell r="A317">
            <v>14300451</v>
          </cell>
          <cell r="C317" t="str">
            <v xml:space="preserve">A/R - Goldendale Insurance Receivable    </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V317">
            <v>0</v>
          </cell>
          <cell r="W317">
            <v>0</v>
          </cell>
          <cell r="X317">
            <v>0</v>
          </cell>
          <cell r="AD317">
            <v>0</v>
          </cell>
          <cell r="AE317">
            <v>0</v>
          </cell>
          <cell r="AF317">
            <v>0</v>
          </cell>
          <cell r="AG317">
            <v>0</v>
          </cell>
          <cell r="AH317">
            <v>0</v>
          </cell>
          <cell r="AJ317">
            <v>0</v>
          </cell>
        </row>
        <row r="318">
          <cell r="A318">
            <v>14300461</v>
          </cell>
          <cell r="C318" t="str">
            <v>A/R - White River Insurance Receivable</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V318">
            <v>0</v>
          </cell>
          <cell r="W318">
            <v>0</v>
          </cell>
          <cell r="X318">
            <v>0</v>
          </cell>
          <cell r="AD318">
            <v>0</v>
          </cell>
          <cell r="AE318">
            <v>0</v>
          </cell>
          <cell r="AF318">
            <v>0</v>
          </cell>
          <cell r="AG318">
            <v>0</v>
          </cell>
          <cell r="AH318">
            <v>0</v>
          </cell>
          <cell r="AJ318">
            <v>0</v>
          </cell>
        </row>
        <row r="319">
          <cell r="A319">
            <v>14300523</v>
          </cell>
          <cell r="C319" t="str">
            <v>A/R-Mellon Investor Services</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V319">
            <v>0</v>
          </cell>
          <cell r="W319">
            <v>0</v>
          </cell>
          <cell r="X319">
            <v>0</v>
          </cell>
          <cell r="AD319">
            <v>0</v>
          </cell>
          <cell r="AE319">
            <v>0</v>
          </cell>
          <cell r="AF319">
            <v>0</v>
          </cell>
          <cell r="AG319">
            <v>0</v>
          </cell>
          <cell r="AH319">
            <v>0</v>
          </cell>
          <cell r="AJ319">
            <v>0</v>
          </cell>
        </row>
        <row r="320">
          <cell r="A320">
            <v>14300533</v>
          </cell>
          <cell r="C320" t="str">
            <v>A/R-Treble Damages</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V320">
            <v>0</v>
          </cell>
          <cell r="W320">
            <v>0</v>
          </cell>
          <cell r="X320">
            <v>0</v>
          </cell>
          <cell r="AD320">
            <v>0</v>
          </cell>
          <cell r="AE320">
            <v>0</v>
          </cell>
          <cell r="AF320">
            <v>0</v>
          </cell>
          <cell r="AG320">
            <v>0</v>
          </cell>
          <cell r="AH320">
            <v>0</v>
          </cell>
          <cell r="AJ320">
            <v>0</v>
          </cell>
        </row>
        <row r="321">
          <cell r="A321">
            <v>14300543</v>
          </cell>
          <cell r="C321" t="str">
            <v>A/R-Treble Damages - Diversion</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V321">
            <v>0</v>
          </cell>
          <cell r="W321">
            <v>0</v>
          </cell>
          <cell r="X321">
            <v>0</v>
          </cell>
          <cell r="AD321">
            <v>0</v>
          </cell>
          <cell r="AE321">
            <v>0</v>
          </cell>
          <cell r="AF321">
            <v>0</v>
          </cell>
          <cell r="AG321">
            <v>0</v>
          </cell>
          <cell r="AH321">
            <v>0</v>
          </cell>
          <cell r="AJ321">
            <v>0</v>
          </cell>
        </row>
        <row r="322">
          <cell r="A322">
            <v>14300603</v>
          </cell>
          <cell r="C322" t="str">
            <v>A/R - Merchandise - CLX</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V322">
            <v>0</v>
          </cell>
          <cell r="W322">
            <v>0</v>
          </cell>
          <cell r="X322">
            <v>0</v>
          </cell>
          <cell r="AD322">
            <v>0</v>
          </cell>
          <cell r="AE322">
            <v>0</v>
          </cell>
          <cell r="AF322">
            <v>0</v>
          </cell>
          <cell r="AG322">
            <v>0</v>
          </cell>
          <cell r="AH322">
            <v>0</v>
          </cell>
          <cell r="AJ322">
            <v>0</v>
          </cell>
        </row>
        <row r="323">
          <cell r="A323">
            <v>14300613</v>
          </cell>
          <cell r="C323" t="str">
            <v>A/R CARS Conversion - CLX</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V323">
            <v>0</v>
          </cell>
          <cell r="W323">
            <v>0</v>
          </cell>
          <cell r="X323">
            <v>0</v>
          </cell>
          <cell r="AD323">
            <v>0</v>
          </cell>
          <cell r="AE323">
            <v>0</v>
          </cell>
          <cell r="AF323">
            <v>0</v>
          </cell>
          <cell r="AG323">
            <v>0</v>
          </cell>
          <cell r="AH323">
            <v>0</v>
          </cell>
          <cell r="AJ323">
            <v>0</v>
          </cell>
        </row>
        <row r="324">
          <cell r="A324">
            <v>14300623</v>
          </cell>
          <cell r="C324" t="str">
            <v>A/R - Damage Claim Conversion - CLX</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V324">
            <v>0</v>
          </cell>
          <cell r="W324">
            <v>0</v>
          </cell>
          <cell r="X324">
            <v>0</v>
          </cell>
          <cell r="AD324">
            <v>0</v>
          </cell>
          <cell r="AE324">
            <v>0</v>
          </cell>
          <cell r="AF324">
            <v>0</v>
          </cell>
          <cell r="AG324">
            <v>0</v>
          </cell>
          <cell r="AH324">
            <v>0</v>
          </cell>
          <cell r="AJ324">
            <v>0</v>
          </cell>
        </row>
        <row r="325">
          <cell r="A325">
            <v>14300701</v>
          </cell>
          <cell r="C325" t="str">
            <v>A/R - Powerex Power Exchange</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V325">
            <v>0</v>
          </cell>
          <cell r="W325">
            <v>0</v>
          </cell>
          <cell r="X325">
            <v>0</v>
          </cell>
          <cell r="AD325">
            <v>0</v>
          </cell>
          <cell r="AE325">
            <v>0</v>
          </cell>
          <cell r="AF325">
            <v>0</v>
          </cell>
          <cell r="AG325">
            <v>0</v>
          </cell>
          <cell r="AH325">
            <v>0</v>
          </cell>
          <cell r="AJ325">
            <v>0</v>
          </cell>
        </row>
        <row r="326">
          <cell r="A326">
            <v>14300703</v>
          </cell>
          <cell r="C326" t="str">
            <v>A/R - Miscellaneous - CLX</v>
          </cell>
          <cell r="D326">
            <v>7699994.46</v>
          </cell>
          <cell r="E326">
            <v>13774894.41</v>
          </cell>
          <cell r="F326">
            <v>13509832.699999999</v>
          </cell>
          <cell r="G326">
            <v>12221877.75</v>
          </cell>
          <cell r="H326">
            <v>11246298.189999999</v>
          </cell>
          <cell r="I326">
            <v>14213228.960000001</v>
          </cell>
          <cell r="J326">
            <v>11775698.26</v>
          </cell>
          <cell r="K326">
            <v>10735319.52</v>
          </cell>
          <cell r="L326">
            <v>10088896.119999999</v>
          </cell>
          <cell r="M326">
            <v>8813233.3699999992</v>
          </cell>
          <cell r="N326">
            <v>9470650.6300000008</v>
          </cell>
          <cell r="O326">
            <v>10821058.189999999</v>
          </cell>
          <cell r="P326">
            <v>8825317.7100000009</v>
          </cell>
          <cell r="Q326">
            <v>11244470.348750001</v>
          </cell>
          <cell r="V326">
            <v>0</v>
          </cell>
          <cell r="W326">
            <v>0</v>
          </cell>
          <cell r="X326">
            <v>0</v>
          </cell>
          <cell r="AD326">
            <v>0</v>
          </cell>
          <cell r="AE326">
            <v>0</v>
          </cell>
          <cell r="AF326">
            <v>0</v>
          </cell>
          <cell r="AG326">
            <v>0</v>
          </cell>
          <cell r="AH326">
            <v>11244470.348750001</v>
          </cell>
          <cell r="AJ326">
            <v>0</v>
          </cell>
        </row>
        <row r="327">
          <cell r="A327">
            <v>14300713</v>
          </cell>
          <cell r="C327" t="str">
            <v>A/R - Energy Division</v>
          </cell>
          <cell r="D327">
            <v>29042.27</v>
          </cell>
          <cell r="E327">
            <v>31572.45</v>
          </cell>
          <cell r="F327">
            <v>33274.01</v>
          </cell>
          <cell r="G327">
            <v>29285.64</v>
          </cell>
          <cell r="H327">
            <v>28472.01</v>
          </cell>
          <cell r="I327">
            <v>28801.56</v>
          </cell>
          <cell r="J327">
            <v>28801.56</v>
          </cell>
          <cell r="K327">
            <v>29688.97</v>
          </cell>
          <cell r="L327">
            <v>32842.47</v>
          </cell>
          <cell r="M327">
            <v>31515.47</v>
          </cell>
          <cell r="N327">
            <v>31717.15</v>
          </cell>
          <cell r="O327">
            <v>31526.25</v>
          </cell>
          <cell r="P327">
            <v>31627.95</v>
          </cell>
          <cell r="Q327">
            <v>30652.720833333336</v>
          </cell>
          <cell r="V327">
            <v>0</v>
          </cell>
          <cell r="W327">
            <v>0</v>
          </cell>
          <cell r="X327">
            <v>0</v>
          </cell>
          <cell r="AD327">
            <v>0</v>
          </cell>
          <cell r="AE327">
            <v>0</v>
          </cell>
          <cell r="AF327">
            <v>0</v>
          </cell>
          <cell r="AG327">
            <v>0</v>
          </cell>
          <cell r="AH327">
            <v>30652.720833333336</v>
          </cell>
          <cell r="AJ327">
            <v>0</v>
          </cell>
        </row>
        <row r="328">
          <cell r="A328">
            <v>14300723</v>
          </cell>
          <cell r="C328" t="str">
            <v>A/R - Treble Damages - Energy Diversion</v>
          </cell>
          <cell r="L328">
            <v>45716.15</v>
          </cell>
          <cell r="M328">
            <v>109106.42</v>
          </cell>
          <cell r="N328">
            <v>110346.42</v>
          </cell>
          <cell r="O328">
            <v>112066.31</v>
          </cell>
          <cell r="P328">
            <v>114118.86</v>
          </cell>
          <cell r="Q328">
            <v>36191.227500000001</v>
          </cell>
          <cell r="AH328">
            <v>36191.227500000001</v>
          </cell>
        </row>
        <row r="329">
          <cell r="A329">
            <v>14300733</v>
          </cell>
          <cell r="C329" t="str">
            <v xml:space="preserve">A/R - Damage Claims  </v>
          </cell>
          <cell r="D329">
            <v>16234131.16</v>
          </cell>
          <cell r="E329">
            <v>16460717.85</v>
          </cell>
          <cell r="F329">
            <v>16826686.199999999</v>
          </cell>
          <cell r="G329">
            <v>12497958.609999999</v>
          </cell>
          <cell r="H329">
            <v>12510618.85</v>
          </cell>
          <cell r="I329">
            <v>13033942.73</v>
          </cell>
          <cell r="J329">
            <v>12940838.210000001</v>
          </cell>
          <cell r="K329">
            <v>13102997.82</v>
          </cell>
          <cell r="L329">
            <v>13114718.550000001</v>
          </cell>
          <cell r="M329">
            <v>13120349.98</v>
          </cell>
          <cell r="N329">
            <v>13065957.949999999</v>
          </cell>
          <cell r="O329">
            <v>13158930.699999999</v>
          </cell>
          <cell r="P329">
            <v>13064354.27</v>
          </cell>
          <cell r="Q329">
            <v>13706913.34708333</v>
          </cell>
          <cell r="V329">
            <v>0</v>
          </cell>
          <cell r="W329">
            <v>0</v>
          </cell>
          <cell r="X329">
            <v>0</v>
          </cell>
          <cell r="AD329">
            <v>0</v>
          </cell>
          <cell r="AE329">
            <v>0</v>
          </cell>
          <cell r="AF329">
            <v>0</v>
          </cell>
          <cell r="AG329">
            <v>0</v>
          </cell>
          <cell r="AH329">
            <v>13706913.34708333</v>
          </cell>
          <cell r="AJ329">
            <v>0</v>
          </cell>
        </row>
        <row r="330">
          <cell r="A330">
            <v>14300743</v>
          </cell>
          <cell r="C330" t="str">
            <v>A/R Treble Damages - Damage Claims</v>
          </cell>
          <cell r="D330">
            <v>667879.29</v>
          </cell>
          <cell r="E330">
            <v>649948.62</v>
          </cell>
          <cell r="F330">
            <v>618186.57999999996</v>
          </cell>
          <cell r="G330">
            <v>623461.19999999995</v>
          </cell>
          <cell r="H330">
            <v>597216.80000000005</v>
          </cell>
          <cell r="I330">
            <v>635027.53</v>
          </cell>
          <cell r="J330">
            <v>614420.74</v>
          </cell>
          <cell r="K330">
            <v>622770.56000000006</v>
          </cell>
          <cell r="L330">
            <v>528473.42000000004</v>
          </cell>
          <cell r="M330">
            <v>600215.04000000004</v>
          </cell>
          <cell r="N330">
            <v>637442.65</v>
          </cell>
          <cell r="O330">
            <v>671608.66</v>
          </cell>
          <cell r="P330">
            <v>658887.15</v>
          </cell>
          <cell r="Q330">
            <v>621846.25166666682</v>
          </cell>
          <cell r="V330">
            <v>0</v>
          </cell>
          <cell r="W330">
            <v>0</v>
          </cell>
          <cell r="X330">
            <v>0</v>
          </cell>
          <cell r="AD330">
            <v>0</v>
          </cell>
          <cell r="AE330">
            <v>0</v>
          </cell>
          <cell r="AF330">
            <v>0</v>
          </cell>
          <cell r="AG330">
            <v>0</v>
          </cell>
          <cell r="AH330">
            <v>621846.25166666682</v>
          </cell>
          <cell r="AJ330">
            <v>0</v>
          </cell>
        </row>
        <row r="331">
          <cell r="A331">
            <v>14300763</v>
          </cell>
          <cell r="C331" t="str">
            <v>Accruals - CIS A/R - Miscellaneous</v>
          </cell>
          <cell r="D331">
            <v>2154413.1</v>
          </cell>
          <cell r="E331">
            <v>0</v>
          </cell>
          <cell r="F331">
            <v>439422.39</v>
          </cell>
          <cell r="G331">
            <v>-618387.44999999995</v>
          </cell>
          <cell r="H331">
            <v>123725.62</v>
          </cell>
          <cell r="I331">
            <v>738948.06</v>
          </cell>
          <cell r="J331">
            <v>790847.28</v>
          </cell>
          <cell r="K331">
            <v>1014338.38</v>
          </cell>
          <cell r="L331">
            <v>1512997.8</v>
          </cell>
          <cell r="M331">
            <v>1797398.88</v>
          </cell>
          <cell r="N331">
            <v>2219920.42</v>
          </cell>
          <cell r="O331">
            <v>2638317.38</v>
          </cell>
          <cell r="P331">
            <v>3968732.73</v>
          </cell>
          <cell r="Q331">
            <v>1143258.4729166667</v>
          </cell>
          <cell r="V331">
            <v>0</v>
          </cell>
          <cell r="W331">
            <v>0</v>
          </cell>
          <cell r="X331">
            <v>0</v>
          </cell>
          <cell r="AD331">
            <v>0</v>
          </cell>
          <cell r="AE331">
            <v>0</v>
          </cell>
          <cell r="AF331">
            <v>0</v>
          </cell>
          <cell r="AG331">
            <v>0</v>
          </cell>
          <cell r="AH331">
            <v>1143258.4729166667</v>
          </cell>
          <cell r="AJ331">
            <v>0</v>
          </cell>
        </row>
        <row r="332">
          <cell r="A332">
            <v>14300773</v>
          </cell>
          <cell r="C332" t="str">
            <v>Accruals - CIS A/R - Damage Claims</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V332">
            <v>0</v>
          </cell>
          <cell r="W332">
            <v>0</v>
          </cell>
          <cell r="X332">
            <v>0</v>
          </cell>
          <cell r="AD332">
            <v>0</v>
          </cell>
          <cell r="AE332">
            <v>0</v>
          </cell>
          <cell r="AF332">
            <v>0</v>
          </cell>
          <cell r="AG332">
            <v>0</v>
          </cell>
          <cell r="AH332">
            <v>0</v>
          </cell>
          <cell r="AJ332">
            <v>0</v>
          </cell>
        </row>
        <row r="333">
          <cell r="A333">
            <v>14300901</v>
          </cell>
          <cell r="C333" t="str">
            <v>A/R - Refundable Federal Fuel Tax</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V333">
            <v>0</v>
          </cell>
          <cell r="W333">
            <v>0</v>
          </cell>
          <cell r="X333">
            <v>0</v>
          </cell>
          <cell r="AD333">
            <v>0</v>
          </cell>
          <cell r="AE333">
            <v>0</v>
          </cell>
          <cell r="AF333">
            <v>0</v>
          </cell>
          <cell r="AG333">
            <v>0</v>
          </cell>
          <cell r="AH333">
            <v>0</v>
          </cell>
          <cell r="AJ333">
            <v>0</v>
          </cell>
        </row>
        <row r="334">
          <cell r="A334">
            <v>14300913</v>
          </cell>
          <cell r="C334" t="str">
            <v>A/R - EES Shopify Credit Card Receivabl</v>
          </cell>
          <cell r="K334">
            <v>-216.61</v>
          </cell>
          <cell r="L334">
            <v>0</v>
          </cell>
          <cell r="M334">
            <v>0</v>
          </cell>
          <cell r="N334">
            <v>0</v>
          </cell>
          <cell r="O334">
            <v>0</v>
          </cell>
          <cell r="P334">
            <v>0</v>
          </cell>
          <cell r="Q334">
            <v>-18.050833333333333</v>
          </cell>
          <cell r="AH334">
            <v>-18.050833333333333</v>
          </cell>
        </row>
        <row r="335">
          <cell r="A335">
            <v>14300921</v>
          </cell>
          <cell r="C335" t="str">
            <v>A/R - Snohomish PUD - Beverly Park Subs</v>
          </cell>
          <cell r="D335">
            <v>667342.82999999996</v>
          </cell>
          <cell r="E335">
            <v>667342.82999999996</v>
          </cell>
          <cell r="F335">
            <v>667342.82999999996</v>
          </cell>
          <cell r="G335">
            <v>690893.36</v>
          </cell>
          <cell r="H335">
            <v>690893.36</v>
          </cell>
          <cell r="I335">
            <v>690893.36</v>
          </cell>
          <cell r="J335">
            <v>690893.36</v>
          </cell>
          <cell r="K335">
            <v>690893.36</v>
          </cell>
          <cell r="L335">
            <v>690893.36</v>
          </cell>
          <cell r="M335">
            <v>690893.36</v>
          </cell>
          <cell r="N335">
            <v>690893.36</v>
          </cell>
          <cell r="O335">
            <v>690893.36</v>
          </cell>
          <cell r="P335">
            <v>690893.36</v>
          </cell>
          <cell r="Q335">
            <v>685986.99958333338</v>
          </cell>
          <cell r="V335">
            <v>0</v>
          </cell>
          <cell r="W335">
            <v>0</v>
          </cell>
          <cell r="X335">
            <v>0</v>
          </cell>
          <cell r="AD335">
            <v>0</v>
          </cell>
          <cell r="AE335">
            <v>0</v>
          </cell>
          <cell r="AF335">
            <v>0</v>
          </cell>
          <cell r="AG335">
            <v>0</v>
          </cell>
          <cell r="AH335">
            <v>685986.99958333338</v>
          </cell>
          <cell r="AJ335">
            <v>0</v>
          </cell>
        </row>
        <row r="336">
          <cell r="A336">
            <v>14300931</v>
          </cell>
          <cell r="C336" t="str">
            <v>Mint Farm Acquisition BPA Receivable</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V336">
            <v>0</v>
          </cell>
          <cell r="W336">
            <v>0</v>
          </cell>
          <cell r="X336">
            <v>0</v>
          </cell>
          <cell r="AD336">
            <v>0</v>
          </cell>
          <cell r="AE336">
            <v>0</v>
          </cell>
          <cell r="AF336">
            <v>0</v>
          </cell>
          <cell r="AG336">
            <v>0</v>
          </cell>
          <cell r="AH336">
            <v>0</v>
          </cell>
          <cell r="AJ336">
            <v>0</v>
          </cell>
        </row>
        <row r="337">
          <cell r="A337">
            <v>14300941</v>
          </cell>
          <cell r="C337" t="str">
            <v>A/R Montana Property Tax Settlement - ST</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T337" t="str">
            <v>23</v>
          </cell>
          <cell r="V337">
            <v>0</v>
          </cell>
          <cell r="W337">
            <v>0</v>
          </cell>
          <cell r="X337">
            <v>0</v>
          </cell>
          <cell r="AB337">
            <v>0</v>
          </cell>
          <cell r="AC337">
            <v>0</v>
          </cell>
          <cell r="AD337">
            <v>0</v>
          </cell>
          <cell r="AE337">
            <v>0</v>
          </cell>
          <cell r="AF337">
            <v>0</v>
          </cell>
          <cell r="AG337">
            <v>0</v>
          </cell>
          <cell r="AJ337">
            <v>0</v>
          </cell>
        </row>
        <row r="338">
          <cell r="A338">
            <v>14301001</v>
          </cell>
          <cell r="C338" t="str">
            <v>A/R - Encogen (GP)</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V338">
            <v>0</v>
          </cell>
          <cell r="W338">
            <v>0</v>
          </cell>
          <cell r="X338">
            <v>0</v>
          </cell>
          <cell r="AD338">
            <v>0</v>
          </cell>
          <cell r="AE338">
            <v>0</v>
          </cell>
          <cell r="AF338">
            <v>0</v>
          </cell>
          <cell r="AG338">
            <v>0</v>
          </cell>
          <cell r="AH338">
            <v>0</v>
          </cell>
          <cell r="AJ338">
            <v>0</v>
          </cell>
        </row>
        <row r="339">
          <cell r="A339">
            <v>14301003</v>
          </cell>
          <cell r="C339" t="str">
            <v>Account Receivable Reconciliation ACDou</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AD339">
            <v>0</v>
          </cell>
          <cell r="AE339">
            <v>0</v>
          </cell>
          <cell r="AF339">
            <v>0</v>
          </cell>
          <cell r="AG339">
            <v>0</v>
          </cell>
          <cell r="AH339">
            <v>0</v>
          </cell>
          <cell r="AJ339">
            <v>0</v>
          </cell>
        </row>
        <row r="340">
          <cell r="A340">
            <v>14301022</v>
          </cell>
          <cell r="C340" t="str">
            <v>Refundable GST on PSE Gas Purchase</v>
          </cell>
          <cell r="D340">
            <v>6339120.6600000001</v>
          </cell>
          <cell r="E340">
            <v>6028700.21</v>
          </cell>
          <cell r="F340">
            <v>4240294.37</v>
          </cell>
          <cell r="G340">
            <v>3301322.68</v>
          </cell>
          <cell r="H340">
            <v>4493098.3</v>
          </cell>
          <cell r="I340">
            <v>3004818.21</v>
          </cell>
          <cell r="J340">
            <v>3604811.41</v>
          </cell>
          <cell r="K340">
            <v>2695464.09</v>
          </cell>
          <cell r="L340">
            <v>2271444.19</v>
          </cell>
          <cell r="M340">
            <v>2323151.7400000002</v>
          </cell>
          <cell r="N340">
            <v>3229510.32</v>
          </cell>
          <cell r="O340">
            <v>3463925.92</v>
          </cell>
          <cell r="P340">
            <v>4564889.6100000003</v>
          </cell>
          <cell r="Q340">
            <v>3675712.2145833336</v>
          </cell>
          <cell r="V340">
            <v>0</v>
          </cell>
          <cell r="W340">
            <v>0</v>
          </cell>
          <cell r="X340">
            <v>0</v>
          </cell>
          <cell r="AD340">
            <v>0</v>
          </cell>
          <cell r="AE340">
            <v>0</v>
          </cell>
          <cell r="AF340">
            <v>0</v>
          </cell>
          <cell r="AG340">
            <v>0</v>
          </cell>
          <cell r="AH340">
            <v>3675712.2145833336</v>
          </cell>
          <cell r="AJ340">
            <v>0</v>
          </cell>
        </row>
        <row r="341">
          <cell r="A341">
            <v>14301033</v>
          </cell>
          <cell r="C341" t="str">
            <v>A/R - PSE Recovery Seeker via Pacific Exchange</v>
          </cell>
          <cell r="D341">
            <v>23502.21</v>
          </cell>
          <cell r="E341">
            <v>-16717.05</v>
          </cell>
          <cell r="F341">
            <v>3676.41</v>
          </cell>
          <cell r="G341">
            <v>43827.49</v>
          </cell>
          <cell r="H341">
            <v>28313.11</v>
          </cell>
          <cell r="I341">
            <v>79871.34</v>
          </cell>
          <cell r="J341">
            <v>128129.07</v>
          </cell>
          <cell r="K341">
            <v>88464.76</v>
          </cell>
          <cell r="L341">
            <v>88464.76</v>
          </cell>
          <cell r="M341">
            <v>205485.27</v>
          </cell>
          <cell r="N341">
            <v>192855.11</v>
          </cell>
          <cell r="O341">
            <v>261720.97</v>
          </cell>
          <cell r="P341">
            <v>340050.87</v>
          </cell>
          <cell r="Q341">
            <v>107155.64833333333</v>
          </cell>
          <cell r="V341">
            <v>0</v>
          </cell>
          <cell r="W341">
            <v>0</v>
          </cell>
          <cell r="X341">
            <v>0</v>
          </cell>
          <cell r="AD341">
            <v>0</v>
          </cell>
          <cell r="AE341">
            <v>0</v>
          </cell>
          <cell r="AF341">
            <v>0</v>
          </cell>
          <cell r="AG341">
            <v>0</v>
          </cell>
          <cell r="AH341">
            <v>107155.64833333333</v>
          </cell>
          <cell r="AJ341">
            <v>0</v>
          </cell>
        </row>
        <row r="342">
          <cell r="A342">
            <v>14301041</v>
          </cell>
          <cell r="C342" t="str">
            <v>Elec OMRC Reimbursable by 3rd Party -ST</v>
          </cell>
          <cell r="D342">
            <v>6951.6</v>
          </cell>
          <cell r="E342">
            <v>6951.6</v>
          </cell>
          <cell r="F342">
            <v>6951.6</v>
          </cell>
          <cell r="G342">
            <v>6951.6</v>
          </cell>
          <cell r="H342">
            <v>6951.6</v>
          </cell>
          <cell r="I342">
            <v>532</v>
          </cell>
          <cell r="J342">
            <v>532</v>
          </cell>
          <cell r="K342">
            <v>532</v>
          </cell>
          <cell r="L342">
            <v>532</v>
          </cell>
          <cell r="M342">
            <v>385</v>
          </cell>
          <cell r="N342">
            <v>385</v>
          </cell>
          <cell r="O342">
            <v>385</v>
          </cell>
          <cell r="P342">
            <v>385</v>
          </cell>
          <cell r="Q342">
            <v>2896.4750000000004</v>
          </cell>
          <cell r="AD342">
            <v>0</v>
          </cell>
          <cell r="AE342">
            <v>0</v>
          </cell>
          <cell r="AF342">
            <v>0</v>
          </cell>
          <cell r="AG342">
            <v>0</v>
          </cell>
          <cell r="AH342">
            <v>2896.4750000000004</v>
          </cell>
          <cell r="AJ342">
            <v>0</v>
          </cell>
        </row>
        <row r="343">
          <cell r="A343">
            <v>14301042</v>
          </cell>
          <cell r="C343" t="str">
            <v>Gas OMRC Reimbursable by 3rd Party -ST</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AD343">
            <v>0</v>
          </cell>
          <cell r="AE343">
            <v>0</v>
          </cell>
          <cell r="AF343">
            <v>0</v>
          </cell>
          <cell r="AG343">
            <v>0</v>
          </cell>
          <cell r="AH343">
            <v>0</v>
          </cell>
          <cell r="AJ343">
            <v>0</v>
          </cell>
        </row>
        <row r="344">
          <cell r="A344">
            <v>14301043</v>
          </cell>
          <cell r="C344" t="str">
            <v>A/R - Biogas Sales</v>
          </cell>
          <cell r="D344">
            <v>862293.7</v>
          </cell>
          <cell r="E344">
            <v>1061338.3500000001</v>
          </cell>
          <cell r="F344">
            <v>1118555.44</v>
          </cell>
          <cell r="G344">
            <v>1236883.05</v>
          </cell>
          <cell r="H344">
            <v>1287655.1499999999</v>
          </cell>
          <cell r="I344">
            <v>2530026.27</v>
          </cell>
          <cell r="J344">
            <v>2687773.59</v>
          </cell>
          <cell r="K344">
            <v>2008272.73</v>
          </cell>
          <cell r="L344">
            <v>2035010.14</v>
          </cell>
          <cell r="M344">
            <v>2564669.2400000002</v>
          </cell>
          <cell r="N344">
            <v>2780399.26</v>
          </cell>
          <cell r="O344">
            <v>2739692.76</v>
          </cell>
          <cell r="P344">
            <v>2662149.1800000002</v>
          </cell>
          <cell r="Q344">
            <v>1984374.7849999999</v>
          </cell>
          <cell r="T344" t="str">
            <v>56</v>
          </cell>
          <cell r="AE344">
            <v>1984374.7849999999</v>
          </cell>
          <cell r="AF344">
            <v>1984374.7849999999</v>
          </cell>
          <cell r="AG344">
            <v>1984374.7849999999</v>
          </cell>
          <cell r="AJ344">
            <v>0</v>
          </cell>
        </row>
        <row r="345">
          <cell r="A345">
            <v>14400011</v>
          </cell>
          <cell r="C345" t="str">
            <v>Electric APUA - Customer ACDts Receivab</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V345">
            <v>0</v>
          </cell>
          <cell r="W345">
            <v>0</v>
          </cell>
          <cell r="X345">
            <v>0</v>
          </cell>
          <cell r="AD345">
            <v>0</v>
          </cell>
          <cell r="AE345">
            <v>0</v>
          </cell>
          <cell r="AF345">
            <v>0</v>
          </cell>
          <cell r="AG345">
            <v>0</v>
          </cell>
          <cell r="AH345">
            <v>0</v>
          </cell>
          <cell r="AJ345">
            <v>0</v>
          </cell>
        </row>
        <row r="346">
          <cell r="A346">
            <v>14400032</v>
          </cell>
          <cell r="C346" t="str">
            <v>Gas - APUA - Customer ACDts Receivable</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V346">
            <v>0</v>
          </cell>
          <cell r="W346">
            <v>0</v>
          </cell>
          <cell r="X346">
            <v>0</v>
          </cell>
          <cell r="AD346">
            <v>0</v>
          </cell>
          <cell r="AE346">
            <v>0</v>
          </cell>
          <cell r="AF346">
            <v>0</v>
          </cell>
          <cell r="AG346">
            <v>0</v>
          </cell>
          <cell r="AH346">
            <v>0</v>
          </cell>
          <cell r="AJ346">
            <v>0</v>
          </cell>
        </row>
        <row r="347">
          <cell r="A347">
            <v>14400041</v>
          </cell>
          <cell r="C347" t="str">
            <v>Electric - APUA - California ISO/PX Rec</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T347" t="str">
            <v>56</v>
          </cell>
          <cell r="V347">
            <v>0</v>
          </cell>
          <cell r="W347">
            <v>0</v>
          </cell>
          <cell r="X347">
            <v>0</v>
          </cell>
          <cell r="AD347">
            <v>0</v>
          </cell>
          <cell r="AE347">
            <v>0</v>
          </cell>
          <cell r="AF347">
            <v>0</v>
          </cell>
          <cell r="AG347">
            <v>0</v>
          </cell>
          <cell r="AJ347">
            <v>0</v>
          </cell>
        </row>
        <row r="348">
          <cell r="A348">
            <v>14400061</v>
          </cell>
          <cell r="C348" t="str">
            <v>Discount for uncollectible Accounts - E</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T348" t="str">
            <v>56</v>
          </cell>
          <cell r="V348">
            <v>0</v>
          </cell>
          <cell r="W348">
            <v>0</v>
          </cell>
          <cell r="X348">
            <v>0</v>
          </cell>
          <cell r="AD348">
            <v>0</v>
          </cell>
          <cell r="AE348">
            <v>0</v>
          </cell>
          <cell r="AF348">
            <v>0</v>
          </cell>
          <cell r="AG348">
            <v>0</v>
          </cell>
          <cell r="AJ348">
            <v>0</v>
          </cell>
        </row>
        <row r="349">
          <cell r="A349">
            <v>14400062</v>
          </cell>
          <cell r="C349" t="str">
            <v>Discount for uncollectible Accounts - G</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T349" t="str">
            <v>56</v>
          </cell>
          <cell r="V349">
            <v>0</v>
          </cell>
          <cell r="W349">
            <v>0</v>
          </cell>
          <cell r="X349">
            <v>0</v>
          </cell>
          <cell r="AD349">
            <v>0</v>
          </cell>
          <cell r="AE349">
            <v>0</v>
          </cell>
          <cell r="AF349">
            <v>0</v>
          </cell>
          <cell r="AG349">
            <v>0</v>
          </cell>
          <cell r="AJ349">
            <v>0</v>
          </cell>
        </row>
        <row r="350">
          <cell r="A350">
            <v>14400071</v>
          </cell>
          <cell r="C350" t="str">
            <v>APUA - Electric Counterparties</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V350">
            <v>0</v>
          </cell>
          <cell r="W350">
            <v>0</v>
          </cell>
          <cell r="X350">
            <v>0</v>
          </cell>
          <cell r="AD350">
            <v>0</v>
          </cell>
          <cell r="AE350">
            <v>0</v>
          </cell>
          <cell r="AF350">
            <v>0</v>
          </cell>
          <cell r="AG350">
            <v>0</v>
          </cell>
          <cell r="AH350">
            <v>0</v>
          </cell>
          <cell r="AJ350">
            <v>0</v>
          </cell>
        </row>
        <row r="351">
          <cell r="A351">
            <v>14400203</v>
          </cell>
          <cell r="C351" t="str">
            <v>APUA - Damage Claims</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V351">
            <v>0</v>
          </cell>
          <cell r="W351">
            <v>0</v>
          </cell>
          <cell r="X351">
            <v>0</v>
          </cell>
          <cell r="AD351">
            <v>0</v>
          </cell>
          <cell r="AE351">
            <v>0</v>
          </cell>
          <cell r="AF351">
            <v>0</v>
          </cell>
          <cell r="AG351">
            <v>0</v>
          </cell>
          <cell r="AH351">
            <v>0</v>
          </cell>
          <cell r="AJ351">
            <v>0</v>
          </cell>
        </row>
        <row r="352">
          <cell r="A352">
            <v>14400213</v>
          </cell>
          <cell r="C352" t="str">
            <v>APUA - Damage Claims - CLX</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V352">
            <v>0</v>
          </cell>
          <cell r="W352">
            <v>0</v>
          </cell>
          <cell r="X352">
            <v>0</v>
          </cell>
          <cell r="AD352">
            <v>0</v>
          </cell>
          <cell r="AE352">
            <v>0</v>
          </cell>
          <cell r="AF352">
            <v>0</v>
          </cell>
          <cell r="AG352">
            <v>0</v>
          </cell>
          <cell r="AH352">
            <v>0</v>
          </cell>
          <cell r="AJ352">
            <v>0</v>
          </cell>
        </row>
        <row r="353">
          <cell r="A353">
            <v>14400223</v>
          </cell>
          <cell r="C353" t="str">
            <v>APUA - Energy Diversion - CLX</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V353">
            <v>0</v>
          </cell>
          <cell r="W353">
            <v>0</v>
          </cell>
          <cell r="X353">
            <v>0</v>
          </cell>
          <cell r="AD353">
            <v>0</v>
          </cell>
          <cell r="AE353">
            <v>0</v>
          </cell>
          <cell r="AF353">
            <v>0</v>
          </cell>
          <cell r="AG353">
            <v>0</v>
          </cell>
          <cell r="AH353">
            <v>0</v>
          </cell>
          <cell r="AJ353">
            <v>0</v>
          </cell>
        </row>
        <row r="354">
          <cell r="A354">
            <v>14400233</v>
          </cell>
          <cell r="C354" t="str">
            <v>APUA - Vandalism - CLX</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V354">
            <v>0</v>
          </cell>
          <cell r="W354">
            <v>0</v>
          </cell>
          <cell r="X354">
            <v>0</v>
          </cell>
          <cell r="AD354">
            <v>0</v>
          </cell>
          <cell r="AE354">
            <v>0</v>
          </cell>
          <cell r="AF354">
            <v>0</v>
          </cell>
          <cell r="AG354">
            <v>0</v>
          </cell>
          <cell r="AH354">
            <v>0</v>
          </cell>
          <cell r="AJ354">
            <v>0</v>
          </cell>
        </row>
        <row r="355">
          <cell r="A355">
            <v>14400253</v>
          </cell>
          <cell r="C355" t="str">
            <v>APUA - Miscellaneous - CLX</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V355">
            <v>0</v>
          </cell>
          <cell r="W355">
            <v>0</v>
          </cell>
          <cell r="X355">
            <v>0</v>
          </cell>
          <cell r="AD355">
            <v>0</v>
          </cell>
          <cell r="AE355">
            <v>0</v>
          </cell>
          <cell r="AF355">
            <v>0</v>
          </cell>
          <cell r="AG355">
            <v>0</v>
          </cell>
          <cell r="AH355">
            <v>0</v>
          </cell>
          <cell r="AJ355">
            <v>0</v>
          </cell>
        </row>
        <row r="356">
          <cell r="A356">
            <v>14400263</v>
          </cell>
          <cell r="C356" t="str">
            <v>APUA - Merchandise - CLX</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V356">
            <v>0</v>
          </cell>
          <cell r="W356">
            <v>0</v>
          </cell>
          <cell r="X356">
            <v>0</v>
          </cell>
          <cell r="AD356">
            <v>0</v>
          </cell>
          <cell r="AE356">
            <v>0</v>
          </cell>
          <cell r="AF356">
            <v>0</v>
          </cell>
          <cell r="AG356">
            <v>0</v>
          </cell>
          <cell r="AH356">
            <v>0</v>
          </cell>
          <cell r="AJ356">
            <v>0</v>
          </cell>
        </row>
        <row r="357">
          <cell r="A357">
            <v>14400273</v>
          </cell>
          <cell r="C357" t="str">
            <v>APUA - CARS Conversion-CLX</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V357">
            <v>0</v>
          </cell>
          <cell r="W357">
            <v>0</v>
          </cell>
          <cell r="X357">
            <v>0</v>
          </cell>
          <cell r="AD357">
            <v>0</v>
          </cell>
          <cell r="AE357">
            <v>0</v>
          </cell>
          <cell r="AF357">
            <v>0</v>
          </cell>
          <cell r="AG357">
            <v>0</v>
          </cell>
          <cell r="AH357">
            <v>0</v>
          </cell>
          <cell r="AJ357">
            <v>0</v>
          </cell>
        </row>
        <row r="358">
          <cell r="A358">
            <v>14400283</v>
          </cell>
          <cell r="C358" t="str">
            <v>APUA - Damage Claim Conversion - CLX</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V358">
            <v>0</v>
          </cell>
          <cell r="W358">
            <v>0</v>
          </cell>
          <cell r="X358">
            <v>0</v>
          </cell>
          <cell r="AD358">
            <v>0</v>
          </cell>
          <cell r="AE358">
            <v>0</v>
          </cell>
          <cell r="AF358">
            <v>0</v>
          </cell>
          <cell r="AG358">
            <v>0</v>
          </cell>
          <cell r="AH358">
            <v>0</v>
          </cell>
          <cell r="AJ358">
            <v>0</v>
          </cell>
        </row>
        <row r="359">
          <cell r="A359">
            <v>14400293</v>
          </cell>
          <cell r="C359" t="str">
            <v>APUA-Treble Damages</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V359">
            <v>0</v>
          </cell>
          <cell r="W359">
            <v>0</v>
          </cell>
          <cell r="X359">
            <v>0</v>
          </cell>
          <cell r="AD359">
            <v>0</v>
          </cell>
          <cell r="AE359">
            <v>0</v>
          </cell>
          <cell r="AF359">
            <v>0</v>
          </cell>
          <cell r="AG359">
            <v>0</v>
          </cell>
          <cell r="AH359">
            <v>0</v>
          </cell>
          <cell r="AJ359">
            <v>0</v>
          </cell>
        </row>
        <row r="360">
          <cell r="A360">
            <v>14400303</v>
          </cell>
          <cell r="C360" t="str">
            <v>APUA-Treble Damages - Diversion</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V360">
            <v>0</v>
          </cell>
          <cell r="W360">
            <v>0</v>
          </cell>
          <cell r="X360">
            <v>0</v>
          </cell>
          <cell r="AD360">
            <v>0</v>
          </cell>
          <cell r="AE360">
            <v>0</v>
          </cell>
          <cell r="AF360">
            <v>0</v>
          </cell>
          <cell r="AG360">
            <v>0</v>
          </cell>
          <cell r="AH360">
            <v>0</v>
          </cell>
          <cell r="AJ360">
            <v>0</v>
          </cell>
        </row>
        <row r="361">
          <cell r="A361">
            <v>14400311</v>
          </cell>
          <cell r="C361" t="str">
            <v>APUA - Electric Customer Accts Receivable</v>
          </cell>
          <cell r="D361">
            <v>-6783350.1500000004</v>
          </cell>
          <cell r="E361">
            <v>-6426726.8200000003</v>
          </cell>
          <cell r="F361">
            <v>-6490510.7300000004</v>
          </cell>
          <cell r="G361">
            <v>-5836642.3099999996</v>
          </cell>
          <cell r="H361">
            <v>-6534979.8600000003</v>
          </cell>
          <cell r="I361">
            <v>-5668603.1500000004</v>
          </cell>
          <cell r="J361">
            <v>-4647577.21</v>
          </cell>
          <cell r="K361">
            <v>-5138650.3899999997</v>
          </cell>
          <cell r="L361">
            <v>-5687139.2400000002</v>
          </cell>
          <cell r="M361">
            <v>-5464339.6600000001</v>
          </cell>
          <cell r="N361">
            <v>-5396717.3200000003</v>
          </cell>
          <cell r="O361">
            <v>-5324914.38</v>
          </cell>
          <cell r="P361">
            <v>-5682556.8200000003</v>
          </cell>
          <cell r="Q361">
            <v>-5737479.5462500006</v>
          </cell>
          <cell r="V361">
            <v>0</v>
          </cell>
          <cell r="W361">
            <v>0</v>
          </cell>
          <cell r="X361">
            <v>0</v>
          </cell>
          <cell r="AD361">
            <v>0</v>
          </cell>
          <cell r="AE361">
            <v>0</v>
          </cell>
          <cell r="AF361">
            <v>0</v>
          </cell>
          <cell r="AG361">
            <v>0</v>
          </cell>
          <cell r="AH361">
            <v>-5737479.5462500006</v>
          </cell>
          <cell r="AJ361">
            <v>0</v>
          </cell>
        </row>
        <row r="362">
          <cell r="A362">
            <v>14400312</v>
          </cell>
          <cell r="C362" t="str">
            <v>APUA - Gas Customer Accts Receivable</v>
          </cell>
          <cell r="D362">
            <v>-2186114.9700000002</v>
          </cell>
          <cell r="E362">
            <v>-1875148.31</v>
          </cell>
          <cell r="F362">
            <v>-1934562.06</v>
          </cell>
          <cell r="G362">
            <v>-1608336.92</v>
          </cell>
          <cell r="H362">
            <v>-1824186.24</v>
          </cell>
          <cell r="I362">
            <v>-1603567.54</v>
          </cell>
          <cell r="J362">
            <v>-1250037.1599999999</v>
          </cell>
          <cell r="K362">
            <v>-1378875.78</v>
          </cell>
          <cell r="L362">
            <v>-1584671.08</v>
          </cell>
          <cell r="M362">
            <v>-1506329.89</v>
          </cell>
          <cell r="N362">
            <v>-1400826.14</v>
          </cell>
          <cell r="O362">
            <v>-1593005.83</v>
          </cell>
          <cell r="P362">
            <v>-1540368.86</v>
          </cell>
          <cell r="Q362">
            <v>-1618565.7387500003</v>
          </cell>
          <cell r="V362">
            <v>0</v>
          </cell>
          <cell r="W362">
            <v>0</v>
          </cell>
          <cell r="X362">
            <v>0</v>
          </cell>
          <cell r="AD362">
            <v>0</v>
          </cell>
          <cell r="AE362">
            <v>0</v>
          </cell>
          <cell r="AF362">
            <v>0</v>
          </cell>
          <cell r="AG362">
            <v>0</v>
          </cell>
          <cell r="AH362">
            <v>-1618565.7387500003</v>
          </cell>
          <cell r="AJ362">
            <v>0</v>
          </cell>
        </row>
        <row r="363">
          <cell r="A363">
            <v>14400313</v>
          </cell>
          <cell r="C363" t="str">
            <v>APUA - Miscellaneous Receivables</v>
          </cell>
          <cell r="D363">
            <v>-125759.34</v>
          </cell>
          <cell r="E363">
            <v>-1876238.66</v>
          </cell>
          <cell r="F363">
            <v>-1876045.07</v>
          </cell>
          <cell r="G363">
            <v>-145969.42000000001</v>
          </cell>
          <cell r="H363">
            <v>-140532.48000000001</v>
          </cell>
          <cell r="I363">
            <v>-138957.79999999999</v>
          </cell>
          <cell r="J363">
            <v>-139555.09</v>
          </cell>
          <cell r="K363">
            <v>-140115.54</v>
          </cell>
          <cell r="L363">
            <v>-139486.87</v>
          </cell>
          <cell r="M363">
            <v>-350626.33</v>
          </cell>
          <cell r="N363">
            <v>-350666.32</v>
          </cell>
          <cell r="O363">
            <v>-341654.05</v>
          </cell>
          <cell r="P363">
            <v>-16071.59</v>
          </cell>
          <cell r="Q363">
            <v>-475896.92458333331</v>
          </cell>
          <cell r="V363">
            <v>0</v>
          </cell>
          <cell r="W363">
            <v>0</v>
          </cell>
          <cell r="X363">
            <v>0</v>
          </cell>
          <cell r="AD363">
            <v>0</v>
          </cell>
          <cell r="AE363">
            <v>0</v>
          </cell>
          <cell r="AF363">
            <v>0</v>
          </cell>
          <cell r="AG363">
            <v>0</v>
          </cell>
          <cell r="AH363">
            <v>-475896.92458333331</v>
          </cell>
          <cell r="AJ363">
            <v>0</v>
          </cell>
        </row>
        <row r="364">
          <cell r="A364">
            <v>14400323</v>
          </cell>
          <cell r="C364" t="str">
            <v>APUA -Energy Diversion</v>
          </cell>
          <cell r="D364">
            <v>0</v>
          </cell>
          <cell r="E364">
            <v>0</v>
          </cell>
          <cell r="F364">
            <v>0</v>
          </cell>
          <cell r="G364">
            <v>4771.6499999999996</v>
          </cell>
          <cell r="H364">
            <v>-282.92</v>
          </cell>
          <cell r="I364">
            <v>0</v>
          </cell>
          <cell r="J364">
            <v>0</v>
          </cell>
          <cell r="K364">
            <v>0</v>
          </cell>
          <cell r="L364">
            <v>0</v>
          </cell>
          <cell r="M364">
            <v>0</v>
          </cell>
          <cell r="N364">
            <v>0</v>
          </cell>
          <cell r="O364">
            <v>190.9</v>
          </cell>
          <cell r="P364">
            <v>0</v>
          </cell>
          <cell r="Q364">
            <v>389.96916666666658</v>
          </cell>
          <cell r="V364">
            <v>0</v>
          </cell>
          <cell r="W364">
            <v>0</v>
          </cell>
          <cell r="X364">
            <v>0</v>
          </cell>
          <cell r="AD364">
            <v>0</v>
          </cell>
          <cell r="AE364">
            <v>0</v>
          </cell>
          <cell r="AF364">
            <v>0</v>
          </cell>
          <cell r="AG364">
            <v>0</v>
          </cell>
          <cell r="AH364">
            <v>389.96916666666658</v>
          </cell>
          <cell r="AJ364">
            <v>0</v>
          </cell>
        </row>
        <row r="365">
          <cell r="A365">
            <v>14400343</v>
          </cell>
          <cell r="C365" t="str">
            <v>APUA - Damage Claims</v>
          </cell>
          <cell r="D365">
            <v>-1724859.46</v>
          </cell>
          <cell r="E365">
            <v>-1718136.94</v>
          </cell>
          <cell r="F365">
            <v>-1739294.32</v>
          </cell>
          <cell r="G365">
            <v>-1546304.57</v>
          </cell>
          <cell r="H365">
            <v>-1605468.73</v>
          </cell>
          <cell r="I365">
            <v>-1651725.36</v>
          </cell>
          <cell r="J365">
            <v>-1624431.03</v>
          </cell>
          <cell r="K365">
            <v>-1660613.63</v>
          </cell>
          <cell r="L365">
            <v>-1679948.17</v>
          </cell>
          <cell r="M365">
            <v>-1724214.74</v>
          </cell>
          <cell r="N365">
            <v>-1682280.2</v>
          </cell>
          <cell r="O365">
            <v>-1682424.44</v>
          </cell>
          <cell r="P365">
            <v>-1675325.23</v>
          </cell>
          <cell r="Q365">
            <v>-1667911.20625</v>
          </cell>
          <cell r="V365">
            <v>0</v>
          </cell>
          <cell r="W365">
            <v>0</v>
          </cell>
          <cell r="X365">
            <v>0</v>
          </cell>
          <cell r="AD365">
            <v>0</v>
          </cell>
          <cell r="AE365">
            <v>0</v>
          </cell>
          <cell r="AF365">
            <v>0</v>
          </cell>
          <cell r="AG365">
            <v>0</v>
          </cell>
          <cell r="AH365">
            <v>-1667911.20625</v>
          </cell>
          <cell r="AJ365">
            <v>0</v>
          </cell>
        </row>
        <row r="366">
          <cell r="A366">
            <v>14400353</v>
          </cell>
          <cell r="C366" t="str">
            <v>APUA - Treble Damage Claims</v>
          </cell>
          <cell r="D366">
            <v>-667879.29</v>
          </cell>
          <cell r="E366">
            <v>-649948.62</v>
          </cell>
          <cell r="F366">
            <v>-618186.57999999996</v>
          </cell>
          <cell r="G366">
            <v>-623461.19999999995</v>
          </cell>
          <cell r="H366">
            <v>-597216.80000000005</v>
          </cell>
          <cell r="I366">
            <v>-635027.53</v>
          </cell>
          <cell r="J366">
            <v>-614420.74</v>
          </cell>
          <cell r="K366">
            <v>-620783.18000000005</v>
          </cell>
          <cell r="L366">
            <v>-526486.04</v>
          </cell>
          <cell r="M366">
            <v>-598227.66</v>
          </cell>
          <cell r="N366">
            <v>-635455.27</v>
          </cell>
          <cell r="O366">
            <v>-669621.28</v>
          </cell>
          <cell r="P366">
            <v>-656899.77</v>
          </cell>
          <cell r="Q366">
            <v>-620935.36916666676</v>
          </cell>
          <cell r="V366">
            <v>0</v>
          </cell>
          <cell r="W366">
            <v>0</v>
          </cell>
          <cell r="X366">
            <v>0</v>
          </cell>
          <cell r="AD366">
            <v>0</v>
          </cell>
          <cell r="AE366">
            <v>0</v>
          </cell>
          <cell r="AF366">
            <v>0</v>
          </cell>
          <cell r="AG366">
            <v>0</v>
          </cell>
          <cell r="AH366">
            <v>-620935.36916666676</v>
          </cell>
          <cell r="AJ366">
            <v>0</v>
          </cell>
        </row>
        <row r="367">
          <cell r="A367">
            <v>14600000</v>
          </cell>
          <cell r="C367" t="str">
            <v>Intercompany Accounts receivable</v>
          </cell>
          <cell r="D367">
            <v>398250.18</v>
          </cell>
          <cell r="E367">
            <v>513887.43</v>
          </cell>
          <cell r="F367">
            <v>570029.32999999996</v>
          </cell>
          <cell r="G367">
            <v>459716.05</v>
          </cell>
          <cell r="H367">
            <v>538233.42000000004</v>
          </cell>
          <cell r="I367">
            <v>730619.5</v>
          </cell>
          <cell r="J367">
            <v>728848.73</v>
          </cell>
          <cell r="K367">
            <v>813627.3</v>
          </cell>
          <cell r="L367">
            <v>877289.17</v>
          </cell>
          <cell r="M367">
            <v>441003.02</v>
          </cell>
          <cell r="N367">
            <v>463027.16</v>
          </cell>
          <cell r="O367">
            <v>513393.05</v>
          </cell>
          <cell r="P367">
            <v>382341.64</v>
          </cell>
          <cell r="Q367">
            <v>586664.17249999999</v>
          </cell>
          <cell r="T367" t="str">
            <v>55</v>
          </cell>
          <cell r="V367">
            <v>0</v>
          </cell>
          <cell r="W367">
            <v>0</v>
          </cell>
          <cell r="X367">
            <v>0</v>
          </cell>
          <cell r="AD367">
            <v>0</v>
          </cell>
          <cell r="AE367">
            <v>586664.17249999999</v>
          </cell>
          <cell r="AF367">
            <v>586664.17249999999</v>
          </cell>
          <cell r="AG367">
            <v>586664.17249999999</v>
          </cell>
          <cell r="AJ367">
            <v>0</v>
          </cell>
        </row>
        <row r="368">
          <cell r="A368">
            <v>14600010</v>
          </cell>
          <cell r="C368" t="str">
            <v>Intercompany Accounts - PSE Funding</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T368" t="str">
            <v>55</v>
          </cell>
          <cell r="V368">
            <v>0</v>
          </cell>
          <cell r="W368">
            <v>0</v>
          </cell>
          <cell r="X368">
            <v>0</v>
          </cell>
          <cell r="AD368">
            <v>0</v>
          </cell>
          <cell r="AE368">
            <v>0</v>
          </cell>
          <cell r="AF368">
            <v>0</v>
          </cell>
          <cell r="AG368">
            <v>0</v>
          </cell>
          <cell r="AJ368">
            <v>0</v>
          </cell>
        </row>
        <row r="369">
          <cell r="A369">
            <v>15100021</v>
          </cell>
          <cell r="C369" t="str">
            <v>Fuel Stock - Colstrip 1&amp;2</v>
          </cell>
          <cell r="D369">
            <v>3027947.51</v>
          </cell>
          <cell r="E369">
            <v>2566048.16</v>
          </cell>
          <cell r="F369">
            <v>2761524.18</v>
          </cell>
          <cell r="G369">
            <v>3042624.55</v>
          </cell>
          <cell r="H369">
            <v>3032398.21</v>
          </cell>
          <cell r="I369">
            <v>2678837.2400000002</v>
          </cell>
          <cell r="J369">
            <v>3300278.05</v>
          </cell>
          <cell r="K369">
            <v>4415027.99</v>
          </cell>
          <cell r="L369">
            <v>5286845.1900000004</v>
          </cell>
          <cell r="M369">
            <v>4904812.13</v>
          </cell>
          <cell r="N369">
            <v>4569979.46</v>
          </cell>
          <cell r="O369">
            <v>3313366.08</v>
          </cell>
          <cell r="P369">
            <v>2959985.46</v>
          </cell>
          <cell r="Q369">
            <v>3572142.3104166668</v>
          </cell>
          <cell r="V369">
            <v>0</v>
          </cell>
          <cell r="W369">
            <v>0</v>
          </cell>
          <cell r="X369">
            <v>0</v>
          </cell>
          <cell r="AD369">
            <v>0</v>
          </cell>
          <cell r="AE369">
            <v>0</v>
          </cell>
          <cell r="AF369">
            <v>0</v>
          </cell>
          <cell r="AG369">
            <v>0</v>
          </cell>
          <cell r="AH369">
            <v>3572142.3104166668</v>
          </cell>
          <cell r="AJ369">
            <v>0</v>
          </cell>
        </row>
        <row r="370">
          <cell r="A370">
            <v>15100031</v>
          </cell>
          <cell r="C370" t="str">
            <v>Fuel Stock - Colstrip 3&amp;4</v>
          </cell>
          <cell r="D370">
            <v>3106037.69</v>
          </cell>
          <cell r="E370">
            <v>3144737.14</v>
          </cell>
          <cell r="F370">
            <v>2983015.68</v>
          </cell>
          <cell r="G370">
            <v>3226046.86</v>
          </cell>
          <cell r="H370">
            <v>2675847.08</v>
          </cell>
          <cell r="I370">
            <v>2756193.6</v>
          </cell>
          <cell r="J370">
            <v>3077775.2</v>
          </cell>
          <cell r="K370">
            <v>3259820.5</v>
          </cell>
          <cell r="L370">
            <v>5805124.7300000004</v>
          </cell>
          <cell r="M370">
            <v>3996811.2</v>
          </cell>
          <cell r="N370">
            <v>4819831.9400000004</v>
          </cell>
          <cell r="O370">
            <v>4509920.46</v>
          </cell>
          <cell r="P370">
            <v>3915677.25</v>
          </cell>
          <cell r="Q370">
            <v>3647165.1549999998</v>
          </cell>
          <cell r="V370">
            <v>0</v>
          </cell>
          <cell r="W370">
            <v>0</v>
          </cell>
          <cell r="X370">
            <v>0</v>
          </cell>
          <cell r="AD370">
            <v>0</v>
          </cell>
          <cell r="AE370">
            <v>0</v>
          </cell>
          <cell r="AF370">
            <v>0</v>
          </cell>
          <cell r="AG370">
            <v>0</v>
          </cell>
          <cell r="AH370">
            <v>3647165.1549999998</v>
          </cell>
          <cell r="AJ370">
            <v>0</v>
          </cell>
        </row>
        <row r="371">
          <cell r="A371">
            <v>15100041</v>
          </cell>
          <cell r="C371" t="str">
            <v>Fuel Stock - Colstrip 3&amp;4 Fuel</v>
          </cell>
          <cell r="D371">
            <v>277117.93</v>
          </cell>
          <cell r="E371">
            <v>252536.93</v>
          </cell>
          <cell r="F371">
            <v>284058.93</v>
          </cell>
          <cell r="G371">
            <v>245240.93</v>
          </cell>
          <cell r="H371">
            <v>252874.93</v>
          </cell>
          <cell r="I371">
            <v>231541.93</v>
          </cell>
          <cell r="J371">
            <v>267731.93</v>
          </cell>
          <cell r="K371">
            <v>245935.93</v>
          </cell>
          <cell r="L371">
            <v>213977.93</v>
          </cell>
          <cell r="M371">
            <v>157106.93</v>
          </cell>
          <cell r="N371">
            <v>212271.93</v>
          </cell>
          <cell r="O371">
            <v>215026.13</v>
          </cell>
          <cell r="P371">
            <v>256529.03</v>
          </cell>
          <cell r="Q371">
            <v>237093.99249999996</v>
          </cell>
          <cell r="V371">
            <v>0</v>
          </cell>
          <cell r="W371">
            <v>0</v>
          </cell>
          <cell r="X371">
            <v>0</v>
          </cell>
          <cell r="AD371">
            <v>0</v>
          </cell>
          <cell r="AE371">
            <v>0</v>
          </cell>
          <cell r="AF371">
            <v>0</v>
          </cell>
          <cell r="AG371">
            <v>0</v>
          </cell>
          <cell r="AH371">
            <v>237093.99249999996</v>
          </cell>
          <cell r="AJ371">
            <v>0</v>
          </cell>
        </row>
        <row r="372">
          <cell r="A372">
            <v>15100061</v>
          </cell>
          <cell r="C372" t="str">
            <v>Fuel Stock - Crystal Mountain</v>
          </cell>
          <cell r="D372">
            <v>36490.33</v>
          </cell>
          <cell r="E372">
            <v>45674.81</v>
          </cell>
          <cell r="F372">
            <v>36020.51</v>
          </cell>
          <cell r="G372">
            <v>35455.07</v>
          </cell>
          <cell r="H372">
            <v>32704.75</v>
          </cell>
          <cell r="I372">
            <v>24284.87</v>
          </cell>
          <cell r="J372">
            <v>24284.87</v>
          </cell>
          <cell r="K372">
            <v>24069.59</v>
          </cell>
          <cell r="L372">
            <v>22029.03</v>
          </cell>
          <cell r="M372">
            <v>22029.03</v>
          </cell>
          <cell r="N372">
            <v>22029.03</v>
          </cell>
          <cell r="O372">
            <v>22029.03</v>
          </cell>
          <cell r="P372">
            <v>15647.02</v>
          </cell>
          <cell r="Q372">
            <v>28056.605416666673</v>
          </cell>
          <cell r="V372">
            <v>0</v>
          </cell>
          <cell r="W372">
            <v>0</v>
          </cell>
          <cell r="X372">
            <v>0</v>
          </cell>
          <cell r="AD372">
            <v>0</v>
          </cell>
          <cell r="AE372">
            <v>0</v>
          </cell>
          <cell r="AF372">
            <v>0</v>
          </cell>
          <cell r="AG372">
            <v>0</v>
          </cell>
          <cell r="AH372">
            <v>28056.605416666673</v>
          </cell>
          <cell r="AJ372">
            <v>0</v>
          </cell>
        </row>
        <row r="373">
          <cell r="A373">
            <v>15100081</v>
          </cell>
          <cell r="C373" t="str">
            <v>Fuel Stock - Whitehorn #1</v>
          </cell>
          <cell r="D373">
            <v>1546517.23</v>
          </cell>
          <cell r="E373">
            <v>1538235.79</v>
          </cell>
          <cell r="F373">
            <v>1590744.55</v>
          </cell>
          <cell r="G373">
            <v>1553818.87</v>
          </cell>
          <cell r="H373">
            <v>1549109.44</v>
          </cell>
          <cell r="I373">
            <v>1526649.89</v>
          </cell>
          <cell r="J373">
            <v>1526599.83</v>
          </cell>
          <cell r="K373">
            <v>1524021.41</v>
          </cell>
          <cell r="L373">
            <v>1524021.41</v>
          </cell>
          <cell r="M373">
            <v>1524021.41</v>
          </cell>
          <cell r="N373">
            <v>1517615.45</v>
          </cell>
          <cell r="O373">
            <v>1515451.56</v>
          </cell>
          <cell r="P373">
            <v>1511539.67</v>
          </cell>
          <cell r="Q373">
            <v>1534943.1716666666</v>
          </cell>
          <cell r="V373">
            <v>0</v>
          </cell>
          <cell r="W373">
            <v>0</v>
          </cell>
          <cell r="X373">
            <v>0</v>
          </cell>
          <cell r="AD373">
            <v>0</v>
          </cell>
          <cell r="AE373">
            <v>0</v>
          </cell>
          <cell r="AF373">
            <v>0</v>
          </cell>
          <cell r="AG373">
            <v>0</v>
          </cell>
          <cell r="AH373">
            <v>1534943.1716666666</v>
          </cell>
          <cell r="AJ373">
            <v>0</v>
          </cell>
        </row>
        <row r="374">
          <cell r="A374">
            <v>15100091</v>
          </cell>
          <cell r="C374" t="str">
            <v>Fuel Stock - Frederickson #1</v>
          </cell>
          <cell r="D374">
            <v>1780368.16</v>
          </cell>
          <cell r="E374">
            <v>1780368.16</v>
          </cell>
          <cell r="F374">
            <v>1780053.06</v>
          </cell>
          <cell r="G374">
            <v>1780020.86</v>
          </cell>
          <cell r="H374">
            <v>1779873.66</v>
          </cell>
          <cell r="I374">
            <v>1779873.66</v>
          </cell>
          <cell r="J374">
            <v>1779873.66</v>
          </cell>
          <cell r="K374">
            <v>1779873.66</v>
          </cell>
          <cell r="L374">
            <v>1779873.66</v>
          </cell>
          <cell r="M374">
            <v>1779873.66</v>
          </cell>
          <cell r="N374">
            <v>1779873.66</v>
          </cell>
          <cell r="O374">
            <v>1779873.66</v>
          </cell>
          <cell r="P374">
            <v>1779873.66</v>
          </cell>
          <cell r="Q374">
            <v>1779962.6891666667</v>
          </cell>
          <cell r="V374">
            <v>0</v>
          </cell>
          <cell r="W374">
            <v>0</v>
          </cell>
          <cell r="X374">
            <v>0</v>
          </cell>
          <cell r="AD374">
            <v>0</v>
          </cell>
          <cell r="AE374">
            <v>0</v>
          </cell>
          <cell r="AF374">
            <v>0</v>
          </cell>
          <cell r="AG374">
            <v>0</v>
          </cell>
          <cell r="AH374">
            <v>1779962.6891666667</v>
          </cell>
          <cell r="AJ374">
            <v>0</v>
          </cell>
        </row>
        <row r="375">
          <cell r="A375">
            <v>15100101</v>
          </cell>
          <cell r="C375" t="str">
            <v>Fuel Stock - Fredonia 1&amp;2</v>
          </cell>
          <cell r="D375">
            <v>4583257.29</v>
          </cell>
          <cell r="E375">
            <v>4583257.29</v>
          </cell>
          <cell r="F375">
            <v>4504183.8600000003</v>
          </cell>
          <cell r="G375">
            <v>4484646.12</v>
          </cell>
          <cell r="H375">
            <v>4446725.91</v>
          </cell>
          <cell r="I375">
            <v>4342175.43</v>
          </cell>
          <cell r="J375">
            <v>4320236.93</v>
          </cell>
          <cell r="K375">
            <v>4320236.93</v>
          </cell>
          <cell r="L375">
            <v>4320236.93</v>
          </cell>
          <cell r="M375">
            <v>4320236.93</v>
          </cell>
          <cell r="N375">
            <v>4320236.93</v>
          </cell>
          <cell r="O375">
            <v>4320236.93</v>
          </cell>
          <cell r="P375">
            <v>4320236.93</v>
          </cell>
          <cell r="Q375">
            <v>4394513.1083333334</v>
          </cell>
          <cell r="V375">
            <v>0</v>
          </cell>
          <cell r="W375">
            <v>0</v>
          </cell>
          <cell r="X375">
            <v>0</v>
          </cell>
          <cell r="AD375">
            <v>0</v>
          </cell>
          <cell r="AE375">
            <v>0</v>
          </cell>
          <cell r="AF375">
            <v>0</v>
          </cell>
          <cell r="AG375">
            <v>0</v>
          </cell>
          <cell r="AH375">
            <v>4394513.1083333334</v>
          </cell>
          <cell r="AJ375">
            <v>0</v>
          </cell>
        </row>
        <row r="376">
          <cell r="A376">
            <v>15100121</v>
          </cell>
          <cell r="C376" t="str">
            <v>Fuel Stock - Frederickson #1</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V376">
            <v>0</v>
          </cell>
          <cell r="W376">
            <v>0</v>
          </cell>
          <cell r="X376">
            <v>0</v>
          </cell>
          <cell r="AD376">
            <v>0</v>
          </cell>
          <cell r="AE376">
            <v>0</v>
          </cell>
          <cell r="AF376">
            <v>0</v>
          </cell>
          <cell r="AG376">
            <v>0</v>
          </cell>
          <cell r="AH376">
            <v>0</v>
          </cell>
          <cell r="AJ376">
            <v>0</v>
          </cell>
        </row>
        <row r="377">
          <cell r="A377">
            <v>15100122</v>
          </cell>
          <cell r="C377" t="str">
            <v>Fuel Stock - Propane SWARR Station</v>
          </cell>
          <cell r="D377">
            <v>296599.96000000002</v>
          </cell>
          <cell r="E377">
            <v>296599.96000000002</v>
          </cell>
          <cell r="F377">
            <v>296599.96000000002</v>
          </cell>
          <cell r="G377">
            <v>296599.96000000002</v>
          </cell>
          <cell r="H377">
            <v>296599.96000000002</v>
          </cell>
          <cell r="I377">
            <v>296599.96000000002</v>
          </cell>
          <cell r="J377">
            <v>296599.96000000002</v>
          </cell>
          <cell r="K377">
            <v>296599.96000000002</v>
          </cell>
          <cell r="L377">
            <v>296599.96000000002</v>
          </cell>
          <cell r="M377">
            <v>296599.96000000002</v>
          </cell>
          <cell r="N377">
            <v>296599.96000000002</v>
          </cell>
          <cell r="O377">
            <v>296344.58</v>
          </cell>
          <cell r="P377">
            <v>296344.58</v>
          </cell>
          <cell r="Q377">
            <v>296568.03750000003</v>
          </cell>
          <cell r="V377">
            <v>0</v>
          </cell>
          <cell r="W377">
            <v>0</v>
          </cell>
          <cell r="X377">
            <v>0</v>
          </cell>
          <cell r="AD377">
            <v>0</v>
          </cell>
          <cell r="AE377">
            <v>0</v>
          </cell>
          <cell r="AF377">
            <v>0</v>
          </cell>
          <cell r="AG377">
            <v>0</v>
          </cell>
          <cell r="AH377">
            <v>296568.03750000003</v>
          </cell>
          <cell r="AJ377">
            <v>0</v>
          </cell>
        </row>
        <row r="378">
          <cell r="A378">
            <v>15100131</v>
          </cell>
          <cell r="C378" t="str">
            <v>Fuel Stock - Cedar Hills Gas @ JP - Contra</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V378">
            <v>0</v>
          </cell>
          <cell r="W378">
            <v>0</v>
          </cell>
          <cell r="X378">
            <v>0</v>
          </cell>
          <cell r="AD378">
            <v>0</v>
          </cell>
          <cell r="AE378">
            <v>0</v>
          </cell>
          <cell r="AF378">
            <v>0</v>
          </cell>
          <cell r="AG378">
            <v>0</v>
          </cell>
          <cell r="AH378">
            <v>0</v>
          </cell>
          <cell r="AJ378">
            <v>0</v>
          </cell>
        </row>
        <row r="379">
          <cell r="A379">
            <v>15100151</v>
          </cell>
          <cell r="C379" t="str">
            <v>Fuel Stock - Whitehorn Non-Core Gas Inv</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V379">
            <v>0</v>
          </cell>
          <cell r="W379">
            <v>0</v>
          </cell>
          <cell r="X379">
            <v>0</v>
          </cell>
          <cell r="AD379">
            <v>0</v>
          </cell>
          <cell r="AE379">
            <v>0</v>
          </cell>
          <cell r="AF379">
            <v>0</v>
          </cell>
          <cell r="AG379">
            <v>0</v>
          </cell>
          <cell r="AH379">
            <v>0</v>
          </cell>
          <cell r="AJ379">
            <v>0</v>
          </cell>
        </row>
        <row r="380">
          <cell r="A380">
            <v>15100161</v>
          </cell>
          <cell r="C380" t="str">
            <v>Fuel Stock - Frederickson Non-Core Gas</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V380">
            <v>0</v>
          </cell>
          <cell r="W380">
            <v>0</v>
          </cell>
          <cell r="X380">
            <v>0</v>
          </cell>
          <cell r="AD380">
            <v>0</v>
          </cell>
          <cell r="AE380">
            <v>0</v>
          </cell>
          <cell r="AF380">
            <v>0</v>
          </cell>
          <cell r="AG380">
            <v>0</v>
          </cell>
          <cell r="AH380">
            <v>0</v>
          </cell>
          <cell r="AJ380">
            <v>0</v>
          </cell>
        </row>
        <row r="381">
          <cell r="A381">
            <v>15100171</v>
          </cell>
          <cell r="C381" t="str">
            <v>Fuel Stock - Fredonia Non-Core Gas Inve</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V381">
            <v>0</v>
          </cell>
          <cell r="W381">
            <v>0</v>
          </cell>
          <cell r="X381">
            <v>0</v>
          </cell>
          <cell r="AD381">
            <v>0</v>
          </cell>
          <cell r="AE381">
            <v>0</v>
          </cell>
          <cell r="AF381">
            <v>0</v>
          </cell>
          <cell r="AG381">
            <v>0</v>
          </cell>
          <cell r="AH381">
            <v>0</v>
          </cell>
          <cell r="AJ381">
            <v>0</v>
          </cell>
        </row>
        <row r="382">
          <cell r="A382">
            <v>15100181</v>
          </cell>
          <cell r="C382" t="str">
            <v>Fuel Stock - Colstrip 1&amp;2 Propane</v>
          </cell>
          <cell r="D382">
            <v>59321.11</v>
          </cell>
          <cell r="E382">
            <v>100478.11</v>
          </cell>
          <cell r="F382">
            <v>71616.11</v>
          </cell>
          <cell r="G382">
            <v>75520.11</v>
          </cell>
          <cell r="H382">
            <v>92172.11</v>
          </cell>
          <cell r="I382">
            <v>56367.11</v>
          </cell>
          <cell r="J382">
            <v>75568.11</v>
          </cell>
          <cell r="K382">
            <v>79161.11</v>
          </cell>
          <cell r="L382">
            <v>131670.10999999999</v>
          </cell>
          <cell r="M382">
            <v>54702.11</v>
          </cell>
          <cell r="N382">
            <v>73467.11</v>
          </cell>
          <cell r="O382">
            <v>57227.23</v>
          </cell>
          <cell r="P382">
            <v>73516.11</v>
          </cell>
          <cell r="Q382">
            <v>77863.994999999995</v>
          </cell>
          <cell r="V382">
            <v>0</v>
          </cell>
          <cell r="W382">
            <v>0</v>
          </cell>
          <cell r="X382">
            <v>0</v>
          </cell>
          <cell r="AD382">
            <v>0</v>
          </cell>
          <cell r="AE382">
            <v>0</v>
          </cell>
          <cell r="AF382">
            <v>0</v>
          </cell>
          <cell r="AG382">
            <v>0</v>
          </cell>
          <cell r="AH382">
            <v>77863.994999999995</v>
          </cell>
          <cell r="AJ382">
            <v>0</v>
          </cell>
        </row>
        <row r="383">
          <cell r="A383">
            <v>15100201</v>
          </cell>
          <cell r="C383" t="str">
            <v>Fuel Stock - Tenaska - Oil</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V383">
            <v>0</v>
          </cell>
          <cell r="W383">
            <v>0</v>
          </cell>
          <cell r="X383">
            <v>0</v>
          </cell>
          <cell r="AD383">
            <v>0</v>
          </cell>
          <cell r="AE383">
            <v>0</v>
          </cell>
          <cell r="AF383">
            <v>0</v>
          </cell>
          <cell r="AG383">
            <v>0</v>
          </cell>
          <cell r="AH383">
            <v>0</v>
          </cell>
          <cell r="AJ383">
            <v>0</v>
          </cell>
        </row>
        <row r="384">
          <cell r="A384">
            <v>15100211</v>
          </cell>
          <cell r="C384" t="str">
            <v>Fuel Stock - Pooled CT Non-Core Gas Inv</v>
          </cell>
          <cell r="D384">
            <v>29080.98</v>
          </cell>
          <cell r="E384">
            <v>119209.68</v>
          </cell>
          <cell r="F384">
            <v>-324324.84999999998</v>
          </cell>
          <cell r="G384">
            <v>-15835.69</v>
          </cell>
          <cell r="H384">
            <v>145219.95000000001</v>
          </cell>
          <cell r="I384">
            <v>-24015.26</v>
          </cell>
          <cell r="J384">
            <v>-124292.4</v>
          </cell>
          <cell r="K384">
            <v>-45999.51</v>
          </cell>
          <cell r="L384">
            <v>-92958.8</v>
          </cell>
          <cell r="M384">
            <v>-10873.81</v>
          </cell>
          <cell r="N384">
            <v>-12074.87</v>
          </cell>
          <cell r="O384">
            <v>52667.29</v>
          </cell>
          <cell r="P384">
            <v>-34530.199999999997</v>
          </cell>
          <cell r="Q384">
            <v>-28000.239999999994</v>
          </cell>
          <cell r="V384">
            <v>0</v>
          </cell>
          <cell r="W384">
            <v>0</v>
          </cell>
          <cell r="X384">
            <v>0</v>
          </cell>
          <cell r="AD384">
            <v>0</v>
          </cell>
          <cell r="AE384">
            <v>0</v>
          </cell>
          <cell r="AF384">
            <v>0</v>
          </cell>
          <cell r="AG384">
            <v>0</v>
          </cell>
          <cell r="AH384">
            <v>-28000.239999999994</v>
          </cell>
          <cell r="AJ384">
            <v>0</v>
          </cell>
        </row>
        <row r="385">
          <cell r="A385">
            <v>15100221</v>
          </cell>
          <cell r="C385" t="str">
            <v>Fuel Stock-CT Non-Core Gas @ JacksonPrairie-CONTRA</v>
          </cell>
          <cell r="D385">
            <v>1780922.53</v>
          </cell>
          <cell r="E385">
            <v>1577812.36</v>
          </cell>
          <cell r="F385">
            <v>859664.08</v>
          </cell>
          <cell r="G385">
            <v>681456.58</v>
          </cell>
          <cell r="H385">
            <v>1346118.86</v>
          </cell>
          <cell r="I385">
            <v>683101.08</v>
          </cell>
          <cell r="J385">
            <v>369870.12</v>
          </cell>
          <cell r="K385">
            <v>239661.34</v>
          </cell>
          <cell r="L385">
            <v>350388.41</v>
          </cell>
          <cell r="M385">
            <v>275234.95</v>
          </cell>
          <cell r="N385">
            <v>810219.15</v>
          </cell>
          <cell r="O385">
            <v>1140498.52</v>
          </cell>
          <cell r="P385">
            <v>1503420.54</v>
          </cell>
          <cell r="Q385">
            <v>831349.74875000014</v>
          </cell>
          <cell r="V385">
            <v>0</v>
          </cell>
          <cell r="W385">
            <v>0</v>
          </cell>
          <cell r="X385">
            <v>0</v>
          </cell>
          <cell r="AD385">
            <v>0</v>
          </cell>
          <cell r="AE385">
            <v>0</v>
          </cell>
          <cell r="AF385">
            <v>0</v>
          </cell>
          <cell r="AG385">
            <v>0</v>
          </cell>
          <cell r="AH385">
            <v>831349.74875000014</v>
          </cell>
          <cell r="AJ385">
            <v>0</v>
          </cell>
        </row>
        <row r="386">
          <cell r="A386">
            <v>15100231</v>
          </cell>
          <cell r="C386" t="str">
            <v>Fuel Stock-CT Non-Core Gas @ JacksonPra</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V386">
            <v>0</v>
          </cell>
          <cell r="W386">
            <v>0</v>
          </cell>
          <cell r="X386">
            <v>0</v>
          </cell>
          <cell r="AD386">
            <v>0</v>
          </cell>
          <cell r="AE386">
            <v>0</v>
          </cell>
          <cell r="AF386">
            <v>0</v>
          </cell>
          <cell r="AG386">
            <v>0</v>
          </cell>
          <cell r="AH386">
            <v>0</v>
          </cell>
          <cell r="AJ386">
            <v>0</v>
          </cell>
        </row>
        <row r="387">
          <cell r="A387">
            <v>15100241</v>
          </cell>
          <cell r="C387" t="str">
            <v>Fuel Stock-MNT Acquisition Gas Inventor</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V387">
            <v>0</v>
          </cell>
          <cell r="W387">
            <v>0</v>
          </cell>
          <cell r="X387">
            <v>0</v>
          </cell>
          <cell r="AD387">
            <v>0</v>
          </cell>
          <cell r="AE387">
            <v>0</v>
          </cell>
          <cell r="AF387">
            <v>0</v>
          </cell>
          <cell r="AG387">
            <v>0</v>
          </cell>
          <cell r="AH387">
            <v>0</v>
          </cell>
          <cell r="AJ387">
            <v>0</v>
          </cell>
        </row>
        <row r="388">
          <cell r="A388">
            <v>15100251</v>
          </cell>
          <cell r="C388" t="str">
            <v>Fuel Stock - Cedar Hills Gas JP</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V388">
            <v>0</v>
          </cell>
          <cell r="W388">
            <v>0</v>
          </cell>
          <cell r="X388">
            <v>0</v>
          </cell>
          <cell r="AD388">
            <v>0</v>
          </cell>
          <cell r="AE388">
            <v>0</v>
          </cell>
          <cell r="AF388">
            <v>0</v>
          </cell>
          <cell r="AG388">
            <v>0</v>
          </cell>
          <cell r="AH388">
            <v>0</v>
          </cell>
          <cell r="AJ388">
            <v>0</v>
          </cell>
        </row>
        <row r="389">
          <cell r="A389">
            <v>15100271</v>
          </cell>
          <cell r="C389" t="str">
            <v>Fuel Stock - Ferndale</v>
          </cell>
          <cell r="D389">
            <v>2766925.81</v>
          </cell>
          <cell r="E389">
            <v>2765952.67</v>
          </cell>
          <cell r="F389">
            <v>2809420.71</v>
          </cell>
          <cell r="G389">
            <v>2809287.46</v>
          </cell>
          <cell r="H389">
            <v>2807044.96</v>
          </cell>
          <cell r="I389">
            <v>2796687.21</v>
          </cell>
          <cell r="J389">
            <v>2796687.21</v>
          </cell>
          <cell r="K389">
            <v>2796687.21</v>
          </cell>
          <cell r="L389">
            <v>2796687.21</v>
          </cell>
          <cell r="M389">
            <v>2795461.96</v>
          </cell>
          <cell r="N389">
            <v>2792065.71</v>
          </cell>
          <cell r="O389">
            <v>2790804.33</v>
          </cell>
          <cell r="P389">
            <v>2790369.75</v>
          </cell>
          <cell r="Q389">
            <v>2794619.5350000006</v>
          </cell>
          <cell r="V389">
            <v>0</v>
          </cell>
          <cell r="W389">
            <v>0</v>
          </cell>
          <cell r="X389">
            <v>0</v>
          </cell>
          <cell r="AD389">
            <v>0</v>
          </cell>
          <cell r="AE389">
            <v>0</v>
          </cell>
          <cell r="AF389">
            <v>0</v>
          </cell>
          <cell r="AG389">
            <v>0</v>
          </cell>
          <cell r="AH389">
            <v>2794619.5350000006</v>
          </cell>
          <cell r="AJ389">
            <v>0</v>
          </cell>
        </row>
        <row r="390">
          <cell r="A390">
            <v>15100281</v>
          </cell>
          <cell r="C390" t="str">
            <v>Fuel Stock-Cedar Hills Gas Pipeline Imbalance</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V390">
            <v>0</v>
          </cell>
          <cell r="W390">
            <v>0</v>
          </cell>
          <cell r="X390">
            <v>0</v>
          </cell>
          <cell r="AD390">
            <v>0</v>
          </cell>
          <cell r="AE390">
            <v>0</v>
          </cell>
          <cell r="AF390">
            <v>0</v>
          </cell>
          <cell r="AG390">
            <v>0</v>
          </cell>
          <cell r="AH390">
            <v>0</v>
          </cell>
          <cell r="AJ390">
            <v>0</v>
          </cell>
        </row>
        <row r="391">
          <cell r="A391">
            <v>15100291</v>
          </cell>
          <cell r="C391" t="str">
            <v>Fuel Stock-CT Non-Core LNG at Plymouth</v>
          </cell>
          <cell r="F391">
            <v>392738.52</v>
          </cell>
          <cell r="G391">
            <v>392523.81</v>
          </cell>
          <cell r="H391">
            <v>392523.81</v>
          </cell>
          <cell r="I391">
            <v>392523.81</v>
          </cell>
          <cell r="J391">
            <v>392523.81</v>
          </cell>
          <cell r="K391">
            <v>392523.81</v>
          </cell>
          <cell r="L391">
            <v>392523.81</v>
          </cell>
          <cell r="M391">
            <v>392523.81</v>
          </cell>
          <cell r="N391">
            <v>392523.81</v>
          </cell>
          <cell r="O391">
            <v>392523.81</v>
          </cell>
          <cell r="P391">
            <v>392523.81</v>
          </cell>
          <cell r="Q391">
            <v>343476.22625000001</v>
          </cell>
          <cell r="AH391">
            <v>343476.22625000001</v>
          </cell>
          <cell r="AJ391">
            <v>0</v>
          </cell>
        </row>
        <row r="392">
          <cell r="A392">
            <v>15101001</v>
          </cell>
          <cell r="C392" t="str">
            <v>Fuel Stock - Encogen Oil</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V392">
            <v>0</v>
          </cell>
          <cell r="W392">
            <v>0</v>
          </cell>
          <cell r="X392">
            <v>0</v>
          </cell>
          <cell r="AD392">
            <v>0</v>
          </cell>
          <cell r="AE392">
            <v>0</v>
          </cell>
          <cell r="AF392">
            <v>0</v>
          </cell>
          <cell r="AG392">
            <v>0</v>
          </cell>
          <cell r="AH392">
            <v>0</v>
          </cell>
          <cell r="AJ392">
            <v>0</v>
          </cell>
        </row>
        <row r="393">
          <cell r="A393">
            <v>15101011</v>
          </cell>
          <cell r="C393" t="str">
            <v>Fuel Stock - Encogen Natural Gas</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V393">
            <v>0</v>
          </cell>
          <cell r="W393">
            <v>0</v>
          </cell>
          <cell r="X393">
            <v>0</v>
          </cell>
          <cell r="AD393">
            <v>0</v>
          </cell>
          <cell r="AE393">
            <v>0</v>
          </cell>
          <cell r="AF393">
            <v>0</v>
          </cell>
          <cell r="AG393">
            <v>0</v>
          </cell>
          <cell r="AH393">
            <v>0</v>
          </cell>
          <cell r="AJ393">
            <v>0</v>
          </cell>
        </row>
        <row r="394">
          <cell r="A394">
            <v>15111001</v>
          </cell>
          <cell r="C394" t="str">
            <v>Fuel Stock - Encogen Oil</v>
          </cell>
          <cell r="D394">
            <v>248086.12</v>
          </cell>
          <cell r="E394">
            <v>248086.12</v>
          </cell>
          <cell r="F394">
            <v>246685.56</v>
          </cell>
          <cell r="G394">
            <v>245299</v>
          </cell>
          <cell r="H394">
            <v>243906.84</v>
          </cell>
          <cell r="I394">
            <v>243379.32</v>
          </cell>
          <cell r="J394">
            <v>243379.32</v>
          </cell>
          <cell r="K394">
            <v>243379.32</v>
          </cell>
          <cell r="L394">
            <v>242754.92</v>
          </cell>
          <cell r="M394">
            <v>242642.92</v>
          </cell>
          <cell r="N394">
            <v>242642.92</v>
          </cell>
          <cell r="O394">
            <v>242642.92</v>
          </cell>
          <cell r="P394">
            <v>242642.92</v>
          </cell>
          <cell r="Q394">
            <v>244180.30666666664</v>
          </cell>
          <cell r="V394">
            <v>0</v>
          </cell>
          <cell r="W394">
            <v>0</v>
          </cell>
          <cell r="X394">
            <v>0</v>
          </cell>
          <cell r="AD394">
            <v>0</v>
          </cell>
          <cell r="AE394">
            <v>0</v>
          </cell>
          <cell r="AF394">
            <v>0</v>
          </cell>
          <cell r="AG394">
            <v>0</v>
          </cell>
          <cell r="AH394">
            <v>244180.30666666664</v>
          </cell>
          <cell r="AJ394">
            <v>0</v>
          </cell>
        </row>
        <row r="395">
          <cell r="A395">
            <v>15111011</v>
          </cell>
          <cell r="C395" t="str">
            <v>Fuel Stock - Encogen Natural Gas</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V395">
            <v>0</v>
          </cell>
          <cell r="W395">
            <v>0</v>
          </cell>
          <cell r="X395">
            <v>0</v>
          </cell>
          <cell r="AD395">
            <v>0</v>
          </cell>
          <cell r="AE395">
            <v>0</v>
          </cell>
          <cell r="AF395">
            <v>0</v>
          </cell>
          <cell r="AG395">
            <v>0</v>
          </cell>
          <cell r="AH395">
            <v>0</v>
          </cell>
          <cell r="AJ395">
            <v>0</v>
          </cell>
        </row>
        <row r="396">
          <cell r="A396">
            <v>15400003</v>
          </cell>
          <cell r="C396" t="str">
            <v>Plant Materials and Supplies (Set-up 1998)</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V396">
            <v>0</v>
          </cell>
          <cell r="W396">
            <v>0</v>
          </cell>
          <cell r="X396">
            <v>0</v>
          </cell>
          <cell r="AD396">
            <v>0</v>
          </cell>
          <cell r="AE396">
            <v>0</v>
          </cell>
          <cell r="AF396">
            <v>0</v>
          </cell>
          <cell r="AG396">
            <v>0</v>
          </cell>
          <cell r="AH396">
            <v>0</v>
          </cell>
          <cell r="AJ396">
            <v>0</v>
          </cell>
        </row>
        <row r="397">
          <cell r="A397">
            <v>15400023</v>
          </cell>
          <cell r="C397" t="str">
            <v>Inventory - Pre-Capitalized Material</v>
          </cell>
          <cell r="D397">
            <v>9657425.1300000008</v>
          </cell>
          <cell r="E397">
            <v>10671189.449999999</v>
          </cell>
          <cell r="F397">
            <v>10449816.41</v>
          </cell>
          <cell r="G397">
            <v>10435458.68</v>
          </cell>
          <cell r="H397">
            <v>10075853.609999999</v>
          </cell>
          <cell r="I397">
            <v>10473356.949999999</v>
          </cell>
          <cell r="J397">
            <v>10903734.16</v>
          </cell>
          <cell r="K397">
            <v>10208895.84</v>
          </cell>
          <cell r="L397">
            <v>10648854.279999999</v>
          </cell>
          <cell r="M397">
            <v>11285148.9</v>
          </cell>
          <cell r="N397">
            <v>10994059.810000001</v>
          </cell>
          <cell r="O397">
            <v>11551673.529999999</v>
          </cell>
          <cell r="P397">
            <v>11336141.960000001</v>
          </cell>
          <cell r="Q397">
            <v>10682902.097083334</v>
          </cell>
          <cell r="V397">
            <v>0</v>
          </cell>
          <cell r="W397">
            <v>0</v>
          </cell>
          <cell r="X397">
            <v>0</v>
          </cell>
          <cell r="AD397">
            <v>0</v>
          </cell>
          <cell r="AE397">
            <v>0</v>
          </cell>
          <cell r="AF397">
            <v>0</v>
          </cell>
          <cell r="AG397">
            <v>0</v>
          </cell>
          <cell r="AH397">
            <v>10682902.097083334</v>
          </cell>
          <cell r="AJ397">
            <v>0</v>
          </cell>
        </row>
        <row r="398">
          <cell r="A398">
            <v>15400031</v>
          </cell>
          <cell r="C398" t="str">
            <v>Plant Materials - Colstrip 1 &amp; 2</v>
          </cell>
          <cell r="D398">
            <v>5696969.54</v>
          </cell>
          <cell r="E398">
            <v>5720065.54</v>
          </cell>
          <cell r="F398">
            <v>5694373.54</v>
          </cell>
          <cell r="G398">
            <v>5713362.54</v>
          </cell>
          <cell r="H398">
            <v>5739402.54</v>
          </cell>
          <cell r="I398">
            <v>5798814.54</v>
          </cell>
          <cell r="J398">
            <v>5777798.54</v>
          </cell>
          <cell r="K398">
            <v>5925667.54</v>
          </cell>
          <cell r="L398">
            <v>5758062.54</v>
          </cell>
          <cell r="M398">
            <v>5890975.54</v>
          </cell>
          <cell r="N398">
            <v>5957928.54</v>
          </cell>
          <cell r="O398">
            <v>6006375.46</v>
          </cell>
          <cell r="P398">
            <v>5952793.04</v>
          </cell>
          <cell r="Q398">
            <v>5817309.0125000002</v>
          </cell>
          <cell r="V398">
            <v>0</v>
          </cell>
          <cell r="W398">
            <v>0</v>
          </cell>
          <cell r="X398">
            <v>0</v>
          </cell>
          <cell r="AD398">
            <v>0</v>
          </cell>
          <cell r="AE398">
            <v>0</v>
          </cell>
          <cell r="AF398">
            <v>0</v>
          </cell>
          <cell r="AG398">
            <v>0</v>
          </cell>
          <cell r="AH398">
            <v>5817309.0125000002</v>
          </cell>
          <cell r="AJ398">
            <v>0</v>
          </cell>
        </row>
        <row r="399">
          <cell r="A399">
            <v>15400033</v>
          </cell>
          <cell r="C399" t="str">
            <v>Inventory Reserve Account - Pre-Capitalized M</v>
          </cell>
          <cell r="D399">
            <v>-9658254.0700000003</v>
          </cell>
          <cell r="E399">
            <v>-10671189.449999999</v>
          </cell>
          <cell r="F399">
            <v>-10449816.41</v>
          </cell>
          <cell r="G399">
            <v>-10435530.289999999</v>
          </cell>
          <cell r="H399">
            <v>-10075925.220000001</v>
          </cell>
          <cell r="I399">
            <v>-10473356.949999999</v>
          </cell>
          <cell r="J399">
            <v>-10903949.779999999</v>
          </cell>
          <cell r="K399">
            <v>-10209052.689999999</v>
          </cell>
          <cell r="L399">
            <v>-10642949.439999999</v>
          </cell>
          <cell r="M399">
            <v>-11285345.67</v>
          </cell>
          <cell r="N399">
            <v>-10994187.609999999</v>
          </cell>
          <cell r="O399">
            <v>-11551721.35</v>
          </cell>
          <cell r="P399">
            <v>-11336169.33</v>
          </cell>
          <cell r="Q399">
            <v>-10682519.713333333</v>
          </cell>
          <cell r="V399">
            <v>0</v>
          </cell>
          <cell r="W399">
            <v>0</v>
          </cell>
          <cell r="X399">
            <v>0</v>
          </cell>
          <cell r="AD399">
            <v>0</v>
          </cell>
          <cell r="AE399">
            <v>0</v>
          </cell>
          <cell r="AF399">
            <v>0</v>
          </cell>
          <cell r="AG399">
            <v>0</v>
          </cell>
          <cell r="AH399">
            <v>-10682519.713333333</v>
          </cell>
          <cell r="AJ399">
            <v>0</v>
          </cell>
        </row>
        <row r="400">
          <cell r="A400">
            <v>15400041</v>
          </cell>
          <cell r="C400" t="str">
            <v>Plant Materials - Colstrip 3 &amp; 4</v>
          </cell>
          <cell r="D400">
            <v>4272747.03</v>
          </cell>
          <cell r="E400">
            <v>4290068.03</v>
          </cell>
          <cell r="F400">
            <v>4270800.03</v>
          </cell>
          <cell r="G400">
            <v>4285041.03</v>
          </cell>
          <cell r="H400">
            <v>4304571.03</v>
          </cell>
          <cell r="I400">
            <v>4349131.03</v>
          </cell>
          <cell r="J400">
            <v>4333369.03</v>
          </cell>
          <cell r="K400">
            <v>4444272.03</v>
          </cell>
          <cell r="L400">
            <v>4318569.03</v>
          </cell>
          <cell r="M400">
            <v>4418254.03</v>
          </cell>
          <cell r="N400">
            <v>4468442.03</v>
          </cell>
          <cell r="O400">
            <v>4504779.1500000004</v>
          </cell>
          <cell r="P400">
            <v>4464592.57</v>
          </cell>
          <cell r="Q400">
            <v>4362997.1875</v>
          </cell>
          <cell r="V400">
            <v>0</v>
          </cell>
          <cell r="W400">
            <v>0</v>
          </cell>
          <cell r="X400">
            <v>0</v>
          </cell>
          <cell r="AD400">
            <v>0</v>
          </cell>
          <cell r="AE400">
            <v>0</v>
          </cell>
          <cell r="AF400">
            <v>0</v>
          </cell>
          <cell r="AG400">
            <v>0</v>
          </cell>
          <cell r="AH400">
            <v>4362997.1875</v>
          </cell>
          <cell r="AJ400">
            <v>0</v>
          </cell>
        </row>
        <row r="401">
          <cell r="A401">
            <v>15400061</v>
          </cell>
          <cell r="C401" t="str">
            <v>Encogen Storeroom</v>
          </cell>
          <cell r="D401">
            <v>19669704.18</v>
          </cell>
          <cell r="E401">
            <v>18588583.510000002</v>
          </cell>
          <cell r="F401">
            <v>18148135.329999998</v>
          </cell>
          <cell r="G401">
            <v>18201752.949999999</v>
          </cell>
          <cell r="H401">
            <v>19151527.120000001</v>
          </cell>
          <cell r="I401">
            <v>19351678.98</v>
          </cell>
          <cell r="J401">
            <v>19842723.010000002</v>
          </cell>
          <cell r="K401">
            <v>20447675.75</v>
          </cell>
          <cell r="L401">
            <v>18964261.010000002</v>
          </cell>
          <cell r="M401">
            <v>16868308.75</v>
          </cell>
          <cell r="N401">
            <v>16859994.289999999</v>
          </cell>
          <cell r="O401">
            <v>28062756.050000001</v>
          </cell>
          <cell r="P401">
            <v>27353815.210000001</v>
          </cell>
          <cell r="Q401">
            <v>19833263.037083335</v>
          </cell>
          <cell r="V401">
            <v>0</v>
          </cell>
          <cell r="W401">
            <v>0</v>
          </cell>
          <cell r="X401">
            <v>0</v>
          </cell>
          <cell r="AD401">
            <v>0</v>
          </cell>
          <cell r="AE401">
            <v>0</v>
          </cell>
          <cell r="AF401">
            <v>0</v>
          </cell>
          <cell r="AG401">
            <v>0</v>
          </cell>
          <cell r="AH401">
            <v>19833263.037083335</v>
          </cell>
          <cell r="AJ401">
            <v>0</v>
          </cell>
        </row>
        <row r="402">
          <cell r="A402">
            <v>15400071</v>
          </cell>
          <cell r="C402" t="str">
            <v>Hopkins Ridge Storeroom</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V402">
            <v>0</v>
          </cell>
          <cell r="W402">
            <v>0</v>
          </cell>
          <cell r="X402">
            <v>0</v>
          </cell>
          <cell r="AD402">
            <v>0</v>
          </cell>
          <cell r="AE402">
            <v>0</v>
          </cell>
          <cell r="AF402">
            <v>0</v>
          </cell>
          <cell r="AG402">
            <v>0</v>
          </cell>
          <cell r="AH402">
            <v>0</v>
          </cell>
          <cell r="AJ402">
            <v>0</v>
          </cell>
        </row>
        <row r="403">
          <cell r="A403">
            <v>15400081</v>
          </cell>
          <cell r="C403" t="str">
            <v>Wild Horse Wind Farm Storeroom</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V403">
            <v>0</v>
          </cell>
          <cell r="W403">
            <v>0</v>
          </cell>
          <cell r="X403">
            <v>0</v>
          </cell>
          <cell r="AD403">
            <v>0</v>
          </cell>
          <cell r="AE403">
            <v>0</v>
          </cell>
          <cell r="AF403">
            <v>0</v>
          </cell>
          <cell r="AG403">
            <v>0</v>
          </cell>
          <cell r="AH403">
            <v>0</v>
          </cell>
          <cell r="AJ403">
            <v>0</v>
          </cell>
        </row>
        <row r="404">
          <cell r="A404">
            <v>15400101</v>
          </cell>
          <cell r="C404" t="str">
            <v>Electric - Plant Material &amp; Supplies</v>
          </cell>
          <cell r="D404">
            <v>35628006.490000002</v>
          </cell>
          <cell r="E404">
            <v>34932676.450000003</v>
          </cell>
          <cell r="F404">
            <v>35474218.899999999</v>
          </cell>
          <cell r="G404">
            <v>28601462.100000001</v>
          </cell>
          <cell r="H404">
            <v>28297723.140000001</v>
          </cell>
          <cell r="I404">
            <v>28001307.010000002</v>
          </cell>
          <cell r="J404">
            <v>27821794.170000002</v>
          </cell>
          <cell r="K404">
            <v>28286992.120000001</v>
          </cell>
          <cell r="L404">
            <v>27508884.859999999</v>
          </cell>
          <cell r="M404">
            <v>26935767.82</v>
          </cell>
          <cell r="N404">
            <v>27480060.539999999</v>
          </cell>
          <cell r="O404">
            <v>30598624.57</v>
          </cell>
          <cell r="P404">
            <v>29434086.620000001</v>
          </cell>
          <cell r="Q404">
            <v>29705879.852916669</v>
          </cell>
          <cell r="V404">
            <v>0</v>
          </cell>
          <cell r="W404">
            <v>0</v>
          </cell>
          <cell r="X404">
            <v>0</v>
          </cell>
          <cell r="AD404">
            <v>0</v>
          </cell>
          <cell r="AE404">
            <v>0</v>
          </cell>
          <cell r="AF404">
            <v>0</v>
          </cell>
          <cell r="AG404">
            <v>0</v>
          </cell>
          <cell r="AH404">
            <v>29705879.852916669</v>
          </cell>
          <cell r="AJ404">
            <v>0</v>
          </cell>
        </row>
        <row r="405">
          <cell r="A405">
            <v>15400102</v>
          </cell>
          <cell r="C405" t="str">
            <v>Gas - Plant Material &amp; Supplies</v>
          </cell>
          <cell r="D405">
            <v>6359475.3200000003</v>
          </cell>
          <cell r="E405">
            <v>6354088.6699999999</v>
          </cell>
          <cell r="F405">
            <v>6173634.5999999996</v>
          </cell>
          <cell r="G405">
            <v>6043186.9800000004</v>
          </cell>
          <cell r="H405">
            <v>5850433.6799999997</v>
          </cell>
          <cell r="I405">
            <v>5700053.1399999997</v>
          </cell>
          <cell r="J405">
            <v>5765262.0599999996</v>
          </cell>
          <cell r="K405">
            <v>5584325.8200000003</v>
          </cell>
          <cell r="L405">
            <v>5466156.9299999997</v>
          </cell>
          <cell r="M405">
            <v>5928864.4800000004</v>
          </cell>
          <cell r="N405">
            <v>5999293.8499999996</v>
          </cell>
          <cell r="O405">
            <v>5795716.25</v>
          </cell>
          <cell r="P405">
            <v>5646393.0700000003</v>
          </cell>
          <cell r="Q405">
            <v>5888662.5545833334</v>
          </cell>
          <cell r="V405">
            <v>0</v>
          </cell>
          <cell r="W405">
            <v>0</v>
          </cell>
          <cell r="X405">
            <v>0</v>
          </cell>
          <cell r="AD405">
            <v>0</v>
          </cell>
          <cell r="AE405">
            <v>0</v>
          </cell>
          <cell r="AF405">
            <v>0</v>
          </cell>
          <cell r="AG405">
            <v>0</v>
          </cell>
          <cell r="AH405">
            <v>5888662.5545833334</v>
          </cell>
          <cell r="AJ405">
            <v>0</v>
          </cell>
        </row>
        <row r="406">
          <cell r="A406">
            <v>15400103</v>
          </cell>
          <cell r="C406" t="str">
            <v>Plant Material &amp; Supplies</v>
          </cell>
          <cell r="D406">
            <v>4970338.99</v>
          </cell>
          <cell r="E406">
            <v>4958438.9400000004</v>
          </cell>
          <cell r="F406">
            <v>5343192.9400000004</v>
          </cell>
          <cell r="G406">
            <v>8355459.3300000001</v>
          </cell>
          <cell r="H406">
            <v>8094955.4000000004</v>
          </cell>
          <cell r="I406">
            <v>12823602.09</v>
          </cell>
          <cell r="J406">
            <v>29186181.379999999</v>
          </cell>
          <cell r="K406">
            <v>29566053.010000002</v>
          </cell>
          <cell r="L406">
            <v>29907904.82</v>
          </cell>
          <cell r="M406">
            <v>29780862.489999998</v>
          </cell>
          <cell r="N406">
            <v>29765822.489999998</v>
          </cell>
          <cell r="O406">
            <v>27956199.989999998</v>
          </cell>
          <cell r="P406">
            <v>27274882.510000002</v>
          </cell>
          <cell r="Q406">
            <v>19321773.635833334</v>
          </cell>
          <cell r="V406">
            <v>0</v>
          </cell>
          <cell r="W406">
            <v>0</v>
          </cell>
          <cell r="X406">
            <v>0</v>
          </cell>
          <cell r="AD406">
            <v>0</v>
          </cell>
          <cell r="AE406">
            <v>0</v>
          </cell>
          <cell r="AF406">
            <v>0</v>
          </cell>
          <cell r="AG406">
            <v>0</v>
          </cell>
          <cell r="AH406">
            <v>19321773.635833334</v>
          </cell>
          <cell r="AJ406">
            <v>0</v>
          </cell>
        </row>
        <row r="407">
          <cell r="A407">
            <v>15400111</v>
          </cell>
          <cell r="C407" t="str">
            <v>Inventory - Fredonia 1 &amp; 2</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V407">
            <v>0</v>
          </cell>
          <cell r="W407">
            <v>0</v>
          </cell>
          <cell r="X407">
            <v>0</v>
          </cell>
          <cell r="AD407">
            <v>0</v>
          </cell>
          <cell r="AE407">
            <v>0</v>
          </cell>
          <cell r="AF407">
            <v>0</v>
          </cell>
          <cell r="AG407">
            <v>0</v>
          </cell>
          <cell r="AH407">
            <v>0</v>
          </cell>
          <cell r="AJ407">
            <v>0</v>
          </cell>
        </row>
        <row r="408">
          <cell r="A408">
            <v>15400121</v>
          </cell>
          <cell r="C408" t="str">
            <v>Inventory - Fredrickson</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V408">
            <v>0</v>
          </cell>
          <cell r="W408">
            <v>0</v>
          </cell>
          <cell r="X408">
            <v>0</v>
          </cell>
          <cell r="AD408">
            <v>0</v>
          </cell>
          <cell r="AE408">
            <v>0</v>
          </cell>
          <cell r="AF408">
            <v>0</v>
          </cell>
          <cell r="AG408">
            <v>0</v>
          </cell>
          <cell r="AH408">
            <v>0</v>
          </cell>
          <cell r="AJ408">
            <v>0</v>
          </cell>
        </row>
        <row r="409">
          <cell r="A409">
            <v>15400131</v>
          </cell>
          <cell r="C409" t="str">
            <v>Inventory - Whitehorn</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V409">
            <v>0</v>
          </cell>
          <cell r="W409">
            <v>0</v>
          </cell>
          <cell r="X409">
            <v>0</v>
          </cell>
          <cell r="AD409">
            <v>0</v>
          </cell>
          <cell r="AE409">
            <v>0</v>
          </cell>
          <cell r="AF409">
            <v>0</v>
          </cell>
          <cell r="AG409">
            <v>0</v>
          </cell>
          <cell r="AH409">
            <v>0</v>
          </cell>
          <cell r="AJ409">
            <v>0</v>
          </cell>
        </row>
        <row r="410">
          <cell r="A410">
            <v>15400141</v>
          </cell>
          <cell r="C410" t="str">
            <v>Inventory - Goldendale</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V410">
            <v>0</v>
          </cell>
          <cell r="W410">
            <v>0</v>
          </cell>
          <cell r="X410">
            <v>0</v>
          </cell>
          <cell r="AD410">
            <v>0</v>
          </cell>
          <cell r="AE410">
            <v>0</v>
          </cell>
          <cell r="AF410">
            <v>0</v>
          </cell>
          <cell r="AG410">
            <v>0</v>
          </cell>
          <cell r="AH410">
            <v>0</v>
          </cell>
          <cell r="AJ410">
            <v>0</v>
          </cell>
        </row>
        <row r="411">
          <cell r="A411">
            <v>15400151</v>
          </cell>
          <cell r="C411" t="str">
            <v>Inventory - Crystal Mountain Generation</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AH411">
            <v>0</v>
          </cell>
          <cell r="AJ411">
            <v>0</v>
          </cell>
        </row>
        <row r="412">
          <cell r="A412">
            <v>15400161</v>
          </cell>
          <cell r="C412" t="str">
            <v>Inventory - Sumas</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V412">
            <v>0</v>
          </cell>
          <cell r="W412">
            <v>0</v>
          </cell>
          <cell r="X412">
            <v>0</v>
          </cell>
          <cell r="AD412">
            <v>0</v>
          </cell>
          <cell r="AE412">
            <v>0</v>
          </cell>
          <cell r="AF412">
            <v>0</v>
          </cell>
          <cell r="AG412">
            <v>0</v>
          </cell>
          <cell r="AH412">
            <v>0</v>
          </cell>
          <cell r="AJ412">
            <v>0</v>
          </cell>
        </row>
        <row r="413">
          <cell r="A413">
            <v>15400171</v>
          </cell>
          <cell r="C413" t="str">
            <v>Inventory - Fredonia 3 &amp; 4</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V413">
            <v>0</v>
          </cell>
          <cell r="W413">
            <v>0</v>
          </cell>
          <cell r="X413">
            <v>0</v>
          </cell>
          <cell r="AD413">
            <v>0</v>
          </cell>
          <cell r="AE413">
            <v>0</v>
          </cell>
          <cell r="AF413">
            <v>0</v>
          </cell>
          <cell r="AG413">
            <v>0</v>
          </cell>
          <cell r="AH413">
            <v>0</v>
          </cell>
          <cell r="AJ413">
            <v>0</v>
          </cell>
        </row>
        <row r="414">
          <cell r="A414">
            <v>15400181</v>
          </cell>
          <cell r="C414" t="str">
            <v>Inventory - Ferndale</v>
          </cell>
          <cell r="D414">
            <v>2787983.07</v>
          </cell>
          <cell r="E414">
            <v>2837125.37</v>
          </cell>
          <cell r="F414">
            <v>2832063.57</v>
          </cell>
          <cell r="G414">
            <v>2841655.68</v>
          </cell>
          <cell r="H414">
            <v>3837943.4</v>
          </cell>
          <cell r="I414">
            <v>3848626.21</v>
          </cell>
          <cell r="J414">
            <v>3859522.95</v>
          </cell>
          <cell r="K414">
            <v>3825495.83</v>
          </cell>
          <cell r="L414">
            <v>3818021.44</v>
          </cell>
          <cell r="M414">
            <v>3814574.02</v>
          </cell>
          <cell r="N414">
            <v>3834536.23</v>
          </cell>
          <cell r="O414">
            <v>3893593.11</v>
          </cell>
          <cell r="P414">
            <v>3922727.38</v>
          </cell>
          <cell r="Q414">
            <v>3549876.0862499997</v>
          </cell>
          <cell r="V414">
            <v>0</v>
          </cell>
          <cell r="W414">
            <v>0</v>
          </cell>
          <cell r="X414">
            <v>0</v>
          </cell>
          <cell r="AD414">
            <v>0</v>
          </cell>
          <cell r="AE414">
            <v>0</v>
          </cell>
          <cell r="AF414">
            <v>0</v>
          </cell>
          <cell r="AG414">
            <v>0</v>
          </cell>
          <cell r="AH414">
            <v>3549876.0862499997</v>
          </cell>
          <cell r="AJ414">
            <v>0</v>
          </cell>
        </row>
        <row r="415">
          <cell r="A415">
            <v>15400201</v>
          </cell>
          <cell r="C415" t="str">
            <v>CT Site Inventories</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V415">
            <v>0</v>
          </cell>
          <cell r="W415">
            <v>0</v>
          </cell>
          <cell r="X415">
            <v>0</v>
          </cell>
          <cell r="AD415">
            <v>0</v>
          </cell>
          <cell r="AE415">
            <v>0</v>
          </cell>
          <cell r="AF415">
            <v>0</v>
          </cell>
          <cell r="AG415">
            <v>0</v>
          </cell>
          <cell r="AH415">
            <v>0</v>
          </cell>
          <cell r="AJ415">
            <v>0</v>
          </cell>
        </row>
        <row r="416">
          <cell r="A416">
            <v>15400211</v>
          </cell>
          <cell r="C416" t="str">
            <v>Mint Farm-Plant Material and Operating Supplies</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V416">
            <v>0</v>
          </cell>
          <cell r="W416">
            <v>0</v>
          </cell>
          <cell r="X416">
            <v>0</v>
          </cell>
          <cell r="AD416">
            <v>0</v>
          </cell>
          <cell r="AE416">
            <v>0</v>
          </cell>
          <cell r="AF416">
            <v>0</v>
          </cell>
          <cell r="AG416">
            <v>0</v>
          </cell>
          <cell r="AH416">
            <v>0</v>
          </cell>
          <cell r="AJ416">
            <v>0</v>
          </cell>
        </row>
        <row r="417">
          <cell r="A417">
            <v>15400221</v>
          </cell>
          <cell r="C417" t="str">
            <v>Mint Farm Acquisition - Gas Inventory</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V417">
            <v>0</v>
          </cell>
          <cell r="W417">
            <v>0</v>
          </cell>
          <cell r="X417">
            <v>0</v>
          </cell>
          <cell r="AD417">
            <v>0</v>
          </cell>
          <cell r="AE417">
            <v>0</v>
          </cell>
          <cell r="AF417">
            <v>0</v>
          </cell>
          <cell r="AG417">
            <v>0</v>
          </cell>
          <cell r="AH417">
            <v>0</v>
          </cell>
          <cell r="AJ417">
            <v>0</v>
          </cell>
        </row>
        <row r="418">
          <cell r="A418">
            <v>15400301</v>
          </cell>
          <cell r="C418" t="str">
            <v>Contra - Electric - Plant Material &amp; Supplies</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AD418">
            <v>0</v>
          </cell>
          <cell r="AE418">
            <v>0</v>
          </cell>
          <cell r="AF418">
            <v>0</v>
          </cell>
          <cell r="AG418">
            <v>0</v>
          </cell>
          <cell r="AH418">
            <v>0</v>
          </cell>
          <cell r="AJ418">
            <v>0</v>
          </cell>
        </row>
        <row r="419">
          <cell r="A419">
            <v>15600003</v>
          </cell>
          <cell r="C419" t="str">
            <v>CH Biogas Pipeline Imbalance</v>
          </cell>
          <cell r="D419">
            <v>259569.61</v>
          </cell>
          <cell r="E419">
            <v>156115.41</v>
          </cell>
          <cell r="F419">
            <v>92631.05</v>
          </cell>
          <cell r="G419">
            <v>289557.46000000002</v>
          </cell>
          <cell r="H419">
            <v>244239.56</v>
          </cell>
          <cell r="I419">
            <v>213403.19</v>
          </cell>
          <cell r="J419">
            <v>67358.53</v>
          </cell>
          <cell r="K419">
            <v>128561.61</v>
          </cell>
          <cell r="L419">
            <v>424429.3</v>
          </cell>
          <cell r="M419">
            <v>396856.21</v>
          </cell>
          <cell r="N419">
            <v>259383.27</v>
          </cell>
          <cell r="O419">
            <v>259383.27</v>
          </cell>
          <cell r="P419">
            <v>149552.1</v>
          </cell>
          <cell r="Q419">
            <v>228039.97624999998</v>
          </cell>
          <cell r="T419" t="str">
            <v>56</v>
          </cell>
          <cell r="AD419">
            <v>0</v>
          </cell>
          <cell r="AE419">
            <v>228039.97624999998</v>
          </cell>
          <cell r="AF419">
            <v>228039.97624999998</v>
          </cell>
          <cell r="AG419">
            <v>228039.97624999998</v>
          </cell>
          <cell r="AJ419">
            <v>0</v>
          </cell>
        </row>
        <row r="420">
          <cell r="A420">
            <v>15810001</v>
          </cell>
          <cell r="C420" t="str">
            <v>California Carbon Allowances -ST</v>
          </cell>
          <cell r="D420">
            <v>34267.199999999997</v>
          </cell>
          <cell r="E420">
            <v>34267.199999999997</v>
          </cell>
          <cell r="F420">
            <v>34267.199999999997</v>
          </cell>
          <cell r="G420">
            <v>4082.8</v>
          </cell>
          <cell r="H420">
            <v>4082.8</v>
          </cell>
          <cell r="I420">
            <v>4082.8</v>
          </cell>
          <cell r="J420">
            <v>4082.8</v>
          </cell>
          <cell r="K420">
            <v>4082.8</v>
          </cell>
          <cell r="L420">
            <v>4082.8</v>
          </cell>
          <cell r="M420">
            <v>4082.8</v>
          </cell>
          <cell r="N420">
            <v>4082.8</v>
          </cell>
          <cell r="O420">
            <v>4082.8</v>
          </cell>
          <cell r="P420">
            <v>4082.8</v>
          </cell>
          <cell r="Q420">
            <v>10371.216666666669</v>
          </cell>
          <cell r="T420" t="str">
            <v xml:space="preserve"> </v>
          </cell>
          <cell r="AD420">
            <v>0</v>
          </cell>
          <cell r="AE420">
            <v>0</v>
          </cell>
          <cell r="AF420">
            <v>0</v>
          </cell>
          <cell r="AG420">
            <v>0</v>
          </cell>
          <cell r="AH420">
            <v>10371.216666666669</v>
          </cell>
          <cell r="AJ420">
            <v>0</v>
          </cell>
        </row>
        <row r="421">
          <cell r="A421">
            <v>16300023</v>
          </cell>
          <cell r="C421" t="str">
            <v>Undistributed Stores Expense</v>
          </cell>
          <cell r="D421">
            <v>4321991.79</v>
          </cell>
          <cell r="E421">
            <v>4080774.94</v>
          </cell>
          <cell r="F421">
            <v>4066293.98</v>
          </cell>
          <cell r="G421">
            <v>3744327.91</v>
          </cell>
          <cell r="H421">
            <v>3684641.87</v>
          </cell>
          <cell r="I421">
            <v>3595029.44</v>
          </cell>
          <cell r="J421">
            <v>3500019</v>
          </cell>
          <cell r="K421">
            <v>3321052.02</v>
          </cell>
          <cell r="L421">
            <v>3182036.59</v>
          </cell>
          <cell r="M421">
            <v>2719552.74</v>
          </cell>
          <cell r="N421">
            <v>2546078.09</v>
          </cell>
          <cell r="O421">
            <v>2200898.2999999998</v>
          </cell>
          <cell r="P421">
            <v>2188609.62</v>
          </cell>
          <cell r="Q421">
            <v>3324667.1320833326</v>
          </cell>
          <cell r="V421">
            <v>0</v>
          </cell>
          <cell r="W421">
            <v>0</v>
          </cell>
          <cell r="X421">
            <v>0</v>
          </cell>
          <cell r="AD421">
            <v>0</v>
          </cell>
          <cell r="AE421">
            <v>0</v>
          </cell>
          <cell r="AF421">
            <v>0</v>
          </cell>
          <cell r="AG421">
            <v>0</v>
          </cell>
          <cell r="AH421">
            <v>3324667.1320833326</v>
          </cell>
          <cell r="AJ421">
            <v>0</v>
          </cell>
        </row>
        <row r="422">
          <cell r="A422">
            <v>16300063</v>
          </cell>
          <cell r="C422" t="str">
            <v>Undistributed Substation Equipment Stor</v>
          </cell>
          <cell r="D422">
            <v>748744.78</v>
          </cell>
          <cell r="E422">
            <v>741987.98</v>
          </cell>
          <cell r="F422">
            <v>746015.73</v>
          </cell>
          <cell r="G422">
            <v>454138.44</v>
          </cell>
          <cell r="H422">
            <v>456892.33</v>
          </cell>
          <cell r="I422">
            <v>483343.1</v>
          </cell>
          <cell r="J422">
            <v>481575.23</v>
          </cell>
          <cell r="K422">
            <v>485395.85</v>
          </cell>
          <cell r="L422">
            <v>485395.85</v>
          </cell>
          <cell r="M422">
            <v>476726.42</v>
          </cell>
          <cell r="N422">
            <v>503132.15999999997</v>
          </cell>
          <cell r="O422">
            <v>442437.17</v>
          </cell>
          <cell r="P422">
            <v>450319.46</v>
          </cell>
          <cell r="Q422">
            <v>529714.36499999999</v>
          </cell>
          <cell r="V422">
            <v>0</v>
          </cell>
          <cell r="W422">
            <v>0</v>
          </cell>
          <cell r="X422">
            <v>0</v>
          </cell>
          <cell r="AD422">
            <v>0</v>
          </cell>
          <cell r="AE422">
            <v>0</v>
          </cell>
          <cell r="AF422">
            <v>0</v>
          </cell>
          <cell r="AG422">
            <v>0</v>
          </cell>
          <cell r="AH422">
            <v>529714.36499999999</v>
          </cell>
          <cell r="AJ422">
            <v>0</v>
          </cell>
        </row>
        <row r="423">
          <cell r="A423">
            <v>16300073</v>
          </cell>
          <cell r="C423" t="str">
            <v>Undistributed Communications Equip Stor</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V423">
            <v>0</v>
          </cell>
          <cell r="W423">
            <v>0</v>
          </cell>
          <cell r="X423">
            <v>0</v>
          </cell>
          <cell r="AD423">
            <v>0</v>
          </cell>
          <cell r="AE423">
            <v>0</v>
          </cell>
          <cell r="AF423">
            <v>0</v>
          </cell>
          <cell r="AG423">
            <v>0</v>
          </cell>
          <cell r="AH423">
            <v>0</v>
          </cell>
          <cell r="AJ423">
            <v>0</v>
          </cell>
        </row>
        <row r="424">
          <cell r="A424">
            <v>16300083</v>
          </cell>
          <cell r="C424" t="str">
            <v>Undistributed Intolight Stores Expense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V424">
            <v>0</v>
          </cell>
          <cell r="W424">
            <v>0</v>
          </cell>
          <cell r="X424">
            <v>0</v>
          </cell>
          <cell r="AD424">
            <v>0</v>
          </cell>
          <cell r="AE424">
            <v>0</v>
          </cell>
          <cell r="AF424">
            <v>0</v>
          </cell>
          <cell r="AG424">
            <v>0</v>
          </cell>
          <cell r="AH424">
            <v>0</v>
          </cell>
          <cell r="AJ424">
            <v>0</v>
          </cell>
        </row>
        <row r="425">
          <cell r="A425">
            <v>16300093</v>
          </cell>
          <cell r="C425" t="str">
            <v>Generation Stores Expense</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V425">
            <v>0</v>
          </cell>
          <cell r="W425">
            <v>0</v>
          </cell>
          <cell r="X425">
            <v>0</v>
          </cell>
          <cell r="AD425">
            <v>0</v>
          </cell>
          <cell r="AE425">
            <v>0</v>
          </cell>
          <cell r="AF425">
            <v>0</v>
          </cell>
          <cell r="AG425">
            <v>0</v>
          </cell>
          <cell r="AH425">
            <v>0</v>
          </cell>
          <cell r="AJ425">
            <v>0</v>
          </cell>
        </row>
        <row r="426">
          <cell r="A426">
            <v>16410002</v>
          </cell>
          <cell r="C426" t="str">
            <v>SGS-1 Gas Stored Underground</v>
          </cell>
          <cell r="D426">
            <v>21528322.350000001</v>
          </cell>
          <cell r="E426">
            <v>21641662.699999999</v>
          </cell>
          <cell r="F426">
            <v>20216315.98</v>
          </cell>
          <cell r="G426">
            <v>18032312.620000001</v>
          </cell>
          <cell r="H426">
            <v>16026777.449999999</v>
          </cell>
          <cell r="I426">
            <v>10466694.99</v>
          </cell>
          <cell r="J426">
            <v>8605751.1300000008</v>
          </cell>
          <cell r="K426">
            <v>8323752.6900000004</v>
          </cell>
          <cell r="L426">
            <v>11013138.880000001</v>
          </cell>
          <cell r="M426">
            <v>11557265.4</v>
          </cell>
          <cell r="N426">
            <v>12854339.800000001</v>
          </cell>
          <cell r="O426">
            <v>15017947.77</v>
          </cell>
          <cell r="P426">
            <v>17331874.140000001</v>
          </cell>
          <cell r="Q426">
            <v>14432171.471249999</v>
          </cell>
          <cell r="V426">
            <v>0</v>
          </cell>
          <cell r="W426">
            <v>0</v>
          </cell>
          <cell r="X426">
            <v>0</v>
          </cell>
          <cell r="AD426">
            <v>0</v>
          </cell>
          <cell r="AE426">
            <v>0</v>
          </cell>
          <cell r="AF426">
            <v>0</v>
          </cell>
          <cell r="AG426">
            <v>0</v>
          </cell>
          <cell r="AH426">
            <v>14432171.471249999</v>
          </cell>
          <cell r="AJ426">
            <v>0</v>
          </cell>
        </row>
        <row r="427">
          <cell r="A427">
            <v>16410012</v>
          </cell>
          <cell r="C427" t="str">
            <v>SGS-2 Gas Stored Underground</v>
          </cell>
          <cell r="D427">
            <v>3348693.94</v>
          </cell>
          <cell r="E427">
            <v>3340365.13</v>
          </cell>
          <cell r="F427">
            <v>3324767.07</v>
          </cell>
          <cell r="G427">
            <v>3316057.43</v>
          </cell>
          <cell r="H427">
            <v>3312141.41</v>
          </cell>
          <cell r="I427">
            <v>3309327.32</v>
          </cell>
          <cell r="J427">
            <v>3227305.6</v>
          </cell>
          <cell r="K427">
            <v>2977029.56</v>
          </cell>
          <cell r="L427">
            <v>2742409.9</v>
          </cell>
          <cell r="M427">
            <v>2669367.54</v>
          </cell>
          <cell r="N427">
            <v>2659534.96</v>
          </cell>
          <cell r="O427">
            <v>2659534.96</v>
          </cell>
          <cell r="P427">
            <v>2659534.96</v>
          </cell>
          <cell r="Q427">
            <v>3045162.9441666664</v>
          </cell>
          <cell r="V427">
            <v>0</v>
          </cell>
          <cell r="W427">
            <v>0</v>
          </cell>
          <cell r="X427">
            <v>0</v>
          </cell>
          <cell r="AD427">
            <v>0</v>
          </cell>
          <cell r="AE427">
            <v>0</v>
          </cell>
          <cell r="AF427">
            <v>0</v>
          </cell>
          <cell r="AG427">
            <v>0</v>
          </cell>
          <cell r="AH427">
            <v>3045162.9441666664</v>
          </cell>
          <cell r="AJ427">
            <v>0</v>
          </cell>
        </row>
        <row r="428">
          <cell r="A428">
            <v>16410022</v>
          </cell>
          <cell r="C428" t="str">
            <v>Clay Basin Gas Storage - 00925</v>
          </cell>
          <cell r="D428">
            <v>21093624.420000002</v>
          </cell>
          <cell r="E428">
            <v>22451328.32</v>
          </cell>
          <cell r="F428">
            <v>19547007.789999999</v>
          </cell>
          <cell r="G428">
            <v>16780720.48</v>
          </cell>
          <cell r="H428">
            <v>15204424.810000001</v>
          </cell>
          <cell r="I428">
            <v>11427890.560000001</v>
          </cell>
          <cell r="J428">
            <v>13028416.720000001</v>
          </cell>
          <cell r="K428">
            <v>14399595.779999999</v>
          </cell>
          <cell r="L428">
            <v>16345638.359999999</v>
          </cell>
          <cell r="M428">
            <v>16936258.68</v>
          </cell>
          <cell r="N428">
            <v>18303665.870000001</v>
          </cell>
          <cell r="O428">
            <v>18633773.309999999</v>
          </cell>
          <cell r="P428">
            <v>20357050.239999998</v>
          </cell>
          <cell r="Q428">
            <v>16982004.834166665</v>
          </cell>
          <cell r="V428">
            <v>0</v>
          </cell>
          <cell r="W428">
            <v>0</v>
          </cell>
          <cell r="X428">
            <v>0</v>
          </cell>
          <cell r="AD428">
            <v>0</v>
          </cell>
          <cell r="AE428">
            <v>0</v>
          </cell>
          <cell r="AF428">
            <v>0</v>
          </cell>
          <cell r="AG428">
            <v>0</v>
          </cell>
          <cell r="AH428">
            <v>16982004.834166665</v>
          </cell>
          <cell r="AJ428">
            <v>0</v>
          </cell>
        </row>
        <row r="429">
          <cell r="A429">
            <v>16410042</v>
          </cell>
          <cell r="C429" t="str">
            <v>AECO - Gas Stored Underground</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V429">
            <v>0</v>
          </cell>
          <cell r="W429">
            <v>0</v>
          </cell>
          <cell r="X429">
            <v>0</v>
          </cell>
          <cell r="AD429">
            <v>0</v>
          </cell>
          <cell r="AE429">
            <v>0</v>
          </cell>
          <cell r="AF429">
            <v>0</v>
          </cell>
          <cell r="AG429">
            <v>0</v>
          </cell>
          <cell r="AH429">
            <v>0</v>
          </cell>
          <cell r="AJ429">
            <v>0</v>
          </cell>
        </row>
        <row r="430">
          <cell r="A430">
            <v>16420002</v>
          </cell>
          <cell r="C430" t="str">
            <v>Liquefied Natural Gas Stored</v>
          </cell>
          <cell r="D430">
            <v>576201.30000000005</v>
          </cell>
          <cell r="E430">
            <v>576201.30000000005</v>
          </cell>
          <cell r="F430">
            <v>0</v>
          </cell>
          <cell r="G430">
            <v>0</v>
          </cell>
          <cell r="H430">
            <v>0</v>
          </cell>
          <cell r="I430">
            <v>0</v>
          </cell>
          <cell r="J430">
            <v>0</v>
          </cell>
          <cell r="K430">
            <v>0</v>
          </cell>
          <cell r="L430">
            <v>0</v>
          </cell>
          <cell r="M430">
            <v>0</v>
          </cell>
          <cell r="N430">
            <v>0</v>
          </cell>
          <cell r="O430">
            <v>0</v>
          </cell>
          <cell r="P430">
            <v>0</v>
          </cell>
          <cell r="Q430">
            <v>72025.162500000006</v>
          </cell>
          <cell r="V430">
            <v>0</v>
          </cell>
          <cell r="W430">
            <v>0</v>
          </cell>
          <cell r="X430">
            <v>0</v>
          </cell>
          <cell r="AD430">
            <v>0</v>
          </cell>
          <cell r="AE430">
            <v>0</v>
          </cell>
          <cell r="AF430">
            <v>0</v>
          </cell>
          <cell r="AG430">
            <v>0</v>
          </cell>
          <cell r="AH430">
            <v>72025.162500000006</v>
          </cell>
          <cell r="AJ430">
            <v>0</v>
          </cell>
        </row>
        <row r="431">
          <cell r="A431">
            <v>16420012</v>
          </cell>
          <cell r="C431" t="str">
            <v>LNG - Gig Harbor</v>
          </cell>
          <cell r="D431">
            <v>56363.62</v>
          </cell>
          <cell r="E431">
            <v>62446.22</v>
          </cell>
          <cell r="F431">
            <v>49530.63</v>
          </cell>
          <cell r="G431">
            <v>52337.29</v>
          </cell>
          <cell r="H431">
            <v>36095.43</v>
          </cell>
          <cell r="I431">
            <v>46719.8</v>
          </cell>
          <cell r="J431">
            <v>58871.21</v>
          </cell>
          <cell r="K431">
            <v>52843.19</v>
          </cell>
          <cell r="L431">
            <v>45176.84</v>
          </cell>
          <cell r="M431">
            <v>39435.56</v>
          </cell>
          <cell r="N431">
            <v>34283.47</v>
          </cell>
          <cell r="O431">
            <v>27254.9</v>
          </cell>
          <cell r="P431">
            <v>23991.279999999999</v>
          </cell>
          <cell r="Q431">
            <v>45430.999166666668</v>
          </cell>
          <cell r="V431">
            <v>0</v>
          </cell>
          <cell r="W431">
            <v>0</v>
          </cell>
          <cell r="X431">
            <v>0</v>
          </cell>
          <cell r="AD431">
            <v>0</v>
          </cell>
          <cell r="AE431">
            <v>0</v>
          </cell>
          <cell r="AF431">
            <v>0</v>
          </cell>
          <cell r="AG431">
            <v>0</v>
          </cell>
          <cell r="AH431">
            <v>45430.999166666668</v>
          </cell>
          <cell r="AJ431">
            <v>0</v>
          </cell>
        </row>
        <row r="432">
          <cell r="A432">
            <v>16500002</v>
          </cell>
          <cell r="C432" t="str">
            <v>Gas - Prepaid Insurance</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V432">
            <v>0</v>
          </cell>
          <cell r="W432">
            <v>0</v>
          </cell>
          <cell r="X432">
            <v>0</v>
          </cell>
          <cell r="AD432">
            <v>0</v>
          </cell>
          <cell r="AE432">
            <v>0</v>
          </cell>
          <cell r="AF432">
            <v>0</v>
          </cell>
          <cell r="AG432">
            <v>0</v>
          </cell>
          <cell r="AH432">
            <v>0</v>
          </cell>
          <cell r="AJ432">
            <v>0</v>
          </cell>
        </row>
        <row r="433">
          <cell r="A433">
            <v>16500011</v>
          </cell>
          <cell r="C433" t="str">
            <v>Prepmts - Tucannon</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V433">
            <v>0</v>
          </cell>
          <cell r="W433">
            <v>0</v>
          </cell>
          <cell r="X433">
            <v>0</v>
          </cell>
          <cell r="AD433">
            <v>0</v>
          </cell>
          <cell r="AE433">
            <v>0</v>
          </cell>
          <cell r="AF433">
            <v>0</v>
          </cell>
          <cell r="AG433">
            <v>0</v>
          </cell>
          <cell r="AH433">
            <v>0</v>
          </cell>
          <cell r="AJ433">
            <v>0</v>
          </cell>
        </row>
        <row r="434">
          <cell r="A434">
            <v>16500012</v>
          </cell>
          <cell r="C434" t="str">
            <v>Prepaid - Telvent - Gas Scada Maint.</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AD434">
            <v>0</v>
          </cell>
          <cell r="AE434">
            <v>0</v>
          </cell>
          <cell r="AF434">
            <v>0</v>
          </cell>
          <cell r="AG434">
            <v>0</v>
          </cell>
          <cell r="AH434">
            <v>0</v>
          </cell>
          <cell r="AJ434">
            <v>0</v>
          </cell>
        </row>
        <row r="435">
          <cell r="A435">
            <v>16500013</v>
          </cell>
          <cell r="C435" t="str">
            <v>Prepmts - Puget Auto / General Liability</v>
          </cell>
          <cell r="D435">
            <v>709364.22</v>
          </cell>
          <cell r="E435">
            <v>354682.09</v>
          </cell>
          <cell r="F435">
            <v>0</v>
          </cell>
          <cell r="G435">
            <v>4070513.4</v>
          </cell>
          <cell r="H435">
            <v>3700466.73</v>
          </cell>
          <cell r="I435">
            <v>3330420.06</v>
          </cell>
          <cell r="J435">
            <v>2873379.39</v>
          </cell>
          <cell r="K435">
            <v>2590326.7200000002</v>
          </cell>
          <cell r="L435">
            <v>2220280.0499999998</v>
          </cell>
          <cell r="M435">
            <v>1850233.38</v>
          </cell>
          <cell r="N435">
            <v>1480186.71</v>
          </cell>
          <cell r="O435">
            <v>1110140.04</v>
          </cell>
          <cell r="P435">
            <v>740093.37</v>
          </cell>
          <cell r="Q435">
            <v>2025446.4470833335</v>
          </cell>
          <cell r="V435">
            <v>0</v>
          </cell>
          <cell r="W435">
            <v>0</v>
          </cell>
          <cell r="X435">
            <v>0</v>
          </cell>
          <cell r="AD435">
            <v>0</v>
          </cell>
          <cell r="AE435">
            <v>0</v>
          </cell>
          <cell r="AF435">
            <v>0</v>
          </cell>
          <cell r="AG435">
            <v>0</v>
          </cell>
          <cell r="AH435">
            <v>2025446.4470833335</v>
          </cell>
          <cell r="AJ435">
            <v>0</v>
          </cell>
        </row>
        <row r="436">
          <cell r="A436">
            <v>16500021</v>
          </cell>
          <cell r="C436" t="str">
            <v>Prepmts - WIES - Blackout / Brownout</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V436">
            <v>0</v>
          </cell>
          <cell r="W436">
            <v>0</v>
          </cell>
          <cell r="X436">
            <v>0</v>
          </cell>
          <cell r="AD436">
            <v>0</v>
          </cell>
          <cell r="AE436">
            <v>0</v>
          </cell>
          <cell r="AF436">
            <v>0</v>
          </cell>
          <cell r="AG436">
            <v>0</v>
          </cell>
          <cell r="AH436">
            <v>0</v>
          </cell>
          <cell r="AJ436">
            <v>0</v>
          </cell>
        </row>
        <row r="437">
          <cell r="A437">
            <v>16500031</v>
          </cell>
          <cell r="C437" t="str">
            <v>Prepmts - BPA Reconductor Agreement</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V437">
            <v>0</v>
          </cell>
          <cell r="W437">
            <v>0</v>
          </cell>
          <cell r="X437">
            <v>0</v>
          </cell>
          <cell r="AD437">
            <v>0</v>
          </cell>
          <cell r="AE437">
            <v>0</v>
          </cell>
          <cell r="AF437">
            <v>0</v>
          </cell>
          <cell r="AG437">
            <v>0</v>
          </cell>
          <cell r="AH437">
            <v>0</v>
          </cell>
          <cell r="AJ437">
            <v>0</v>
          </cell>
        </row>
        <row r="438">
          <cell r="A438">
            <v>16500033</v>
          </cell>
          <cell r="C438" t="str">
            <v>Prepmts - Puget Crime Insurance</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V438">
            <v>0</v>
          </cell>
          <cell r="W438">
            <v>0</v>
          </cell>
          <cell r="X438">
            <v>0</v>
          </cell>
          <cell r="AD438">
            <v>0</v>
          </cell>
          <cell r="AE438">
            <v>0</v>
          </cell>
          <cell r="AF438">
            <v>0</v>
          </cell>
          <cell r="AG438">
            <v>0</v>
          </cell>
          <cell r="AH438">
            <v>0</v>
          </cell>
          <cell r="AJ438">
            <v>0</v>
          </cell>
        </row>
        <row r="439">
          <cell r="A439">
            <v>16500043</v>
          </cell>
          <cell r="C439" t="str">
            <v>Prepmts - Puget Dir &amp; Officers Liab Ins</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V439">
            <v>0</v>
          </cell>
          <cell r="W439">
            <v>0</v>
          </cell>
          <cell r="X439">
            <v>0</v>
          </cell>
          <cell r="AD439">
            <v>0</v>
          </cell>
          <cell r="AE439">
            <v>0</v>
          </cell>
          <cell r="AF439">
            <v>0</v>
          </cell>
          <cell r="AG439">
            <v>0</v>
          </cell>
          <cell r="AH439">
            <v>0</v>
          </cell>
          <cell r="AJ439">
            <v>0</v>
          </cell>
        </row>
        <row r="440">
          <cell r="A440">
            <v>16500051</v>
          </cell>
          <cell r="C440" t="str">
            <v>Prepmts - BC Auto Liability</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V440">
            <v>0</v>
          </cell>
          <cell r="W440">
            <v>0</v>
          </cell>
          <cell r="X440">
            <v>0</v>
          </cell>
          <cell r="AD440">
            <v>0</v>
          </cell>
          <cell r="AE440">
            <v>0</v>
          </cell>
          <cell r="AF440">
            <v>0</v>
          </cell>
          <cell r="AG440">
            <v>0</v>
          </cell>
          <cell r="AH440">
            <v>0</v>
          </cell>
          <cell r="AJ440">
            <v>0</v>
          </cell>
        </row>
        <row r="441">
          <cell r="A441">
            <v>16500063</v>
          </cell>
          <cell r="C441" t="str">
            <v>Prepmts - Puget Workman's Comp - Aegis</v>
          </cell>
          <cell r="D441">
            <v>73289.8</v>
          </cell>
          <cell r="E441">
            <v>36644.879999999997</v>
          </cell>
          <cell r="F441">
            <v>0</v>
          </cell>
          <cell r="G441">
            <v>412355.17</v>
          </cell>
          <cell r="H441">
            <v>374868.34</v>
          </cell>
          <cell r="I441">
            <v>337381.51</v>
          </cell>
          <cell r="J441">
            <v>299894.68</v>
          </cell>
          <cell r="K441">
            <v>262407.84999999998</v>
          </cell>
          <cell r="L441">
            <v>224921.02</v>
          </cell>
          <cell r="M441">
            <v>187434.19</v>
          </cell>
          <cell r="N441">
            <v>149947.35999999999</v>
          </cell>
          <cell r="O441">
            <v>112460.53</v>
          </cell>
          <cell r="P441">
            <v>74973.7</v>
          </cell>
          <cell r="Q441">
            <v>206037.27333333329</v>
          </cell>
          <cell r="V441">
            <v>0</v>
          </cell>
          <cell r="W441">
            <v>0</v>
          </cell>
          <cell r="X441">
            <v>0</v>
          </cell>
          <cell r="AD441">
            <v>0</v>
          </cell>
          <cell r="AE441">
            <v>0</v>
          </cell>
          <cell r="AF441">
            <v>0</v>
          </cell>
          <cell r="AG441">
            <v>0</v>
          </cell>
          <cell r="AH441">
            <v>206037.27333333329</v>
          </cell>
          <cell r="AJ441">
            <v>0</v>
          </cell>
        </row>
        <row r="442">
          <cell r="A442">
            <v>16500071</v>
          </cell>
          <cell r="C442" t="str">
            <v>Prepaid - Swinomish Tribal Res 115kv TSM -Long Term</v>
          </cell>
          <cell r="D442">
            <v>121440.91</v>
          </cell>
          <cell r="E442">
            <v>120627.31</v>
          </cell>
          <cell r="F442">
            <v>119813.71</v>
          </cell>
          <cell r="G442">
            <v>0</v>
          </cell>
          <cell r="H442">
            <v>0</v>
          </cell>
          <cell r="I442">
            <v>0</v>
          </cell>
          <cell r="J442">
            <v>0</v>
          </cell>
          <cell r="K442">
            <v>0</v>
          </cell>
          <cell r="L442">
            <v>0</v>
          </cell>
          <cell r="M442">
            <v>0</v>
          </cell>
          <cell r="N442">
            <v>0</v>
          </cell>
          <cell r="O442">
            <v>0</v>
          </cell>
          <cell r="P442">
            <v>0</v>
          </cell>
          <cell r="Q442">
            <v>25096.789583333335</v>
          </cell>
          <cell r="V442">
            <v>0</v>
          </cell>
          <cell r="W442">
            <v>0</v>
          </cell>
          <cell r="X442">
            <v>0</v>
          </cell>
          <cell r="AD442">
            <v>0</v>
          </cell>
          <cell r="AE442">
            <v>0</v>
          </cell>
          <cell r="AF442">
            <v>0</v>
          </cell>
          <cell r="AG442">
            <v>0</v>
          </cell>
          <cell r="AH442">
            <v>25096.789583333335</v>
          </cell>
          <cell r="AJ442">
            <v>0</v>
          </cell>
        </row>
        <row r="443">
          <cell r="A443">
            <v>16500073</v>
          </cell>
          <cell r="C443" t="str">
            <v>Prepmts - Workman Comp / Letters of Credit</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V443">
            <v>0</v>
          </cell>
          <cell r="W443">
            <v>0</v>
          </cell>
          <cell r="X443">
            <v>0</v>
          </cell>
          <cell r="AD443">
            <v>0</v>
          </cell>
          <cell r="AE443">
            <v>0</v>
          </cell>
          <cell r="AF443">
            <v>0</v>
          </cell>
          <cell r="AG443">
            <v>0</v>
          </cell>
          <cell r="AH443">
            <v>0</v>
          </cell>
          <cell r="AJ443">
            <v>0</v>
          </cell>
        </row>
        <row r="444">
          <cell r="A444">
            <v>16500083</v>
          </cell>
          <cell r="C444" t="str">
            <v>Prepmts - All Risk Property Insurance</v>
          </cell>
          <cell r="D444">
            <v>1834815</v>
          </cell>
          <cell r="E444">
            <v>1529012.5</v>
          </cell>
          <cell r="F444">
            <v>1223210</v>
          </cell>
          <cell r="G444">
            <v>917407.5</v>
          </cell>
          <cell r="H444">
            <v>611605</v>
          </cell>
          <cell r="I444">
            <v>305802.5</v>
          </cell>
          <cell r="J444">
            <v>0</v>
          </cell>
          <cell r="K444">
            <v>3221028.25</v>
          </cell>
          <cell r="L444">
            <v>2928207.5</v>
          </cell>
          <cell r="M444">
            <v>2635386.75</v>
          </cell>
          <cell r="N444">
            <v>2342566</v>
          </cell>
          <cell r="O444">
            <v>2049745.25</v>
          </cell>
          <cell r="P444">
            <v>1756924.5</v>
          </cell>
          <cell r="Q444">
            <v>1629986.75</v>
          </cell>
          <cell r="V444">
            <v>0</v>
          </cell>
          <cell r="W444">
            <v>0</v>
          </cell>
          <cell r="X444">
            <v>0</v>
          </cell>
          <cell r="AD444">
            <v>0</v>
          </cell>
          <cell r="AE444">
            <v>0</v>
          </cell>
          <cell r="AF444">
            <v>0</v>
          </cell>
          <cell r="AG444">
            <v>0</v>
          </cell>
          <cell r="AH444">
            <v>1629986.75</v>
          </cell>
          <cell r="AJ444">
            <v>0</v>
          </cell>
        </row>
        <row r="445">
          <cell r="A445">
            <v>16500093</v>
          </cell>
          <cell r="C445" t="str">
            <v>Prepmts - King Air Aircraft Insurance</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V445">
            <v>0</v>
          </cell>
          <cell r="W445">
            <v>0</v>
          </cell>
          <cell r="X445">
            <v>0</v>
          </cell>
          <cell r="AD445">
            <v>0</v>
          </cell>
          <cell r="AE445">
            <v>0</v>
          </cell>
          <cell r="AF445">
            <v>0</v>
          </cell>
          <cell r="AG445">
            <v>0</v>
          </cell>
          <cell r="AH445">
            <v>0</v>
          </cell>
          <cell r="AJ445">
            <v>0</v>
          </cell>
        </row>
        <row r="446">
          <cell r="A446">
            <v>16500103</v>
          </cell>
          <cell r="C446" t="str">
            <v>Prepmts - M&amp;M Consulting Fee</v>
          </cell>
          <cell r="D446">
            <v>60000</v>
          </cell>
          <cell r="E446">
            <v>40000</v>
          </cell>
          <cell r="F446">
            <v>20000</v>
          </cell>
          <cell r="G446">
            <v>0</v>
          </cell>
          <cell r="H446">
            <v>0</v>
          </cell>
          <cell r="I446">
            <v>20000</v>
          </cell>
          <cell r="J446">
            <v>60000</v>
          </cell>
          <cell r="K446">
            <v>40000</v>
          </cell>
          <cell r="L446">
            <v>20000</v>
          </cell>
          <cell r="M446">
            <v>0</v>
          </cell>
          <cell r="N446">
            <v>-20000</v>
          </cell>
          <cell r="O446">
            <v>-40000</v>
          </cell>
          <cell r="P446">
            <v>60000</v>
          </cell>
          <cell r="Q446">
            <v>16666.666666666668</v>
          </cell>
          <cell r="V446">
            <v>0</v>
          </cell>
          <cell r="W446">
            <v>0</v>
          </cell>
          <cell r="X446">
            <v>0</v>
          </cell>
          <cell r="AD446">
            <v>0</v>
          </cell>
          <cell r="AE446">
            <v>0</v>
          </cell>
          <cell r="AF446">
            <v>0</v>
          </cell>
          <cell r="AG446">
            <v>0</v>
          </cell>
          <cell r="AH446">
            <v>16666.666666666668</v>
          </cell>
          <cell r="AJ446">
            <v>0</v>
          </cell>
        </row>
        <row r="447">
          <cell r="A447">
            <v>16500113</v>
          </cell>
          <cell r="C447" t="str">
            <v>Prepmts - Pollution Control Bond</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V447">
            <v>0</v>
          </cell>
          <cell r="W447">
            <v>0</v>
          </cell>
          <cell r="X447">
            <v>0</v>
          </cell>
          <cell r="AD447">
            <v>0</v>
          </cell>
          <cell r="AE447">
            <v>0</v>
          </cell>
          <cell r="AF447">
            <v>0</v>
          </cell>
          <cell r="AG447">
            <v>0</v>
          </cell>
          <cell r="AH447">
            <v>0</v>
          </cell>
          <cell r="AJ447">
            <v>0</v>
          </cell>
        </row>
        <row r="448">
          <cell r="A448">
            <v>16500123</v>
          </cell>
          <cell r="C448" t="str">
            <v>Prepaid- Transmission software</v>
          </cell>
          <cell r="D448">
            <v>575951.53</v>
          </cell>
          <cell r="E448">
            <v>383967.7</v>
          </cell>
          <cell r="F448">
            <v>191983.87</v>
          </cell>
          <cell r="G448">
            <v>2390050</v>
          </cell>
          <cell r="H448">
            <v>0</v>
          </cell>
          <cell r="I448">
            <v>0</v>
          </cell>
          <cell r="J448">
            <v>0</v>
          </cell>
          <cell r="K448">
            <v>0</v>
          </cell>
          <cell r="L448">
            <v>0</v>
          </cell>
          <cell r="M448">
            <v>0</v>
          </cell>
          <cell r="N448">
            <v>0</v>
          </cell>
          <cell r="O448">
            <v>0</v>
          </cell>
          <cell r="P448">
            <v>0</v>
          </cell>
          <cell r="Q448">
            <v>271164.7779166667</v>
          </cell>
          <cell r="V448">
            <v>0</v>
          </cell>
          <cell r="W448">
            <v>0</v>
          </cell>
          <cell r="X448">
            <v>0</v>
          </cell>
          <cell r="AD448">
            <v>0</v>
          </cell>
          <cell r="AE448">
            <v>0</v>
          </cell>
          <cell r="AF448">
            <v>0</v>
          </cell>
          <cell r="AG448">
            <v>0</v>
          </cell>
          <cell r="AH448">
            <v>271164.7779166667</v>
          </cell>
          <cell r="AJ448">
            <v>0</v>
          </cell>
        </row>
        <row r="449">
          <cell r="A449">
            <v>16500133</v>
          </cell>
          <cell r="C449" t="str">
            <v>Prepaid - Aclara SW fees</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V449">
            <v>0</v>
          </cell>
          <cell r="W449">
            <v>0</v>
          </cell>
          <cell r="X449">
            <v>0</v>
          </cell>
          <cell r="AD449">
            <v>0</v>
          </cell>
          <cell r="AE449">
            <v>0</v>
          </cell>
          <cell r="AF449">
            <v>0</v>
          </cell>
          <cell r="AG449">
            <v>0</v>
          </cell>
          <cell r="AH449">
            <v>0</v>
          </cell>
          <cell r="AJ449">
            <v>0</v>
          </cell>
        </row>
        <row r="450">
          <cell r="A450">
            <v>16500143</v>
          </cell>
          <cell r="C450" t="str">
            <v>Prepaid- D&amp;O Insurance (annual)</v>
          </cell>
          <cell r="D450">
            <v>341230.24</v>
          </cell>
          <cell r="E450">
            <v>292483.06</v>
          </cell>
          <cell r="F450">
            <v>243735.88</v>
          </cell>
          <cell r="G450">
            <v>194988.7</v>
          </cell>
          <cell r="H450">
            <v>146241.51999999999</v>
          </cell>
          <cell r="I450">
            <v>97494.34</v>
          </cell>
          <cell r="J450">
            <v>48747.16</v>
          </cell>
          <cell r="K450">
            <v>0</v>
          </cell>
          <cell r="L450">
            <v>529010.06999999995</v>
          </cell>
          <cell r="M450">
            <v>480918.24</v>
          </cell>
          <cell r="N450">
            <v>432826.41</v>
          </cell>
          <cell r="O450">
            <v>384734.58</v>
          </cell>
          <cell r="P450">
            <v>336642.75</v>
          </cell>
          <cell r="Q450">
            <v>265843.03791666665</v>
          </cell>
          <cell r="V450">
            <v>0</v>
          </cell>
          <cell r="W450">
            <v>0</v>
          </cell>
          <cell r="X450">
            <v>0</v>
          </cell>
          <cell r="AD450">
            <v>0</v>
          </cell>
          <cell r="AE450">
            <v>0</v>
          </cell>
          <cell r="AF450">
            <v>0</v>
          </cell>
          <cell r="AG450">
            <v>0</v>
          </cell>
          <cell r="AH450">
            <v>265843.03791666665</v>
          </cell>
          <cell r="AJ450">
            <v>0</v>
          </cell>
        </row>
        <row r="451">
          <cell r="A451">
            <v>16500153</v>
          </cell>
          <cell r="C451" t="str">
            <v>Prepamnts - Datalink Symantec SW Maintenance</v>
          </cell>
          <cell r="D451">
            <v>0</v>
          </cell>
          <cell r="E451">
            <v>0</v>
          </cell>
          <cell r="F451">
            <v>0</v>
          </cell>
          <cell r="G451">
            <v>0</v>
          </cell>
          <cell r="H451">
            <v>0</v>
          </cell>
          <cell r="I451">
            <v>0</v>
          </cell>
          <cell r="J451">
            <v>0</v>
          </cell>
          <cell r="K451">
            <v>147087.51</v>
          </cell>
          <cell r="L451">
            <v>127321.93</v>
          </cell>
          <cell r="M451">
            <v>117439.14</v>
          </cell>
          <cell r="N451">
            <v>107556.35</v>
          </cell>
          <cell r="O451">
            <v>97673.56</v>
          </cell>
          <cell r="P451">
            <v>87790.77</v>
          </cell>
          <cell r="Q451">
            <v>53414.489583333336</v>
          </cell>
          <cell r="V451">
            <v>0</v>
          </cell>
          <cell r="W451">
            <v>0</v>
          </cell>
          <cell r="X451">
            <v>0</v>
          </cell>
          <cell r="AD451">
            <v>0</v>
          </cell>
          <cell r="AE451">
            <v>0</v>
          </cell>
          <cell r="AF451">
            <v>0</v>
          </cell>
          <cell r="AG451">
            <v>0</v>
          </cell>
          <cell r="AH451">
            <v>53414.489583333336</v>
          </cell>
          <cell r="AJ451">
            <v>0</v>
          </cell>
        </row>
        <row r="452">
          <cell r="A452">
            <v>16500163</v>
          </cell>
          <cell r="C452" t="str">
            <v>Prepmts - Fiduciary Liability Insurance</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V452">
            <v>0</v>
          </cell>
          <cell r="W452">
            <v>0</v>
          </cell>
          <cell r="X452">
            <v>0</v>
          </cell>
          <cell r="AD452">
            <v>0</v>
          </cell>
          <cell r="AE452">
            <v>0</v>
          </cell>
          <cell r="AF452">
            <v>0</v>
          </cell>
          <cell r="AG452">
            <v>0</v>
          </cell>
          <cell r="AH452">
            <v>0</v>
          </cell>
          <cell r="AJ452">
            <v>0</v>
          </cell>
        </row>
        <row r="453">
          <cell r="A453">
            <v>16500173</v>
          </cell>
          <cell r="C453" t="str">
            <v>Ppd - Corporation Executive Board (CEB)</v>
          </cell>
          <cell r="D453">
            <v>46795.91</v>
          </cell>
          <cell r="E453">
            <v>35096.93</v>
          </cell>
          <cell r="F453">
            <v>23397.95</v>
          </cell>
          <cell r="G453">
            <v>11698.97</v>
          </cell>
          <cell r="H453">
            <v>0</v>
          </cell>
          <cell r="I453">
            <v>0</v>
          </cell>
          <cell r="J453">
            <v>0</v>
          </cell>
          <cell r="K453">
            <v>0</v>
          </cell>
          <cell r="L453">
            <v>0</v>
          </cell>
          <cell r="M453">
            <v>0</v>
          </cell>
          <cell r="N453">
            <v>0</v>
          </cell>
          <cell r="O453">
            <v>0</v>
          </cell>
          <cell r="P453">
            <v>0</v>
          </cell>
          <cell r="Q453">
            <v>7799.3170833333343</v>
          </cell>
          <cell r="V453">
            <v>0</v>
          </cell>
          <cell r="W453">
            <v>0</v>
          </cell>
          <cell r="X453">
            <v>0</v>
          </cell>
          <cell r="AD453">
            <v>0</v>
          </cell>
          <cell r="AE453">
            <v>0</v>
          </cell>
          <cell r="AF453">
            <v>0</v>
          </cell>
          <cell r="AG453">
            <v>0</v>
          </cell>
          <cell r="AH453">
            <v>7799.3170833333343</v>
          </cell>
          <cell r="AJ453">
            <v>0</v>
          </cell>
        </row>
        <row r="454">
          <cell r="A454">
            <v>16500183</v>
          </cell>
          <cell r="C454" t="str">
            <v>Ppd - Annual Credit Rating Fee</v>
          </cell>
          <cell r="D454">
            <v>175998.78</v>
          </cell>
          <cell r="E454">
            <v>146665.65</v>
          </cell>
          <cell r="F454">
            <v>117332.52</v>
          </cell>
          <cell r="G454">
            <v>87999.39</v>
          </cell>
          <cell r="H454">
            <v>58666.26</v>
          </cell>
          <cell r="I454">
            <v>29333.13</v>
          </cell>
          <cell r="J454">
            <v>220260</v>
          </cell>
          <cell r="K454">
            <v>343830.24</v>
          </cell>
          <cell r="L454">
            <v>312572.95</v>
          </cell>
          <cell r="M454">
            <v>281315.65999999997</v>
          </cell>
          <cell r="N454">
            <v>250058.37</v>
          </cell>
          <cell r="O454">
            <v>218801.08</v>
          </cell>
          <cell r="P454">
            <v>187543.79</v>
          </cell>
          <cell r="Q454">
            <v>187383.87791666668</v>
          </cell>
          <cell r="V454">
            <v>0</v>
          </cell>
          <cell r="W454">
            <v>0</v>
          </cell>
          <cell r="X454">
            <v>0</v>
          </cell>
          <cell r="AD454">
            <v>0</v>
          </cell>
          <cell r="AE454">
            <v>0</v>
          </cell>
          <cell r="AF454">
            <v>0</v>
          </cell>
          <cell r="AG454">
            <v>0</v>
          </cell>
          <cell r="AH454">
            <v>187383.87791666668</v>
          </cell>
          <cell r="AJ454">
            <v>0</v>
          </cell>
        </row>
        <row r="455">
          <cell r="A455">
            <v>16500193</v>
          </cell>
          <cell r="C455" t="str">
            <v>Prepaid Dice Advertising Short-Term</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V455">
            <v>0</v>
          </cell>
          <cell r="W455">
            <v>0</v>
          </cell>
          <cell r="X455">
            <v>0</v>
          </cell>
          <cell r="AD455">
            <v>0</v>
          </cell>
          <cell r="AE455">
            <v>0</v>
          </cell>
          <cell r="AF455">
            <v>0</v>
          </cell>
          <cell r="AG455">
            <v>0</v>
          </cell>
          <cell r="AH455">
            <v>0</v>
          </cell>
          <cell r="AJ455">
            <v>0</v>
          </cell>
        </row>
        <row r="456">
          <cell r="A456">
            <v>16500241</v>
          </cell>
          <cell r="C456" t="str">
            <v>Prepayments - Hopkins Ridge Prop Insurance</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V456">
            <v>0</v>
          </cell>
          <cell r="W456">
            <v>0</v>
          </cell>
          <cell r="X456">
            <v>0</v>
          </cell>
          <cell r="AD456">
            <v>0</v>
          </cell>
          <cell r="AE456">
            <v>0</v>
          </cell>
          <cell r="AF456">
            <v>0</v>
          </cell>
          <cell r="AG456">
            <v>0</v>
          </cell>
          <cell r="AH456">
            <v>0</v>
          </cell>
          <cell r="AJ456">
            <v>0</v>
          </cell>
        </row>
        <row r="457">
          <cell r="A457">
            <v>16500251</v>
          </cell>
          <cell r="C457" t="str">
            <v>Prepaid Prometheus Software Maintenance</v>
          </cell>
          <cell r="D457">
            <v>2722.61</v>
          </cell>
          <cell r="E457">
            <v>2722.61</v>
          </cell>
          <cell r="F457">
            <v>39850.57</v>
          </cell>
          <cell r="G457">
            <v>39850.57</v>
          </cell>
          <cell r="H457">
            <v>39850.57</v>
          </cell>
          <cell r="I457">
            <v>39850.57</v>
          </cell>
          <cell r="J457">
            <v>2722.61</v>
          </cell>
          <cell r="K457">
            <v>2722.61</v>
          </cell>
          <cell r="L457">
            <v>0</v>
          </cell>
          <cell r="M457">
            <v>0</v>
          </cell>
          <cell r="N457">
            <v>0</v>
          </cell>
          <cell r="O457">
            <v>0</v>
          </cell>
          <cell r="P457">
            <v>0</v>
          </cell>
          <cell r="Q457">
            <v>14077.617916666664</v>
          </cell>
          <cell r="V457">
            <v>0</v>
          </cell>
          <cell r="W457">
            <v>0</v>
          </cell>
          <cell r="X457">
            <v>0</v>
          </cell>
          <cell r="AD457">
            <v>0</v>
          </cell>
          <cell r="AE457">
            <v>0</v>
          </cell>
          <cell r="AF457">
            <v>0</v>
          </cell>
          <cell r="AG457">
            <v>0</v>
          </cell>
          <cell r="AH457">
            <v>14077.617916666664</v>
          </cell>
          <cell r="AJ457">
            <v>0</v>
          </cell>
        </row>
        <row r="458">
          <cell r="A458">
            <v>16500253</v>
          </cell>
          <cell r="C458" t="str">
            <v>Prepmts - Misc - Prepaid Insurance</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V458">
            <v>0</v>
          </cell>
          <cell r="W458">
            <v>0</v>
          </cell>
          <cell r="X458">
            <v>0</v>
          </cell>
          <cell r="AD458">
            <v>0</v>
          </cell>
          <cell r="AE458">
            <v>0</v>
          </cell>
          <cell r="AF458">
            <v>0</v>
          </cell>
          <cell r="AG458">
            <v>0</v>
          </cell>
          <cell r="AH458">
            <v>0</v>
          </cell>
          <cell r="AJ458">
            <v>0</v>
          </cell>
        </row>
        <row r="459">
          <cell r="A459">
            <v>16500263</v>
          </cell>
          <cell r="C459" t="str">
            <v>Prepmts - Payroll Taxes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V459">
            <v>0</v>
          </cell>
          <cell r="W459">
            <v>0</v>
          </cell>
          <cell r="X459">
            <v>0</v>
          </cell>
          <cell r="AD459">
            <v>0</v>
          </cell>
          <cell r="AE459">
            <v>0</v>
          </cell>
          <cell r="AF459">
            <v>0</v>
          </cell>
          <cell r="AG459">
            <v>0</v>
          </cell>
          <cell r="AH459">
            <v>0</v>
          </cell>
          <cell r="AJ459">
            <v>0</v>
          </cell>
        </row>
        <row r="460">
          <cell r="A460">
            <v>16500282</v>
          </cell>
          <cell r="C460" t="str">
            <v>Prepaid Stanfield Meter Station Upgrade</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V460">
            <v>0</v>
          </cell>
          <cell r="W460">
            <v>0</v>
          </cell>
          <cell r="X460">
            <v>0</v>
          </cell>
          <cell r="AD460">
            <v>0</v>
          </cell>
          <cell r="AE460">
            <v>0</v>
          </cell>
          <cell r="AF460">
            <v>0</v>
          </cell>
          <cell r="AG460">
            <v>0</v>
          </cell>
          <cell r="AH460">
            <v>0</v>
          </cell>
          <cell r="AJ460">
            <v>0</v>
          </cell>
        </row>
        <row r="461">
          <cell r="A461">
            <v>16500283</v>
          </cell>
          <cell r="C461" t="str">
            <v>Prepaid SAP Support</v>
          </cell>
          <cell r="D461">
            <v>740768.53</v>
          </cell>
          <cell r="E461">
            <v>493845.7</v>
          </cell>
          <cell r="F461">
            <v>246922.87</v>
          </cell>
          <cell r="G461">
            <v>0</v>
          </cell>
          <cell r="H461">
            <v>0</v>
          </cell>
          <cell r="I461">
            <v>0</v>
          </cell>
          <cell r="J461">
            <v>2539059.12</v>
          </cell>
          <cell r="K461">
            <v>2256941.44</v>
          </cell>
          <cell r="L461">
            <v>1974823.76</v>
          </cell>
          <cell r="M461">
            <v>1692706.08</v>
          </cell>
          <cell r="N461">
            <v>1410588.4</v>
          </cell>
          <cell r="O461">
            <v>1128470.72</v>
          </cell>
          <cell r="P461">
            <v>904706.51</v>
          </cell>
          <cell r="Q461">
            <v>1047174.6341666668</v>
          </cell>
          <cell r="V461">
            <v>0</v>
          </cell>
          <cell r="W461">
            <v>0</v>
          </cell>
          <cell r="X461">
            <v>0</v>
          </cell>
          <cell r="AD461">
            <v>0</v>
          </cell>
          <cell r="AE461">
            <v>0</v>
          </cell>
          <cell r="AF461">
            <v>0</v>
          </cell>
          <cell r="AG461">
            <v>0</v>
          </cell>
          <cell r="AH461">
            <v>1047174.6341666668</v>
          </cell>
          <cell r="AJ461">
            <v>0</v>
          </cell>
        </row>
        <row r="462">
          <cell r="A462">
            <v>16500313</v>
          </cell>
          <cell r="C462" t="str">
            <v>Prepayments - Misc Employee Benefits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V462">
            <v>0</v>
          </cell>
          <cell r="W462">
            <v>0</v>
          </cell>
          <cell r="X462">
            <v>0</v>
          </cell>
          <cell r="AD462">
            <v>0</v>
          </cell>
          <cell r="AE462">
            <v>0</v>
          </cell>
          <cell r="AF462">
            <v>0</v>
          </cell>
          <cell r="AG462">
            <v>0</v>
          </cell>
          <cell r="AH462">
            <v>0</v>
          </cell>
          <cell r="AJ462">
            <v>0</v>
          </cell>
        </row>
        <row r="463">
          <cell r="A463">
            <v>16500321</v>
          </cell>
          <cell r="C463" t="str">
            <v>Prepaid - WECC Dues</v>
          </cell>
          <cell r="H463">
            <v>964748.58</v>
          </cell>
          <cell r="I463">
            <v>877044.16</v>
          </cell>
          <cell r="J463">
            <v>789339.74</v>
          </cell>
          <cell r="K463">
            <v>701635.32</v>
          </cell>
          <cell r="L463">
            <v>613930.9</v>
          </cell>
          <cell r="M463">
            <v>526226.48</v>
          </cell>
          <cell r="N463">
            <v>438522.06</v>
          </cell>
          <cell r="O463">
            <v>350817.64</v>
          </cell>
          <cell r="P463">
            <v>263113.21999999997</v>
          </cell>
          <cell r="Q463">
            <v>449485.12416666659</v>
          </cell>
          <cell r="V463">
            <v>0</v>
          </cell>
          <cell r="W463">
            <v>0</v>
          </cell>
          <cell r="X463">
            <v>0</v>
          </cell>
          <cell r="AD463">
            <v>0</v>
          </cell>
          <cell r="AE463">
            <v>0</v>
          </cell>
          <cell r="AF463">
            <v>0</v>
          </cell>
          <cell r="AG463">
            <v>0</v>
          </cell>
          <cell r="AH463">
            <v>449485.12416666659</v>
          </cell>
          <cell r="AJ463">
            <v>0</v>
          </cell>
        </row>
        <row r="464">
          <cell r="A464">
            <v>16500331</v>
          </cell>
          <cell r="C464" t="str">
            <v>Prepaid - Peak Reliability</v>
          </cell>
          <cell r="H464">
            <v>1226130.58</v>
          </cell>
          <cell r="I464">
            <v>1114664.1599999999</v>
          </cell>
          <cell r="J464">
            <v>1003197.74</v>
          </cell>
          <cell r="K464">
            <v>891731.32</v>
          </cell>
          <cell r="L464">
            <v>780264.9</v>
          </cell>
          <cell r="M464">
            <v>668798.48</v>
          </cell>
          <cell r="N464">
            <v>557332.06000000006</v>
          </cell>
          <cell r="O464">
            <v>445865.64</v>
          </cell>
          <cell r="P464">
            <v>334399.21999999997</v>
          </cell>
          <cell r="Q464">
            <v>571265.37416666688</v>
          </cell>
          <cell r="V464">
            <v>0</v>
          </cell>
          <cell r="W464">
            <v>0</v>
          </cell>
          <cell r="X464">
            <v>0</v>
          </cell>
          <cell r="AD464">
            <v>0</v>
          </cell>
          <cell r="AE464">
            <v>0</v>
          </cell>
          <cell r="AF464">
            <v>0</v>
          </cell>
          <cell r="AG464">
            <v>0</v>
          </cell>
          <cell r="AH464">
            <v>571265.37416666688</v>
          </cell>
          <cell r="AJ464">
            <v>0</v>
          </cell>
        </row>
        <row r="465">
          <cell r="A465">
            <v>16500333</v>
          </cell>
          <cell r="C465" t="str">
            <v>Prepmts - Heavy Vehicle Licenses</v>
          </cell>
          <cell r="D465">
            <v>1550</v>
          </cell>
          <cell r="E465">
            <v>1395</v>
          </cell>
          <cell r="F465">
            <v>1240</v>
          </cell>
          <cell r="G465">
            <v>1085</v>
          </cell>
          <cell r="H465">
            <v>930</v>
          </cell>
          <cell r="I465">
            <v>775</v>
          </cell>
          <cell r="J465">
            <v>620</v>
          </cell>
          <cell r="K465">
            <v>465</v>
          </cell>
          <cell r="L465">
            <v>465</v>
          </cell>
          <cell r="M465">
            <v>0</v>
          </cell>
          <cell r="N465">
            <v>0</v>
          </cell>
          <cell r="O465">
            <v>1860</v>
          </cell>
          <cell r="P465">
            <v>1860</v>
          </cell>
          <cell r="Q465">
            <v>878.33333333333337</v>
          </cell>
          <cell r="V465">
            <v>0</v>
          </cell>
          <cell r="W465">
            <v>0</v>
          </cell>
          <cell r="X465">
            <v>0</v>
          </cell>
          <cell r="AD465">
            <v>0</v>
          </cell>
          <cell r="AE465">
            <v>0</v>
          </cell>
          <cell r="AF465">
            <v>0</v>
          </cell>
          <cell r="AG465">
            <v>0</v>
          </cell>
          <cell r="AH465">
            <v>878.33333333333337</v>
          </cell>
          <cell r="AJ465">
            <v>0</v>
          </cell>
        </row>
        <row r="466">
          <cell r="A466">
            <v>16500341</v>
          </cell>
          <cell r="C466" t="str">
            <v>Prepmts - License Fee - Users of Water</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V466">
            <v>0</v>
          </cell>
          <cell r="W466">
            <v>0</v>
          </cell>
          <cell r="X466">
            <v>0</v>
          </cell>
          <cell r="AD466">
            <v>0</v>
          </cell>
          <cell r="AE466">
            <v>0</v>
          </cell>
          <cell r="AF466">
            <v>0</v>
          </cell>
          <cell r="AG466">
            <v>0</v>
          </cell>
          <cell r="AH466">
            <v>0</v>
          </cell>
          <cell r="AJ466">
            <v>0</v>
          </cell>
        </row>
        <row r="467">
          <cell r="A467">
            <v>16500343</v>
          </cell>
          <cell r="C467" t="str">
            <v>Prepmts - 3 yr. Websense License</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V467">
            <v>0</v>
          </cell>
          <cell r="W467">
            <v>0</v>
          </cell>
          <cell r="X467">
            <v>0</v>
          </cell>
          <cell r="AD467">
            <v>0</v>
          </cell>
          <cell r="AE467">
            <v>0</v>
          </cell>
          <cell r="AF467">
            <v>0</v>
          </cell>
          <cell r="AG467">
            <v>0</v>
          </cell>
          <cell r="AH467">
            <v>0</v>
          </cell>
          <cell r="AJ467">
            <v>0</v>
          </cell>
        </row>
        <row r="468">
          <cell r="A468">
            <v>16500351</v>
          </cell>
          <cell r="C468" t="str">
            <v>Prepaid - MCG EAS Hosting</v>
          </cell>
          <cell r="H468">
            <v>0</v>
          </cell>
          <cell r="I468">
            <v>156671.37</v>
          </cell>
          <cell r="J468">
            <v>117503.52</v>
          </cell>
          <cell r="K468">
            <v>104447.57</v>
          </cell>
          <cell r="L468">
            <v>91391.62</v>
          </cell>
          <cell r="M468">
            <v>78335.67</v>
          </cell>
          <cell r="N468">
            <v>65279.72</v>
          </cell>
          <cell r="O468">
            <v>52223.77</v>
          </cell>
          <cell r="P468">
            <v>39167.82</v>
          </cell>
          <cell r="Q468">
            <v>57119.762500000004</v>
          </cell>
          <cell r="AH468">
            <v>57119.762500000004</v>
          </cell>
          <cell r="AJ468">
            <v>0</v>
          </cell>
        </row>
        <row r="469">
          <cell r="A469">
            <v>16500361</v>
          </cell>
          <cell r="C469" t="str">
            <v>Prepmts - Electric - Municipal Taxes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V469">
            <v>0</v>
          </cell>
          <cell r="W469">
            <v>0</v>
          </cell>
          <cell r="X469">
            <v>0</v>
          </cell>
          <cell r="AD469">
            <v>0</v>
          </cell>
          <cell r="AE469">
            <v>0</v>
          </cell>
          <cell r="AF469">
            <v>0</v>
          </cell>
          <cell r="AG469">
            <v>0</v>
          </cell>
          <cell r="AH469">
            <v>0</v>
          </cell>
          <cell r="AJ469">
            <v>0</v>
          </cell>
        </row>
        <row r="470">
          <cell r="A470">
            <v>16500373</v>
          </cell>
          <cell r="C470" t="str">
            <v>Prepmts - Interest</v>
          </cell>
          <cell r="D470">
            <v>7281.65</v>
          </cell>
          <cell r="E470">
            <v>4089.99</v>
          </cell>
          <cell r="F470">
            <v>4266.93</v>
          </cell>
          <cell r="G470">
            <v>17989.759999999998</v>
          </cell>
          <cell r="H470">
            <v>6500.01</v>
          </cell>
          <cell r="I470">
            <v>0</v>
          </cell>
          <cell r="J470">
            <v>0</v>
          </cell>
          <cell r="K470">
            <v>0</v>
          </cell>
          <cell r="L470">
            <v>0</v>
          </cell>
          <cell r="M470">
            <v>4836.1000000000004</v>
          </cell>
          <cell r="N470">
            <v>1573.6</v>
          </cell>
          <cell r="O470">
            <v>12594.43</v>
          </cell>
          <cell r="P470">
            <v>97313.23</v>
          </cell>
          <cell r="Q470">
            <v>8679.0216666666656</v>
          </cell>
          <cell r="V470">
            <v>0</v>
          </cell>
          <cell r="W470">
            <v>0</v>
          </cell>
          <cell r="X470">
            <v>0</v>
          </cell>
          <cell r="AD470">
            <v>0</v>
          </cell>
          <cell r="AE470">
            <v>0</v>
          </cell>
          <cell r="AF470">
            <v>0</v>
          </cell>
          <cell r="AG470">
            <v>0</v>
          </cell>
          <cell r="AH470">
            <v>8679.0216666666656</v>
          </cell>
          <cell r="AJ470">
            <v>0</v>
          </cell>
        </row>
        <row r="471">
          <cell r="A471">
            <v>16500383</v>
          </cell>
          <cell r="C471" t="str">
            <v>Microsoft Maintenance Contract</v>
          </cell>
          <cell r="D471">
            <v>74479.199999999997</v>
          </cell>
          <cell r="E471">
            <v>1091207.1399999999</v>
          </cell>
          <cell r="F471">
            <v>980192.68</v>
          </cell>
          <cell r="G471">
            <v>869829.1</v>
          </cell>
          <cell r="H471">
            <v>759031.6</v>
          </cell>
          <cell r="I471">
            <v>648234.1</v>
          </cell>
          <cell r="J471">
            <v>477653.46</v>
          </cell>
          <cell r="K471">
            <v>366855.96</v>
          </cell>
          <cell r="L471">
            <v>256058.46</v>
          </cell>
          <cell r="M471">
            <v>205044.04</v>
          </cell>
          <cell r="N471">
            <v>102522</v>
          </cell>
          <cell r="O471">
            <v>85556.92</v>
          </cell>
          <cell r="P471">
            <v>1601235.18</v>
          </cell>
          <cell r="Q471">
            <v>556670.22083333333</v>
          </cell>
          <cell r="V471">
            <v>0</v>
          </cell>
          <cell r="W471">
            <v>0</v>
          </cell>
          <cell r="X471">
            <v>0</v>
          </cell>
          <cell r="AD471">
            <v>0</v>
          </cell>
          <cell r="AE471">
            <v>0</v>
          </cell>
          <cell r="AF471">
            <v>0</v>
          </cell>
          <cell r="AG471">
            <v>0</v>
          </cell>
          <cell r="AH471">
            <v>556670.22083333333</v>
          </cell>
          <cell r="AJ471">
            <v>0</v>
          </cell>
        </row>
        <row r="472">
          <cell r="A472">
            <v>16500393</v>
          </cell>
          <cell r="C472" t="str">
            <v>Prepmts - State Street Cond Trustee Fee</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V472">
            <v>0</v>
          </cell>
          <cell r="W472">
            <v>0</v>
          </cell>
          <cell r="X472">
            <v>0</v>
          </cell>
          <cell r="AD472">
            <v>0</v>
          </cell>
          <cell r="AE472">
            <v>0</v>
          </cell>
          <cell r="AF472">
            <v>0</v>
          </cell>
          <cell r="AG472">
            <v>0</v>
          </cell>
          <cell r="AH472">
            <v>0</v>
          </cell>
          <cell r="AJ472">
            <v>0</v>
          </cell>
        </row>
        <row r="473">
          <cell r="A473">
            <v>16500401</v>
          </cell>
          <cell r="C473" t="str">
            <v>Prepmts - FERC Annual Land Use - Lower Baker</v>
          </cell>
          <cell r="D473">
            <v>0</v>
          </cell>
          <cell r="E473">
            <v>0</v>
          </cell>
          <cell r="F473">
            <v>0</v>
          </cell>
          <cell r="G473">
            <v>0</v>
          </cell>
          <cell r="H473">
            <v>0</v>
          </cell>
          <cell r="I473">
            <v>0</v>
          </cell>
          <cell r="J473">
            <v>0</v>
          </cell>
          <cell r="K473">
            <v>0</v>
          </cell>
          <cell r="L473">
            <v>0</v>
          </cell>
          <cell r="M473">
            <v>109815.56</v>
          </cell>
          <cell r="N473">
            <v>109815.56</v>
          </cell>
          <cell r="O473">
            <v>109815.56</v>
          </cell>
          <cell r="P473">
            <v>0</v>
          </cell>
          <cell r="Q473">
            <v>27453.89</v>
          </cell>
          <cell r="V473">
            <v>0</v>
          </cell>
          <cell r="W473">
            <v>0</v>
          </cell>
          <cell r="X473">
            <v>0</v>
          </cell>
          <cell r="AD473">
            <v>0</v>
          </cell>
          <cell r="AE473">
            <v>0</v>
          </cell>
          <cell r="AF473">
            <v>0</v>
          </cell>
          <cell r="AG473">
            <v>0</v>
          </cell>
          <cell r="AH473">
            <v>27453.89</v>
          </cell>
          <cell r="AJ473">
            <v>0</v>
          </cell>
        </row>
        <row r="474">
          <cell r="A474">
            <v>16500403</v>
          </cell>
          <cell r="C474" t="str">
            <v>Prepmts - Optimize Networks Maintenance</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V474">
            <v>0</v>
          </cell>
          <cell r="W474">
            <v>0</v>
          </cell>
          <cell r="X474">
            <v>0</v>
          </cell>
          <cell r="AD474">
            <v>0</v>
          </cell>
          <cell r="AE474">
            <v>0</v>
          </cell>
          <cell r="AF474">
            <v>0</v>
          </cell>
          <cell r="AG474">
            <v>0</v>
          </cell>
          <cell r="AH474">
            <v>0</v>
          </cell>
          <cell r="AJ474">
            <v>0</v>
          </cell>
        </row>
        <row r="475">
          <cell r="A475">
            <v>16500411</v>
          </cell>
          <cell r="C475" t="str">
            <v>Prepmts - FERC Annual Land Use - Upper Baker</v>
          </cell>
          <cell r="D475">
            <v>0</v>
          </cell>
          <cell r="E475">
            <v>0</v>
          </cell>
          <cell r="F475">
            <v>0</v>
          </cell>
          <cell r="G475">
            <v>0</v>
          </cell>
          <cell r="H475">
            <v>0</v>
          </cell>
          <cell r="I475">
            <v>0</v>
          </cell>
          <cell r="J475">
            <v>0</v>
          </cell>
          <cell r="K475">
            <v>0</v>
          </cell>
          <cell r="L475">
            <v>0</v>
          </cell>
          <cell r="M475">
            <v>109815.57</v>
          </cell>
          <cell r="N475">
            <v>109815.57</v>
          </cell>
          <cell r="O475">
            <v>109815.57</v>
          </cell>
          <cell r="P475">
            <v>0</v>
          </cell>
          <cell r="Q475">
            <v>27453.892500000002</v>
          </cell>
          <cell r="V475">
            <v>0</v>
          </cell>
          <cell r="W475">
            <v>0</v>
          </cell>
          <cell r="X475">
            <v>0</v>
          </cell>
          <cell r="AD475">
            <v>0</v>
          </cell>
          <cell r="AE475">
            <v>0</v>
          </cell>
          <cell r="AF475">
            <v>0</v>
          </cell>
          <cell r="AG475">
            <v>0</v>
          </cell>
          <cell r="AH475">
            <v>27453.892500000002</v>
          </cell>
          <cell r="AJ475">
            <v>0</v>
          </cell>
        </row>
        <row r="476">
          <cell r="A476">
            <v>16500413</v>
          </cell>
          <cell r="C476" t="str">
            <v>Prepmnts - Areva Software Support Servi</v>
          </cell>
          <cell r="D476">
            <v>111534.51</v>
          </cell>
          <cell r="E476">
            <v>74356.34</v>
          </cell>
          <cell r="F476">
            <v>37178.17</v>
          </cell>
          <cell r="G476">
            <v>0</v>
          </cell>
          <cell r="H476">
            <v>446744.04</v>
          </cell>
          <cell r="I476">
            <v>406130.95</v>
          </cell>
          <cell r="J476">
            <v>365517.86</v>
          </cell>
          <cell r="K476">
            <v>324904.77</v>
          </cell>
          <cell r="L476">
            <v>284291.68</v>
          </cell>
          <cell r="M476">
            <v>243678.59</v>
          </cell>
          <cell r="N476">
            <v>203065.5</v>
          </cell>
          <cell r="O476">
            <v>162452.41</v>
          </cell>
          <cell r="P476">
            <v>121839.32</v>
          </cell>
          <cell r="Q476">
            <v>222083.93541666667</v>
          </cell>
          <cell r="V476">
            <v>0</v>
          </cell>
          <cell r="W476">
            <v>0</v>
          </cell>
          <cell r="X476">
            <v>0</v>
          </cell>
          <cell r="AD476">
            <v>0</v>
          </cell>
          <cell r="AE476">
            <v>0</v>
          </cell>
          <cell r="AF476">
            <v>0</v>
          </cell>
          <cell r="AG476">
            <v>0</v>
          </cell>
          <cell r="AH476">
            <v>222083.93541666667</v>
          </cell>
          <cell r="AJ476">
            <v>0</v>
          </cell>
        </row>
        <row r="477">
          <cell r="A477">
            <v>16500433</v>
          </cell>
          <cell r="C477" t="str">
            <v>Prepaid - Ecologic Analytics Software 2011</v>
          </cell>
          <cell r="D477">
            <v>85328.3</v>
          </cell>
          <cell r="E477">
            <v>56885.52</v>
          </cell>
          <cell r="F477">
            <v>374534.44</v>
          </cell>
          <cell r="G477">
            <v>346091.66</v>
          </cell>
          <cell r="H477">
            <v>317250.68</v>
          </cell>
          <cell r="I477">
            <v>299442.27</v>
          </cell>
          <cell r="J477">
            <v>270601.28999999998</v>
          </cell>
          <cell r="K477">
            <v>241760.31</v>
          </cell>
          <cell r="L477">
            <v>212919.33</v>
          </cell>
          <cell r="M477">
            <v>184078.35</v>
          </cell>
          <cell r="N477">
            <v>155237.37</v>
          </cell>
          <cell r="O477">
            <v>126396.39</v>
          </cell>
          <cell r="P477">
            <v>97555.41</v>
          </cell>
          <cell r="Q477">
            <v>223053.28875000004</v>
          </cell>
          <cell r="V477">
            <v>0</v>
          </cell>
          <cell r="W477">
            <v>0</v>
          </cell>
          <cell r="X477">
            <v>0</v>
          </cell>
          <cell r="AD477">
            <v>0</v>
          </cell>
          <cell r="AE477">
            <v>0</v>
          </cell>
          <cell r="AF477">
            <v>0</v>
          </cell>
          <cell r="AG477">
            <v>0</v>
          </cell>
          <cell r="AH477">
            <v>223053.28875000004</v>
          </cell>
          <cell r="AJ477">
            <v>0</v>
          </cell>
        </row>
        <row r="478">
          <cell r="A478">
            <v>16500443</v>
          </cell>
          <cell r="C478" t="str">
            <v>Prepaid - OSIsoft Software Renewal 2011</v>
          </cell>
          <cell r="D478">
            <v>78779.44</v>
          </cell>
          <cell r="E478">
            <v>52519.63</v>
          </cell>
          <cell r="F478">
            <v>26259.82</v>
          </cell>
          <cell r="G478">
            <v>0</v>
          </cell>
          <cell r="H478">
            <v>332100.36</v>
          </cell>
          <cell r="I478">
            <v>276750.32</v>
          </cell>
          <cell r="J478">
            <v>249075.3</v>
          </cell>
          <cell r="K478">
            <v>221400.28</v>
          </cell>
          <cell r="L478">
            <v>193725.26</v>
          </cell>
          <cell r="M478">
            <v>166050.23999999999</v>
          </cell>
          <cell r="N478">
            <v>138375.22</v>
          </cell>
          <cell r="O478">
            <v>110700.2</v>
          </cell>
          <cell r="P478">
            <v>83025.179999999993</v>
          </cell>
          <cell r="Q478">
            <v>153988.245</v>
          </cell>
          <cell r="V478">
            <v>0</v>
          </cell>
          <cell r="W478">
            <v>0</v>
          </cell>
          <cell r="X478">
            <v>0</v>
          </cell>
          <cell r="AD478">
            <v>0</v>
          </cell>
          <cell r="AE478">
            <v>0</v>
          </cell>
          <cell r="AF478">
            <v>0</v>
          </cell>
          <cell r="AG478">
            <v>0</v>
          </cell>
          <cell r="AH478">
            <v>153988.245</v>
          </cell>
          <cell r="AJ478">
            <v>0</v>
          </cell>
        </row>
        <row r="479">
          <cell r="A479">
            <v>16500453</v>
          </cell>
          <cell r="C479" t="str">
            <v>Prepaid - Apptio Software Subscription -2011</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V479">
            <v>0</v>
          </cell>
          <cell r="W479">
            <v>0</v>
          </cell>
          <cell r="X479">
            <v>0</v>
          </cell>
          <cell r="AD479">
            <v>0</v>
          </cell>
          <cell r="AE479">
            <v>0</v>
          </cell>
          <cell r="AF479">
            <v>0</v>
          </cell>
          <cell r="AG479">
            <v>0</v>
          </cell>
          <cell r="AH479">
            <v>0</v>
          </cell>
          <cell r="AJ479">
            <v>0</v>
          </cell>
        </row>
        <row r="480">
          <cell r="A480">
            <v>16500461</v>
          </cell>
          <cell r="C480" t="str">
            <v>Prepmts - SCL - Bothell</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V480">
            <v>0</v>
          </cell>
          <cell r="W480">
            <v>0</v>
          </cell>
          <cell r="X480">
            <v>0</v>
          </cell>
          <cell r="AD480">
            <v>0</v>
          </cell>
          <cell r="AE480">
            <v>0</v>
          </cell>
          <cell r="AF480">
            <v>0</v>
          </cell>
          <cell r="AG480">
            <v>0</v>
          </cell>
          <cell r="AH480">
            <v>0</v>
          </cell>
          <cell r="AJ480">
            <v>0</v>
          </cell>
        </row>
        <row r="481">
          <cell r="A481">
            <v>16500471</v>
          </cell>
          <cell r="C481" t="str">
            <v>Prepaid Sales Tax - Fredonia CT 3 &amp; 4</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V481">
            <v>0</v>
          </cell>
          <cell r="W481">
            <v>0</v>
          </cell>
          <cell r="X481">
            <v>0</v>
          </cell>
          <cell r="AD481">
            <v>0</v>
          </cell>
          <cell r="AE481">
            <v>0</v>
          </cell>
          <cell r="AF481">
            <v>0</v>
          </cell>
          <cell r="AG481">
            <v>0</v>
          </cell>
          <cell r="AH481">
            <v>0</v>
          </cell>
          <cell r="AJ481">
            <v>0</v>
          </cell>
        </row>
        <row r="482">
          <cell r="A482">
            <v>16500473</v>
          </cell>
          <cell r="C482" t="str">
            <v>Prepaid Comcast Rent</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V482">
            <v>0</v>
          </cell>
          <cell r="W482">
            <v>0</v>
          </cell>
          <cell r="X482">
            <v>0</v>
          </cell>
          <cell r="AD482">
            <v>0</v>
          </cell>
          <cell r="AE482">
            <v>0</v>
          </cell>
          <cell r="AF482">
            <v>0</v>
          </cell>
          <cell r="AG482">
            <v>0</v>
          </cell>
          <cell r="AH482">
            <v>0</v>
          </cell>
          <cell r="AJ482">
            <v>0</v>
          </cell>
        </row>
        <row r="483">
          <cell r="A483" t="str">
            <v>16500493</v>
          </cell>
          <cell r="C483" t="str">
            <v>Prepaid - Lenovo Maintenance Renewal</v>
          </cell>
          <cell r="P483">
            <v>80439.64</v>
          </cell>
          <cell r="Q483">
            <v>3351.6516666666666</v>
          </cell>
          <cell r="V483">
            <v>0</v>
          </cell>
          <cell r="W483">
            <v>0</v>
          </cell>
          <cell r="X483">
            <v>0</v>
          </cell>
          <cell r="AD483">
            <v>0</v>
          </cell>
          <cell r="AE483">
            <v>0</v>
          </cell>
          <cell r="AF483">
            <v>0</v>
          </cell>
          <cell r="AG483">
            <v>0</v>
          </cell>
          <cell r="AH483">
            <v>3351.6516666666666</v>
          </cell>
          <cell r="AJ483">
            <v>0</v>
          </cell>
        </row>
        <row r="484">
          <cell r="A484">
            <v>16500501</v>
          </cell>
          <cell r="C484" t="str">
            <v>Unamortized Premiums Paid on Unexpired Option</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V484">
            <v>0</v>
          </cell>
          <cell r="W484">
            <v>0</v>
          </cell>
          <cell r="X484">
            <v>0</v>
          </cell>
          <cell r="AD484">
            <v>0</v>
          </cell>
          <cell r="AE484">
            <v>0</v>
          </cell>
          <cell r="AF484">
            <v>0</v>
          </cell>
          <cell r="AG484">
            <v>0</v>
          </cell>
          <cell r="AH484">
            <v>0</v>
          </cell>
          <cell r="AJ484">
            <v>0</v>
          </cell>
        </row>
        <row r="485">
          <cell r="A485">
            <v>16500532</v>
          </cell>
          <cell r="C485" t="str">
            <v>Prepaid Gas Option</v>
          </cell>
          <cell r="D485">
            <v>2686131.25</v>
          </cell>
          <cell r="E485">
            <v>3058256.25</v>
          </cell>
          <cell r="F485">
            <v>2635943.75</v>
          </cell>
          <cell r="G485">
            <v>0</v>
          </cell>
          <cell r="H485">
            <v>0</v>
          </cell>
          <cell r="I485">
            <v>0</v>
          </cell>
          <cell r="J485">
            <v>0</v>
          </cell>
          <cell r="K485">
            <v>0</v>
          </cell>
          <cell r="L485">
            <v>0</v>
          </cell>
          <cell r="M485">
            <v>0</v>
          </cell>
          <cell r="N485">
            <v>0</v>
          </cell>
          <cell r="O485">
            <v>0</v>
          </cell>
          <cell r="P485">
            <v>0</v>
          </cell>
          <cell r="Q485">
            <v>586438.80208333337</v>
          </cell>
          <cell r="V485">
            <v>0</v>
          </cell>
          <cell r="W485">
            <v>0</v>
          </cell>
          <cell r="X485">
            <v>0</v>
          </cell>
          <cell r="AD485">
            <v>0</v>
          </cell>
          <cell r="AE485">
            <v>0</v>
          </cell>
          <cell r="AF485">
            <v>0</v>
          </cell>
          <cell r="AG485">
            <v>0</v>
          </cell>
          <cell r="AH485">
            <v>586438.80208333337</v>
          </cell>
          <cell r="AJ485">
            <v>0</v>
          </cell>
        </row>
        <row r="486">
          <cell r="A486">
            <v>16500551</v>
          </cell>
          <cell r="C486" t="str">
            <v>Prepaid Exp - Hopkins Ridge Interconnec</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V486">
            <v>0</v>
          </cell>
          <cell r="W486">
            <v>0</v>
          </cell>
          <cell r="X486">
            <v>0</v>
          </cell>
          <cell r="AD486">
            <v>0</v>
          </cell>
          <cell r="AE486">
            <v>0</v>
          </cell>
          <cell r="AF486">
            <v>0</v>
          </cell>
          <cell r="AG486">
            <v>0</v>
          </cell>
          <cell r="AH486">
            <v>0</v>
          </cell>
          <cell r="AJ486">
            <v>0</v>
          </cell>
        </row>
        <row r="487">
          <cell r="A487">
            <v>16500553</v>
          </cell>
          <cell r="C487" t="str">
            <v>Prepaid- Miscellaneous</v>
          </cell>
          <cell r="D487">
            <v>0</v>
          </cell>
          <cell r="E487">
            <v>0</v>
          </cell>
          <cell r="F487">
            <v>0</v>
          </cell>
          <cell r="G487">
            <v>0</v>
          </cell>
          <cell r="H487">
            <v>0</v>
          </cell>
          <cell r="I487">
            <v>0</v>
          </cell>
          <cell r="J487">
            <v>0</v>
          </cell>
          <cell r="K487">
            <v>0</v>
          </cell>
          <cell r="L487">
            <v>0</v>
          </cell>
          <cell r="M487">
            <v>0</v>
          </cell>
          <cell r="N487">
            <v>0</v>
          </cell>
          <cell r="O487">
            <v>81120.5</v>
          </cell>
          <cell r="P487">
            <v>0</v>
          </cell>
          <cell r="Q487">
            <v>6760.041666666667</v>
          </cell>
          <cell r="V487">
            <v>0</v>
          </cell>
          <cell r="W487">
            <v>0</v>
          </cell>
          <cell r="X487">
            <v>0</v>
          </cell>
          <cell r="AD487">
            <v>0</v>
          </cell>
          <cell r="AE487">
            <v>0</v>
          </cell>
          <cell r="AF487">
            <v>0</v>
          </cell>
          <cell r="AG487">
            <v>0</v>
          </cell>
          <cell r="AH487">
            <v>6760.041666666667</v>
          </cell>
          <cell r="AJ487">
            <v>0</v>
          </cell>
        </row>
        <row r="488">
          <cell r="A488">
            <v>16500563</v>
          </cell>
          <cell r="C488" t="str">
            <v>Prepayments - Licensing Fees (Vehicles)</v>
          </cell>
          <cell r="D488">
            <v>36509.24</v>
          </cell>
          <cell r="E488">
            <v>24339.45</v>
          </cell>
          <cell r="F488">
            <v>12169.66</v>
          </cell>
          <cell r="G488">
            <v>150191.37</v>
          </cell>
          <cell r="H488">
            <v>137675.43</v>
          </cell>
          <cell r="I488">
            <v>125159.49</v>
          </cell>
          <cell r="J488">
            <v>112643.55</v>
          </cell>
          <cell r="K488">
            <v>100127.61</v>
          </cell>
          <cell r="L488">
            <v>87611.67</v>
          </cell>
          <cell r="M488">
            <v>75095.73</v>
          </cell>
          <cell r="N488">
            <v>62579.79</v>
          </cell>
          <cell r="O488">
            <v>50063.85</v>
          </cell>
          <cell r="P488">
            <v>37547.910000000003</v>
          </cell>
          <cell r="Q488">
            <v>81223.847916666666</v>
          </cell>
          <cell r="V488">
            <v>0</v>
          </cell>
          <cell r="W488">
            <v>0</v>
          </cell>
          <cell r="X488">
            <v>0</v>
          </cell>
          <cell r="AD488">
            <v>0</v>
          </cell>
          <cell r="AE488">
            <v>0</v>
          </cell>
          <cell r="AF488">
            <v>0</v>
          </cell>
          <cell r="AG488">
            <v>0</v>
          </cell>
          <cell r="AH488">
            <v>81223.847916666666</v>
          </cell>
          <cell r="AJ488">
            <v>0</v>
          </cell>
        </row>
        <row r="489">
          <cell r="A489">
            <v>16500573</v>
          </cell>
          <cell r="C489" t="str">
            <v>Prepaid insurance - Liab - Navy Contrac</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V489">
            <v>0</v>
          </cell>
          <cell r="W489">
            <v>0</v>
          </cell>
          <cell r="X489">
            <v>0</v>
          </cell>
          <cell r="AD489">
            <v>0</v>
          </cell>
          <cell r="AE489">
            <v>0</v>
          </cell>
          <cell r="AF489">
            <v>0</v>
          </cell>
          <cell r="AG489">
            <v>0</v>
          </cell>
          <cell r="AH489">
            <v>0</v>
          </cell>
          <cell r="AJ489">
            <v>0</v>
          </cell>
        </row>
        <row r="490">
          <cell r="A490">
            <v>16500581</v>
          </cell>
          <cell r="C490" t="str">
            <v>Caminus Aces Prepaid Maintenance (elect</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V490">
            <v>0</v>
          </cell>
          <cell r="W490">
            <v>0</v>
          </cell>
          <cell r="X490">
            <v>0</v>
          </cell>
          <cell r="AD490">
            <v>0</v>
          </cell>
          <cell r="AE490">
            <v>0</v>
          </cell>
          <cell r="AF490">
            <v>0</v>
          </cell>
          <cell r="AG490">
            <v>0</v>
          </cell>
          <cell r="AH490">
            <v>0</v>
          </cell>
          <cell r="AJ490">
            <v>0</v>
          </cell>
        </row>
        <row r="491">
          <cell r="A491">
            <v>16500582</v>
          </cell>
          <cell r="C491" t="str">
            <v>Caminus GMS Prepaid Maintenance (gas)</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V491">
            <v>0</v>
          </cell>
          <cell r="W491">
            <v>0</v>
          </cell>
          <cell r="X491">
            <v>0</v>
          </cell>
          <cell r="AD491">
            <v>0</v>
          </cell>
          <cell r="AE491">
            <v>0</v>
          </cell>
          <cell r="AF491">
            <v>0</v>
          </cell>
          <cell r="AG491">
            <v>0</v>
          </cell>
          <cell r="AH491">
            <v>0</v>
          </cell>
          <cell r="AJ491">
            <v>0</v>
          </cell>
        </row>
        <row r="492">
          <cell r="A492">
            <v>16500583</v>
          </cell>
          <cell r="C492" t="str">
            <v>Prepaid - PowerPlant Maintenance Contra</v>
          </cell>
          <cell r="D492">
            <v>43285.64</v>
          </cell>
          <cell r="E492">
            <v>31861.78</v>
          </cell>
          <cell r="F492">
            <v>20437.919999999998</v>
          </cell>
          <cell r="G492">
            <v>0</v>
          </cell>
          <cell r="H492">
            <v>4740</v>
          </cell>
          <cell r="I492">
            <v>246874.79</v>
          </cell>
          <cell r="J492">
            <v>222187.31</v>
          </cell>
          <cell r="K492">
            <v>197499.83</v>
          </cell>
          <cell r="L492">
            <v>172812.35</v>
          </cell>
          <cell r="M492">
            <v>148124.87</v>
          </cell>
          <cell r="N492">
            <v>123437.39</v>
          </cell>
          <cell r="O492">
            <v>98749.91</v>
          </cell>
          <cell r="P492">
            <v>74062.429999999993</v>
          </cell>
          <cell r="Q492">
            <v>110450.01541666665</v>
          </cell>
          <cell r="V492">
            <v>0</v>
          </cell>
          <cell r="W492">
            <v>0</v>
          </cell>
          <cell r="X492">
            <v>0</v>
          </cell>
          <cell r="AD492">
            <v>0</v>
          </cell>
          <cell r="AE492">
            <v>0</v>
          </cell>
          <cell r="AF492">
            <v>0</v>
          </cell>
          <cell r="AG492">
            <v>0</v>
          </cell>
          <cell r="AH492">
            <v>110450.01541666665</v>
          </cell>
          <cell r="AJ492">
            <v>0</v>
          </cell>
        </row>
        <row r="493">
          <cell r="A493">
            <v>16500591</v>
          </cell>
          <cell r="C493" t="str">
            <v>Prepaid - Goldendale Capital Maintenanc</v>
          </cell>
          <cell r="D493">
            <v>283987.14</v>
          </cell>
          <cell r="E493">
            <v>283987.14</v>
          </cell>
          <cell r="F493">
            <v>283987.14</v>
          </cell>
          <cell r="G493">
            <v>0</v>
          </cell>
          <cell r="H493">
            <v>0</v>
          </cell>
          <cell r="I493">
            <v>0</v>
          </cell>
          <cell r="J493">
            <v>0</v>
          </cell>
          <cell r="K493">
            <v>0</v>
          </cell>
          <cell r="L493">
            <v>0</v>
          </cell>
          <cell r="M493">
            <v>0</v>
          </cell>
          <cell r="N493">
            <v>0</v>
          </cell>
          <cell r="O493">
            <v>0</v>
          </cell>
          <cell r="P493">
            <v>0</v>
          </cell>
          <cell r="Q493">
            <v>59163.98750000001</v>
          </cell>
          <cell r="V493">
            <v>0</v>
          </cell>
          <cell r="W493">
            <v>0</v>
          </cell>
          <cell r="X493">
            <v>0</v>
          </cell>
          <cell r="AD493">
            <v>0</v>
          </cell>
          <cell r="AE493">
            <v>0</v>
          </cell>
          <cell r="AF493">
            <v>0</v>
          </cell>
          <cell r="AG493">
            <v>0</v>
          </cell>
          <cell r="AH493">
            <v>59163.98750000001</v>
          </cell>
          <cell r="AJ493">
            <v>0</v>
          </cell>
        </row>
        <row r="494">
          <cell r="A494">
            <v>16500593</v>
          </cell>
          <cell r="C494" t="str">
            <v>Prepaid Annual Bus Passes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V494">
            <v>0</v>
          </cell>
          <cell r="W494">
            <v>0</v>
          </cell>
          <cell r="X494">
            <v>0</v>
          </cell>
          <cell r="AD494">
            <v>0</v>
          </cell>
          <cell r="AE494">
            <v>0</v>
          </cell>
          <cell r="AF494">
            <v>0</v>
          </cell>
          <cell r="AG494">
            <v>0</v>
          </cell>
          <cell r="AH494">
            <v>0</v>
          </cell>
          <cell r="AJ494">
            <v>0</v>
          </cell>
        </row>
        <row r="495">
          <cell r="A495">
            <v>16500601</v>
          </cell>
          <cell r="C495" t="str">
            <v>Prepaid - Goldendale Expense Maintenanc</v>
          </cell>
          <cell r="D495">
            <v>1212816.53</v>
          </cell>
          <cell r="E495">
            <v>1212816.53</v>
          </cell>
          <cell r="F495">
            <v>1212816.53</v>
          </cell>
          <cell r="G495">
            <v>0</v>
          </cell>
          <cell r="H495">
            <v>0</v>
          </cell>
          <cell r="I495">
            <v>0</v>
          </cell>
          <cell r="J495">
            <v>0</v>
          </cell>
          <cell r="K495">
            <v>0</v>
          </cell>
          <cell r="L495">
            <v>0</v>
          </cell>
          <cell r="M495">
            <v>0</v>
          </cell>
          <cell r="N495">
            <v>0</v>
          </cell>
          <cell r="O495">
            <v>0</v>
          </cell>
          <cell r="P495">
            <v>0</v>
          </cell>
          <cell r="Q495">
            <v>252670.11041666669</v>
          </cell>
          <cell r="V495">
            <v>0</v>
          </cell>
          <cell r="W495">
            <v>0</v>
          </cell>
          <cell r="X495">
            <v>0</v>
          </cell>
          <cell r="AH495">
            <v>252670.11041666669</v>
          </cell>
          <cell r="AJ495">
            <v>0</v>
          </cell>
        </row>
        <row r="496">
          <cell r="A496">
            <v>16500611</v>
          </cell>
          <cell r="C496" t="str">
            <v>Prepaid Edison Electric Institute dues</v>
          </cell>
          <cell r="D496">
            <v>179332.31</v>
          </cell>
          <cell r="E496">
            <v>119554.9</v>
          </cell>
          <cell r="F496">
            <v>59777.49</v>
          </cell>
          <cell r="G496">
            <v>0</v>
          </cell>
          <cell r="H496">
            <v>655347</v>
          </cell>
          <cell r="I496">
            <v>595770</v>
          </cell>
          <cell r="J496">
            <v>536193</v>
          </cell>
          <cell r="K496">
            <v>476616</v>
          </cell>
          <cell r="L496">
            <v>417039</v>
          </cell>
          <cell r="M496">
            <v>357462</v>
          </cell>
          <cell r="N496">
            <v>297885</v>
          </cell>
          <cell r="O496">
            <v>238308</v>
          </cell>
          <cell r="P496">
            <v>178731</v>
          </cell>
          <cell r="Q496">
            <v>327748.67041666666</v>
          </cell>
          <cell r="V496">
            <v>0</v>
          </cell>
          <cell r="W496">
            <v>0</v>
          </cell>
          <cell r="X496">
            <v>0</v>
          </cell>
          <cell r="AD496">
            <v>0</v>
          </cell>
          <cell r="AE496">
            <v>0</v>
          </cell>
          <cell r="AF496">
            <v>0</v>
          </cell>
          <cell r="AG496">
            <v>0</v>
          </cell>
          <cell r="AH496">
            <v>327748.67041666666</v>
          </cell>
          <cell r="AJ496">
            <v>0</v>
          </cell>
        </row>
        <row r="497">
          <cell r="A497">
            <v>16500612</v>
          </cell>
          <cell r="C497" t="str">
            <v>Prepaid American Gas Association Dues</v>
          </cell>
          <cell r="D497">
            <v>112464.94</v>
          </cell>
          <cell r="E497">
            <v>74976.600000000006</v>
          </cell>
          <cell r="F497">
            <v>37488.26</v>
          </cell>
          <cell r="G497">
            <v>0</v>
          </cell>
          <cell r="H497">
            <v>412371.66</v>
          </cell>
          <cell r="I497">
            <v>374883.32</v>
          </cell>
          <cell r="J497">
            <v>337394.98</v>
          </cell>
          <cell r="K497">
            <v>299906.64</v>
          </cell>
          <cell r="L497">
            <v>262418.3</v>
          </cell>
          <cell r="M497">
            <v>224929.96</v>
          </cell>
          <cell r="N497">
            <v>187441.62</v>
          </cell>
          <cell r="O497">
            <v>149953.28</v>
          </cell>
          <cell r="P497">
            <v>112464.94</v>
          </cell>
          <cell r="Q497">
            <v>206185.79666666663</v>
          </cell>
          <cell r="V497">
            <v>0</v>
          </cell>
          <cell r="W497">
            <v>0</v>
          </cell>
          <cell r="X497">
            <v>0</v>
          </cell>
          <cell r="AD497">
            <v>0</v>
          </cell>
          <cell r="AE497">
            <v>0</v>
          </cell>
          <cell r="AF497">
            <v>0</v>
          </cell>
          <cell r="AG497">
            <v>0</v>
          </cell>
          <cell r="AH497">
            <v>206185.79666666663</v>
          </cell>
          <cell r="AJ497">
            <v>0</v>
          </cell>
        </row>
        <row r="498">
          <cell r="A498">
            <v>16500621</v>
          </cell>
          <cell r="C498" t="str">
            <v>Prepmts - Lower Snake River 500KV Trans</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T498" t="str">
            <v>23</v>
          </cell>
          <cell r="V498">
            <v>0</v>
          </cell>
          <cell r="W498">
            <v>0</v>
          </cell>
          <cell r="X498">
            <v>0</v>
          </cell>
          <cell r="AB498">
            <v>0</v>
          </cell>
          <cell r="AC498">
            <v>0</v>
          </cell>
          <cell r="AD498">
            <v>0</v>
          </cell>
          <cell r="AE498">
            <v>0</v>
          </cell>
          <cell r="AF498">
            <v>0</v>
          </cell>
          <cell r="AG498">
            <v>0</v>
          </cell>
          <cell r="AJ498">
            <v>0</v>
          </cell>
        </row>
        <row r="499">
          <cell r="A499">
            <v>16500622</v>
          </cell>
          <cell r="C499" t="str">
            <v>Prepaid NW Gas Association Dues</v>
          </cell>
          <cell r="D499">
            <v>21963.47</v>
          </cell>
          <cell r="E499">
            <v>14642.3</v>
          </cell>
          <cell r="F499">
            <v>7321.13</v>
          </cell>
          <cell r="G499">
            <v>0</v>
          </cell>
          <cell r="H499">
            <v>80034.17</v>
          </cell>
          <cell r="I499">
            <v>72758.34</v>
          </cell>
          <cell r="J499">
            <v>65482.51</v>
          </cell>
          <cell r="K499">
            <v>58206.68</v>
          </cell>
          <cell r="L499">
            <v>50930.85</v>
          </cell>
          <cell r="M499">
            <v>43655.02</v>
          </cell>
          <cell r="N499">
            <v>36379.19</v>
          </cell>
          <cell r="O499">
            <v>29103.360000000001</v>
          </cell>
          <cell r="P499">
            <v>21827.53</v>
          </cell>
          <cell r="Q499">
            <v>40034.087500000001</v>
          </cell>
          <cell r="V499">
            <v>0</v>
          </cell>
          <cell r="W499">
            <v>0</v>
          </cell>
          <cell r="X499">
            <v>0</v>
          </cell>
          <cell r="AD499">
            <v>0</v>
          </cell>
          <cell r="AE499">
            <v>0</v>
          </cell>
          <cell r="AF499">
            <v>0</v>
          </cell>
          <cell r="AG499">
            <v>0</v>
          </cell>
          <cell r="AH499">
            <v>40034.087500000001</v>
          </cell>
          <cell r="AJ499">
            <v>0</v>
          </cell>
        </row>
        <row r="500">
          <cell r="A500">
            <v>16500623</v>
          </cell>
          <cell r="C500" t="str">
            <v>Prepaid Subscrptns</v>
          </cell>
          <cell r="D500">
            <v>37159.75</v>
          </cell>
          <cell r="E500">
            <v>29727.8</v>
          </cell>
          <cell r="F500">
            <v>22295.85</v>
          </cell>
          <cell r="G500">
            <v>14863.9</v>
          </cell>
          <cell r="H500">
            <v>7431.95</v>
          </cell>
          <cell r="I500">
            <v>0</v>
          </cell>
          <cell r="J500">
            <v>0</v>
          </cell>
          <cell r="K500">
            <v>74319.47</v>
          </cell>
          <cell r="L500">
            <v>66887.520000000004</v>
          </cell>
          <cell r="M500">
            <v>59455.57</v>
          </cell>
          <cell r="N500">
            <v>52023.62</v>
          </cell>
          <cell r="O500">
            <v>44591.67</v>
          </cell>
          <cell r="P500">
            <v>37159.72</v>
          </cell>
          <cell r="Q500">
            <v>34063.090416666666</v>
          </cell>
          <cell r="V500">
            <v>0</v>
          </cell>
          <cell r="W500">
            <v>0</v>
          </cell>
          <cell r="X500">
            <v>0</v>
          </cell>
          <cell r="AD500">
            <v>0</v>
          </cell>
          <cell r="AE500">
            <v>0</v>
          </cell>
          <cell r="AF500">
            <v>0</v>
          </cell>
          <cell r="AG500">
            <v>0</v>
          </cell>
          <cell r="AH500">
            <v>34063.090416666666</v>
          </cell>
          <cell r="AJ500">
            <v>0</v>
          </cell>
        </row>
        <row r="501">
          <cell r="A501">
            <v>16500631</v>
          </cell>
          <cell r="C501" t="str">
            <v>Prepaid - NW Energy Coalition Membership</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V501">
            <v>0</v>
          </cell>
          <cell r="W501">
            <v>0</v>
          </cell>
          <cell r="X501">
            <v>0</v>
          </cell>
          <cell r="AD501">
            <v>0</v>
          </cell>
          <cell r="AE501">
            <v>0</v>
          </cell>
          <cell r="AF501">
            <v>0</v>
          </cell>
          <cell r="AG501">
            <v>0</v>
          </cell>
          <cell r="AH501">
            <v>0</v>
          </cell>
          <cell r="AJ501">
            <v>0</v>
          </cell>
        </row>
        <row r="502">
          <cell r="A502">
            <v>16500632</v>
          </cell>
          <cell r="C502" t="str">
            <v>City of Burien Gas Permits &amp; Fees</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V502">
            <v>0</v>
          </cell>
          <cell r="W502">
            <v>0</v>
          </cell>
          <cell r="X502">
            <v>0</v>
          </cell>
          <cell r="AD502">
            <v>0</v>
          </cell>
          <cell r="AE502">
            <v>0</v>
          </cell>
          <cell r="AF502">
            <v>0</v>
          </cell>
          <cell r="AG502">
            <v>0</v>
          </cell>
          <cell r="AH502">
            <v>0</v>
          </cell>
          <cell r="AJ502">
            <v>0</v>
          </cell>
        </row>
        <row r="503">
          <cell r="A503">
            <v>16500633</v>
          </cell>
          <cell r="C503" t="str">
            <v>Prepaid -2007 CISCO Smartnet (Dimension</v>
          </cell>
          <cell r="D503">
            <v>252521.62</v>
          </cell>
          <cell r="E503">
            <v>168347.7</v>
          </cell>
          <cell r="F503">
            <v>84173.78</v>
          </cell>
          <cell r="G503">
            <v>0</v>
          </cell>
          <cell r="H503">
            <v>970217.52</v>
          </cell>
          <cell r="I503">
            <v>0</v>
          </cell>
          <cell r="J503">
            <v>0</v>
          </cell>
          <cell r="K503">
            <v>0</v>
          </cell>
          <cell r="L503">
            <v>0</v>
          </cell>
          <cell r="M503">
            <v>0</v>
          </cell>
          <cell r="N503">
            <v>0</v>
          </cell>
          <cell r="O503">
            <v>0</v>
          </cell>
          <cell r="P503">
            <v>0</v>
          </cell>
          <cell r="Q503">
            <v>112416.65083333333</v>
          </cell>
          <cell r="V503">
            <v>0</v>
          </cell>
          <cell r="W503">
            <v>0</v>
          </cell>
          <cell r="X503">
            <v>0</v>
          </cell>
          <cell r="AD503">
            <v>0</v>
          </cell>
          <cell r="AE503">
            <v>0</v>
          </cell>
          <cell r="AF503">
            <v>0</v>
          </cell>
          <cell r="AG503">
            <v>0</v>
          </cell>
          <cell r="AH503">
            <v>112416.65083333333</v>
          </cell>
          <cell r="AJ503">
            <v>0</v>
          </cell>
        </row>
        <row r="504">
          <cell r="A504">
            <v>16500641</v>
          </cell>
          <cell r="C504" t="str">
            <v>Prepaid Rent for Skagit Svc Ctr</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V504">
            <v>0</v>
          </cell>
          <cell r="W504">
            <v>0</v>
          </cell>
          <cell r="X504">
            <v>0</v>
          </cell>
          <cell r="AD504">
            <v>0</v>
          </cell>
          <cell r="AE504">
            <v>0</v>
          </cell>
          <cell r="AF504">
            <v>0</v>
          </cell>
          <cell r="AG504">
            <v>0</v>
          </cell>
          <cell r="AH504">
            <v>0</v>
          </cell>
          <cell r="AJ504">
            <v>0</v>
          </cell>
        </row>
        <row r="505">
          <cell r="A505">
            <v>16500643</v>
          </cell>
          <cell r="C505" t="str">
            <v>Prepaid - INSSINC - Futrak Maintenance</v>
          </cell>
          <cell r="D505">
            <v>87600</v>
          </cell>
          <cell r="E505">
            <v>87600</v>
          </cell>
          <cell r="F505">
            <v>87600</v>
          </cell>
          <cell r="G505">
            <v>0</v>
          </cell>
          <cell r="H505">
            <v>0</v>
          </cell>
          <cell r="I505">
            <v>0</v>
          </cell>
          <cell r="J505">
            <v>0</v>
          </cell>
          <cell r="K505">
            <v>0</v>
          </cell>
          <cell r="L505">
            <v>0</v>
          </cell>
          <cell r="M505">
            <v>0</v>
          </cell>
          <cell r="N505">
            <v>0</v>
          </cell>
          <cell r="O505">
            <v>0</v>
          </cell>
          <cell r="P505">
            <v>0</v>
          </cell>
          <cell r="Q505">
            <v>18250</v>
          </cell>
          <cell r="V505">
            <v>0</v>
          </cell>
          <cell r="W505">
            <v>0</v>
          </cell>
          <cell r="X505">
            <v>0</v>
          </cell>
          <cell r="AD505">
            <v>0</v>
          </cell>
          <cell r="AE505">
            <v>0</v>
          </cell>
          <cell r="AF505">
            <v>0</v>
          </cell>
          <cell r="AG505">
            <v>0</v>
          </cell>
          <cell r="AH505">
            <v>18250</v>
          </cell>
          <cell r="AJ505">
            <v>0</v>
          </cell>
        </row>
        <row r="506">
          <cell r="A506">
            <v>16500651</v>
          </cell>
          <cell r="C506" t="str">
            <v>Prepaid - Freddy 1 Capital FFH</v>
          </cell>
          <cell r="D506">
            <v>994942.18</v>
          </cell>
          <cell r="E506">
            <v>1033959.46</v>
          </cell>
          <cell r="F506">
            <v>1074277.32</v>
          </cell>
          <cell r="G506">
            <v>0</v>
          </cell>
          <cell r="H506">
            <v>0</v>
          </cell>
          <cell r="I506">
            <v>0</v>
          </cell>
          <cell r="J506">
            <v>0</v>
          </cell>
          <cell r="K506">
            <v>0</v>
          </cell>
          <cell r="L506">
            <v>0</v>
          </cell>
          <cell r="M506">
            <v>0</v>
          </cell>
          <cell r="N506">
            <v>0</v>
          </cell>
          <cell r="O506">
            <v>0</v>
          </cell>
          <cell r="P506">
            <v>0</v>
          </cell>
          <cell r="Q506">
            <v>217142.32250000001</v>
          </cell>
          <cell r="V506">
            <v>0</v>
          </cell>
          <cell r="W506">
            <v>0</v>
          </cell>
          <cell r="X506">
            <v>0</v>
          </cell>
          <cell r="AD506">
            <v>0</v>
          </cell>
          <cell r="AE506">
            <v>0</v>
          </cell>
          <cell r="AF506">
            <v>0</v>
          </cell>
          <cell r="AG506">
            <v>0</v>
          </cell>
          <cell r="AH506">
            <v>217142.32250000001</v>
          </cell>
          <cell r="AJ506">
            <v>0</v>
          </cell>
        </row>
        <row r="507">
          <cell r="A507">
            <v>16500653</v>
          </cell>
          <cell r="C507" t="str">
            <v>Prepaid Envelopes - Common</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V507">
            <v>0</v>
          </cell>
          <cell r="W507">
            <v>0</v>
          </cell>
          <cell r="X507">
            <v>0</v>
          </cell>
          <cell r="AD507">
            <v>0</v>
          </cell>
          <cell r="AE507">
            <v>0</v>
          </cell>
          <cell r="AF507">
            <v>0</v>
          </cell>
          <cell r="AG507">
            <v>0</v>
          </cell>
          <cell r="AH507">
            <v>0</v>
          </cell>
          <cell r="AJ507">
            <v>0</v>
          </cell>
        </row>
        <row r="508">
          <cell r="A508">
            <v>16500661</v>
          </cell>
          <cell r="C508" t="str">
            <v>Prepaid - Freddy 1 Expense FFH</v>
          </cell>
          <cell r="D508">
            <v>2152493.29</v>
          </cell>
          <cell r="E508">
            <v>2236904.66</v>
          </cell>
          <cell r="F508">
            <v>2324129.75</v>
          </cell>
          <cell r="G508">
            <v>0</v>
          </cell>
          <cell r="H508">
            <v>0</v>
          </cell>
          <cell r="I508">
            <v>0</v>
          </cell>
          <cell r="J508">
            <v>0</v>
          </cell>
          <cell r="K508">
            <v>0</v>
          </cell>
          <cell r="L508">
            <v>0</v>
          </cell>
          <cell r="M508">
            <v>0</v>
          </cell>
          <cell r="N508">
            <v>0</v>
          </cell>
          <cell r="O508">
            <v>0</v>
          </cell>
          <cell r="P508">
            <v>0</v>
          </cell>
          <cell r="Q508">
            <v>469773.42124999996</v>
          </cell>
          <cell r="V508">
            <v>0</v>
          </cell>
          <cell r="W508">
            <v>0</v>
          </cell>
          <cell r="X508">
            <v>0</v>
          </cell>
          <cell r="AD508">
            <v>0</v>
          </cell>
          <cell r="AE508">
            <v>0</v>
          </cell>
          <cell r="AF508">
            <v>0</v>
          </cell>
          <cell r="AG508">
            <v>0</v>
          </cell>
          <cell r="AH508">
            <v>469773.42124999996</v>
          </cell>
          <cell r="AJ508">
            <v>0</v>
          </cell>
        </row>
        <row r="509">
          <cell r="A509">
            <v>16500663</v>
          </cell>
          <cell r="C509" t="str">
            <v>Prepaid-Corporate Membership E Source</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V509">
            <v>0</v>
          </cell>
          <cell r="W509">
            <v>0</v>
          </cell>
          <cell r="X509">
            <v>0</v>
          </cell>
          <cell r="AD509">
            <v>0</v>
          </cell>
          <cell r="AE509">
            <v>0</v>
          </cell>
          <cell r="AF509">
            <v>0</v>
          </cell>
          <cell r="AG509">
            <v>0</v>
          </cell>
          <cell r="AH509">
            <v>0</v>
          </cell>
          <cell r="AJ509">
            <v>0</v>
          </cell>
        </row>
        <row r="510">
          <cell r="A510">
            <v>16500671</v>
          </cell>
          <cell r="C510" t="str">
            <v>Prepaid - Freddy 1 Inventory</v>
          </cell>
          <cell r="D510">
            <v>2128915.67</v>
          </cell>
          <cell r="E510">
            <v>2166807.35</v>
          </cell>
          <cell r="F510">
            <v>2205962.08</v>
          </cell>
          <cell r="G510">
            <v>0</v>
          </cell>
          <cell r="H510">
            <v>0</v>
          </cell>
          <cell r="I510">
            <v>0</v>
          </cell>
          <cell r="J510">
            <v>0</v>
          </cell>
          <cell r="K510">
            <v>0</v>
          </cell>
          <cell r="L510">
            <v>0</v>
          </cell>
          <cell r="M510">
            <v>0</v>
          </cell>
          <cell r="N510">
            <v>0</v>
          </cell>
          <cell r="O510">
            <v>0</v>
          </cell>
          <cell r="P510">
            <v>0</v>
          </cell>
          <cell r="Q510">
            <v>453102.27208333329</v>
          </cell>
          <cell r="V510">
            <v>0</v>
          </cell>
          <cell r="W510">
            <v>0</v>
          </cell>
          <cell r="X510">
            <v>0</v>
          </cell>
          <cell r="AD510">
            <v>0</v>
          </cell>
          <cell r="AE510">
            <v>0</v>
          </cell>
          <cell r="AF510">
            <v>0</v>
          </cell>
          <cell r="AG510">
            <v>0</v>
          </cell>
          <cell r="AH510">
            <v>453102.27208333329</v>
          </cell>
          <cell r="AJ510">
            <v>0</v>
          </cell>
        </row>
        <row r="511">
          <cell r="A511">
            <v>16500673</v>
          </cell>
          <cell r="C511" t="str">
            <v>Prepayments - Treasury Licensing Fees</v>
          </cell>
          <cell r="D511">
            <v>56392.11</v>
          </cell>
          <cell r="E511">
            <v>37594.69</v>
          </cell>
          <cell r="F511">
            <v>18797.27</v>
          </cell>
          <cell r="G511">
            <v>0</v>
          </cell>
          <cell r="H511">
            <v>207805.34</v>
          </cell>
          <cell r="I511">
            <v>188913.94</v>
          </cell>
          <cell r="J511">
            <v>170022.54</v>
          </cell>
          <cell r="K511">
            <v>151131.14000000001</v>
          </cell>
          <cell r="L511">
            <v>132239.74</v>
          </cell>
          <cell r="M511">
            <v>113348.34</v>
          </cell>
          <cell r="N511">
            <v>94456.94</v>
          </cell>
          <cell r="O511">
            <v>75565.539999999994</v>
          </cell>
          <cell r="P511">
            <v>56674.14</v>
          </cell>
          <cell r="Q511">
            <v>103867.38374999999</v>
          </cell>
          <cell r="T511" t="str">
            <v xml:space="preserve"> </v>
          </cell>
          <cell r="AD511">
            <v>0</v>
          </cell>
          <cell r="AE511">
            <v>0</v>
          </cell>
          <cell r="AF511">
            <v>0</v>
          </cell>
          <cell r="AG511">
            <v>0</v>
          </cell>
          <cell r="AH511">
            <v>103867.38374999999</v>
          </cell>
          <cell r="AJ511">
            <v>0</v>
          </cell>
        </row>
        <row r="512">
          <cell r="A512">
            <v>16500681</v>
          </cell>
          <cell r="C512" t="str">
            <v>Prepaid - Goldendale Inventory</v>
          </cell>
          <cell r="D512">
            <v>63904.85</v>
          </cell>
          <cell r="E512">
            <v>63904.85</v>
          </cell>
          <cell r="F512">
            <v>63904.85</v>
          </cell>
          <cell r="G512">
            <v>0</v>
          </cell>
          <cell r="H512">
            <v>0</v>
          </cell>
          <cell r="I512">
            <v>0</v>
          </cell>
          <cell r="J512">
            <v>0</v>
          </cell>
          <cell r="K512">
            <v>0</v>
          </cell>
          <cell r="L512">
            <v>0</v>
          </cell>
          <cell r="M512">
            <v>0</v>
          </cell>
          <cell r="N512">
            <v>0</v>
          </cell>
          <cell r="O512">
            <v>0</v>
          </cell>
          <cell r="P512">
            <v>0</v>
          </cell>
          <cell r="Q512">
            <v>13313.510416666666</v>
          </cell>
          <cell r="V512">
            <v>0</v>
          </cell>
          <cell r="W512">
            <v>0</v>
          </cell>
          <cell r="X512">
            <v>0</v>
          </cell>
          <cell r="AD512">
            <v>0</v>
          </cell>
          <cell r="AE512">
            <v>0</v>
          </cell>
          <cell r="AF512">
            <v>0</v>
          </cell>
          <cell r="AG512">
            <v>0</v>
          </cell>
          <cell r="AH512">
            <v>13313.510416666666</v>
          </cell>
          <cell r="AJ512">
            <v>0</v>
          </cell>
        </row>
        <row r="513">
          <cell r="A513">
            <v>16500683</v>
          </cell>
          <cell r="C513" t="str">
            <v>Prepaid - GEC/NICE Short Term</v>
          </cell>
          <cell r="D513">
            <v>15330</v>
          </cell>
          <cell r="E513">
            <v>15330</v>
          </cell>
          <cell r="F513">
            <v>15330</v>
          </cell>
          <cell r="G513">
            <v>0</v>
          </cell>
          <cell r="H513">
            <v>0</v>
          </cell>
          <cell r="I513">
            <v>0</v>
          </cell>
          <cell r="J513">
            <v>0</v>
          </cell>
          <cell r="K513">
            <v>0</v>
          </cell>
          <cell r="L513">
            <v>0</v>
          </cell>
          <cell r="M513">
            <v>0</v>
          </cell>
          <cell r="N513">
            <v>0</v>
          </cell>
          <cell r="O513">
            <v>0</v>
          </cell>
          <cell r="P513">
            <v>0</v>
          </cell>
          <cell r="Q513">
            <v>3193.75</v>
          </cell>
          <cell r="V513">
            <v>0</v>
          </cell>
          <cell r="W513">
            <v>0</v>
          </cell>
          <cell r="X513">
            <v>0</v>
          </cell>
          <cell r="AD513">
            <v>0</v>
          </cell>
          <cell r="AE513">
            <v>0</v>
          </cell>
          <cell r="AF513">
            <v>0</v>
          </cell>
          <cell r="AG513">
            <v>0</v>
          </cell>
          <cell r="AH513">
            <v>3193.75</v>
          </cell>
          <cell r="AJ513">
            <v>0</v>
          </cell>
        </row>
        <row r="514">
          <cell r="A514">
            <v>16500691</v>
          </cell>
          <cell r="C514" t="str">
            <v>Prepaid -OMS HW Maintenance Agreement</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V514">
            <v>0</v>
          </cell>
          <cell r="W514">
            <v>0</v>
          </cell>
          <cell r="X514">
            <v>0</v>
          </cell>
          <cell r="AD514">
            <v>0</v>
          </cell>
          <cell r="AE514">
            <v>0</v>
          </cell>
          <cell r="AF514">
            <v>0</v>
          </cell>
          <cell r="AG514">
            <v>0</v>
          </cell>
          <cell r="AH514">
            <v>0</v>
          </cell>
          <cell r="AJ514">
            <v>0</v>
          </cell>
        </row>
        <row r="515">
          <cell r="A515">
            <v>16500693</v>
          </cell>
          <cell r="C515" t="str">
            <v>Prepaid-GE Smallworld Software Support 2011</v>
          </cell>
          <cell r="D515">
            <v>72847.92</v>
          </cell>
          <cell r="E515">
            <v>48565.279999999999</v>
          </cell>
          <cell r="F515">
            <v>24282.639999999999</v>
          </cell>
          <cell r="G515">
            <v>0</v>
          </cell>
          <cell r="H515">
            <v>347413.81</v>
          </cell>
          <cell r="I515">
            <v>315830.74</v>
          </cell>
          <cell r="J515">
            <v>284247.67</v>
          </cell>
          <cell r="K515">
            <v>252664.6</v>
          </cell>
          <cell r="L515">
            <v>143703.31</v>
          </cell>
          <cell r="M515">
            <v>123174.27</v>
          </cell>
          <cell r="N515">
            <v>102645.23</v>
          </cell>
          <cell r="O515">
            <v>82116.19</v>
          </cell>
          <cell r="P515">
            <v>61587.15</v>
          </cell>
          <cell r="Q515">
            <v>149321.77291666667</v>
          </cell>
          <cell r="V515">
            <v>0</v>
          </cell>
          <cell r="W515">
            <v>0</v>
          </cell>
          <cell r="X515">
            <v>0</v>
          </cell>
          <cell r="AD515">
            <v>0</v>
          </cell>
          <cell r="AE515">
            <v>0</v>
          </cell>
          <cell r="AF515">
            <v>0</v>
          </cell>
          <cell r="AG515">
            <v>0</v>
          </cell>
          <cell r="AH515">
            <v>149321.77291666667</v>
          </cell>
          <cell r="AJ515">
            <v>0</v>
          </cell>
        </row>
        <row r="516">
          <cell r="A516">
            <v>16500701</v>
          </cell>
          <cell r="C516" t="str">
            <v>Prepaid - Sumas Capital FFH</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V516">
            <v>0</v>
          </cell>
          <cell r="W516">
            <v>0</v>
          </cell>
          <cell r="X516">
            <v>0</v>
          </cell>
          <cell r="AD516">
            <v>0</v>
          </cell>
          <cell r="AE516">
            <v>0</v>
          </cell>
          <cell r="AF516">
            <v>0</v>
          </cell>
          <cell r="AG516">
            <v>0</v>
          </cell>
          <cell r="AH516">
            <v>0</v>
          </cell>
          <cell r="AJ516">
            <v>0</v>
          </cell>
        </row>
        <row r="517">
          <cell r="A517">
            <v>16500703</v>
          </cell>
          <cell r="C517" t="str">
            <v>Prepaid-Optimize Networks Steelhead Support</v>
          </cell>
          <cell r="D517">
            <v>31555.18</v>
          </cell>
          <cell r="E517">
            <v>25244.15</v>
          </cell>
          <cell r="F517">
            <v>18933.12</v>
          </cell>
          <cell r="G517">
            <v>12622.09</v>
          </cell>
          <cell r="H517">
            <v>119188.59</v>
          </cell>
          <cell r="I517">
            <v>112877.53</v>
          </cell>
          <cell r="J517">
            <v>112877.53</v>
          </cell>
          <cell r="K517">
            <v>0</v>
          </cell>
          <cell r="L517">
            <v>0</v>
          </cell>
          <cell r="M517">
            <v>0</v>
          </cell>
          <cell r="N517">
            <v>0</v>
          </cell>
          <cell r="O517">
            <v>0</v>
          </cell>
          <cell r="P517">
            <v>0</v>
          </cell>
          <cell r="Q517">
            <v>34793.383333333339</v>
          </cell>
          <cell r="V517">
            <v>0</v>
          </cell>
          <cell r="W517">
            <v>0</v>
          </cell>
          <cell r="X517">
            <v>0</v>
          </cell>
          <cell r="AD517">
            <v>0</v>
          </cell>
          <cell r="AE517">
            <v>0</v>
          </cell>
          <cell r="AF517">
            <v>0</v>
          </cell>
          <cell r="AG517">
            <v>0</v>
          </cell>
          <cell r="AH517">
            <v>34793.383333333339</v>
          </cell>
          <cell r="AJ517">
            <v>0</v>
          </cell>
        </row>
        <row r="518">
          <cell r="A518">
            <v>16500711</v>
          </cell>
          <cell r="C518" t="str">
            <v>Prepaid - Sumas Expense FFH</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V518">
            <v>0</v>
          </cell>
          <cell r="W518">
            <v>0</v>
          </cell>
          <cell r="X518">
            <v>0</v>
          </cell>
          <cell r="AD518">
            <v>0</v>
          </cell>
          <cell r="AE518">
            <v>0</v>
          </cell>
          <cell r="AF518">
            <v>0</v>
          </cell>
          <cell r="AG518">
            <v>0</v>
          </cell>
          <cell r="AH518">
            <v>0</v>
          </cell>
          <cell r="AJ518">
            <v>0</v>
          </cell>
        </row>
        <row r="519">
          <cell r="A519">
            <v>16500713</v>
          </cell>
          <cell r="C519" t="str">
            <v>Prepaid KWI Maintenance</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V519">
            <v>0</v>
          </cell>
          <cell r="W519">
            <v>0</v>
          </cell>
          <cell r="X519">
            <v>0</v>
          </cell>
          <cell r="AD519">
            <v>0</v>
          </cell>
          <cell r="AE519">
            <v>0</v>
          </cell>
          <cell r="AF519">
            <v>0</v>
          </cell>
          <cell r="AG519">
            <v>0</v>
          </cell>
          <cell r="AH519">
            <v>0</v>
          </cell>
          <cell r="AJ519">
            <v>0</v>
          </cell>
        </row>
        <row r="520">
          <cell r="A520">
            <v>16500721</v>
          </cell>
          <cell r="C520" t="str">
            <v>Prepaid - Sumas Inventory</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V520">
            <v>0</v>
          </cell>
          <cell r="W520">
            <v>0</v>
          </cell>
          <cell r="X520">
            <v>0</v>
          </cell>
          <cell r="AD520">
            <v>0</v>
          </cell>
          <cell r="AE520">
            <v>0</v>
          </cell>
          <cell r="AF520">
            <v>0</v>
          </cell>
          <cell r="AG520">
            <v>0</v>
          </cell>
          <cell r="AH520">
            <v>0</v>
          </cell>
          <cell r="AJ520">
            <v>0</v>
          </cell>
        </row>
        <row r="521">
          <cell r="A521">
            <v>16500723</v>
          </cell>
          <cell r="C521" t="str">
            <v>Prepaid-CGI Mobile Workforce SW Support</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V521">
            <v>0</v>
          </cell>
          <cell r="W521">
            <v>0</v>
          </cell>
          <cell r="X521">
            <v>0</v>
          </cell>
          <cell r="AD521">
            <v>0</v>
          </cell>
          <cell r="AE521">
            <v>0</v>
          </cell>
          <cell r="AF521">
            <v>0</v>
          </cell>
          <cell r="AG521">
            <v>0</v>
          </cell>
          <cell r="AH521">
            <v>0</v>
          </cell>
          <cell r="AJ521">
            <v>0</v>
          </cell>
        </row>
        <row r="522">
          <cell r="A522">
            <v>16500731</v>
          </cell>
          <cell r="C522" t="str">
            <v>Prepaid - Mint Farm Capital FFH</v>
          </cell>
          <cell r="D522">
            <v>482909.6</v>
          </cell>
          <cell r="E522">
            <v>482909.6</v>
          </cell>
          <cell r="F522">
            <v>482909.6</v>
          </cell>
          <cell r="G522">
            <v>0</v>
          </cell>
          <cell r="H522">
            <v>0</v>
          </cell>
          <cell r="I522">
            <v>0</v>
          </cell>
          <cell r="J522">
            <v>0</v>
          </cell>
          <cell r="K522">
            <v>0</v>
          </cell>
          <cell r="L522">
            <v>0</v>
          </cell>
          <cell r="M522">
            <v>0</v>
          </cell>
          <cell r="N522">
            <v>0</v>
          </cell>
          <cell r="O522">
            <v>0</v>
          </cell>
          <cell r="P522">
            <v>0</v>
          </cell>
          <cell r="Q522">
            <v>100606.16666666667</v>
          </cell>
          <cell r="V522">
            <v>0</v>
          </cell>
          <cell r="W522">
            <v>0</v>
          </cell>
          <cell r="X522">
            <v>0</v>
          </cell>
          <cell r="AD522">
            <v>0</v>
          </cell>
          <cell r="AE522">
            <v>0</v>
          </cell>
          <cell r="AF522">
            <v>0</v>
          </cell>
          <cell r="AG522">
            <v>0</v>
          </cell>
          <cell r="AH522">
            <v>100606.16666666667</v>
          </cell>
          <cell r="AJ522">
            <v>0</v>
          </cell>
        </row>
        <row r="523">
          <cell r="A523">
            <v>16500733</v>
          </cell>
          <cell r="C523" t="str">
            <v>Prepaid - Oracle Software Support</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V523">
            <v>0</v>
          </cell>
          <cell r="W523">
            <v>0</v>
          </cell>
          <cell r="X523">
            <v>0</v>
          </cell>
          <cell r="AD523">
            <v>0</v>
          </cell>
          <cell r="AE523">
            <v>0</v>
          </cell>
          <cell r="AF523">
            <v>0</v>
          </cell>
          <cell r="AG523">
            <v>0</v>
          </cell>
          <cell r="AH523">
            <v>0</v>
          </cell>
          <cell r="AJ523">
            <v>0</v>
          </cell>
        </row>
        <row r="524">
          <cell r="A524">
            <v>16500741</v>
          </cell>
          <cell r="C524" t="str">
            <v>Prepaid - Mint Farm Expense FFH</v>
          </cell>
          <cell r="D524">
            <v>541444.1</v>
          </cell>
          <cell r="E524">
            <v>541444.1</v>
          </cell>
          <cell r="F524">
            <v>541444.1</v>
          </cell>
          <cell r="G524">
            <v>0</v>
          </cell>
          <cell r="H524">
            <v>0</v>
          </cell>
          <cell r="I524">
            <v>0</v>
          </cell>
          <cell r="J524">
            <v>0</v>
          </cell>
          <cell r="K524">
            <v>0</v>
          </cell>
          <cell r="L524">
            <v>0</v>
          </cell>
          <cell r="M524">
            <v>0</v>
          </cell>
          <cell r="N524">
            <v>0</v>
          </cell>
          <cell r="O524">
            <v>0</v>
          </cell>
          <cell r="P524">
            <v>0</v>
          </cell>
          <cell r="Q524">
            <v>112800.85416666667</v>
          </cell>
          <cell r="V524">
            <v>0</v>
          </cell>
          <cell r="W524">
            <v>0</v>
          </cell>
          <cell r="X524">
            <v>0</v>
          </cell>
          <cell r="AD524">
            <v>0</v>
          </cell>
          <cell r="AE524">
            <v>0</v>
          </cell>
          <cell r="AF524">
            <v>0</v>
          </cell>
          <cell r="AG524">
            <v>0</v>
          </cell>
          <cell r="AH524">
            <v>112800.85416666667</v>
          </cell>
          <cell r="AJ524">
            <v>0</v>
          </cell>
        </row>
        <row r="525">
          <cell r="A525">
            <v>16500743</v>
          </cell>
          <cell r="C525" t="str">
            <v>Prepaid - CGI Mobile Workforce SW Support</v>
          </cell>
          <cell r="D525">
            <v>117664.76</v>
          </cell>
          <cell r="E525">
            <v>100855.5</v>
          </cell>
          <cell r="F525">
            <v>84046.24</v>
          </cell>
          <cell r="G525">
            <v>67236.98</v>
          </cell>
          <cell r="H525">
            <v>50427.72</v>
          </cell>
          <cell r="I525">
            <v>33618.46</v>
          </cell>
          <cell r="J525">
            <v>16809.2</v>
          </cell>
          <cell r="K525">
            <v>0</v>
          </cell>
          <cell r="L525">
            <v>0</v>
          </cell>
          <cell r="M525">
            <v>163483.96</v>
          </cell>
          <cell r="N525">
            <v>147135.56</v>
          </cell>
          <cell r="O525">
            <v>130787.16</v>
          </cell>
          <cell r="P525">
            <v>114438.76</v>
          </cell>
          <cell r="Q525">
            <v>75871.044999999998</v>
          </cell>
          <cell r="V525">
            <v>0</v>
          </cell>
          <cell r="W525">
            <v>0</v>
          </cell>
          <cell r="X525">
            <v>0</v>
          </cell>
          <cell r="AD525">
            <v>0</v>
          </cell>
          <cell r="AE525">
            <v>0</v>
          </cell>
          <cell r="AF525">
            <v>0</v>
          </cell>
          <cell r="AG525">
            <v>0</v>
          </cell>
          <cell r="AH525">
            <v>75871.044999999998</v>
          </cell>
          <cell r="AJ525">
            <v>0</v>
          </cell>
        </row>
        <row r="526">
          <cell r="A526">
            <v>16500751</v>
          </cell>
          <cell r="C526" t="str">
            <v>Prepaid - Mint Farm Inventory</v>
          </cell>
          <cell r="D526">
            <v>0</v>
          </cell>
          <cell r="E526">
            <v>0</v>
          </cell>
          <cell r="F526">
            <v>0</v>
          </cell>
          <cell r="G526">
            <v>0</v>
          </cell>
          <cell r="H526">
            <v>0</v>
          </cell>
          <cell r="I526">
            <v>0</v>
          </cell>
          <cell r="J526">
            <v>1598.38</v>
          </cell>
          <cell r="K526">
            <v>6480.9</v>
          </cell>
          <cell r="L526">
            <v>6480.9</v>
          </cell>
          <cell r="M526">
            <v>6480.9</v>
          </cell>
          <cell r="N526">
            <v>6480.9</v>
          </cell>
          <cell r="O526">
            <v>6480.9</v>
          </cell>
          <cell r="P526">
            <v>10345.450000000001</v>
          </cell>
          <cell r="Q526">
            <v>3264.6337500000004</v>
          </cell>
          <cell r="V526">
            <v>0</v>
          </cell>
          <cell r="W526">
            <v>0</v>
          </cell>
          <cell r="X526">
            <v>0</v>
          </cell>
          <cell r="AD526">
            <v>0</v>
          </cell>
          <cell r="AE526">
            <v>0</v>
          </cell>
          <cell r="AF526">
            <v>0</v>
          </cell>
          <cell r="AG526">
            <v>0</v>
          </cell>
          <cell r="AH526">
            <v>3264.6337500000004</v>
          </cell>
          <cell r="AJ526">
            <v>0</v>
          </cell>
        </row>
        <row r="527">
          <cell r="A527">
            <v>16500753</v>
          </cell>
          <cell r="C527" t="str">
            <v>Prepaid - Oracle Software Support</v>
          </cell>
          <cell r="D527">
            <v>528494.12</v>
          </cell>
          <cell r="E527">
            <v>462432.36</v>
          </cell>
          <cell r="F527">
            <v>396370.6</v>
          </cell>
          <cell r="G527">
            <v>330308.84000000003</v>
          </cell>
          <cell r="H527">
            <v>264247.08</v>
          </cell>
          <cell r="I527">
            <v>198185.32</v>
          </cell>
          <cell r="J527">
            <v>132123.56</v>
          </cell>
          <cell r="K527">
            <v>66061.8</v>
          </cell>
          <cell r="L527">
            <v>843618.76</v>
          </cell>
          <cell r="M527">
            <v>773317.2</v>
          </cell>
          <cell r="N527">
            <v>703015.64</v>
          </cell>
          <cell r="O527">
            <v>632714.07999999996</v>
          </cell>
          <cell r="P527">
            <v>562412.52</v>
          </cell>
          <cell r="Q527">
            <v>445654.04666666669</v>
          </cell>
          <cell r="V527">
            <v>0</v>
          </cell>
          <cell r="W527">
            <v>0</v>
          </cell>
          <cell r="X527">
            <v>0</v>
          </cell>
          <cell r="AD527">
            <v>0</v>
          </cell>
          <cell r="AE527">
            <v>0</v>
          </cell>
          <cell r="AF527">
            <v>0</v>
          </cell>
          <cell r="AG527">
            <v>0</v>
          </cell>
          <cell r="AH527">
            <v>445654.04666666669</v>
          </cell>
          <cell r="AJ527">
            <v>0</v>
          </cell>
        </row>
        <row r="528">
          <cell r="A528">
            <v>16500761</v>
          </cell>
          <cell r="C528" t="str">
            <v>Prepaid - Mint Farm Acquisition Insurance</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V528">
            <v>0</v>
          </cell>
          <cell r="W528">
            <v>0</v>
          </cell>
          <cell r="X528">
            <v>0</v>
          </cell>
          <cell r="AD528">
            <v>0</v>
          </cell>
          <cell r="AE528">
            <v>0</v>
          </cell>
          <cell r="AF528">
            <v>0</v>
          </cell>
          <cell r="AG528">
            <v>0</v>
          </cell>
          <cell r="AH528">
            <v>0</v>
          </cell>
          <cell r="AJ528">
            <v>0</v>
          </cell>
        </row>
        <row r="529">
          <cell r="A529">
            <v>16500763</v>
          </cell>
          <cell r="C529" t="str">
            <v>Prepaid-Sycamore SW Support</v>
          </cell>
          <cell r="D529">
            <v>95207.23</v>
          </cell>
          <cell r="E529">
            <v>85686.51</v>
          </cell>
          <cell r="F529">
            <v>76165.789999999994</v>
          </cell>
          <cell r="G529">
            <v>66645.070000000007</v>
          </cell>
          <cell r="H529">
            <v>57124.35</v>
          </cell>
          <cell r="I529">
            <v>47603.63</v>
          </cell>
          <cell r="J529">
            <v>38082.910000000003</v>
          </cell>
          <cell r="K529">
            <v>28562.19</v>
          </cell>
          <cell r="L529">
            <v>19041.47</v>
          </cell>
          <cell r="M529">
            <v>9520.75</v>
          </cell>
          <cell r="N529">
            <v>0</v>
          </cell>
          <cell r="O529">
            <v>222424.07</v>
          </cell>
          <cell r="P529">
            <v>0</v>
          </cell>
          <cell r="Q529">
            <v>58205.029583333329</v>
          </cell>
          <cell r="V529">
            <v>0</v>
          </cell>
          <cell r="W529">
            <v>0</v>
          </cell>
          <cell r="X529">
            <v>0</v>
          </cell>
          <cell r="AD529">
            <v>0</v>
          </cell>
          <cell r="AE529">
            <v>0</v>
          </cell>
          <cell r="AF529">
            <v>0</v>
          </cell>
          <cell r="AG529">
            <v>0</v>
          </cell>
          <cell r="AH529">
            <v>58205.029583333329</v>
          </cell>
          <cell r="AJ529">
            <v>0</v>
          </cell>
        </row>
        <row r="530">
          <cell r="A530">
            <v>16500771</v>
          </cell>
          <cell r="C530" t="str">
            <v>Prepaid - Mint Farm Acquisition BPA Transmission</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V530">
            <v>0</v>
          </cell>
          <cell r="W530">
            <v>0</v>
          </cell>
          <cell r="X530">
            <v>0</v>
          </cell>
          <cell r="AD530">
            <v>0</v>
          </cell>
          <cell r="AE530">
            <v>0</v>
          </cell>
          <cell r="AF530">
            <v>0</v>
          </cell>
          <cell r="AG530">
            <v>0</v>
          </cell>
          <cell r="AH530">
            <v>0</v>
          </cell>
          <cell r="AJ530">
            <v>0</v>
          </cell>
        </row>
        <row r="531">
          <cell r="A531">
            <v>16500773</v>
          </cell>
          <cell r="C531" t="str">
            <v>Prepaid - Gartner Services - IT</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V531">
            <v>0</v>
          </cell>
          <cell r="W531">
            <v>0</v>
          </cell>
          <cell r="X531">
            <v>0</v>
          </cell>
          <cell r="AD531">
            <v>0</v>
          </cell>
          <cell r="AE531">
            <v>0</v>
          </cell>
          <cell r="AF531">
            <v>0</v>
          </cell>
          <cell r="AG531">
            <v>0</v>
          </cell>
          <cell r="AH531">
            <v>0</v>
          </cell>
          <cell r="AJ531">
            <v>0</v>
          </cell>
        </row>
        <row r="532">
          <cell r="A532">
            <v>16500781</v>
          </cell>
          <cell r="C532" t="str">
            <v>Prepaid - Mint Farm Acquisition BPA Short-Term</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V532">
            <v>0</v>
          </cell>
          <cell r="W532">
            <v>0</v>
          </cell>
          <cell r="X532">
            <v>0</v>
          </cell>
          <cell r="AD532">
            <v>0</v>
          </cell>
          <cell r="AE532">
            <v>0</v>
          </cell>
          <cell r="AF532">
            <v>0</v>
          </cell>
          <cell r="AG532">
            <v>0</v>
          </cell>
          <cell r="AH532">
            <v>0</v>
          </cell>
          <cell r="AJ532">
            <v>0</v>
          </cell>
        </row>
        <row r="533">
          <cell r="A533">
            <v>16500783</v>
          </cell>
          <cell r="C533" t="str">
            <v>Prepayment-SAS SW Maintenance Renewal</v>
          </cell>
          <cell r="D533">
            <v>81257.759999999995</v>
          </cell>
          <cell r="E533">
            <v>74486.28</v>
          </cell>
          <cell r="F533">
            <v>67714.8</v>
          </cell>
          <cell r="G533">
            <v>60943.32</v>
          </cell>
          <cell r="H533">
            <v>54171.839999999997</v>
          </cell>
          <cell r="I533">
            <v>47400.36</v>
          </cell>
          <cell r="J533">
            <v>40628.879999999997</v>
          </cell>
          <cell r="K533">
            <v>33857.4</v>
          </cell>
          <cell r="L533">
            <v>27085.919999999998</v>
          </cell>
          <cell r="M533">
            <v>20314.439999999999</v>
          </cell>
          <cell r="N533">
            <v>13542.96</v>
          </cell>
          <cell r="O533">
            <v>89488.88</v>
          </cell>
          <cell r="P533">
            <v>82717.399999999994</v>
          </cell>
          <cell r="Q533">
            <v>50968.555</v>
          </cell>
          <cell r="V533">
            <v>0</v>
          </cell>
          <cell r="W533">
            <v>0</v>
          </cell>
          <cell r="X533">
            <v>0</v>
          </cell>
          <cell r="AD533">
            <v>0</v>
          </cell>
          <cell r="AE533">
            <v>0</v>
          </cell>
          <cell r="AF533">
            <v>0</v>
          </cell>
          <cell r="AG533">
            <v>0</v>
          </cell>
          <cell r="AH533">
            <v>50968.555</v>
          </cell>
          <cell r="AJ533">
            <v>0</v>
          </cell>
        </row>
        <row r="534">
          <cell r="A534">
            <v>16500791</v>
          </cell>
          <cell r="C534" t="str">
            <v>Prepaid - Mint Farm BPA Transmission</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V534">
            <v>0</v>
          </cell>
          <cell r="W534">
            <v>0</v>
          </cell>
          <cell r="X534">
            <v>0</v>
          </cell>
          <cell r="AD534">
            <v>0</v>
          </cell>
          <cell r="AE534">
            <v>0</v>
          </cell>
          <cell r="AF534">
            <v>0</v>
          </cell>
          <cell r="AG534">
            <v>0</v>
          </cell>
          <cell r="AH534">
            <v>0</v>
          </cell>
          <cell r="AJ534">
            <v>0</v>
          </cell>
        </row>
        <row r="535">
          <cell r="A535">
            <v>16500793</v>
          </cell>
          <cell r="C535" t="str">
            <v>Ppd-RSA Envision Renewal</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V535">
            <v>0</v>
          </cell>
          <cell r="W535">
            <v>0</v>
          </cell>
          <cell r="X535">
            <v>0</v>
          </cell>
          <cell r="AD535">
            <v>0</v>
          </cell>
          <cell r="AE535">
            <v>0</v>
          </cell>
          <cell r="AF535">
            <v>0</v>
          </cell>
          <cell r="AG535">
            <v>0</v>
          </cell>
          <cell r="AH535">
            <v>0</v>
          </cell>
          <cell r="AJ535">
            <v>0</v>
          </cell>
        </row>
        <row r="536">
          <cell r="A536">
            <v>16500801</v>
          </cell>
          <cell r="C536" t="str">
            <v>Prepaid - Mint Farm Acquisition GE O&amp;M</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V536">
            <v>0</v>
          </cell>
          <cell r="W536">
            <v>0</v>
          </cell>
          <cell r="X536">
            <v>0</v>
          </cell>
          <cell r="AD536">
            <v>0</v>
          </cell>
          <cell r="AE536">
            <v>0</v>
          </cell>
          <cell r="AF536">
            <v>0</v>
          </cell>
          <cell r="AG536">
            <v>0</v>
          </cell>
          <cell r="AH536">
            <v>0</v>
          </cell>
          <cell r="AJ536">
            <v>0</v>
          </cell>
        </row>
        <row r="537">
          <cell r="A537">
            <v>16500803</v>
          </cell>
          <cell r="C537" t="str">
            <v>Ppd - CISCO Smartnet (Dimension Data ) - LT</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V537">
            <v>0</v>
          </cell>
          <cell r="W537">
            <v>0</v>
          </cell>
          <cell r="X537">
            <v>0</v>
          </cell>
          <cell r="AD537">
            <v>0</v>
          </cell>
          <cell r="AE537">
            <v>0</v>
          </cell>
          <cell r="AF537">
            <v>0</v>
          </cell>
          <cell r="AG537">
            <v>0</v>
          </cell>
          <cell r="AH537">
            <v>0</v>
          </cell>
          <cell r="AJ537">
            <v>0</v>
          </cell>
        </row>
        <row r="538">
          <cell r="A538">
            <v>16500811</v>
          </cell>
          <cell r="C538" t="str">
            <v>Prepaid - Mint Farm Insurance</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V538">
            <v>0</v>
          </cell>
          <cell r="W538">
            <v>0</v>
          </cell>
          <cell r="X538">
            <v>0</v>
          </cell>
          <cell r="AD538">
            <v>0</v>
          </cell>
          <cell r="AE538">
            <v>0</v>
          </cell>
          <cell r="AF538">
            <v>0</v>
          </cell>
          <cell r="AG538">
            <v>0</v>
          </cell>
          <cell r="AH538">
            <v>0</v>
          </cell>
          <cell r="AJ538">
            <v>0</v>
          </cell>
        </row>
        <row r="539">
          <cell r="A539">
            <v>16500821</v>
          </cell>
          <cell r="C539" t="str">
            <v>Prepaid - Mint Farm GE O&amp;M</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V539">
            <v>0</v>
          </cell>
          <cell r="W539">
            <v>0</v>
          </cell>
          <cell r="X539">
            <v>0</v>
          </cell>
          <cell r="AD539">
            <v>0</v>
          </cell>
          <cell r="AE539">
            <v>0</v>
          </cell>
          <cell r="AF539">
            <v>0</v>
          </cell>
          <cell r="AG539">
            <v>0</v>
          </cell>
          <cell r="AH539">
            <v>0</v>
          </cell>
          <cell r="AJ539">
            <v>0</v>
          </cell>
        </row>
        <row r="540">
          <cell r="A540">
            <v>16500831</v>
          </cell>
          <cell r="C540" t="str">
            <v>Prepaid Garfield Country Treasurer Agreement</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V540">
            <v>0</v>
          </cell>
          <cell r="W540">
            <v>0</v>
          </cell>
          <cell r="X540">
            <v>0</v>
          </cell>
          <cell r="AD540">
            <v>0</v>
          </cell>
          <cell r="AE540">
            <v>0</v>
          </cell>
          <cell r="AF540">
            <v>0</v>
          </cell>
          <cell r="AG540">
            <v>0</v>
          </cell>
          <cell r="AH540">
            <v>0</v>
          </cell>
          <cell r="AJ540">
            <v>0</v>
          </cell>
        </row>
        <row r="541">
          <cell r="A541">
            <v>16500841</v>
          </cell>
          <cell r="C541" t="str">
            <v>Prepaid Sumas Capital FFH Long-Term</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V541">
            <v>0</v>
          </cell>
          <cell r="W541">
            <v>0</v>
          </cell>
          <cell r="X541">
            <v>0</v>
          </cell>
          <cell r="AD541">
            <v>0</v>
          </cell>
          <cell r="AE541">
            <v>0</v>
          </cell>
          <cell r="AF541">
            <v>0</v>
          </cell>
          <cell r="AG541">
            <v>0</v>
          </cell>
          <cell r="AH541">
            <v>0</v>
          </cell>
          <cell r="AJ541">
            <v>0</v>
          </cell>
        </row>
        <row r="542">
          <cell r="A542">
            <v>16500851</v>
          </cell>
          <cell r="C542" t="str">
            <v>Prepaid Sumas Expense FFH Long-Term</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V542">
            <v>0</v>
          </cell>
          <cell r="W542">
            <v>0</v>
          </cell>
          <cell r="X542">
            <v>0</v>
          </cell>
          <cell r="AD542">
            <v>0</v>
          </cell>
          <cell r="AE542">
            <v>0</v>
          </cell>
          <cell r="AF542">
            <v>0</v>
          </cell>
          <cell r="AG542">
            <v>0</v>
          </cell>
          <cell r="AH542">
            <v>0</v>
          </cell>
          <cell r="AJ542">
            <v>0</v>
          </cell>
        </row>
        <row r="543">
          <cell r="A543">
            <v>16500861</v>
          </cell>
          <cell r="C543" t="str">
            <v>Prepaid - Lwr Snk Rvr 500KV Trans Subst Long-Term</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T543" t="str">
            <v>23</v>
          </cell>
          <cell r="V543">
            <v>0</v>
          </cell>
          <cell r="W543">
            <v>0</v>
          </cell>
          <cell r="X543">
            <v>0</v>
          </cell>
          <cell r="AB543">
            <v>0</v>
          </cell>
          <cell r="AC543">
            <v>0</v>
          </cell>
          <cell r="AD543">
            <v>0</v>
          </cell>
          <cell r="AE543">
            <v>0</v>
          </cell>
          <cell r="AF543">
            <v>0</v>
          </cell>
          <cell r="AG543">
            <v>0</v>
          </cell>
          <cell r="AJ543">
            <v>0</v>
          </cell>
        </row>
        <row r="544">
          <cell r="A544">
            <v>16500871</v>
          </cell>
          <cell r="C544" t="str">
            <v>Prepaid - Long Term REC</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T544" t="str">
            <v>56</v>
          </cell>
          <cell r="V544">
            <v>0</v>
          </cell>
          <cell r="W544">
            <v>0</v>
          </cell>
          <cell r="X544">
            <v>0</v>
          </cell>
          <cell r="AD544">
            <v>0</v>
          </cell>
          <cell r="AE544">
            <v>0</v>
          </cell>
          <cell r="AF544">
            <v>0</v>
          </cell>
          <cell r="AG544">
            <v>0</v>
          </cell>
          <cell r="AJ544">
            <v>0</v>
          </cell>
        </row>
        <row r="545">
          <cell r="A545">
            <v>16500881</v>
          </cell>
          <cell r="C545" t="str">
            <v>Prepmts - Colstrip 3&amp;4 Lime Contract -</v>
          </cell>
          <cell r="D545">
            <v>250000</v>
          </cell>
          <cell r="E545">
            <v>125000</v>
          </cell>
          <cell r="F545">
            <v>62500</v>
          </cell>
          <cell r="G545">
            <v>0</v>
          </cell>
          <cell r="H545">
            <v>0</v>
          </cell>
          <cell r="I545">
            <v>0</v>
          </cell>
          <cell r="J545">
            <v>0</v>
          </cell>
          <cell r="K545">
            <v>0</v>
          </cell>
          <cell r="L545">
            <v>0</v>
          </cell>
          <cell r="M545">
            <v>0</v>
          </cell>
          <cell r="N545">
            <v>0</v>
          </cell>
          <cell r="O545">
            <v>0</v>
          </cell>
          <cell r="P545">
            <v>0</v>
          </cell>
          <cell r="Q545">
            <v>26041.666666666668</v>
          </cell>
          <cell r="V545">
            <v>0</v>
          </cell>
          <cell r="W545">
            <v>0</v>
          </cell>
          <cell r="X545">
            <v>0</v>
          </cell>
          <cell r="AD545">
            <v>0</v>
          </cell>
          <cell r="AE545">
            <v>0</v>
          </cell>
          <cell r="AF545">
            <v>0</v>
          </cell>
          <cell r="AG545">
            <v>0</v>
          </cell>
          <cell r="AH545">
            <v>26041.666666666668</v>
          </cell>
          <cell r="AJ545">
            <v>0</v>
          </cell>
        </row>
        <row r="546">
          <cell r="A546">
            <v>16500883</v>
          </cell>
          <cell r="C546" t="str">
            <v>Prepaid- Hanson Dam SeaTac Site</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V546">
            <v>0</v>
          </cell>
          <cell r="W546">
            <v>0</v>
          </cell>
          <cell r="X546">
            <v>0</v>
          </cell>
          <cell r="AD546">
            <v>0</v>
          </cell>
          <cell r="AE546">
            <v>0</v>
          </cell>
          <cell r="AF546">
            <v>0</v>
          </cell>
          <cell r="AG546">
            <v>0</v>
          </cell>
          <cell r="AH546">
            <v>0</v>
          </cell>
          <cell r="AJ546">
            <v>0</v>
          </cell>
        </row>
        <row r="547">
          <cell r="A547">
            <v>16500891</v>
          </cell>
          <cell r="C547" t="str">
            <v>Prepaid Advisory LiDAR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V547">
            <v>0</v>
          </cell>
          <cell r="W547">
            <v>0</v>
          </cell>
          <cell r="X547">
            <v>0</v>
          </cell>
          <cell r="AD547">
            <v>0</v>
          </cell>
          <cell r="AE547">
            <v>0</v>
          </cell>
          <cell r="AF547">
            <v>0</v>
          </cell>
          <cell r="AG547">
            <v>0</v>
          </cell>
          <cell r="AH547">
            <v>0</v>
          </cell>
          <cell r="AJ547">
            <v>0</v>
          </cell>
        </row>
        <row r="548">
          <cell r="A548">
            <v>16500893</v>
          </cell>
          <cell r="C548" t="str">
            <v>Prepaid - Checkpoint Structure</v>
          </cell>
          <cell r="D548">
            <v>289002.89</v>
          </cell>
          <cell r="E548">
            <v>247716.77</v>
          </cell>
          <cell r="F548">
            <v>206430.65</v>
          </cell>
          <cell r="G548">
            <v>0</v>
          </cell>
          <cell r="H548">
            <v>0</v>
          </cell>
          <cell r="I548">
            <v>0</v>
          </cell>
          <cell r="J548">
            <v>0</v>
          </cell>
          <cell r="K548">
            <v>0</v>
          </cell>
          <cell r="L548">
            <v>0</v>
          </cell>
          <cell r="M548">
            <v>0</v>
          </cell>
          <cell r="N548">
            <v>0</v>
          </cell>
          <cell r="O548">
            <v>0</v>
          </cell>
          <cell r="P548">
            <v>0</v>
          </cell>
          <cell r="Q548">
            <v>49887.405416666668</v>
          </cell>
          <cell r="AD548">
            <v>0</v>
          </cell>
          <cell r="AE548">
            <v>0</v>
          </cell>
          <cell r="AF548">
            <v>0</v>
          </cell>
          <cell r="AG548">
            <v>0</v>
          </cell>
          <cell r="AH548">
            <v>49887.405416666668</v>
          </cell>
          <cell r="AJ548">
            <v>0</v>
          </cell>
        </row>
        <row r="549">
          <cell r="A549">
            <v>16500901</v>
          </cell>
          <cell r="C549" t="str">
            <v>Prepaid - LSR Leaseholder Minimum Rent</v>
          </cell>
          <cell r="D549">
            <v>178411.89</v>
          </cell>
          <cell r="E549">
            <v>311705.77</v>
          </cell>
          <cell r="F549">
            <v>249664.75</v>
          </cell>
          <cell r="G549">
            <v>0</v>
          </cell>
          <cell r="H549">
            <v>0</v>
          </cell>
          <cell r="I549">
            <v>0</v>
          </cell>
          <cell r="J549">
            <v>0</v>
          </cell>
          <cell r="K549">
            <v>0</v>
          </cell>
          <cell r="L549">
            <v>0</v>
          </cell>
          <cell r="M549">
            <v>0</v>
          </cell>
          <cell r="N549">
            <v>0</v>
          </cell>
          <cell r="O549">
            <v>0</v>
          </cell>
          <cell r="P549">
            <v>0</v>
          </cell>
          <cell r="Q549">
            <v>54214.705416666671</v>
          </cell>
          <cell r="T549" t="str">
            <v>56</v>
          </cell>
          <cell r="U549" t="str">
            <v>Changed</v>
          </cell>
          <cell r="V549">
            <v>0</v>
          </cell>
          <cell r="W549">
            <v>0</v>
          </cell>
          <cell r="X549">
            <v>0</v>
          </cell>
          <cell r="AD549">
            <v>0</v>
          </cell>
          <cell r="AE549">
            <v>54214.705416666671</v>
          </cell>
          <cell r="AF549">
            <v>54214.705416666671</v>
          </cell>
          <cell r="AG549">
            <v>54214.705416666671</v>
          </cell>
          <cell r="AJ549">
            <v>0</v>
          </cell>
        </row>
        <row r="550">
          <cell r="A550">
            <v>16500903</v>
          </cell>
          <cell r="C550" t="str">
            <v>Prepaid - SAP - IT Services</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V550">
            <v>0</v>
          </cell>
          <cell r="W550">
            <v>0</v>
          </cell>
          <cell r="X550">
            <v>0</v>
          </cell>
          <cell r="AD550">
            <v>0</v>
          </cell>
          <cell r="AE550">
            <v>0</v>
          </cell>
          <cell r="AF550">
            <v>0</v>
          </cell>
          <cell r="AG550">
            <v>0</v>
          </cell>
          <cell r="AH550">
            <v>0</v>
          </cell>
          <cell r="AJ550">
            <v>0</v>
          </cell>
        </row>
        <row r="551">
          <cell r="A551">
            <v>16500911</v>
          </cell>
          <cell r="C551" t="str">
            <v>Prepaid - ROW Dist Crossing Rainbow Bridge LT</v>
          </cell>
          <cell r="D551">
            <v>234146.5</v>
          </cell>
          <cell r="E551">
            <v>232889</v>
          </cell>
          <cell r="F551">
            <v>231631.5</v>
          </cell>
          <cell r="G551">
            <v>0</v>
          </cell>
          <cell r="H551">
            <v>0</v>
          </cell>
          <cell r="I551">
            <v>0</v>
          </cell>
          <cell r="J551">
            <v>0</v>
          </cell>
          <cell r="K551">
            <v>0</v>
          </cell>
          <cell r="L551">
            <v>0</v>
          </cell>
          <cell r="M551">
            <v>0</v>
          </cell>
          <cell r="N551">
            <v>0</v>
          </cell>
          <cell r="O551">
            <v>0</v>
          </cell>
          <cell r="P551">
            <v>0</v>
          </cell>
          <cell r="Q551">
            <v>48466.145833333336</v>
          </cell>
          <cell r="V551">
            <v>0</v>
          </cell>
          <cell r="W551">
            <v>0</v>
          </cell>
          <cell r="X551">
            <v>0</v>
          </cell>
          <cell r="AD551">
            <v>0</v>
          </cell>
          <cell r="AE551">
            <v>0</v>
          </cell>
          <cell r="AF551">
            <v>0</v>
          </cell>
          <cell r="AG551">
            <v>0</v>
          </cell>
          <cell r="AH551">
            <v>48466.145833333336</v>
          </cell>
          <cell r="AJ551">
            <v>0</v>
          </cell>
        </row>
        <row r="552">
          <cell r="A552">
            <v>16500913</v>
          </cell>
          <cell r="C552" t="str">
            <v>Prepaid - SAP Max Attn Short Term</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V552">
            <v>0</v>
          </cell>
          <cell r="W552">
            <v>0</v>
          </cell>
          <cell r="X552">
            <v>0</v>
          </cell>
          <cell r="AD552">
            <v>0</v>
          </cell>
          <cell r="AE552">
            <v>0</v>
          </cell>
          <cell r="AF552">
            <v>0</v>
          </cell>
          <cell r="AG552">
            <v>0</v>
          </cell>
          <cell r="AH552">
            <v>0</v>
          </cell>
          <cell r="AJ552">
            <v>0</v>
          </cell>
        </row>
        <row r="553">
          <cell r="A553">
            <v>16500923</v>
          </cell>
          <cell r="C553" t="str">
            <v>Prepaid - lacima SW Maintenance ST</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V553">
            <v>0</v>
          </cell>
          <cell r="W553">
            <v>0</v>
          </cell>
          <cell r="X553">
            <v>0</v>
          </cell>
          <cell r="AD553">
            <v>0</v>
          </cell>
          <cell r="AE553">
            <v>0</v>
          </cell>
          <cell r="AF553">
            <v>0</v>
          </cell>
          <cell r="AG553">
            <v>0</v>
          </cell>
          <cell r="AH553">
            <v>0</v>
          </cell>
          <cell r="AJ553">
            <v>0</v>
          </cell>
        </row>
        <row r="554">
          <cell r="A554">
            <v>16500933</v>
          </cell>
          <cell r="C554" t="str">
            <v>Prepaid - Tax SW St</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V554">
            <v>0</v>
          </cell>
          <cell r="W554">
            <v>0</v>
          </cell>
          <cell r="X554">
            <v>0</v>
          </cell>
          <cell r="AD554">
            <v>0</v>
          </cell>
          <cell r="AE554">
            <v>0</v>
          </cell>
          <cell r="AF554">
            <v>0</v>
          </cell>
          <cell r="AG554">
            <v>0</v>
          </cell>
          <cell r="AH554">
            <v>0</v>
          </cell>
          <cell r="AJ554">
            <v>0</v>
          </cell>
        </row>
        <row r="555">
          <cell r="A555">
            <v>16500943</v>
          </cell>
          <cell r="C555" t="str">
            <v>Prepaid Ferndale Property Insurance</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V555">
            <v>0</v>
          </cell>
          <cell r="W555">
            <v>0</v>
          </cell>
          <cell r="X555">
            <v>0</v>
          </cell>
          <cell r="AD555">
            <v>0</v>
          </cell>
          <cell r="AE555">
            <v>0</v>
          </cell>
          <cell r="AF555">
            <v>0</v>
          </cell>
          <cell r="AG555">
            <v>0</v>
          </cell>
          <cell r="AH555">
            <v>0</v>
          </cell>
          <cell r="AJ555">
            <v>0</v>
          </cell>
        </row>
        <row r="556">
          <cell r="A556">
            <v>16500953</v>
          </cell>
          <cell r="C556" t="str">
            <v>Prepaid - Workiva Subscription LT</v>
          </cell>
          <cell r="D556">
            <v>74286.080000000002</v>
          </cell>
          <cell r="E556">
            <v>70159.08</v>
          </cell>
          <cell r="F556">
            <v>66032.08</v>
          </cell>
          <cell r="G556">
            <v>0</v>
          </cell>
          <cell r="H556">
            <v>0</v>
          </cell>
          <cell r="I556">
            <v>0</v>
          </cell>
          <cell r="J556">
            <v>0</v>
          </cell>
          <cell r="K556">
            <v>0</v>
          </cell>
          <cell r="L556">
            <v>0</v>
          </cell>
          <cell r="M556">
            <v>0</v>
          </cell>
          <cell r="N556">
            <v>0</v>
          </cell>
          <cell r="O556">
            <v>0</v>
          </cell>
          <cell r="P556">
            <v>0</v>
          </cell>
          <cell r="Q556">
            <v>14444.516666666668</v>
          </cell>
          <cell r="V556">
            <v>0</v>
          </cell>
          <cell r="W556">
            <v>0</v>
          </cell>
          <cell r="X556">
            <v>0</v>
          </cell>
          <cell r="AD556">
            <v>0</v>
          </cell>
          <cell r="AH556">
            <v>14444.516666666668</v>
          </cell>
          <cell r="AJ556">
            <v>0</v>
          </cell>
        </row>
        <row r="557">
          <cell r="A557">
            <v>16501003</v>
          </cell>
          <cell r="C557" t="str">
            <v>Advance/Down Payments</v>
          </cell>
          <cell r="D557">
            <v>40070</v>
          </cell>
          <cell r="E557">
            <v>41580.699999999997</v>
          </cell>
          <cell r="F557">
            <v>40070</v>
          </cell>
          <cell r="G557">
            <v>37070</v>
          </cell>
          <cell r="H557">
            <v>37070</v>
          </cell>
          <cell r="I557">
            <v>37070</v>
          </cell>
          <cell r="J557">
            <v>43070</v>
          </cell>
          <cell r="K557">
            <v>44730</v>
          </cell>
          <cell r="L557">
            <v>37070</v>
          </cell>
          <cell r="M557">
            <v>37870</v>
          </cell>
          <cell r="N557">
            <v>37870</v>
          </cell>
          <cell r="O557">
            <v>1099</v>
          </cell>
          <cell r="P557">
            <v>1999</v>
          </cell>
          <cell r="Q557">
            <v>34633.683333333334</v>
          </cell>
          <cell r="V557">
            <v>0</v>
          </cell>
          <cell r="W557">
            <v>0</v>
          </cell>
          <cell r="X557">
            <v>0</v>
          </cell>
          <cell r="AD557">
            <v>0</v>
          </cell>
          <cell r="AE557">
            <v>0</v>
          </cell>
          <cell r="AF557">
            <v>0</v>
          </cell>
          <cell r="AG557">
            <v>0</v>
          </cell>
          <cell r="AH557">
            <v>34633.683333333334</v>
          </cell>
          <cell r="AJ557">
            <v>0</v>
          </cell>
        </row>
        <row r="558">
          <cell r="A558">
            <v>16501011</v>
          </cell>
          <cell r="C558" t="str">
            <v>Wildhorse Prepaid O&amp;M to Vestas</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V558">
            <v>0</v>
          </cell>
          <cell r="W558">
            <v>0</v>
          </cell>
          <cell r="X558">
            <v>0</v>
          </cell>
          <cell r="AD558">
            <v>0</v>
          </cell>
          <cell r="AE558">
            <v>0</v>
          </cell>
          <cell r="AF558">
            <v>0</v>
          </cell>
          <cell r="AG558">
            <v>0</v>
          </cell>
          <cell r="AH558">
            <v>0</v>
          </cell>
          <cell r="AJ558">
            <v>0</v>
          </cell>
        </row>
        <row r="559">
          <cell r="A559">
            <v>16501013</v>
          </cell>
          <cell r="C559" t="str">
            <v>Prepaid - Future Year Expenses</v>
          </cell>
          <cell r="D559">
            <v>227365.28</v>
          </cell>
          <cell r="E559">
            <v>648203.61</v>
          </cell>
          <cell r="F559">
            <v>745012.42</v>
          </cell>
          <cell r="G559">
            <v>830590.95</v>
          </cell>
          <cell r="H559">
            <v>239099.29</v>
          </cell>
          <cell r="I559">
            <v>239099.29</v>
          </cell>
          <cell r="J559">
            <v>239099.29</v>
          </cell>
          <cell r="K559">
            <v>59045.46</v>
          </cell>
          <cell r="L559">
            <v>90981.47</v>
          </cell>
          <cell r="M559">
            <v>106695.88</v>
          </cell>
          <cell r="N559">
            <v>106695.88</v>
          </cell>
          <cell r="O559">
            <v>123570.92</v>
          </cell>
          <cell r="P559">
            <v>146987.49</v>
          </cell>
          <cell r="Q559">
            <v>301272.57041666663</v>
          </cell>
          <cell r="V559">
            <v>0</v>
          </cell>
          <cell r="W559">
            <v>0</v>
          </cell>
          <cell r="X559">
            <v>0</v>
          </cell>
          <cell r="AD559">
            <v>0</v>
          </cell>
          <cell r="AE559">
            <v>0</v>
          </cell>
          <cell r="AF559">
            <v>0</v>
          </cell>
          <cell r="AG559">
            <v>0</v>
          </cell>
          <cell r="AH559">
            <v>301272.57041666663</v>
          </cell>
          <cell r="AJ559">
            <v>0</v>
          </cell>
        </row>
        <row r="560">
          <cell r="A560">
            <v>16501021</v>
          </cell>
          <cell r="C560" t="str">
            <v>Prepaid - Short Term REC</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T560" t="str">
            <v>56</v>
          </cell>
          <cell r="V560">
            <v>0</v>
          </cell>
          <cell r="W560">
            <v>0</v>
          </cell>
          <cell r="X560">
            <v>0</v>
          </cell>
          <cell r="AD560">
            <v>0</v>
          </cell>
          <cell r="AE560">
            <v>0</v>
          </cell>
          <cell r="AF560">
            <v>0</v>
          </cell>
          <cell r="AG560">
            <v>0</v>
          </cell>
          <cell r="AJ560">
            <v>0</v>
          </cell>
        </row>
        <row r="561">
          <cell r="A561">
            <v>16501031</v>
          </cell>
          <cell r="C561" t="str">
            <v>Prepaid - Wild Horse DVAR Sys Maintenance</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V561">
            <v>0</v>
          </cell>
          <cell r="W561">
            <v>0</v>
          </cell>
          <cell r="X561">
            <v>0</v>
          </cell>
          <cell r="AD561">
            <v>0</v>
          </cell>
          <cell r="AE561">
            <v>0</v>
          </cell>
          <cell r="AF561">
            <v>0</v>
          </cell>
          <cell r="AG561">
            <v>0</v>
          </cell>
          <cell r="AH561">
            <v>0</v>
          </cell>
          <cell r="AJ561">
            <v>0</v>
          </cell>
        </row>
        <row r="562">
          <cell r="A562">
            <v>16501041</v>
          </cell>
          <cell r="C562" t="str">
            <v>Prepaid - Ellensburg REC Deposit</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T562" t="str">
            <v>56</v>
          </cell>
          <cell r="V562">
            <v>0</v>
          </cell>
          <cell r="W562">
            <v>0</v>
          </cell>
          <cell r="X562">
            <v>0</v>
          </cell>
          <cell r="AD562">
            <v>0</v>
          </cell>
          <cell r="AE562">
            <v>0</v>
          </cell>
          <cell r="AF562">
            <v>0</v>
          </cell>
          <cell r="AG562">
            <v>0</v>
          </cell>
          <cell r="AJ562">
            <v>0</v>
          </cell>
        </row>
        <row r="563">
          <cell r="A563">
            <v>16501051</v>
          </cell>
          <cell r="C563" t="str">
            <v>EMC - SW/HW Maintenance Renewal ST</v>
          </cell>
          <cell r="D563">
            <v>73504.179999999993</v>
          </cell>
          <cell r="E563">
            <v>49002.8</v>
          </cell>
          <cell r="F563">
            <v>24501.42</v>
          </cell>
          <cell r="G563">
            <v>0</v>
          </cell>
          <cell r="H563">
            <v>639297.13</v>
          </cell>
          <cell r="I563">
            <v>581179.26</v>
          </cell>
          <cell r="J563">
            <v>523061.39</v>
          </cell>
          <cell r="K563">
            <v>464943.52</v>
          </cell>
          <cell r="L563">
            <v>406825.65</v>
          </cell>
          <cell r="M563">
            <v>348707.78</v>
          </cell>
          <cell r="N563">
            <v>290589.90999999997</v>
          </cell>
          <cell r="O563">
            <v>232472.04</v>
          </cell>
          <cell r="P563">
            <v>174354.17</v>
          </cell>
          <cell r="Q563">
            <v>307042.50625000003</v>
          </cell>
          <cell r="V563">
            <v>0</v>
          </cell>
          <cell r="W563">
            <v>0</v>
          </cell>
          <cell r="X563">
            <v>0</v>
          </cell>
          <cell r="AD563">
            <v>0</v>
          </cell>
          <cell r="AE563">
            <v>0</v>
          </cell>
          <cell r="AF563">
            <v>0</v>
          </cell>
          <cell r="AG563">
            <v>0</v>
          </cell>
          <cell r="AH563">
            <v>307042.50625000003</v>
          </cell>
          <cell r="AJ563">
            <v>0</v>
          </cell>
        </row>
        <row r="564">
          <cell r="A564">
            <v>16501061</v>
          </cell>
          <cell r="C564" t="str">
            <v>JD Power - Residential Survey - Short Term</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V564">
            <v>0</v>
          </cell>
          <cell r="W564">
            <v>0</v>
          </cell>
          <cell r="X564">
            <v>0</v>
          </cell>
          <cell r="AD564">
            <v>0</v>
          </cell>
          <cell r="AE564">
            <v>0</v>
          </cell>
          <cell r="AF564">
            <v>0</v>
          </cell>
          <cell r="AG564">
            <v>0</v>
          </cell>
          <cell r="AH564">
            <v>0</v>
          </cell>
          <cell r="AJ564">
            <v>0</v>
          </cell>
        </row>
        <row r="565">
          <cell r="A565">
            <v>16501062</v>
          </cell>
          <cell r="C565" t="str">
            <v>JD Power - Residential Survey - Short Term</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V565">
            <v>0</v>
          </cell>
          <cell r="W565">
            <v>0</v>
          </cell>
          <cell r="X565">
            <v>0</v>
          </cell>
          <cell r="AD565">
            <v>0</v>
          </cell>
          <cell r="AE565">
            <v>0</v>
          </cell>
          <cell r="AF565">
            <v>0</v>
          </cell>
          <cell r="AG565">
            <v>0</v>
          </cell>
          <cell r="AH565">
            <v>0</v>
          </cell>
          <cell r="AJ565">
            <v>0</v>
          </cell>
        </row>
        <row r="566">
          <cell r="A566">
            <v>16501071</v>
          </cell>
          <cell r="C566" t="str">
            <v>JD Power - Residential Survey - Long Term</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V566">
            <v>0</v>
          </cell>
          <cell r="W566">
            <v>0</v>
          </cell>
          <cell r="X566">
            <v>0</v>
          </cell>
          <cell r="AD566">
            <v>0</v>
          </cell>
          <cell r="AE566">
            <v>0</v>
          </cell>
          <cell r="AF566">
            <v>0</v>
          </cell>
          <cell r="AG566">
            <v>0</v>
          </cell>
          <cell r="AH566">
            <v>0</v>
          </cell>
          <cell r="AJ566">
            <v>0</v>
          </cell>
        </row>
        <row r="567">
          <cell r="A567">
            <v>16501072</v>
          </cell>
          <cell r="C567" t="str">
            <v>JD Power - Residential Survey - Long Term</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V567">
            <v>0</v>
          </cell>
          <cell r="W567">
            <v>0</v>
          </cell>
          <cell r="X567">
            <v>0</v>
          </cell>
          <cell r="AD567">
            <v>0</v>
          </cell>
          <cell r="AE567">
            <v>0</v>
          </cell>
          <cell r="AF567">
            <v>0</v>
          </cell>
          <cell r="AG567">
            <v>0</v>
          </cell>
          <cell r="AH567">
            <v>0</v>
          </cell>
          <cell r="AJ567">
            <v>0</v>
          </cell>
        </row>
        <row r="568">
          <cell r="A568">
            <v>16501073</v>
          </cell>
          <cell r="C568" t="str">
            <v>Prepaid Cognos TM1 Software - Short Ter</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V568">
            <v>0</v>
          </cell>
          <cell r="W568">
            <v>0</v>
          </cell>
          <cell r="X568">
            <v>0</v>
          </cell>
          <cell r="AD568">
            <v>0</v>
          </cell>
          <cell r="AE568">
            <v>0</v>
          </cell>
          <cell r="AF568">
            <v>0</v>
          </cell>
          <cell r="AG568">
            <v>0</v>
          </cell>
          <cell r="AH568">
            <v>0</v>
          </cell>
          <cell r="AJ568">
            <v>0</v>
          </cell>
        </row>
        <row r="569">
          <cell r="A569">
            <v>16501083</v>
          </cell>
          <cell r="C569" t="str">
            <v>Prepaid Linked In Advertising - Short Term</v>
          </cell>
          <cell r="D569">
            <v>23351.17</v>
          </cell>
          <cell r="E569">
            <v>22601.17</v>
          </cell>
          <cell r="F569">
            <v>21601.17</v>
          </cell>
          <cell r="G569">
            <v>21351.17</v>
          </cell>
          <cell r="H569">
            <v>20101.169999999998</v>
          </cell>
          <cell r="I569">
            <v>17851.169999999998</v>
          </cell>
          <cell r="J569">
            <v>16851.169999999998</v>
          </cell>
          <cell r="K569">
            <v>16351.17</v>
          </cell>
          <cell r="L569">
            <v>15101.17</v>
          </cell>
          <cell r="M569">
            <v>13351.17</v>
          </cell>
          <cell r="N569">
            <v>12851.17</v>
          </cell>
          <cell r="O569">
            <v>11351.17</v>
          </cell>
          <cell r="P569">
            <v>10101.17</v>
          </cell>
          <cell r="Q569">
            <v>17174.08666666667</v>
          </cell>
          <cell r="V569">
            <v>0</v>
          </cell>
          <cell r="W569">
            <v>0</v>
          </cell>
          <cell r="X569">
            <v>0</v>
          </cell>
          <cell r="AD569">
            <v>0</v>
          </cell>
          <cell r="AE569">
            <v>0</v>
          </cell>
          <cell r="AF569">
            <v>0</v>
          </cell>
          <cell r="AG569">
            <v>0</v>
          </cell>
          <cell r="AH569">
            <v>17174.08666666667</v>
          </cell>
          <cell r="AJ569">
            <v>0</v>
          </cell>
        </row>
        <row r="570">
          <cell r="A570">
            <v>16501093</v>
          </cell>
          <cell r="C570" t="str">
            <v>Prepaid- Indeed Advertising Short Term</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V570">
            <v>0</v>
          </cell>
          <cell r="W570">
            <v>0</v>
          </cell>
          <cell r="X570">
            <v>0</v>
          </cell>
          <cell r="AD570">
            <v>0</v>
          </cell>
          <cell r="AE570">
            <v>0</v>
          </cell>
          <cell r="AF570">
            <v>0</v>
          </cell>
          <cell r="AG570">
            <v>0</v>
          </cell>
          <cell r="AH570">
            <v>0</v>
          </cell>
          <cell r="AJ570">
            <v>0</v>
          </cell>
        </row>
        <row r="571">
          <cell r="A571" t="str">
            <v>16501101</v>
          </cell>
          <cell r="C571" t="str">
            <v>Prepaid - OATI Annual Services</v>
          </cell>
          <cell r="P571">
            <v>62134.36</v>
          </cell>
          <cell r="Q571">
            <v>2588.9316666666668</v>
          </cell>
          <cell r="V571">
            <v>0</v>
          </cell>
          <cell r="W571">
            <v>0</v>
          </cell>
          <cell r="X571">
            <v>0</v>
          </cell>
          <cell r="AD571">
            <v>0</v>
          </cell>
          <cell r="AE571">
            <v>0</v>
          </cell>
          <cell r="AF571">
            <v>0</v>
          </cell>
          <cell r="AG571">
            <v>0</v>
          </cell>
          <cell r="AH571">
            <v>2588.9316666666668</v>
          </cell>
          <cell r="AJ571">
            <v>0</v>
          </cell>
        </row>
        <row r="572">
          <cell r="A572">
            <v>16501103</v>
          </cell>
          <cell r="C572" t="str">
            <v>Prepaid - Sirus maintenance Contract - Short Term</v>
          </cell>
          <cell r="D572">
            <v>127145.85</v>
          </cell>
          <cell r="E572">
            <v>113018.53</v>
          </cell>
          <cell r="F572">
            <v>98891.21</v>
          </cell>
          <cell r="G572">
            <v>84763.89</v>
          </cell>
          <cell r="H572">
            <v>70636.570000000007</v>
          </cell>
          <cell r="I572">
            <v>56509.25</v>
          </cell>
          <cell r="J572">
            <v>42381.93</v>
          </cell>
          <cell r="K572">
            <v>28254.61</v>
          </cell>
          <cell r="L572">
            <v>14127.29</v>
          </cell>
          <cell r="M572">
            <v>0</v>
          </cell>
          <cell r="N572">
            <v>0</v>
          </cell>
          <cell r="O572">
            <v>0</v>
          </cell>
          <cell r="P572">
            <v>169072.71</v>
          </cell>
          <cell r="Q572">
            <v>54724.38</v>
          </cell>
          <cell r="V572">
            <v>0</v>
          </cell>
          <cell r="W572">
            <v>0</v>
          </cell>
          <cell r="X572">
            <v>0</v>
          </cell>
          <cell r="AD572">
            <v>0</v>
          </cell>
          <cell r="AE572">
            <v>0</v>
          </cell>
          <cell r="AF572">
            <v>0</v>
          </cell>
          <cell r="AG572">
            <v>0</v>
          </cell>
          <cell r="AH572">
            <v>54724.38</v>
          </cell>
          <cell r="AJ572">
            <v>0</v>
          </cell>
        </row>
        <row r="573">
          <cell r="A573" t="str">
            <v>16501113</v>
          </cell>
          <cell r="C573" t="str">
            <v>Prepaid - WWT F5 Support</v>
          </cell>
          <cell r="M573">
            <v>0</v>
          </cell>
          <cell r="N573">
            <v>136065.06</v>
          </cell>
          <cell r="O573">
            <v>123695.51</v>
          </cell>
          <cell r="P573">
            <v>111325.96</v>
          </cell>
          <cell r="Q573">
            <v>26285.295833333334</v>
          </cell>
          <cell r="AH573">
            <v>26285.295833333334</v>
          </cell>
          <cell r="AJ573">
            <v>0</v>
          </cell>
        </row>
        <row r="574">
          <cell r="A574">
            <v>16502001</v>
          </cell>
          <cell r="C574" t="str">
            <v>Prepaid-Colstrip 1&amp;2 Misc- Short Term</v>
          </cell>
          <cell r="D574">
            <v>35144</v>
          </cell>
          <cell r="E574">
            <v>35144</v>
          </cell>
          <cell r="F574">
            <v>35144</v>
          </cell>
          <cell r="G574">
            <v>35144</v>
          </cell>
          <cell r="H574">
            <v>35144</v>
          </cell>
          <cell r="I574">
            <v>35144</v>
          </cell>
          <cell r="J574">
            <v>35144</v>
          </cell>
          <cell r="K574">
            <v>35144</v>
          </cell>
          <cell r="L574">
            <v>35144</v>
          </cell>
          <cell r="M574">
            <v>35144</v>
          </cell>
          <cell r="N574">
            <v>1250</v>
          </cell>
          <cell r="O574">
            <v>1251</v>
          </cell>
          <cell r="P574">
            <v>1251</v>
          </cell>
          <cell r="Q574">
            <v>28082.875</v>
          </cell>
          <cell r="T574" t="str">
            <v>56</v>
          </cell>
          <cell r="AE574">
            <v>28082.875</v>
          </cell>
          <cell r="AF574">
            <v>28082.875</v>
          </cell>
          <cell r="AG574">
            <v>28082.875</v>
          </cell>
          <cell r="AJ574">
            <v>0</v>
          </cell>
        </row>
        <row r="575">
          <cell r="A575">
            <v>16502003</v>
          </cell>
          <cell r="C575" t="str">
            <v>Prepaid - Info Global Solutions</v>
          </cell>
          <cell r="D575">
            <v>17975.509999999998</v>
          </cell>
          <cell r="E575">
            <v>11983.67</v>
          </cell>
          <cell r="F575">
            <v>11983.67</v>
          </cell>
          <cell r="G575">
            <v>11983.67</v>
          </cell>
          <cell r="H575">
            <v>11983.67</v>
          </cell>
          <cell r="I575">
            <v>5991.83</v>
          </cell>
          <cell r="J575">
            <v>5991.83</v>
          </cell>
          <cell r="K575">
            <v>0</v>
          </cell>
          <cell r="L575">
            <v>0</v>
          </cell>
          <cell r="M575">
            <v>41618.17</v>
          </cell>
          <cell r="N575">
            <v>31213.62</v>
          </cell>
          <cell r="O575">
            <v>31213.62</v>
          </cell>
          <cell r="P575">
            <v>31213.62</v>
          </cell>
          <cell r="Q575">
            <v>15713.192916666667</v>
          </cell>
          <cell r="V575">
            <v>0</v>
          </cell>
          <cell r="W575">
            <v>0</v>
          </cell>
          <cell r="X575">
            <v>0</v>
          </cell>
          <cell r="AD575">
            <v>0</v>
          </cell>
          <cell r="AE575">
            <v>0</v>
          </cell>
          <cell r="AF575">
            <v>0</v>
          </cell>
          <cell r="AG575">
            <v>0</v>
          </cell>
          <cell r="AH575">
            <v>15713.192916666667</v>
          </cell>
          <cell r="AJ575">
            <v>0</v>
          </cell>
        </row>
        <row r="576">
          <cell r="A576">
            <v>16502013</v>
          </cell>
          <cell r="C576" t="str">
            <v>Prepaid Voice Print International - Short Term</v>
          </cell>
          <cell r="D576">
            <v>97870.74</v>
          </cell>
          <cell r="E576">
            <v>97870.74</v>
          </cell>
          <cell r="F576">
            <v>97870.74</v>
          </cell>
          <cell r="G576">
            <v>89714.85</v>
          </cell>
          <cell r="H576">
            <v>81558.960000000006</v>
          </cell>
          <cell r="I576">
            <v>73403.070000000007</v>
          </cell>
          <cell r="J576">
            <v>65247.18</v>
          </cell>
          <cell r="K576">
            <v>57091.29</v>
          </cell>
          <cell r="L576">
            <v>48935.4</v>
          </cell>
          <cell r="M576">
            <v>40779.51</v>
          </cell>
          <cell r="N576">
            <v>32623.62</v>
          </cell>
          <cell r="O576">
            <v>24467.73</v>
          </cell>
          <cell r="P576">
            <v>16311.84</v>
          </cell>
          <cell r="Q576">
            <v>63887.865000000013</v>
          </cell>
          <cell r="AD576">
            <v>0</v>
          </cell>
          <cell r="AE576">
            <v>0</v>
          </cell>
          <cell r="AF576">
            <v>0</v>
          </cell>
          <cell r="AG576">
            <v>0</v>
          </cell>
          <cell r="AH576">
            <v>63887.865000000013</v>
          </cell>
          <cell r="AJ576">
            <v>0</v>
          </cell>
        </row>
        <row r="577">
          <cell r="A577">
            <v>16502021</v>
          </cell>
          <cell r="C577" t="str">
            <v>Prepaid- Colstrip 3&amp;4 Misc - Short Term</v>
          </cell>
          <cell r="D577">
            <v>54130</v>
          </cell>
          <cell r="E577">
            <v>54130</v>
          </cell>
          <cell r="F577">
            <v>54130</v>
          </cell>
          <cell r="G577">
            <v>54130</v>
          </cell>
          <cell r="H577">
            <v>54130</v>
          </cell>
          <cell r="I577">
            <v>54130</v>
          </cell>
          <cell r="J577">
            <v>54130</v>
          </cell>
          <cell r="K577">
            <v>54130</v>
          </cell>
          <cell r="L577">
            <v>54130</v>
          </cell>
          <cell r="M577">
            <v>54130</v>
          </cell>
          <cell r="N577">
            <v>1924</v>
          </cell>
          <cell r="O577">
            <v>1925</v>
          </cell>
          <cell r="P577">
            <v>1925</v>
          </cell>
          <cell r="Q577">
            <v>43253.875</v>
          </cell>
          <cell r="T577" t="str">
            <v>56</v>
          </cell>
          <cell r="AE577">
            <v>43253.875</v>
          </cell>
          <cell r="AF577">
            <v>43253.875</v>
          </cell>
          <cell r="AG577">
            <v>43253.875</v>
          </cell>
          <cell r="AJ577">
            <v>0</v>
          </cell>
        </row>
        <row r="578">
          <cell r="A578">
            <v>16502023</v>
          </cell>
          <cell r="C578" t="str">
            <v>Prepaid Platts Subscription - Short Term</v>
          </cell>
          <cell r="D578">
            <v>140179.20000000001</v>
          </cell>
          <cell r="E578">
            <v>127435.63</v>
          </cell>
          <cell r="F578">
            <v>114692.06</v>
          </cell>
          <cell r="G578">
            <v>101948.49</v>
          </cell>
          <cell r="H578">
            <v>89204.92</v>
          </cell>
          <cell r="I578">
            <v>76461.350000000006</v>
          </cell>
          <cell r="J578">
            <v>63717.78</v>
          </cell>
          <cell r="K578">
            <v>50974.21</v>
          </cell>
          <cell r="L578">
            <v>38230.639999999999</v>
          </cell>
          <cell r="M578">
            <v>25487.07</v>
          </cell>
          <cell r="N578">
            <v>12743.5</v>
          </cell>
          <cell r="O578">
            <v>0</v>
          </cell>
          <cell r="P578">
            <v>0</v>
          </cell>
          <cell r="Q578">
            <v>64248.770833333321</v>
          </cell>
          <cell r="V578">
            <v>0</v>
          </cell>
          <cell r="W578">
            <v>0</v>
          </cell>
          <cell r="X578">
            <v>0</v>
          </cell>
          <cell r="AD578">
            <v>0</v>
          </cell>
          <cell r="AE578">
            <v>0</v>
          </cell>
          <cell r="AF578">
            <v>0</v>
          </cell>
          <cell r="AG578">
            <v>0</v>
          </cell>
          <cell r="AH578">
            <v>64248.770833333321</v>
          </cell>
          <cell r="AJ578">
            <v>0</v>
          </cell>
        </row>
        <row r="579">
          <cell r="A579">
            <v>16502033</v>
          </cell>
          <cell r="C579" t="str">
            <v>Prepaid PSE Building Brokerage Fee - Short Term</v>
          </cell>
          <cell r="D579">
            <v>60000</v>
          </cell>
          <cell r="E579">
            <v>60000</v>
          </cell>
          <cell r="F579">
            <v>60000</v>
          </cell>
          <cell r="G579">
            <v>0</v>
          </cell>
          <cell r="H579">
            <v>0</v>
          </cell>
          <cell r="I579">
            <v>0</v>
          </cell>
          <cell r="J579">
            <v>0</v>
          </cell>
          <cell r="K579">
            <v>0</v>
          </cell>
          <cell r="L579">
            <v>0</v>
          </cell>
          <cell r="M579">
            <v>0</v>
          </cell>
          <cell r="N579">
            <v>0</v>
          </cell>
          <cell r="O579">
            <v>0</v>
          </cell>
          <cell r="P579">
            <v>0</v>
          </cell>
          <cell r="Q579">
            <v>12500</v>
          </cell>
          <cell r="V579">
            <v>0</v>
          </cell>
          <cell r="W579">
            <v>0</v>
          </cell>
          <cell r="X579">
            <v>0</v>
          </cell>
          <cell r="AD579">
            <v>0</v>
          </cell>
          <cell r="AE579">
            <v>0</v>
          </cell>
          <cell r="AF579">
            <v>0</v>
          </cell>
          <cell r="AG579">
            <v>0</v>
          </cell>
          <cell r="AH579">
            <v>12500</v>
          </cell>
          <cell r="AJ579">
            <v>0</v>
          </cell>
        </row>
        <row r="580">
          <cell r="A580">
            <v>16502043</v>
          </cell>
          <cell r="C580" t="str">
            <v>Prepaid Glassdoor Invoice - Short Term</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V580">
            <v>0</v>
          </cell>
          <cell r="W580">
            <v>0</v>
          </cell>
          <cell r="X580">
            <v>0</v>
          </cell>
          <cell r="AD580">
            <v>0</v>
          </cell>
          <cell r="AE580">
            <v>0</v>
          </cell>
          <cell r="AF580">
            <v>0</v>
          </cell>
          <cell r="AG580">
            <v>0</v>
          </cell>
          <cell r="AH580">
            <v>0</v>
          </cell>
          <cell r="AJ580">
            <v>0</v>
          </cell>
        </row>
        <row r="581">
          <cell r="A581">
            <v>16502053</v>
          </cell>
          <cell r="C581" t="str">
            <v>Prepaid RSA - Archer Software Maintenance ST</v>
          </cell>
          <cell r="D581">
            <v>25245.75</v>
          </cell>
          <cell r="E581">
            <v>16830.490000000002</v>
          </cell>
          <cell r="F581">
            <v>8415.23</v>
          </cell>
          <cell r="G581">
            <v>0</v>
          </cell>
          <cell r="H581">
            <v>92567.83</v>
          </cell>
          <cell r="I581">
            <v>84152.57</v>
          </cell>
          <cell r="J581">
            <v>75737.31</v>
          </cell>
          <cell r="K581">
            <v>67322.05</v>
          </cell>
          <cell r="L581">
            <v>58906.79</v>
          </cell>
          <cell r="M581">
            <v>50491.53</v>
          </cell>
          <cell r="N581">
            <v>42076.27</v>
          </cell>
          <cell r="O581">
            <v>33661.01</v>
          </cell>
          <cell r="P581">
            <v>25245.75</v>
          </cell>
          <cell r="Q581">
            <v>46283.902499999997</v>
          </cell>
          <cell r="V581">
            <v>0</v>
          </cell>
          <cell r="W581">
            <v>0</v>
          </cell>
          <cell r="X581">
            <v>0</v>
          </cell>
          <cell r="AD581">
            <v>0</v>
          </cell>
          <cell r="AE581">
            <v>0</v>
          </cell>
          <cell r="AF581">
            <v>0</v>
          </cell>
          <cell r="AG581">
            <v>0</v>
          </cell>
          <cell r="AH581">
            <v>46283.902499999997</v>
          </cell>
          <cell r="AJ581">
            <v>0</v>
          </cell>
        </row>
        <row r="582">
          <cell r="A582">
            <v>16502063</v>
          </cell>
          <cell r="C582" t="str">
            <v>Prepaid-Corner Stone-Palms Payments-Short Term</v>
          </cell>
          <cell r="D582">
            <v>43149.29</v>
          </cell>
          <cell r="E582">
            <v>28766.17</v>
          </cell>
          <cell r="F582">
            <v>14383.05</v>
          </cell>
          <cell r="G582">
            <v>0</v>
          </cell>
          <cell r="H582">
            <v>158366.66</v>
          </cell>
          <cell r="I582">
            <v>143969.69</v>
          </cell>
          <cell r="J582">
            <v>129572.72</v>
          </cell>
          <cell r="K582">
            <v>115175.75</v>
          </cell>
          <cell r="L582">
            <v>100778.78</v>
          </cell>
          <cell r="M582">
            <v>86381.81</v>
          </cell>
          <cell r="N582">
            <v>71984.84</v>
          </cell>
          <cell r="O582">
            <v>57587.87</v>
          </cell>
          <cell r="P582">
            <v>43190.9</v>
          </cell>
          <cell r="Q582">
            <v>79178.119583333333</v>
          </cell>
          <cell r="V582">
            <v>0</v>
          </cell>
          <cell r="W582">
            <v>0</v>
          </cell>
          <cell r="X582">
            <v>0</v>
          </cell>
          <cell r="AD582">
            <v>0</v>
          </cell>
          <cell r="AE582">
            <v>0</v>
          </cell>
          <cell r="AF582">
            <v>0</v>
          </cell>
          <cell r="AG582">
            <v>0</v>
          </cell>
          <cell r="AH582">
            <v>79178.119583333333</v>
          </cell>
          <cell r="AJ582">
            <v>0</v>
          </cell>
        </row>
        <row r="583">
          <cell r="A583">
            <v>16502073</v>
          </cell>
          <cell r="C583" t="str">
            <v>Prepaid-Smartpros-Short Term</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V583">
            <v>0</v>
          </cell>
          <cell r="W583">
            <v>0</v>
          </cell>
          <cell r="X583">
            <v>0</v>
          </cell>
          <cell r="AD583">
            <v>0</v>
          </cell>
          <cell r="AE583">
            <v>0</v>
          </cell>
          <cell r="AF583">
            <v>0</v>
          </cell>
          <cell r="AG583">
            <v>0</v>
          </cell>
          <cell r="AH583">
            <v>0</v>
          </cell>
          <cell r="AJ583">
            <v>0</v>
          </cell>
        </row>
        <row r="584">
          <cell r="A584">
            <v>16502083</v>
          </cell>
          <cell r="C584" t="str">
            <v>Prepaid- TAIT/Zetron Support Agreement-ST</v>
          </cell>
          <cell r="D584">
            <v>73158.16</v>
          </cell>
          <cell r="E584">
            <v>58526.52</v>
          </cell>
          <cell r="F584">
            <v>43894.879999999997</v>
          </cell>
          <cell r="G584">
            <v>29263.24</v>
          </cell>
          <cell r="H584">
            <v>14631.6</v>
          </cell>
          <cell r="I584">
            <v>0</v>
          </cell>
          <cell r="J584">
            <v>0</v>
          </cell>
          <cell r="K584">
            <v>0</v>
          </cell>
          <cell r="L584">
            <v>0</v>
          </cell>
          <cell r="M584">
            <v>0</v>
          </cell>
          <cell r="N584">
            <v>0</v>
          </cell>
          <cell r="O584">
            <v>0</v>
          </cell>
          <cell r="P584">
            <v>0</v>
          </cell>
          <cell r="Q584">
            <v>15241.276666666667</v>
          </cell>
          <cell r="V584">
            <v>0</v>
          </cell>
          <cell r="W584">
            <v>0</v>
          </cell>
          <cell r="X584">
            <v>0</v>
          </cell>
          <cell r="AD584">
            <v>0</v>
          </cell>
          <cell r="AE584">
            <v>0</v>
          </cell>
          <cell r="AF584">
            <v>0</v>
          </cell>
          <cell r="AG584">
            <v>0</v>
          </cell>
          <cell r="AH584">
            <v>15241.276666666667</v>
          </cell>
          <cell r="AJ584">
            <v>0</v>
          </cell>
        </row>
        <row r="585">
          <cell r="A585">
            <v>16502093</v>
          </cell>
          <cell r="C585" t="str">
            <v>Prepaid - Structured-Symantac Renewal - Short Term</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V585">
            <v>0</v>
          </cell>
          <cell r="W585">
            <v>0</v>
          </cell>
          <cell r="X585">
            <v>0</v>
          </cell>
          <cell r="AD585">
            <v>0</v>
          </cell>
          <cell r="AE585">
            <v>0</v>
          </cell>
          <cell r="AF585">
            <v>0</v>
          </cell>
          <cell r="AG585">
            <v>0</v>
          </cell>
          <cell r="AH585">
            <v>0</v>
          </cell>
          <cell r="AJ585">
            <v>0</v>
          </cell>
        </row>
        <row r="586">
          <cell r="A586">
            <v>16502103</v>
          </cell>
          <cell r="C586" t="str">
            <v>Prepaid-Doble Energineering Equip Lease-ST</v>
          </cell>
          <cell r="D586">
            <v>110788</v>
          </cell>
          <cell r="E586">
            <v>97295</v>
          </cell>
          <cell r="F586">
            <v>83644</v>
          </cell>
          <cell r="G586">
            <v>69993</v>
          </cell>
          <cell r="H586">
            <v>56342</v>
          </cell>
          <cell r="I586">
            <v>43176</v>
          </cell>
          <cell r="J586">
            <v>29525</v>
          </cell>
          <cell r="K586">
            <v>15923.95</v>
          </cell>
          <cell r="L586">
            <v>0</v>
          </cell>
          <cell r="M586">
            <v>0</v>
          </cell>
          <cell r="N586">
            <v>0</v>
          </cell>
          <cell r="O586">
            <v>163812</v>
          </cell>
          <cell r="P586">
            <v>109208</v>
          </cell>
          <cell r="Q586">
            <v>55809.079166666663</v>
          </cell>
          <cell r="V586">
            <v>0</v>
          </cell>
          <cell r="W586">
            <v>0</v>
          </cell>
          <cell r="X586">
            <v>0</v>
          </cell>
          <cell r="AD586">
            <v>0</v>
          </cell>
          <cell r="AE586">
            <v>0</v>
          </cell>
          <cell r="AF586">
            <v>0</v>
          </cell>
          <cell r="AG586">
            <v>0</v>
          </cell>
          <cell r="AH586">
            <v>55809.079166666663</v>
          </cell>
          <cell r="AJ586">
            <v>0</v>
          </cell>
        </row>
        <row r="587">
          <cell r="A587">
            <v>16502011</v>
          </cell>
          <cell r="C587" t="str">
            <v>Prepaid-Big 4 Telecommunications Exp- Short-Term</v>
          </cell>
          <cell r="D587">
            <v>0</v>
          </cell>
          <cell r="E587">
            <v>19213.86</v>
          </cell>
          <cell r="F587">
            <v>9606.93</v>
          </cell>
          <cell r="G587">
            <v>0</v>
          </cell>
          <cell r="H587">
            <v>0</v>
          </cell>
          <cell r="I587">
            <v>0</v>
          </cell>
          <cell r="J587">
            <v>0</v>
          </cell>
          <cell r="K587">
            <v>0</v>
          </cell>
          <cell r="L587">
            <v>0</v>
          </cell>
          <cell r="M587">
            <v>0</v>
          </cell>
          <cell r="N587">
            <v>0</v>
          </cell>
          <cell r="O587">
            <v>0</v>
          </cell>
          <cell r="P587">
            <v>0</v>
          </cell>
          <cell r="Q587">
            <v>2401.7325000000001</v>
          </cell>
          <cell r="V587">
            <v>0</v>
          </cell>
          <cell r="W587">
            <v>0</v>
          </cell>
          <cell r="X587">
            <v>0</v>
          </cell>
          <cell r="AD587">
            <v>0</v>
          </cell>
          <cell r="AE587">
            <v>0</v>
          </cell>
          <cell r="AF587">
            <v>0</v>
          </cell>
          <cell r="AG587">
            <v>0</v>
          </cell>
          <cell r="AH587">
            <v>2401.7325000000001</v>
          </cell>
          <cell r="AJ587">
            <v>0</v>
          </cell>
        </row>
        <row r="588">
          <cell r="A588">
            <v>16502113</v>
          </cell>
          <cell r="C588" t="str">
            <v>Prepaid- Tensing Annual Maintenance &amp; Support-ST</v>
          </cell>
          <cell r="D588">
            <v>83835.95</v>
          </cell>
          <cell r="E588">
            <v>75452.36</v>
          </cell>
          <cell r="F588">
            <v>67068.77</v>
          </cell>
          <cell r="G588">
            <v>58685.18</v>
          </cell>
          <cell r="H588">
            <v>50301.59</v>
          </cell>
          <cell r="I588">
            <v>41918</v>
          </cell>
          <cell r="J588">
            <v>33534.410000000003</v>
          </cell>
          <cell r="K588">
            <v>25150.82</v>
          </cell>
          <cell r="L588">
            <v>16767.23</v>
          </cell>
          <cell r="M588">
            <v>8383.64</v>
          </cell>
          <cell r="N588">
            <v>0.05</v>
          </cell>
          <cell r="O588">
            <v>92219.54</v>
          </cell>
          <cell r="P588">
            <v>83835.95</v>
          </cell>
          <cell r="Q588">
            <v>46109.795000000006</v>
          </cell>
          <cell r="V588">
            <v>0</v>
          </cell>
          <cell r="W588">
            <v>0</v>
          </cell>
          <cell r="X588">
            <v>0</v>
          </cell>
          <cell r="AD588">
            <v>0</v>
          </cell>
          <cell r="AE588">
            <v>0</v>
          </cell>
          <cell r="AF588">
            <v>0</v>
          </cell>
          <cell r="AG588">
            <v>0</v>
          </cell>
          <cell r="AH588">
            <v>46109.795000000006</v>
          </cell>
          <cell r="AJ588">
            <v>0</v>
          </cell>
        </row>
        <row r="589">
          <cell r="A589">
            <v>16502123</v>
          </cell>
          <cell r="C589" t="str">
            <v>Prepaid - Open Text -ST</v>
          </cell>
          <cell r="D589">
            <v>19711.169999999998</v>
          </cell>
          <cell r="E589">
            <v>13140.78</v>
          </cell>
          <cell r="F589">
            <v>6570.39</v>
          </cell>
          <cell r="G589">
            <v>0</v>
          </cell>
          <cell r="H589">
            <v>0</v>
          </cell>
          <cell r="I589">
            <v>0</v>
          </cell>
          <cell r="J589">
            <v>0</v>
          </cell>
          <cell r="K589">
            <v>0</v>
          </cell>
          <cell r="L589">
            <v>0</v>
          </cell>
          <cell r="M589">
            <v>0</v>
          </cell>
          <cell r="N589">
            <v>0</v>
          </cell>
          <cell r="O589">
            <v>0</v>
          </cell>
          <cell r="P589">
            <v>0</v>
          </cell>
          <cell r="Q589">
            <v>2463.8962500000002</v>
          </cell>
          <cell r="V589">
            <v>0</v>
          </cell>
          <cell r="W589">
            <v>0</v>
          </cell>
          <cell r="X589">
            <v>0</v>
          </cell>
          <cell r="AD589">
            <v>0</v>
          </cell>
          <cell r="AE589">
            <v>0</v>
          </cell>
          <cell r="AF589">
            <v>0</v>
          </cell>
          <cell r="AG589">
            <v>0</v>
          </cell>
          <cell r="AH589">
            <v>2463.8962500000002</v>
          </cell>
          <cell r="AJ589">
            <v>0</v>
          </cell>
        </row>
        <row r="590">
          <cell r="A590">
            <v>16502133</v>
          </cell>
          <cell r="C590" t="str">
            <v>Prepaid-ServiceNow-Maintenance Service Contract-ST</v>
          </cell>
          <cell r="D590">
            <v>290919.59999999998</v>
          </cell>
          <cell r="E590">
            <v>258595.20000000001</v>
          </cell>
          <cell r="F590">
            <v>226270.8</v>
          </cell>
          <cell r="G590">
            <v>193946.4</v>
          </cell>
          <cell r="H590">
            <v>161622</v>
          </cell>
          <cell r="I590">
            <v>129297.60000000001</v>
          </cell>
          <cell r="J590">
            <v>96973.2</v>
          </cell>
          <cell r="K590">
            <v>64648.800000000003</v>
          </cell>
          <cell r="L590">
            <v>32324.400000000001</v>
          </cell>
          <cell r="M590">
            <v>412530.3</v>
          </cell>
          <cell r="N590">
            <v>378152.77</v>
          </cell>
          <cell r="O590">
            <v>343775.24</v>
          </cell>
          <cell r="P590">
            <v>309397.71000000002</v>
          </cell>
          <cell r="Q590">
            <v>216524.61375000002</v>
          </cell>
          <cell r="AH590">
            <v>216524.61375000002</v>
          </cell>
          <cell r="AJ590">
            <v>0</v>
          </cell>
        </row>
        <row r="591">
          <cell r="A591">
            <v>16502143</v>
          </cell>
          <cell r="C591" t="str">
            <v>16502143-Prepaid-Enterpr Licens Cisco Telephony Maintan-ST</v>
          </cell>
          <cell r="D591">
            <v>99653.16</v>
          </cell>
          <cell r="E591">
            <v>99653.16</v>
          </cell>
          <cell r="F591">
            <v>99653.16</v>
          </cell>
          <cell r="G591">
            <v>0</v>
          </cell>
          <cell r="H591">
            <v>0</v>
          </cell>
          <cell r="I591">
            <v>0</v>
          </cell>
          <cell r="J591">
            <v>0</v>
          </cell>
          <cell r="K591">
            <v>0</v>
          </cell>
          <cell r="L591">
            <v>0</v>
          </cell>
          <cell r="M591">
            <v>0</v>
          </cell>
          <cell r="N591">
            <v>0</v>
          </cell>
          <cell r="O591">
            <v>0</v>
          </cell>
          <cell r="P591">
            <v>0</v>
          </cell>
          <cell r="Q591">
            <v>20761.075000000001</v>
          </cell>
          <cell r="AH591">
            <v>20761.075000000001</v>
          </cell>
          <cell r="AJ591">
            <v>0</v>
          </cell>
        </row>
        <row r="592">
          <cell r="A592">
            <v>16502153</v>
          </cell>
          <cell r="C592" t="str">
            <v>Prepaid-Annual Maintan for LogRhythm-ST</v>
          </cell>
          <cell r="D592">
            <v>208190.26</v>
          </cell>
          <cell r="E592">
            <v>189263.87</v>
          </cell>
          <cell r="F592">
            <v>170337.48</v>
          </cell>
          <cell r="G592">
            <v>151411.09</v>
          </cell>
          <cell r="H592">
            <v>132484.70000000001</v>
          </cell>
          <cell r="I592">
            <v>113558.31</v>
          </cell>
          <cell r="J592">
            <v>94631.92</v>
          </cell>
          <cell r="K592">
            <v>75705.53</v>
          </cell>
          <cell r="L592">
            <v>56779.14</v>
          </cell>
          <cell r="M592">
            <v>37852.75</v>
          </cell>
          <cell r="N592">
            <v>18926.36</v>
          </cell>
          <cell r="O592">
            <v>0</v>
          </cell>
          <cell r="P592">
            <v>214026.07</v>
          </cell>
          <cell r="Q592">
            <v>104338.27625</v>
          </cell>
          <cell r="AH592">
            <v>104338.27625</v>
          </cell>
          <cell r="AJ592">
            <v>0</v>
          </cell>
        </row>
        <row r="593">
          <cell r="A593" t="str">
            <v>16502163</v>
          </cell>
          <cell r="C593" t="str">
            <v>Prepaid-CEB - Annual CIO Membership</v>
          </cell>
          <cell r="E593">
            <v>72664.2</v>
          </cell>
          <cell r="F593">
            <v>67473.899999999994</v>
          </cell>
          <cell r="G593">
            <v>62283.6</v>
          </cell>
          <cell r="H593">
            <v>57093.3</v>
          </cell>
          <cell r="I593">
            <v>51903</v>
          </cell>
          <cell r="J593">
            <v>46712.7</v>
          </cell>
          <cell r="K593">
            <v>41522.400000000001</v>
          </cell>
          <cell r="L593">
            <v>36332.1</v>
          </cell>
          <cell r="M593">
            <v>31141.8</v>
          </cell>
          <cell r="N593">
            <v>25951.5</v>
          </cell>
          <cell r="O593">
            <v>20761.2</v>
          </cell>
          <cell r="P593">
            <v>15570.9</v>
          </cell>
          <cell r="Q593">
            <v>43468.762500000004</v>
          </cell>
          <cell r="AH593">
            <v>43468.762500000004</v>
          </cell>
          <cell r="AJ593">
            <v>0</v>
          </cell>
        </row>
        <row r="594">
          <cell r="A594" t="str">
            <v>16502173</v>
          </cell>
          <cell r="C594" t="str">
            <v>Prepaid - CheckPoint Structure</v>
          </cell>
          <cell r="G594">
            <v>165144.53</v>
          </cell>
          <cell r="H594">
            <v>123858.41</v>
          </cell>
          <cell r="I594">
            <v>82572.289999999994</v>
          </cell>
          <cell r="J594">
            <v>41286.17</v>
          </cell>
          <cell r="K594">
            <v>0</v>
          </cell>
          <cell r="L594">
            <v>0</v>
          </cell>
          <cell r="M594">
            <v>452425.7</v>
          </cell>
          <cell r="N594">
            <v>452425.7</v>
          </cell>
          <cell r="O594">
            <v>402156.18</v>
          </cell>
          <cell r="P594">
            <v>351886.66</v>
          </cell>
          <cell r="Q594">
            <v>157984.35916666666</v>
          </cell>
          <cell r="AH594">
            <v>157984.35916666666</v>
          </cell>
          <cell r="AJ594">
            <v>0</v>
          </cell>
        </row>
        <row r="595">
          <cell r="A595">
            <v>16502181</v>
          </cell>
          <cell r="C595" t="str">
            <v>Prepaid - Swinomish Tribal Res 115kv TS</v>
          </cell>
          <cell r="G595">
            <v>9164.11</v>
          </cell>
          <cell r="H595">
            <v>9164.11</v>
          </cell>
          <cell r="I595">
            <v>9164.11</v>
          </cell>
          <cell r="J595">
            <v>9164.11</v>
          </cell>
          <cell r="K595">
            <v>9164.11</v>
          </cell>
          <cell r="L595">
            <v>9164.11</v>
          </cell>
          <cell r="M595">
            <v>9164.11</v>
          </cell>
          <cell r="N595">
            <v>9164.11</v>
          </cell>
          <cell r="O595">
            <v>9164.11</v>
          </cell>
          <cell r="P595">
            <v>9164.11</v>
          </cell>
          <cell r="Q595">
            <v>7254.9204166666677</v>
          </cell>
          <cell r="AH595">
            <v>7254.9204166666677</v>
          </cell>
          <cell r="AJ595">
            <v>0</v>
          </cell>
        </row>
        <row r="596">
          <cell r="A596">
            <v>16502191</v>
          </cell>
          <cell r="C596" t="str">
            <v>Prepaid - LSR Leaseholder Minimum Rent</v>
          </cell>
          <cell r="G596">
            <v>185550.72</v>
          </cell>
          <cell r="H596">
            <v>482649.55</v>
          </cell>
          <cell r="I596">
            <v>530321.75</v>
          </cell>
          <cell r="J596">
            <v>816223.16</v>
          </cell>
          <cell r="K596">
            <v>559143.41</v>
          </cell>
          <cell r="L596">
            <v>345954.58</v>
          </cell>
          <cell r="M596">
            <v>291088.71999999997</v>
          </cell>
          <cell r="N596">
            <v>163817.44</v>
          </cell>
          <cell r="O596">
            <v>77187.55</v>
          </cell>
          <cell r="P596">
            <v>130033.5</v>
          </cell>
          <cell r="Q596">
            <v>293079.46916666668</v>
          </cell>
          <cell r="AH596">
            <v>293079.46916666668</v>
          </cell>
          <cell r="AJ596">
            <v>0</v>
          </cell>
        </row>
        <row r="597">
          <cell r="A597">
            <v>16502201</v>
          </cell>
          <cell r="C597" t="str">
            <v>Prepaid - ROW Dis Crossing Rainbow Brid</v>
          </cell>
          <cell r="G597">
            <v>14084</v>
          </cell>
          <cell r="H597">
            <v>14084</v>
          </cell>
          <cell r="I597">
            <v>14084</v>
          </cell>
          <cell r="J597">
            <v>14084</v>
          </cell>
          <cell r="K597">
            <v>14084</v>
          </cell>
          <cell r="L597">
            <v>14084</v>
          </cell>
          <cell r="M597">
            <v>14084</v>
          </cell>
          <cell r="N597">
            <v>14084</v>
          </cell>
          <cell r="O597">
            <v>14084</v>
          </cell>
          <cell r="P597">
            <v>14084</v>
          </cell>
          <cell r="Q597">
            <v>11149.833333333334</v>
          </cell>
          <cell r="AH597">
            <v>11149.833333333334</v>
          </cell>
          <cell r="AJ597">
            <v>0</v>
          </cell>
        </row>
        <row r="598">
          <cell r="A598">
            <v>16502213</v>
          </cell>
          <cell r="C598" t="str">
            <v>Prepaid - Workiva Subscription - ST</v>
          </cell>
          <cell r="G598">
            <v>49524</v>
          </cell>
          <cell r="H598">
            <v>49524</v>
          </cell>
          <cell r="I598">
            <v>49524</v>
          </cell>
          <cell r="J598">
            <v>49524</v>
          </cell>
          <cell r="K598">
            <v>45397</v>
          </cell>
          <cell r="L598">
            <v>41270</v>
          </cell>
          <cell r="M598">
            <v>37143</v>
          </cell>
          <cell r="N598">
            <v>33016</v>
          </cell>
          <cell r="O598">
            <v>28889</v>
          </cell>
          <cell r="P598">
            <v>24762</v>
          </cell>
          <cell r="Q598">
            <v>33016</v>
          </cell>
          <cell r="AH598">
            <v>33016</v>
          </cell>
          <cell r="AJ598">
            <v>0</v>
          </cell>
        </row>
        <row r="599">
          <cell r="A599">
            <v>16502221</v>
          </cell>
          <cell r="C599" t="str">
            <v>Prepaid - Goldendale Capital Maint Majo</v>
          </cell>
          <cell r="G599">
            <v>348295.47</v>
          </cell>
          <cell r="H599">
            <v>17548295.469999999</v>
          </cell>
          <cell r="I599">
            <v>17548295.469999999</v>
          </cell>
          <cell r="J599">
            <v>17648271.690000001</v>
          </cell>
          <cell r="K599">
            <v>18023674.600000001</v>
          </cell>
          <cell r="L599">
            <v>18023674.600000001</v>
          </cell>
          <cell r="M599">
            <v>0</v>
          </cell>
          <cell r="N599">
            <v>0</v>
          </cell>
          <cell r="O599">
            <v>48794.25</v>
          </cell>
          <cell r="P599">
            <v>0</v>
          </cell>
          <cell r="Q599">
            <v>7432441.7958333315</v>
          </cell>
          <cell r="AH599">
            <v>7432441.7958333315</v>
          </cell>
          <cell r="AJ599">
            <v>0</v>
          </cell>
        </row>
        <row r="600">
          <cell r="A600">
            <v>16502231</v>
          </cell>
          <cell r="C600" t="str">
            <v>Prepaid - Goldendale Expense Maint Majo</v>
          </cell>
          <cell r="G600">
            <v>1487363.59</v>
          </cell>
          <cell r="H600">
            <v>1487363.59</v>
          </cell>
          <cell r="I600">
            <v>1487363.59</v>
          </cell>
          <cell r="J600">
            <v>1542240.76</v>
          </cell>
          <cell r="K600">
            <v>1748299.98</v>
          </cell>
          <cell r="L600">
            <v>1748299.98</v>
          </cell>
          <cell r="M600">
            <v>0</v>
          </cell>
          <cell r="N600">
            <v>0</v>
          </cell>
          <cell r="O600">
            <v>26783.63</v>
          </cell>
          <cell r="P600">
            <v>0</v>
          </cell>
          <cell r="Q600">
            <v>793976.26000000013</v>
          </cell>
          <cell r="AH600">
            <v>793976.26000000013</v>
          </cell>
          <cell r="AJ600">
            <v>0</v>
          </cell>
        </row>
        <row r="601">
          <cell r="A601">
            <v>16502241</v>
          </cell>
          <cell r="C601" t="str">
            <v>Prepaid - Goldendale Inventory - ST</v>
          </cell>
          <cell r="G601">
            <v>78391.89</v>
          </cell>
          <cell r="H601">
            <v>78391.89</v>
          </cell>
          <cell r="I601">
            <v>78391.89</v>
          </cell>
          <cell r="J601">
            <v>79988.320000000007</v>
          </cell>
          <cell r="K601">
            <v>85982.52</v>
          </cell>
          <cell r="L601">
            <v>85982.52</v>
          </cell>
          <cell r="M601">
            <v>0</v>
          </cell>
          <cell r="N601">
            <v>0</v>
          </cell>
          <cell r="O601">
            <v>780.45</v>
          </cell>
          <cell r="P601">
            <v>0</v>
          </cell>
          <cell r="Q601">
            <v>40659.123333333337</v>
          </cell>
          <cell r="AH601">
            <v>40659.123333333337</v>
          </cell>
          <cell r="AJ601">
            <v>0</v>
          </cell>
        </row>
        <row r="602">
          <cell r="A602" t="str">
            <v>16502261</v>
          </cell>
          <cell r="C602" t="str">
            <v>Prepaid - Mint Farm Capital FFH - Major</v>
          </cell>
          <cell r="P602">
            <v>1355478.73</v>
          </cell>
          <cell r="Q602">
            <v>56478.280416666668</v>
          </cell>
          <cell r="AH602">
            <v>56478.280416666668</v>
          </cell>
          <cell r="AJ602">
            <v>0</v>
          </cell>
        </row>
        <row r="603">
          <cell r="A603" t="str">
            <v>16502271</v>
          </cell>
          <cell r="C603" t="str">
            <v>Prepaid - Mint Farm Expense FFH - Major</v>
          </cell>
          <cell r="P603">
            <v>1148988.94</v>
          </cell>
          <cell r="Q603">
            <v>47874.539166666662</v>
          </cell>
          <cell r="AH603">
            <v>47874.539166666662</v>
          </cell>
          <cell r="AJ603">
            <v>0</v>
          </cell>
        </row>
        <row r="604">
          <cell r="A604" t="str">
            <v>16502381</v>
          </cell>
          <cell r="C604" t="str">
            <v>Prepaid - Freddy 1 Capital FFH - Major</v>
          </cell>
          <cell r="P604">
            <v>1261603.25</v>
          </cell>
          <cell r="Q604">
            <v>52566.802083333336</v>
          </cell>
          <cell r="AH604">
            <v>52566.802083333336</v>
          </cell>
          <cell r="AJ604">
            <v>0</v>
          </cell>
        </row>
        <row r="605">
          <cell r="A605">
            <v>16502382</v>
          </cell>
          <cell r="C605" t="str">
            <v>Prepaid - Gas Options - ST</v>
          </cell>
          <cell r="G605">
            <v>2279473.75</v>
          </cell>
          <cell r="H605">
            <v>1982067.5</v>
          </cell>
          <cell r="I605">
            <v>1958661.25</v>
          </cell>
          <cell r="J605">
            <v>2272017.5</v>
          </cell>
          <cell r="K605">
            <v>2140805</v>
          </cell>
          <cell r="L605">
            <v>2005486.25</v>
          </cell>
          <cell r="M605">
            <v>2222348.75</v>
          </cell>
          <cell r="N605">
            <v>2087030</v>
          </cell>
          <cell r="O605">
            <v>1981161.25</v>
          </cell>
          <cell r="P605">
            <v>2201848.75</v>
          </cell>
          <cell r="Q605">
            <v>1669164.6354166667</v>
          </cell>
          <cell r="T605" t="str">
            <v>56</v>
          </cell>
          <cell r="U605" t="str">
            <v>Changed</v>
          </cell>
          <cell r="V605">
            <v>0</v>
          </cell>
          <cell r="W605">
            <v>0</v>
          </cell>
          <cell r="X605">
            <v>0</v>
          </cell>
          <cell r="AD605">
            <v>0</v>
          </cell>
          <cell r="AE605">
            <v>1669164.6354166667</v>
          </cell>
          <cell r="AF605">
            <v>1669164.6354166667</v>
          </cell>
          <cell r="AG605">
            <v>1669164.6354166667</v>
          </cell>
          <cell r="AJ605">
            <v>0</v>
          </cell>
        </row>
        <row r="606">
          <cell r="A606" t="str">
            <v>16502391</v>
          </cell>
          <cell r="C606" t="str">
            <v>Prepaid - Freddy 1 Expense FFH - Major</v>
          </cell>
          <cell r="P606">
            <v>2729397.3</v>
          </cell>
          <cell r="Q606">
            <v>113724.8875</v>
          </cell>
          <cell r="AH606">
            <v>113724.8875</v>
          </cell>
          <cell r="AJ606">
            <v>0</v>
          </cell>
        </row>
        <row r="607">
          <cell r="A607">
            <v>16502393</v>
          </cell>
          <cell r="C607" t="str">
            <v>Prepaid - GEC/NICE - ST</v>
          </cell>
          <cell r="G607">
            <v>15330</v>
          </cell>
          <cell r="H607">
            <v>15330</v>
          </cell>
          <cell r="I607">
            <v>15330</v>
          </cell>
          <cell r="J607">
            <v>15330</v>
          </cell>
          <cell r="K607">
            <v>15330</v>
          </cell>
          <cell r="L607">
            <v>15330</v>
          </cell>
          <cell r="M607">
            <v>15330</v>
          </cell>
          <cell r="N607">
            <v>15330</v>
          </cell>
          <cell r="O607">
            <v>15330</v>
          </cell>
          <cell r="P607">
            <v>15330</v>
          </cell>
          <cell r="Q607">
            <v>12136.25</v>
          </cell>
          <cell r="AH607">
            <v>12136.25</v>
          </cell>
          <cell r="AJ607">
            <v>0</v>
          </cell>
        </row>
        <row r="608">
          <cell r="A608" t="str">
            <v>16502401</v>
          </cell>
          <cell r="C608" t="str">
            <v>Prepaid - Freddy 1 Inventory - Major Ma</v>
          </cell>
          <cell r="P608">
            <v>2387883.85</v>
          </cell>
          <cell r="Q608">
            <v>99495.160416666666</v>
          </cell>
          <cell r="AH608">
            <v>99495.160416666666</v>
          </cell>
          <cell r="AJ608">
            <v>0</v>
          </cell>
        </row>
        <row r="609">
          <cell r="A609">
            <v>16502403</v>
          </cell>
          <cell r="C609" t="str">
            <v>Prepaid - TriplePoint - Futrak Maintena</v>
          </cell>
          <cell r="G609">
            <v>87600</v>
          </cell>
          <cell r="H609">
            <v>87600</v>
          </cell>
          <cell r="I609">
            <v>87600</v>
          </cell>
          <cell r="J609">
            <v>87600</v>
          </cell>
          <cell r="K609">
            <v>87600</v>
          </cell>
          <cell r="L609">
            <v>87600</v>
          </cell>
          <cell r="M609">
            <v>87600</v>
          </cell>
          <cell r="N609">
            <v>87600</v>
          </cell>
          <cell r="O609">
            <v>87600</v>
          </cell>
          <cell r="P609">
            <v>87600</v>
          </cell>
          <cell r="Q609">
            <v>69350</v>
          </cell>
          <cell r="AH609">
            <v>69350</v>
          </cell>
          <cell r="AJ609">
            <v>0</v>
          </cell>
        </row>
        <row r="610">
          <cell r="A610">
            <v>16502413</v>
          </cell>
          <cell r="C610" t="str">
            <v>Prepaid - PSE Building Brokerage Fee -</v>
          </cell>
          <cell r="G610">
            <v>60000</v>
          </cell>
          <cell r="H610">
            <v>60000</v>
          </cell>
          <cell r="I610">
            <v>60000</v>
          </cell>
          <cell r="J610">
            <v>60000</v>
          </cell>
          <cell r="K610">
            <v>60000</v>
          </cell>
          <cell r="L610">
            <v>60000</v>
          </cell>
          <cell r="M610">
            <v>60000</v>
          </cell>
          <cell r="N610">
            <v>60000</v>
          </cell>
          <cell r="O610">
            <v>60000</v>
          </cell>
          <cell r="P610">
            <v>60000</v>
          </cell>
          <cell r="Q610">
            <v>47500</v>
          </cell>
          <cell r="AH610">
            <v>47500</v>
          </cell>
          <cell r="AJ610">
            <v>0</v>
          </cell>
        </row>
        <row r="611">
          <cell r="A611">
            <v>16502423</v>
          </cell>
          <cell r="C611" t="str">
            <v>Prepaid - Enterpr Licens Cisco TeleMain</v>
          </cell>
          <cell r="G611">
            <v>99653.16</v>
          </cell>
          <cell r="H611">
            <v>99653.16</v>
          </cell>
          <cell r="I611">
            <v>99653.16</v>
          </cell>
          <cell r="J611">
            <v>99653.16</v>
          </cell>
          <cell r="K611">
            <v>99653.16</v>
          </cell>
          <cell r="L611">
            <v>99653.16</v>
          </cell>
          <cell r="M611">
            <v>99653.16</v>
          </cell>
          <cell r="N611">
            <v>99653.16</v>
          </cell>
          <cell r="O611">
            <v>99653.16</v>
          </cell>
          <cell r="P611">
            <v>99653.16</v>
          </cell>
          <cell r="Q611">
            <v>78892.085000000006</v>
          </cell>
          <cell r="AH611">
            <v>78892.085000000006</v>
          </cell>
          <cell r="AJ611">
            <v>0</v>
          </cell>
        </row>
        <row r="612">
          <cell r="A612">
            <v>16502433</v>
          </cell>
          <cell r="C612" t="str">
            <v>Prepaid - SAI Global License - ST</v>
          </cell>
          <cell r="H612">
            <v>0</v>
          </cell>
          <cell r="I612">
            <v>40906.92</v>
          </cell>
          <cell r="J612">
            <v>40906.92</v>
          </cell>
          <cell r="K612">
            <v>40906.92</v>
          </cell>
          <cell r="L612">
            <v>40906.92</v>
          </cell>
          <cell r="M612">
            <v>40906.92</v>
          </cell>
          <cell r="N612">
            <v>40906.92</v>
          </cell>
          <cell r="O612">
            <v>40906.92</v>
          </cell>
          <cell r="P612">
            <v>40906.92</v>
          </cell>
          <cell r="Q612">
            <v>25566.824999999997</v>
          </cell>
          <cell r="AH612">
            <v>25566.824999999997</v>
          </cell>
          <cell r="AJ612">
            <v>0</v>
          </cell>
        </row>
        <row r="613">
          <cell r="A613">
            <v>16502453</v>
          </cell>
          <cell r="C613" t="str">
            <v>Prepaid - TAIT SW Support Svcs - ST</v>
          </cell>
          <cell r="K613">
            <v>148920</v>
          </cell>
          <cell r="L613">
            <v>148920</v>
          </cell>
          <cell r="M613">
            <v>148920</v>
          </cell>
          <cell r="N613">
            <v>148920</v>
          </cell>
          <cell r="O613">
            <v>148920</v>
          </cell>
          <cell r="P613">
            <v>148920</v>
          </cell>
          <cell r="Q613">
            <v>68255</v>
          </cell>
          <cell r="AH613">
            <v>68255</v>
          </cell>
          <cell r="AJ613">
            <v>0</v>
          </cell>
        </row>
        <row r="614">
          <cell r="A614">
            <v>16502443</v>
          </cell>
          <cell r="C614" t="str">
            <v>Prepaid - CISCO Smartnet (DimensionData</v>
          </cell>
          <cell r="H614">
            <v>0</v>
          </cell>
          <cell r="I614">
            <v>970217.52</v>
          </cell>
          <cell r="J614">
            <v>970217.52</v>
          </cell>
          <cell r="K614">
            <v>970217.52</v>
          </cell>
          <cell r="L614">
            <v>970217.52</v>
          </cell>
          <cell r="M614">
            <v>970217.52</v>
          </cell>
          <cell r="N614">
            <v>970217.52</v>
          </cell>
          <cell r="O614">
            <v>970217.52</v>
          </cell>
          <cell r="P614">
            <v>970217.52</v>
          </cell>
          <cell r="Q614">
            <v>606385.94999999984</v>
          </cell>
          <cell r="AH614">
            <v>606385.94999999984</v>
          </cell>
          <cell r="AJ614">
            <v>0</v>
          </cell>
        </row>
        <row r="615">
          <cell r="A615">
            <v>16502473</v>
          </cell>
          <cell r="C615" t="str">
            <v>Prepaid - ServiceNow Project Portifolio</v>
          </cell>
          <cell r="M615">
            <v>94608</v>
          </cell>
          <cell r="N615">
            <v>86724</v>
          </cell>
          <cell r="O615">
            <v>78840</v>
          </cell>
          <cell r="P615">
            <v>70956</v>
          </cell>
          <cell r="Q615">
            <v>24637.5</v>
          </cell>
          <cell r="AH615">
            <v>24637.5</v>
          </cell>
          <cell r="AJ615">
            <v>0</v>
          </cell>
        </row>
        <row r="616">
          <cell r="A616" t="str">
            <v>16502483</v>
          </cell>
          <cell r="C616" t="str">
            <v>Prepaid - Coriant America - ST</v>
          </cell>
          <cell r="P616">
            <v>74141.350000000006</v>
          </cell>
          <cell r="Q616">
            <v>3089.2229166666671</v>
          </cell>
          <cell r="AH616">
            <v>3089.2229166666671</v>
          </cell>
          <cell r="AJ616">
            <v>0</v>
          </cell>
        </row>
        <row r="617">
          <cell r="A617">
            <v>16504003</v>
          </cell>
          <cell r="C617" t="str">
            <v>Prepaid - GEC/NICE - Long Term</v>
          </cell>
          <cell r="D617">
            <v>30660</v>
          </cell>
          <cell r="E617">
            <v>29382.5</v>
          </cell>
          <cell r="F617">
            <v>28105</v>
          </cell>
          <cell r="G617">
            <v>0</v>
          </cell>
          <cell r="H617">
            <v>0</v>
          </cell>
          <cell r="I617">
            <v>0</v>
          </cell>
          <cell r="J617">
            <v>0</v>
          </cell>
          <cell r="K617">
            <v>0</v>
          </cell>
          <cell r="L617">
            <v>0</v>
          </cell>
          <cell r="M617">
            <v>0</v>
          </cell>
          <cell r="N617">
            <v>0</v>
          </cell>
          <cell r="O617">
            <v>0</v>
          </cell>
          <cell r="P617">
            <v>0</v>
          </cell>
          <cell r="Q617">
            <v>6068.125</v>
          </cell>
          <cell r="V617">
            <v>0</v>
          </cell>
          <cell r="W617">
            <v>0</v>
          </cell>
          <cell r="X617">
            <v>0</v>
          </cell>
          <cell r="AD617">
            <v>0</v>
          </cell>
          <cell r="AE617">
            <v>0</v>
          </cell>
          <cell r="AF617">
            <v>0</v>
          </cell>
          <cell r="AG617">
            <v>0</v>
          </cell>
          <cell r="AH617">
            <v>6068.125</v>
          </cell>
          <cell r="AJ617">
            <v>0</v>
          </cell>
        </row>
        <row r="618">
          <cell r="A618">
            <v>16504013</v>
          </cell>
          <cell r="C618" t="str">
            <v>Prepaid Voice Print International - Long Term</v>
          </cell>
          <cell r="D618">
            <v>16311.89</v>
          </cell>
          <cell r="E618">
            <v>8156</v>
          </cell>
          <cell r="F618">
            <v>0</v>
          </cell>
          <cell r="G618">
            <v>0</v>
          </cell>
          <cell r="H618">
            <v>0</v>
          </cell>
          <cell r="I618">
            <v>0</v>
          </cell>
          <cell r="J618">
            <v>0</v>
          </cell>
          <cell r="K618">
            <v>0</v>
          </cell>
          <cell r="L618">
            <v>0</v>
          </cell>
          <cell r="M618">
            <v>0</v>
          </cell>
          <cell r="N618">
            <v>0</v>
          </cell>
          <cell r="O618">
            <v>0</v>
          </cell>
          <cell r="P618">
            <v>0</v>
          </cell>
          <cell r="Q618">
            <v>1359.3287499999999</v>
          </cell>
          <cell r="AD618">
            <v>0</v>
          </cell>
          <cell r="AE618">
            <v>0</v>
          </cell>
          <cell r="AF618">
            <v>0</v>
          </cell>
          <cell r="AG618">
            <v>0</v>
          </cell>
          <cell r="AH618">
            <v>1359.3287499999999</v>
          </cell>
          <cell r="AJ618">
            <v>0</v>
          </cell>
        </row>
        <row r="619">
          <cell r="A619">
            <v>16504023</v>
          </cell>
          <cell r="C619" t="str">
            <v>Prepaid - TAIT SW Support Svcs - LT</v>
          </cell>
          <cell r="K619">
            <v>421940</v>
          </cell>
          <cell r="L619">
            <v>409530</v>
          </cell>
          <cell r="M619">
            <v>397120</v>
          </cell>
          <cell r="N619">
            <v>384710</v>
          </cell>
          <cell r="O619">
            <v>372300</v>
          </cell>
          <cell r="P619">
            <v>359890</v>
          </cell>
          <cell r="Q619">
            <v>180462.08333333334</v>
          </cell>
          <cell r="AH619">
            <v>180462.08333333334</v>
          </cell>
          <cell r="AJ619">
            <v>0</v>
          </cell>
        </row>
        <row r="620">
          <cell r="A620">
            <v>16504033</v>
          </cell>
          <cell r="C620" t="str">
            <v>Prepaid PSE Building Brokerage Fee - Term Term</v>
          </cell>
          <cell r="D620">
            <v>110000</v>
          </cell>
          <cell r="E620">
            <v>105000</v>
          </cell>
          <cell r="F620">
            <v>100000</v>
          </cell>
          <cell r="G620">
            <v>0</v>
          </cell>
          <cell r="H620">
            <v>0</v>
          </cell>
          <cell r="I620">
            <v>0</v>
          </cell>
          <cell r="J620">
            <v>0</v>
          </cell>
          <cell r="K620">
            <v>0</v>
          </cell>
          <cell r="L620">
            <v>0</v>
          </cell>
          <cell r="M620">
            <v>0</v>
          </cell>
          <cell r="N620">
            <v>0</v>
          </cell>
          <cell r="O620">
            <v>0</v>
          </cell>
          <cell r="P620">
            <v>0</v>
          </cell>
          <cell r="Q620">
            <v>21666.666666666668</v>
          </cell>
          <cell r="V620">
            <v>0</v>
          </cell>
          <cell r="W620">
            <v>0</v>
          </cell>
          <cell r="X620">
            <v>0</v>
          </cell>
          <cell r="AD620">
            <v>0</v>
          </cell>
          <cell r="AE620">
            <v>0</v>
          </cell>
          <cell r="AF620">
            <v>0</v>
          </cell>
          <cell r="AG620">
            <v>0</v>
          </cell>
          <cell r="AH620">
            <v>21666.666666666668</v>
          </cell>
          <cell r="AJ620">
            <v>0</v>
          </cell>
        </row>
        <row r="621">
          <cell r="A621">
            <v>16504043</v>
          </cell>
          <cell r="C621" t="str">
            <v>Prepaid-TriplePoint-Futrak Maintenance-LT</v>
          </cell>
          <cell r="D621">
            <v>87600</v>
          </cell>
          <cell r="E621">
            <v>80300</v>
          </cell>
          <cell r="F621">
            <v>73000</v>
          </cell>
          <cell r="G621">
            <v>0</v>
          </cell>
          <cell r="H621">
            <v>0</v>
          </cell>
          <cell r="I621">
            <v>0</v>
          </cell>
          <cell r="J621">
            <v>0</v>
          </cell>
          <cell r="K621">
            <v>0</v>
          </cell>
          <cell r="L621">
            <v>0</v>
          </cell>
          <cell r="M621">
            <v>0</v>
          </cell>
          <cell r="N621">
            <v>0</v>
          </cell>
          <cell r="O621">
            <v>0</v>
          </cell>
          <cell r="P621">
            <v>0</v>
          </cell>
          <cell r="Q621">
            <v>16425</v>
          </cell>
          <cell r="V621">
            <v>0</v>
          </cell>
          <cell r="W621">
            <v>0</v>
          </cell>
          <cell r="X621">
            <v>0</v>
          </cell>
          <cell r="AD621">
            <v>0</v>
          </cell>
          <cell r="AE621">
            <v>0</v>
          </cell>
          <cell r="AF621">
            <v>0</v>
          </cell>
          <cell r="AG621">
            <v>0</v>
          </cell>
          <cell r="AH621">
            <v>16425</v>
          </cell>
          <cell r="AJ621">
            <v>0</v>
          </cell>
        </row>
        <row r="622">
          <cell r="A622">
            <v>16504053</v>
          </cell>
          <cell r="C622" t="str">
            <v>16504053-Prepaid Enterpr Licens Cisco Telephony Maintan-LT</v>
          </cell>
          <cell r="D622">
            <v>398612.62</v>
          </cell>
          <cell r="E622">
            <v>348786.04</v>
          </cell>
          <cell r="F622">
            <v>340481.61</v>
          </cell>
          <cell r="G622">
            <v>0</v>
          </cell>
          <cell r="H622">
            <v>0</v>
          </cell>
          <cell r="I622">
            <v>0</v>
          </cell>
          <cell r="J622">
            <v>0</v>
          </cell>
          <cell r="K622">
            <v>0</v>
          </cell>
          <cell r="L622">
            <v>0</v>
          </cell>
          <cell r="M622">
            <v>0</v>
          </cell>
          <cell r="N622">
            <v>0</v>
          </cell>
          <cell r="O622">
            <v>0</v>
          </cell>
          <cell r="P622">
            <v>0</v>
          </cell>
          <cell r="Q622">
            <v>74047.83</v>
          </cell>
          <cell r="AH622">
            <v>74047.83</v>
          </cell>
          <cell r="AJ622">
            <v>0</v>
          </cell>
        </row>
        <row r="623">
          <cell r="A623">
            <v>16504063</v>
          </cell>
          <cell r="C623" t="str">
            <v>Prepaid - GEC/NICE - LT</v>
          </cell>
          <cell r="G623">
            <v>26827.5</v>
          </cell>
          <cell r="H623">
            <v>25550</v>
          </cell>
          <cell r="I623">
            <v>24272.5</v>
          </cell>
          <cell r="J623">
            <v>22995</v>
          </cell>
          <cell r="K623">
            <v>21717.5</v>
          </cell>
          <cell r="L623">
            <v>20440</v>
          </cell>
          <cell r="M623">
            <v>19162.5</v>
          </cell>
          <cell r="N623">
            <v>17885</v>
          </cell>
          <cell r="O623">
            <v>16607.5</v>
          </cell>
          <cell r="P623">
            <v>15330</v>
          </cell>
          <cell r="Q623">
            <v>16926.875</v>
          </cell>
          <cell r="AH623">
            <v>16926.875</v>
          </cell>
          <cell r="AJ623">
            <v>0</v>
          </cell>
        </row>
        <row r="624">
          <cell r="A624">
            <v>16504073</v>
          </cell>
          <cell r="C624" t="str">
            <v>Prepaid - PSE Building Brokerage Fee -</v>
          </cell>
          <cell r="G624">
            <v>95000</v>
          </cell>
          <cell r="H624">
            <v>90000</v>
          </cell>
          <cell r="I624">
            <v>85000</v>
          </cell>
          <cell r="J624">
            <v>80000</v>
          </cell>
          <cell r="K624">
            <v>75000</v>
          </cell>
          <cell r="L624">
            <v>70000</v>
          </cell>
          <cell r="M624">
            <v>65000</v>
          </cell>
          <cell r="N624">
            <v>60000</v>
          </cell>
          <cell r="O624">
            <v>55000</v>
          </cell>
          <cell r="P624">
            <v>50000</v>
          </cell>
          <cell r="Q624">
            <v>58333.333333333336</v>
          </cell>
          <cell r="AH624">
            <v>58333.333333333336</v>
          </cell>
          <cell r="AJ624">
            <v>0</v>
          </cell>
        </row>
        <row r="625">
          <cell r="A625">
            <v>16504083</v>
          </cell>
          <cell r="C625" t="str">
            <v>Prepaid - TriplePoint - Futrak Maintena</v>
          </cell>
          <cell r="G625">
            <v>65700</v>
          </cell>
          <cell r="H625">
            <v>58400</v>
          </cell>
          <cell r="I625">
            <v>51100</v>
          </cell>
          <cell r="J625">
            <v>43800</v>
          </cell>
          <cell r="K625">
            <v>36500</v>
          </cell>
          <cell r="L625">
            <v>29200</v>
          </cell>
          <cell r="M625">
            <v>21900</v>
          </cell>
          <cell r="N625">
            <v>14600</v>
          </cell>
          <cell r="O625">
            <v>7300</v>
          </cell>
          <cell r="P625">
            <v>0</v>
          </cell>
          <cell r="Q625">
            <v>27375</v>
          </cell>
          <cell r="AH625">
            <v>27375</v>
          </cell>
          <cell r="AJ625">
            <v>0</v>
          </cell>
        </row>
        <row r="626">
          <cell r="A626">
            <v>16504093</v>
          </cell>
          <cell r="C626" t="str">
            <v>Prepaid - Enterprise Licens Cisco Maint</v>
          </cell>
          <cell r="G626">
            <v>332177.18</v>
          </cell>
          <cell r="H626">
            <v>2183456.3199999998</v>
          </cell>
          <cell r="I626">
            <v>315568.32</v>
          </cell>
          <cell r="J626">
            <v>307263.89</v>
          </cell>
          <cell r="K626">
            <v>298959.46000000002</v>
          </cell>
          <cell r="L626">
            <v>290655.03000000003</v>
          </cell>
          <cell r="M626">
            <v>282350.59999999998</v>
          </cell>
          <cell r="N626">
            <v>274046.17</v>
          </cell>
          <cell r="O626">
            <v>265741.74</v>
          </cell>
          <cell r="P626">
            <v>257437.31</v>
          </cell>
          <cell r="Q626">
            <v>389911.44708333345</v>
          </cell>
          <cell r="AH626">
            <v>389911.44708333345</v>
          </cell>
          <cell r="AJ626">
            <v>0</v>
          </cell>
        </row>
        <row r="627">
          <cell r="A627">
            <v>16504101</v>
          </cell>
          <cell r="C627" t="str">
            <v>Prepaid - Swinomish Tribal Res 115kv TS</v>
          </cell>
          <cell r="G627">
            <v>109836</v>
          </cell>
          <cell r="H627">
            <v>109022.39999999999</v>
          </cell>
          <cell r="I627">
            <v>108208.8</v>
          </cell>
          <cell r="J627">
            <v>107395.2</v>
          </cell>
          <cell r="K627">
            <v>106581.6</v>
          </cell>
          <cell r="L627">
            <v>105768</v>
          </cell>
          <cell r="M627">
            <v>104954.4</v>
          </cell>
          <cell r="N627">
            <v>104140.8</v>
          </cell>
          <cell r="O627">
            <v>103327.2</v>
          </cell>
          <cell r="P627">
            <v>102513.60000000001</v>
          </cell>
          <cell r="Q627">
            <v>84207.6</v>
          </cell>
          <cell r="AH627">
            <v>84207.6</v>
          </cell>
          <cell r="AJ627">
            <v>0</v>
          </cell>
        </row>
        <row r="628">
          <cell r="A628">
            <v>16504112</v>
          </cell>
          <cell r="C628" t="str">
            <v>Prepaid - Gas Options - LT</v>
          </cell>
          <cell r="G628">
            <v>1611750</v>
          </cell>
          <cell r="H628">
            <v>1611750</v>
          </cell>
          <cell r="I628">
            <v>1611750</v>
          </cell>
          <cell r="J628">
            <v>1218112.5</v>
          </cell>
          <cell r="K628">
            <v>1218112.5</v>
          </cell>
          <cell r="L628">
            <v>1218112.5</v>
          </cell>
          <cell r="M628">
            <v>870037.5</v>
          </cell>
          <cell r="N628">
            <v>870037.5</v>
          </cell>
          <cell r="O628">
            <v>870037.5</v>
          </cell>
          <cell r="P628">
            <v>518137.5</v>
          </cell>
          <cell r="Q628">
            <v>946564.0625</v>
          </cell>
          <cell r="T628" t="str">
            <v>57</v>
          </cell>
          <cell r="U628" t="str">
            <v>Changed</v>
          </cell>
          <cell r="V628">
            <v>0</v>
          </cell>
          <cell r="W628">
            <v>0</v>
          </cell>
          <cell r="X628">
            <v>0</v>
          </cell>
          <cell r="AD628">
            <v>0</v>
          </cell>
          <cell r="AE628">
            <v>946564.0625</v>
          </cell>
          <cell r="AF628">
            <v>946564.0625</v>
          </cell>
          <cell r="AG628">
            <v>946564.0625</v>
          </cell>
          <cell r="AJ628">
            <v>0</v>
          </cell>
        </row>
        <row r="629">
          <cell r="A629" t="str">
            <v>16504171</v>
          </cell>
          <cell r="C629" t="str">
            <v>Prepaid - Goldendale Capital Maint Majo</v>
          </cell>
          <cell r="P629">
            <v>48794.25</v>
          </cell>
          <cell r="Q629">
            <v>2033.09375</v>
          </cell>
          <cell r="AH629">
            <v>2033.09375</v>
          </cell>
          <cell r="AJ629">
            <v>0</v>
          </cell>
        </row>
        <row r="630">
          <cell r="A630" t="str">
            <v>16504181</v>
          </cell>
          <cell r="C630" t="str">
            <v>Prepaid - Goldendale Expense Maint Majo</v>
          </cell>
          <cell r="P630">
            <v>26783.63</v>
          </cell>
          <cell r="Q630">
            <v>1115.9845833333334</v>
          </cell>
          <cell r="AH630">
            <v>1115.9845833333334</v>
          </cell>
          <cell r="AJ630">
            <v>0</v>
          </cell>
        </row>
        <row r="631">
          <cell r="A631" t="str">
            <v>16504191</v>
          </cell>
          <cell r="C631" t="str">
            <v>Prepaid - Goldendale Inventory - LT</v>
          </cell>
          <cell r="P631">
            <v>780.45</v>
          </cell>
          <cell r="Q631">
            <v>32.518750000000004</v>
          </cell>
          <cell r="AH631">
            <v>32.518750000000004</v>
          </cell>
          <cell r="AJ631">
            <v>0</v>
          </cell>
        </row>
        <row r="632">
          <cell r="A632" t="str">
            <v>16504201</v>
          </cell>
          <cell r="C632" t="str">
            <v>Prepaid - WWT F5 Support</v>
          </cell>
          <cell r="M632">
            <v>0</v>
          </cell>
          <cell r="N632">
            <v>33006</v>
          </cell>
          <cell r="O632">
            <v>33006</v>
          </cell>
          <cell r="P632">
            <v>33006</v>
          </cell>
          <cell r="Q632">
            <v>6876.25</v>
          </cell>
          <cell r="AH632">
            <v>6876.25</v>
          </cell>
          <cell r="AJ632">
            <v>0</v>
          </cell>
        </row>
        <row r="633">
          <cell r="A633">
            <v>16504221</v>
          </cell>
          <cell r="C633" t="str">
            <v>Prepaid - ROW Dis Crossing Rainbow Brid</v>
          </cell>
          <cell r="G633">
            <v>216290</v>
          </cell>
          <cell r="H633">
            <v>215032.5</v>
          </cell>
          <cell r="I633">
            <v>213775</v>
          </cell>
          <cell r="J633">
            <v>212517.5</v>
          </cell>
          <cell r="K633">
            <v>211260</v>
          </cell>
          <cell r="L633">
            <v>210002.5</v>
          </cell>
          <cell r="M633">
            <v>208745</v>
          </cell>
          <cell r="N633">
            <v>207487.5</v>
          </cell>
          <cell r="O633">
            <v>206230</v>
          </cell>
          <cell r="P633">
            <v>204972.5</v>
          </cell>
          <cell r="Q633">
            <v>166985.52083333334</v>
          </cell>
          <cell r="AH633">
            <v>166985.52083333334</v>
          </cell>
          <cell r="AJ633">
            <v>0</v>
          </cell>
        </row>
        <row r="634">
          <cell r="A634">
            <v>16504223</v>
          </cell>
          <cell r="C634" t="str">
            <v>Prepaid - SAI Global License - LT</v>
          </cell>
          <cell r="H634">
            <v>0</v>
          </cell>
          <cell r="I634">
            <v>115903.28</v>
          </cell>
          <cell r="J634">
            <v>112494.36</v>
          </cell>
          <cell r="K634">
            <v>109085.44</v>
          </cell>
          <cell r="L634">
            <v>105676.52</v>
          </cell>
          <cell r="M634">
            <v>102267.6</v>
          </cell>
          <cell r="N634">
            <v>98858.68</v>
          </cell>
          <cell r="O634">
            <v>95449.76</v>
          </cell>
          <cell r="P634">
            <v>92040.84</v>
          </cell>
          <cell r="Q634">
            <v>65479.671666666683</v>
          </cell>
          <cell r="AH634">
            <v>65479.671666666683</v>
          </cell>
          <cell r="AJ634">
            <v>0</v>
          </cell>
        </row>
        <row r="635">
          <cell r="A635">
            <v>16504231</v>
          </cell>
          <cell r="C635" t="str">
            <v>Prepaid - Freddy 1 Capital FFH - Major</v>
          </cell>
          <cell r="G635">
            <v>1104602.42</v>
          </cell>
          <cell r="H635">
            <v>1123937.6499999999</v>
          </cell>
          <cell r="I635">
            <v>1152940.5</v>
          </cell>
          <cell r="J635">
            <v>1164987.0900000001</v>
          </cell>
          <cell r="K635">
            <v>1164987.0900000001</v>
          </cell>
          <cell r="L635">
            <v>1164997.93</v>
          </cell>
          <cell r="M635">
            <v>1165008.77</v>
          </cell>
          <cell r="N635">
            <v>1196314.71</v>
          </cell>
          <cell r="O635">
            <v>1221285.3899999999</v>
          </cell>
          <cell r="P635">
            <v>0</v>
          </cell>
          <cell r="Q635">
            <v>871588.46250000002</v>
          </cell>
          <cell r="AH635">
            <v>871588.46250000002</v>
          </cell>
          <cell r="AJ635">
            <v>0</v>
          </cell>
        </row>
        <row r="636">
          <cell r="A636">
            <v>16504233</v>
          </cell>
          <cell r="C636" t="str">
            <v>Prepaid - CISCO Smartnet (DimensionData</v>
          </cell>
          <cell r="H636">
            <v>0</v>
          </cell>
          <cell r="I636">
            <v>1778732.11</v>
          </cell>
          <cell r="J636">
            <v>1697880.65</v>
          </cell>
          <cell r="K636">
            <v>1617029.19</v>
          </cell>
          <cell r="L636">
            <v>1536177.73</v>
          </cell>
          <cell r="M636">
            <v>1455326.27</v>
          </cell>
          <cell r="N636">
            <v>1374474.81</v>
          </cell>
          <cell r="O636">
            <v>1293623.3500000001</v>
          </cell>
          <cell r="P636">
            <v>1212771.8899999999</v>
          </cell>
          <cell r="Q636">
            <v>946635.83791666664</v>
          </cell>
          <cell r="AH636">
            <v>946635.83791666664</v>
          </cell>
          <cell r="AJ636">
            <v>0</v>
          </cell>
        </row>
        <row r="637">
          <cell r="A637">
            <v>16504241</v>
          </cell>
          <cell r="C637" t="str">
            <v>Prepaid - Freddy 1 Expense FFH - Major</v>
          </cell>
          <cell r="G637">
            <v>2389736.15</v>
          </cell>
          <cell r="H637">
            <v>2431566.6800000002</v>
          </cell>
          <cell r="I637">
            <v>2494312.4700000002</v>
          </cell>
          <cell r="J637">
            <v>2520374.48</v>
          </cell>
          <cell r="K637">
            <v>2520374.48</v>
          </cell>
          <cell r="L637">
            <v>2520397.92</v>
          </cell>
          <cell r="M637">
            <v>2520421.36</v>
          </cell>
          <cell r="N637">
            <v>2588149.77</v>
          </cell>
          <cell r="O637">
            <v>2642172.21</v>
          </cell>
          <cell r="P637">
            <v>0</v>
          </cell>
          <cell r="Q637">
            <v>1885625.4600000002</v>
          </cell>
          <cell r="AH637">
            <v>1885625.4600000002</v>
          </cell>
          <cell r="AJ637">
            <v>0</v>
          </cell>
        </row>
        <row r="638">
          <cell r="A638">
            <v>16504251</v>
          </cell>
          <cell r="C638" t="str">
            <v>Prepaid - Freddy 1 Inventory - Major Ma</v>
          </cell>
          <cell r="G638">
            <v>2235412.33</v>
          </cell>
          <cell r="H638">
            <v>2254189.7599999998</v>
          </cell>
          <cell r="I638">
            <v>2282355.91</v>
          </cell>
          <cell r="J638">
            <v>2294054.96</v>
          </cell>
          <cell r="K638">
            <v>2294054.96</v>
          </cell>
          <cell r="L638">
            <v>2294065.4900000002</v>
          </cell>
          <cell r="M638">
            <v>2294076.02</v>
          </cell>
          <cell r="N638">
            <v>2324478.83</v>
          </cell>
          <cell r="O638">
            <v>2348729.12</v>
          </cell>
          <cell r="P638">
            <v>0</v>
          </cell>
          <cell r="Q638">
            <v>1718451.4483333335</v>
          </cell>
          <cell r="AH638">
            <v>1718451.4483333335</v>
          </cell>
          <cell r="AJ638">
            <v>0</v>
          </cell>
        </row>
        <row r="639">
          <cell r="A639">
            <v>16504253</v>
          </cell>
          <cell r="C639" t="str">
            <v>Prepaid - Workiva Subscription - LT</v>
          </cell>
          <cell r="G639">
            <v>12381.08</v>
          </cell>
          <cell r="H639">
            <v>8254.08</v>
          </cell>
          <cell r="I639">
            <v>4127.08</v>
          </cell>
          <cell r="J639">
            <v>0</v>
          </cell>
          <cell r="K639">
            <v>0</v>
          </cell>
          <cell r="L639">
            <v>0</v>
          </cell>
          <cell r="M639">
            <v>0</v>
          </cell>
          <cell r="N639">
            <v>0</v>
          </cell>
          <cell r="O639">
            <v>0</v>
          </cell>
          <cell r="P639">
            <v>0</v>
          </cell>
          <cell r="Q639">
            <v>2063.52</v>
          </cell>
          <cell r="AH639">
            <v>2063.52</v>
          </cell>
          <cell r="AJ639">
            <v>0</v>
          </cell>
        </row>
        <row r="640">
          <cell r="A640">
            <v>16504261</v>
          </cell>
          <cell r="C640" t="str">
            <v>Prepaid - Mint Farm Capital FFH - Major</v>
          </cell>
          <cell r="G640">
            <v>707595.04</v>
          </cell>
          <cell r="H640">
            <v>707595.04</v>
          </cell>
          <cell r="I640">
            <v>707595.04</v>
          </cell>
          <cell r="J640">
            <v>807693.68</v>
          </cell>
          <cell r="K640">
            <v>1113461.23</v>
          </cell>
          <cell r="L640">
            <v>1113461.23</v>
          </cell>
          <cell r="M640">
            <v>1113461.23</v>
          </cell>
          <cell r="N640">
            <v>1113461.23</v>
          </cell>
          <cell r="O640">
            <v>1113461.23</v>
          </cell>
          <cell r="P640">
            <v>0</v>
          </cell>
          <cell r="Q640">
            <v>708148.74583333347</v>
          </cell>
          <cell r="AH640">
            <v>708148.74583333347</v>
          </cell>
          <cell r="AJ640">
            <v>0</v>
          </cell>
        </row>
        <row r="641">
          <cell r="A641">
            <v>16504271</v>
          </cell>
          <cell r="C641" t="str">
            <v>Prepaid - Mint Farm Expense FFH - Major</v>
          </cell>
          <cell r="G641">
            <v>793364.16</v>
          </cell>
          <cell r="H641">
            <v>793364.16</v>
          </cell>
          <cell r="I641">
            <v>793364.16</v>
          </cell>
          <cell r="J641">
            <v>848308.52</v>
          </cell>
          <cell r="K641">
            <v>1016145</v>
          </cell>
          <cell r="L641">
            <v>1016145</v>
          </cell>
          <cell r="M641">
            <v>1016145</v>
          </cell>
          <cell r="N641">
            <v>1016145</v>
          </cell>
          <cell r="O641">
            <v>1016145</v>
          </cell>
          <cell r="P641">
            <v>0</v>
          </cell>
          <cell r="Q641">
            <v>692427.16666666663</v>
          </cell>
          <cell r="AH641">
            <v>692427.16666666663</v>
          </cell>
          <cell r="AJ641">
            <v>0</v>
          </cell>
        </row>
        <row r="642">
          <cell r="A642">
            <v>16502463</v>
          </cell>
          <cell r="C642" t="str">
            <v>Prepaid - ZETRON SW Support Svcs - ST</v>
          </cell>
          <cell r="J642">
            <v>169907.38</v>
          </cell>
          <cell r="K642">
            <v>169907.38</v>
          </cell>
          <cell r="L642">
            <v>169907.38</v>
          </cell>
          <cell r="M642">
            <v>169907.38</v>
          </cell>
          <cell r="N642">
            <v>169907.38</v>
          </cell>
          <cell r="O642">
            <v>169907.38</v>
          </cell>
          <cell r="P642">
            <v>169907.38</v>
          </cell>
          <cell r="Q642">
            <v>92033.164166666669</v>
          </cell>
          <cell r="AH642">
            <v>92033.164166666669</v>
          </cell>
          <cell r="AJ642">
            <v>0</v>
          </cell>
        </row>
        <row r="643">
          <cell r="A643">
            <v>16504273</v>
          </cell>
          <cell r="C643" t="str">
            <v>Prepaid - ZETRON SW Support Svcs - LT</v>
          </cell>
          <cell r="J643">
            <v>325655.81</v>
          </cell>
          <cell r="K643">
            <v>311496.86</v>
          </cell>
          <cell r="L643">
            <v>297337.90999999997</v>
          </cell>
          <cell r="M643">
            <v>283178.96000000002</v>
          </cell>
          <cell r="N643">
            <v>269020.01</v>
          </cell>
          <cell r="O643">
            <v>254861.06</v>
          </cell>
          <cell r="P643">
            <v>240702.11</v>
          </cell>
          <cell r="Q643">
            <v>155158.47208333333</v>
          </cell>
          <cell r="AH643">
            <v>155158.47208333333</v>
          </cell>
          <cell r="AJ643">
            <v>0</v>
          </cell>
        </row>
        <row r="644">
          <cell r="A644" t="str">
            <v>16504283</v>
          </cell>
          <cell r="C644" t="str">
            <v>Prepaid - Coriant America - LT</v>
          </cell>
          <cell r="P644">
            <v>135925.82</v>
          </cell>
          <cell r="Q644">
            <v>5663.5758333333333</v>
          </cell>
          <cell r="AH644">
            <v>5663.5758333333333</v>
          </cell>
          <cell r="AJ644">
            <v>0</v>
          </cell>
        </row>
        <row r="645">
          <cell r="A645">
            <v>16580001</v>
          </cell>
          <cell r="C645" t="str">
            <v>Long Term Portion of Prepayment Electri</v>
          </cell>
          <cell r="G645">
            <v>-7556836.0999999996</v>
          </cell>
          <cell r="H645">
            <v>-7556836.0999999996</v>
          </cell>
          <cell r="I645">
            <v>-7556836.0999999996</v>
          </cell>
          <cell r="J645">
            <v>-7955331.4299999997</v>
          </cell>
          <cell r="K645">
            <v>-7955331.4299999997</v>
          </cell>
          <cell r="L645">
            <v>-7955331.4299999997</v>
          </cell>
          <cell r="M645">
            <v>-8422811.7799999993</v>
          </cell>
          <cell r="N645">
            <v>-8422811.7799999993</v>
          </cell>
          <cell r="O645">
            <v>-8422811.7799999993</v>
          </cell>
          <cell r="P645">
            <v>-416850.43</v>
          </cell>
          <cell r="Q645">
            <v>-6001113.595416666</v>
          </cell>
          <cell r="AH645">
            <v>-6001113.595416666</v>
          </cell>
          <cell r="AJ645">
            <v>0</v>
          </cell>
        </row>
        <row r="646">
          <cell r="A646">
            <v>16580002</v>
          </cell>
          <cell r="C646" t="str">
            <v>Long Term Portion of Prepayment Gas - C</v>
          </cell>
          <cell r="G646">
            <v>-1611750</v>
          </cell>
          <cell r="H646">
            <v>-1611750</v>
          </cell>
          <cell r="I646">
            <v>-1611750</v>
          </cell>
          <cell r="J646">
            <v>-1218112.5</v>
          </cell>
          <cell r="K646">
            <v>-1218112.5</v>
          </cell>
          <cell r="L646">
            <v>-1218112.5</v>
          </cell>
          <cell r="M646">
            <v>-870037.5</v>
          </cell>
          <cell r="N646">
            <v>-870037.5</v>
          </cell>
          <cell r="O646">
            <v>-870037.5</v>
          </cell>
          <cell r="P646">
            <v>-518137.5</v>
          </cell>
          <cell r="Q646">
            <v>-946564.0625</v>
          </cell>
          <cell r="AH646">
            <v>-946564.0625</v>
          </cell>
          <cell r="AJ646">
            <v>0</v>
          </cell>
        </row>
        <row r="647">
          <cell r="A647">
            <v>16580003</v>
          </cell>
          <cell r="C647" t="str">
            <v>Long Term Portion of Prepayment Common</v>
          </cell>
          <cell r="G647">
            <v>-532085.76000000001</v>
          </cell>
          <cell r="H647">
            <v>-532085.76000000001</v>
          </cell>
          <cell r="I647">
            <v>-532085.76000000001</v>
          </cell>
          <cell r="J647">
            <v>-2590089.71</v>
          </cell>
          <cell r="K647">
            <v>-2590089.71</v>
          </cell>
          <cell r="L647">
            <v>-2590089.71</v>
          </cell>
          <cell r="M647">
            <v>-2626305.9300000002</v>
          </cell>
          <cell r="N647">
            <v>-2626305.9300000002</v>
          </cell>
          <cell r="O647">
            <v>-2626305.9300000002</v>
          </cell>
          <cell r="P647">
            <v>-2364097.9700000002</v>
          </cell>
          <cell r="Q647">
            <v>-1535624.4320833331</v>
          </cell>
          <cell r="AH647">
            <v>-1535624.4320833331</v>
          </cell>
          <cell r="AJ647">
            <v>0</v>
          </cell>
        </row>
        <row r="648">
          <cell r="A648">
            <v>16590001</v>
          </cell>
          <cell r="C648" t="str">
            <v>Long Term Portion of Prepayment Electri</v>
          </cell>
          <cell r="G648">
            <v>7556836.0999999996</v>
          </cell>
          <cell r="H648">
            <v>7556836.0999999996</v>
          </cell>
          <cell r="I648">
            <v>7556836.0999999996</v>
          </cell>
          <cell r="J648">
            <v>7955331.4299999997</v>
          </cell>
          <cell r="K648">
            <v>7955331.4299999997</v>
          </cell>
          <cell r="L648">
            <v>7955331.4299999997</v>
          </cell>
          <cell r="M648">
            <v>8422811.7799999993</v>
          </cell>
          <cell r="N648">
            <v>8422811.7799999993</v>
          </cell>
          <cell r="O648">
            <v>8422811.7799999993</v>
          </cell>
          <cell r="P648">
            <v>416850.43</v>
          </cell>
          <cell r="Q648">
            <v>6001113.595416666</v>
          </cell>
          <cell r="AH648">
            <v>6001113.595416666</v>
          </cell>
          <cell r="AJ648">
            <v>0</v>
          </cell>
        </row>
        <row r="649">
          <cell r="A649">
            <v>16590002</v>
          </cell>
          <cell r="C649" t="str">
            <v>Long Term Portion of Prepayment Gas</v>
          </cell>
          <cell r="G649">
            <v>1611750</v>
          </cell>
          <cell r="H649">
            <v>1611750</v>
          </cell>
          <cell r="I649">
            <v>1611750</v>
          </cell>
          <cell r="J649">
            <v>1218112.5</v>
          </cell>
          <cell r="K649">
            <v>1218112.5</v>
          </cell>
          <cell r="L649">
            <v>1218112.5</v>
          </cell>
          <cell r="M649">
            <v>870037.5</v>
          </cell>
          <cell r="N649">
            <v>870037.5</v>
          </cell>
          <cell r="O649">
            <v>870037.5</v>
          </cell>
          <cell r="P649">
            <v>518137.5</v>
          </cell>
          <cell r="Q649">
            <v>946564.0625</v>
          </cell>
          <cell r="AH649">
            <v>946564.0625</v>
          </cell>
          <cell r="AJ649">
            <v>0</v>
          </cell>
        </row>
        <row r="650">
          <cell r="A650">
            <v>16590003</v>
          </cell>
          <cell r="C650" t="str">
            <v>Long Term Portion of Prepayment Common</v>
          </cell>
          <cell r="G650">
            <v>532085.76000000001</v>
          </cell>
          <cell r="H650">
            <v>532085.76000000001</v>
          </cell>
          <cell r="I650">
            <v>532085.76000000001</v>
          </cell>
          <cell r="J650">
            <v>2590089.71</v>
          </cell>
          <cell r="K650">
            <v>2590089.71</v>
          </cell>
          <cell r="L650">
            <v>2590089.71</v>
          </cell>
          <cell r="M650">
            <v>2626305.9300000002</v>
          </cell>
          <cell r="N650">
            <v>2626305.9300000002</v>
          </cell>
          <cell r="O650">
            <v>2626305.9300000002</v>
          </cell>
          <cell r="P650">
            <v>2364097.9700000002</v>
          </cell>
          <cell r="Q650">
            <v>1535624.4320833331</v>
          </cell>
          <cell r="AH650">
            <v>1535624.4320833331</v>
          </cell>
          <cell r="AJ650">
            <v>0</v>
          </cell>
        </row>
        <row r="651">
          <cell r="A651">
            <v>16599011</v>
          </cell>
          <cell r="C651" t="str">
            <v>Prepaid Colstrip 1&amp;2 WECo Coal Resv Ded.</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t="str">
            <v>6e</v>
          </cell>
          <cell r="T651" t="str">
            <v>23</v>
          </cell>
          <cell r="V651">
            <v>0</v>
          </cell>
          <cell r="W651">
            <v>0</v>
          </cell>
          <cell r="X651">
            <v>0</v>
          </cell>
          <cell r="Y651">
            <v>0</v>
          </cell>
          <cell r="AA651">
            <v>0</v>
          </cell>
          <cell r="AC651">
            <v>0</v>
          </cell>
          <cell r="AD651">
            <v>0</v>
          </cell>
          <cell r="AJ651">
            <v>0</v>
          </cell>
        </row>
        <row r="652">
          <cell r="A652">
            <v>17100093</v>
          </cell>
          <cell r="C652" t="str">
            <v>Interest Rec - Misc</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T652" t="str">
            <v>56</v>
          </cell>
          <cell r="V652">
            <v>0</v>
          </cell>
          <cell r="W652">
            <v>0</v>
          </cell>
          <cell r="X652">
            <v>0</v>
          </cell>
          <cell r="AD652">
            <v>0</v>
          </cell>
          <cell r="AE652">
            <v>0</v>
          </cell>
          <cell r="AF652">
            <v>0</v>
          </cell>
          <cell r="AG652">
            <v>0</v>
          </cell>
          <cell r="AJ652">
            <v>0</v>
          </cell>
        </row>
        <row r="653">
          <cell r="A653">
            <v>17100103</v>
          </cell>
          <cell r="C653" t="str">
            <v>Interest Rec - River Oak</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T653" t="str">
            <v>56</v>
          </cell>
          <cell r="V653">
            <v>0</v>
          </cell>
          <cell r="W653">
            <v>0</v>
          </cell>
          <cell r="X653">
            <v>0</v>
          </cell>
          <cell r="AD653">
            <v>0</v>
          </cell>
          <cell r="AE653">
            <v>0</v>
          </cell>
          <cell r="AF653">
            <v>0</v>
          </cell>
          <cell r="AG653">
            <v>0</v>
          </cell>
          <cell r="AJ653">
            <v>0</v>
          </cell>
        </row>
        <row r="654">
          <cell r="A654">
            <v>17100203</v>
          </cell>
          <cell r="C654" t="str">
            <v>Interest Rec - Petersen Family Ltd.</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T654" t="str">
            <v>56</v>
          </cell>
          <cell r="V654">
            <v>0</v>
          </cell>
          <cell r="W654">
            <v>0</v>
          </cell>
          <cell r="X654">
            <v>0</v>
          </cell>
          <cell r="AD654">
            <v>0</v>
          </cell>
          <cell r="AE654">
            <v>0</v>
          </cell>
          <cell r="AF654">
            <v>0</v>
          </cell>
          <cell r="AG654">
            <v>0</v>
          </cell>
          <cell r="AJ654">
            <v>0</v>
          </cell>
        </row>
        <row r="655">
          <cell r="A655">
            <v>17100303</v>
          </cell>
          <cell r="C655" t="str">
            <v>Interest Rec - Newcastle Homeowners' As</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T655" t="str">
            <v>56</v>
          </cell>
          <cell r="V655">
            <v>0</v>
          </cell>
          <cell r="W655">
            <v>0</v>
          </cell>
          <cell r="X655">
            <v>0</v>
          </cell>
          <cell r="AD655">
            <v>0</v>
          </cell>
          <cell r="AE655">
            <v>0</v>
          </cell>
          <cell r="AF655">
            <v>0</v>
          </cell>
          <cell r="AG655">
            <v>0</v>
          </cell>
          <cell r="AJ655">
            <v>0</v>
          </cell>
        </row>
        <row r="656">
          <cell r="A656">
            <v>17100333</v>
          </cell>
          <cell r="C656" t="str">
            <v>Interest Receivable - Sorestad</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T656" t="str">
            <v>56</v>
          </cell>
          <cell r="V656">
            <v>0</v>
          </cell>
          <cell r="W656">
            <v>0</v>
          </cell>
          <cell r="X656">
            <v>0</v>
          </cell>
          <cell r="AD656">
            <v>0</v>
          </cell>
          <cell r="AE656">
            <v>0</v>
          </cell>
          <cell r="AF656">
            <v>0</v>
          </cell>
          <cell r="AG656">
            <v>0</v>
          </cell>
          <cell r="AJ656">
            <v>0</v>
          </cell>
        </row>
        <row r="657">
          <cell r="A657">
            <v>17300001</v>
          </cell>
          <cell r="C657" t="str">
            <v>Electric - Accrued Utility Revenue</v>
          </cell>
          <cell r="D657">
            <v>98951352.25</v>
          </cell>
          <cell r="E657">
            <v>111756419.16</v>
          </cell>
          <cell r="F657">
            <v>142104771.40000001</v>
          </cell>
          <cell r="G657">
            <v>148198369.47999999</v>
          </cell>
          <cell r="H657">
            <v>141522127.97999999</v>
          </cell>
          <cell r="I657">
            <v>121252101.88</v>
          </cell>
          <cell r="J657">
            <v>120444090.01000001</v>
          </cell>
          <cell r="K657">
            <v>101645307.7</v>
          </cell>
          <cell r="L657">
            <v>106834652.39</v>
          </cell>
          <cell r="M657">
            <v>102011325.04000001</v>
          </cell>
          <cell r="N657">
            <v>110577988.27</v>
          </cell>
          <cell r="O657">
            <v>107949955.48999999</v>
          </cell>
          <cell r="P657">
            <v>99871943.5</v>
          </cell>
          <cell r="Q657">
            <v>117809063.05624999</v>
          </cell>
          <cell r="V657">
            <v>0</v>
          </cell>
          <cell r="W657">
            <v>0</v>
          </cell>
          <cell r="X657">
            <v>0</v>
          </cell>
          <cell r="AD657">
            <v>0</v>
          </cell>
          <cell r="AE657">
            <v>0</v>
          </cell>
          <cell r="AF657">
            <v>0</v>
          </cell>
          <cell r="AG657">
            <v>0</v>
          </cell>
          <cell r="AH657">
            <v>117809063.05624999</v>
          </cell>
          <cell r="AJ657">
            <v>0</v>
          </cell>
        </row>
        <row r="658">
          <cell r="A658">
            <v>17300002</v>
          </cell>
          <cell r="C658" t="str">
            <v>Gas - Unbilled Revenue</v>
          </cell>
          <cell r="D658">
            <v>28668535.77</v>
          </cell>
          <cell r="E658">
            <v>37005792.979999997</v>
          </cell>
          <cell r="F658">
            <v>61348127.350000001</v>
          </cell>
          <cell r="G658">
            <v>69075294.359999999</v>
          </cell>
          <cell r="H658">
            <v>57890534.479999997</v>
          </cell>
          <cell r="I658">
            <v>46386943.799999997</v>
          </cell>
          <cell r="J658">
            <v>44634346.530000001</v>
          </cell>
          <cell r="K658">
            <v>30302720.960000001</v>
          </cell>
          <cell r="L658">
            <v>28672290.129999999</v>
          </cell>
          <cell r="M658">
            <v>24229263.170000002</v>
          </cell>
          <cell r="N658">
            <v>23225641.41</v>
          </cell>
          <cell r="O658">
            <v>22342283.489999998</v>
          </cell>
          <cell r="P658">
            <v>26149228.760000002</v>
          </cell>
          <cell r="Q658">
            <v>39376843.41041667</v>
          </cell>
          <cell r="V658">
            <v>0</v>
          </cell>
          <cell r="W658">
            <v>0</v>
          </cell>
          <cell r="X658">
            <v>0</v>
          </cell>
          <cell r="AD658">
            <v>0</v>
          </cell>
          <cell r="AE658">
            <v>0</v>
          </cell>
          <cell r="AF658">
            <v>0</v>
          </cell>
          <cell r="AG658">
            <v>0</v>
          </cell>
          <cell r="AH658">
            <v>39376843.41041667</v>
          </cell>
          <cell r="AJ658">
            <v>0</v>
          </cell>
        </row>
        <row r="659">
          <cell r="A659">
            <v>17300011</v>
          </cell>
          <cell r="C659" t="str">
            <v>Electric-Accrued Utility Revenue-Transp</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V659">
            <v>0</v>
          </cell>
          <cell r="W659">
            <v>0</v>
          </cell>
          <cell r="X659">
            <v>0</v>
          </cell>
          <cell r="AD659">
            <v>0</v>
          </cell>
          <cell r="AE659">
            <v>0</v>
          </cell>
          <cell r="AF659">
            <v>0</v>
          </cell>
          <cell r="AG659">
            <v>0</v>
          </cell>
          <cell r="AH659">
            <v>0</v>
          </cell>
          <cell r="AJ659">
            <v>0</v>
          </cell>
        </row>
        <row r="660">
          <cell r="A660">
            <v>17300061</v>
          </cell>
          <cell r="C660" t="str">
            <v>Unbilled Revenue, PSE customers, Electr</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T660" t="str">
            <v>56</v>
          </cell>
          <cell r="V660">
            <v>0</v>
          </cell>
          <cell r="W660">
            <v>0</v>
          </cell>
          <cell r="X660">
            <v>0</v>
          </cell>
          <cell r="AD660">
            <v>0</v>
          </cell>
          <cell r="AE660">
            <v>0</v>
          </cell>
          <cell r="AF660">
            <v>0</v>
          </cell>
          <cell r="AG660">
            <v>0</v>
          </cell>
          <cell r="AJ660">
            <v>0</v>
          </cell>
        </row>
        <row r="661">
          <cell r="A661">
            <v>17300062</v>
          </cell>
          <cell r="C661" t="str">
            <v>Unbilled Revenue, PSE customers, Gas</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T661" t="str">
            <v>56</v>
          </cell>
          <cell r="V661">
            <v>0</v>
          </cell>
          <cell r="W661">
            <v>0</v>
          </cell>
          <cell r="X661">
            <v>0</v>
          </cell>
          <cell r="AD661">
            <v>0</v>
          </cell>
          <cell r="AE661">
            <v>0</v>
          </cell>
          <cell r="AF661">
            <v>0</v>
          </cell>
          <cell r="AG661">
            <v>0</v>
          </cell>
          <cell r="AJ661">
            <v>0</v>
          </cell>
        </row>
        <row r="662">
          <cell r="A662">
            <v>17400001</v>
          </cell>
          <cell r="C662" t="str">
            <v>Energy Storage</v>
          </cell>
          <cell r="D662">
            <v>22485722.829999998</v>
          </cell>
          <cell r="E662">
            <v>22485722.829999998</v>
          </cell>
          <cell r="F662">
            <v>12239505.779999999</v>
          </cell>
          <cell r="G662">
            <v>0</v>
          </cell>
          <cell r="H662">
            <v>0</v>
          </cell>
          <cell r="I662">
            <v>0</v>
          </cell>
          <cell r="J662">
            <v>0</v>
          </cell>
          <cell r="K662">
            <v>0</v>
          </cell>
          <cell r="L662">
            <v>0</v>
          </cell>
          <cell r="M662">
            <v>1801927.73</v>
          </cell>
          <cell r="N662">
            <v>9553632.6600000001</v>
          </cell>
          <cell r="O662">
            <v>17638349.969999999</v>
          </cell>
          <cell r="P662">
            <v>23302850.359999999</v>
          </cell>
          <cell r="Q662">
            <v>7217785.4637500001</v>
          </cell>
          <cell r="V662">
            <v>0</v>
          </cell>
          <cell r="W662">
            <v>0</v>
          </cell>
          <cell r="X662">
            <v>0</v>
          </cell>
          <cell r="AD662">
            <v>0</v>
          </cell>
          <cell r="AE662">
            <v>0</v>
          </cell>
          <cell r="AF662">
            <v>0</v>
          </cell>
          <cell r="AG662">
            <v>0</v>
          </cell>
          <cell r="AH662">
            <v>7217785.4637500001</v>
          </cell>
          <cell r="AJ662">
            <v>0</v>
          </cell>
        </row>
        <row r="663">
          <cell r="A663">
            <v>17500001</v>
          </cell>
          <cell r="C663" t="str">
            <v>Unrealized Gain ST - Core Pwr/Gas for Pwr</v>
          </cell>
          <cell r="D663">
            <v>13483248.550000001</v>
          </cell>
          <cell r="E663">
            <v>13921509.18</v>
          </cell>
          <cell r="F663">
            <v>17560217.710000001</v>
          </cell>
          <cell r="G663">
            <v>19050974.32</v>
          </cell>
          <cell r="H663">
            <v>23482308.140000001</v>
          </cell>
          <cell r="I663">
            <v>40647868.600000001</v>
          </cell>
          <cell r="J663">
            <v>33140735.530000001</v>
          </cell>
          <cell r="K663">
            <v>24472904.09</v>
          </cell>
          <cell r="L663">
            <v>22332930.52</v>
          </cell>
          <cell r="M663">
            <v>25480073.510000002</v>
          </cell>
          <cell r="N663">
            <v>19016011.780000001</v>
          </cell>
          <cell r="O663">
            <v>13948148.18</v>
          </cell>
          <cell r="P663">
            <v>9254174.0700000003</v>
          </cell>
          <cell r="Q663">
            <v>22035199.405833334</v>
          </cell>
          <cell r="T663" t="str">
            <v>56</v>
          </cell>
          <cell r="V663">
            <v>0</v>
          </cell>
          <cell r="W663">
            <v>0</v>
          </cell>
          <cell r="X663">
            <v>0</v>
          </cell>
          <cell r="AD663">
            <v>0</v>
          </cell>
          <cell r="AE663">
            <v>22035199.405833334</v>
          </cell>
          <cell r="AF663">
            <v>22035199.405833334</v>
          </cell>
          <cell r="AG663">
            <v>22035199.405833334</v>
          </cell>
          <cell r="AJ663">
            <v>0</v>
          </cell>
        </row>
        <row r="664">
          <cell r="A664">
            <v>17500002</v>
          </cell>
          <cell r="C664" t="str">
            <v>Unrealized Gain ST - Core Gas</v>
          </cell>
          <cell r="D664">
            <v>5288075.4400000004</v>
          </cell>
          <cell r="E664">
            <v>6119202.8499999996</v>
          </cell>
          <cell r="F664">
            <v>6185169.7300000004</v>
          </cell>
          <cell r="G664">
            <v>5367340.8099999996</v>
          </cell>
          <cell r="H664">
            <v>6437652.9000000004</v>
          </cell>
          <cell r="I664">
            <v>9100483.0800000001</v>
          </cell>
          <cell r="J664">
            <v>6433550.04</v>
          </cell>
          <cell r="K664">
            <v>5416993.6399999997</v>
          </cell>
          <cell r="L664">
            <v>6268899.25</v>
          </cell>
          <cell r="M664">
            <v>10775333.99</v>
          </cell>
          <cell r="N664">
            <v>9418024.7599999998</v>
          </cell>
          <cell r="O664">
            <v>7450892.8799999999</v>
          </cell>
          <cell r="P664">
            <v>5753463.5599999996</v>
          </cell>
          <cell r="Q664">
            <v>7041192.7858333327</v>
          </cell>
          <cell r="T664" t="str">
            <v>56</v>
          </cell>
          <cell r="V664">
            <v>0</v>
          </cell>
          <cell r="W664">
            <v>0</v>
          </cell>
          <cell r="X664">
            <v>0</v>
          </cell>
          <cell r="AD664">
            <v>0</v>
          </cell>
          <cell r="AE664">
            <v>7041192.7858333327</v>
          </cell>
          <cell r="AF664">
            <v>7041192.7858333327</v>
          </cell>
          <cell r="AG664">
            <v>7041192.7858333327</v>
          </cell>
          <cell r="AJ664">
            <v>0</v>
          </cell>
        </row>
        <row r="665">
          <cell r="A665">
            <v>17500011</v>
          </cell>
          <cell r="C665" t="str">
            <v>Unrealized Gain LT - Core Pwr/Gas for Pwr</v>
          </cell>
          <cell r="D665">
            <v>2432740.9900000002</v>
          </cell>
          <cell r="E665">
            <v>2348323.31</v>
          </cell>
          <cell r="F665">
            <v>3723680.14</v>
          </cell>
          <cell r="G665">
            <v>4392032.7</v>
          </cell>
          <cell r="H665">
            <v>5411661.6699999999</v>
          </cell>
          <cell r="I665">
            <v>9208007.3800000008</v>
          </cell>
          <cell r="J665">
            <v>6987729.0300000003</v>
          </cell>
          <cell r="K665">
            <v>4966959.3499999996</v>
          </cell>
          <cell r="L665">
            <v>5356506.13</v>
          </cell>
          <cell r="M665">
            <v>6177008.5199999996</v>
          </cell>
          <cell r="N665">
            <v>6867036</v>
          </cell>
          <cell r="O665">
            <v>4873860.78</v>
          </cell>
          <cell r="P665">
            <v>4214024.91</v>
          </cell>
          <cell r="Q665">
            <v>5303015.663333334</v>
          </cell>
          <cell r="T665" t="str">
            <v>56</v>
          </cell>
          <cell r="V665">
            <v>0</v>
          </cell>
          <cell r="W665">
            <v>0</v>
          </cell>
          <cell r="X665">
            <v>0</v>
          </cell>
          <cell r="AD665">
            <v>0</v>
          </cell>
          <cell r="AE665">
            <v>5303015.663333334</v>
          </cell>
          <cell r="AF665">
            <v>5303015.663333334</v>
          </cell>
          <cell r="AG665">
            <v>5303015.663333334</v>
          </cell>
          <cell r="AJ665">
            <v>0</v>
          </cell>
        </row>
        <row r="666">
          <cell r="A666">
            <v>17500012</v>
          </cell>
          <cell r="C666" t="str">
            <v>Unrealized Gain LT - Core Gas</v>
          </cell>
          <cell r="D666">
            <v>876590.69</v>
          </cell>
          <cell r="E666">
            <v>803325.47</v>
          </cell>
          <cell r="F666">
            <v>780232.38</v>
          </cell>
          <cell r="G666">
            <v>833440.85</v>
          </cell>
          <cell r="H666">
            <v>809310.61</v>
          </cell>
          <cell r="I666">
            <v>723933.54</v>
          </cell>
          <cell r="J666">
            <v>963361.94</v>
          </cell>
          <cell r="K666">
            <v>1590655.36</v>
          </cell>
          <cell r="L666">
            <v>1807145.13</v>
          </cell>
          <cell r="M666">
            <v>2605314.38</v>
          </cell>
          <cell r="N666">
            <v>2568588.5</v>
          </cell>
          <cell r="O666">
            <v>1741319</v>
          </cell>
          <cell r="P666">
            <v>1194650.71</v>
          </cell>
          <cell r="Q666">
            <v>1355187.3216666665</v>
          </cell>
          <cell r="T666" t="str">
            <v>56</v>
          </cell>
          <cell r="V666">
            <v>0</v>
          </cell>
          <cell r="W666">
            <v>0</v>
          </cell>
          <cell r="X666">
            <v>0</v>
          </cell>
          <cell r="AD666">
            <v>0</v>
          </cell>
          <cell r="AE666">
            <v>1355187.3216666665</v>
          </cell>
          <cell r="AF666">
            <v>1355187.3216666665</v>
          </cell>
          <cell r="AG666">
            <v>1355187.3216666665</v>
          </cell>
          <cell r="AJ666">
            <v>0</v>
          </cell>
        </row>
        <row r="667">
          <cell r="A667">
            <v>17500021</v>
          </cell>
          <cell r="C667" t="str">
            <v>FAS 133 Day 1 Gain Deferral - Electric</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T667" t="str">
            <v>56</v>
          </cell>
          <cell r="V667">
            <v>0</v>
          </cell>
          <cell r="W667">
            <v>0</v>
          </cell>
          <cell r="X667">
            <v>0</v>
          </cell>
          <cell r="AD667">
            <v>0</v>
          </cell>
          <cell r="AE667">
            <v>0</v>
          </cell>
          <cell r="AF667">
            <v>0</v>
          </cell>
          <cell r="AG667">
            <v>0</v>
          </cell>
          <cell r="AJ667">
            <v>0</v>
          </cell>
        </row>
        <row r="668">
          <cell r="A668">
            <v>17500022</v>
          </cell>
          <cell r="C668" t="str">
            <v>FAS157 Credit Reserve - ST Gas</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T668" t="str">
            <v>56</v>
          </cell>
          <cell r="V668">
            <v>0</v>
          </cell>
          <cell r="W668">
            <v>0</v>
          </cell>
          <cell r="X668">
            <v>0</v>
          </cell>
          <cell r="AD668">
            <v>0</v>
          </cell>
          <cell r="AE668">
            <v>0</v>
          </cell>
          <cell r="AF668">
            <v>0</v>
          </cell>
          <cell r="AG668">
            <v>0</v>
          </cell>
          <cell r="AJ668">
            <v>0</v>
          </cell>
        </row>
        <row r="669">
          <cell r="A669">
            <v>17500032</v>
          </cell>
          <cell r="C669" t="str">
            <v>FAS157 Credit Reserve - LT Gas</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T669" t="str">
            <v>56</v>
          </cell>
          <cell r="V669">
            <v>0</v>
          </cell>
          <cell r="W669">
            <v>0</v>
          </cell>
          <cell r="X669">
            <v>0</v>
          </cell>
          <cell r="AD669">
            <v>0</v>
          </cell>
          <cell r="AE669">
            <v>0</v>
          </cell>
          <cell r="AF669">
            <v>0</v>
          </cell>
          <cell r="AG669">
            <v>0</v>
          </cell>
          <cell r="AJ669">
            <v>0</v>
          </cell>
        </row>
        <row r="670">
          <cell r="A670">
            <v>17500041</v>
          </cell>
          <cell r="C670" t="str">
            <v>FAS 157 Credit Reserve - ST Electric</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T670" t="str">
            <v>56</v>
          </cell>
          <cell r="AD670">
            <v>0</v>
          </cell>
          <cell r="AE670">
            <v>0</v>
          </cell>
          <cell r="AF670">
            <v>0</v>
          </cell>
          <cell r="AG670">
            <v>0</v>
          </cell>
          <cell r="AJ670">
            <v>0</v>
          </cell>
        </row>
        <row r="671">
          <cell r="A671">
            <v>17500051</v>
          </cell>
          <cell r="C671" t="str">
            <v>FAS 157 Credit Reserve - ST Electric</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T671" t="str">
            <v>56</v>
          </cell>
          <cell r="AD671">
            <v>0</v>
          </cell>
          <cell r="AE671">
            <v>0</v>
          </cell>
          <cell r="AF671">
            <v>0</v>
          </cell>
          <cell r="AG671">
            <v>0</v>
          </cell>
          <cell r="AJ671">
            <v>0</v>
          </cell>
        </row>
        <row r="672">
          <cell r="A672">
            <v>17500061</v>
          </cell>
          <cell r="C672" t="str">
            <v>FAS 133 Non-qualified NPNS - Electric S</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T672" t="str">
            <v>56</v>
          </cell>
          <cell r="V672">
            <v>0</v>
          </cell>
          <cell r="W672">
            <v>0</v>
          </cell>
          <cell r="X672">
            <v>0</v>
          </cell>
          <cell r="AD672">
            <v>0</v>
          </cell>
          <cell r="AE672">
            <v>0</v>
          </cell>
          <cell r="AF672">
            <v>0</v>
          </cell>
          <cell r="AG672">
            <v>0</v>
          </cell>
          <cell r="AJ672">
            <v>0</v>
          </cell>
        </row>
        <row r="673">
          <cell r="A673">
            <v>17600001</v>
          </cell>
          <cell r="C673" t="str">
            <v>CFH Locked in OCI Gain ST - Core Pwr/Gas for Pwr</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T673" t="str">
            <v>56</v>
          </cell>
          <cell r="V673">
            <v>0</v>
          </cell>
          <cell r="W673">
            <v>0</v>
          </cell>
          <cell r="X673">
            <v>0</v>
          </cell>
          <cell r="AD673">
            <v>0</v>
          </cell>
          <cell r="AE673">
            <v>0</v>
          </cell>
          <cell r="AF673">
            <v>0</v>
          </cell>
          <cell r="AG673">
            <v>0</v>
          </cell>
          <cell r="AJ673">
            <v>0</v>
          </cell>
        </row>
        <row r="674">
          <cell r="A674">
            <v>17600002</v>
          </cell>
          <cell r="C674" t="str">
            <v>FAS 133 Unrealized Gain ST</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T674" t="str">
            <v>56</v>
          </cell>
          <cell r="V674">
            <v>0</v>
          </cell>
          <cell r="W674">
            <v>0</v>
          </cell>
          <cell r="X674">
            <v>0</v>
          </cell>
          <cell r="AD674">
            <v>0</v>
          </cell>
          <cell r="AE674">
            <v>0</v>
          </cell>
          <cell r="AF674">
            <v>0</v>
          </cell>
          <cell r="AG674">
            <v>0</v>
          </cell>
          <cell r="AJ674">
            <v>0</v>
          </cell>
        </row>
        <row r="675">
          <cell r="A675">
            <v>17600011</v>
          </cell>
          <cell r="C675" t="str">
            <v>CFH Locked in OCI Gain LT - Core Pwr/Gas for Pwr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T675" t="str">
            <v>56</v>
          </cell>
          <cell r="V675">
            <v>0</v>
          </cell>
          <cell r="W675">
            <v>0</v>
          </cell>
          <cell r="X675">
            <v>0</v>
          </cell>
          <cell r="AD675">
            <v>0</v>
          </cell>
          <cell r="AE675">
            <v>0</v>
          </cell>
          <cell r="AF675">
            <v>0</v>
          </cell>
          <cell r="AG675">
            <v>0</v>
          </cell>
          <cell r="AJ675">
            <v>0</v>
          </cell>
        </row>
        <row r="676">
          <cell r="A676">
            <v>17600012</v>
          </cell>
          <cell r="C676" t="str">
            <v>FAS 133 Unrealized Gain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T676" t="str">
            <v>56</v>
          </cell>
          <cell r="V676">
            <v>0</v>
          </cell>
          <cell r="W676">
            <v>0</v>
          </cell>
          <cell r="X676">
            <v>0</v>
          </cell>
          <cell r="AD676">
            <v>0</v>
          </cell>
          <cell r="AE676">
            <v>0</v>
          </cell>
          <cell r="AF676">
            <v>0</v>
          </cell>
          <cell r="AG676">
            <v>0</v>
          </cell>
          <cell r="AJ676">
            <v>0</v>
          </cell>
        </row>
        <row r="677">
          <cell r="A677">
            <v>17600021</v>
          </cell>
          <cell r="C677" t="str">
            <v>FAS 133 - Ineffective CFH Gain ST</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T677" t="str">
            <v>56</v>
          </cell>
          <cell r="AD677">
            <v>0</v>
          </cell>
          <cell r="AE677">
            <v>0</v>
          </cell>
          <cell r="AF677">
            <v>0</v>
          </cell>
          <cell r="AG677">
            <v>0</v>
          </cell>
          <cell r="AJ677">
            <v>0</v>
          </cell>
        </row>
        <row r="678">
          <cell r="A678">
            <v>17600023</v>
          </cell>
          <cell r="C678" t="str">
            <v>FAS 133 CFH Unrealized Gain - Gwd Swap</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T678" t="str">
            <v>56</v>
          </cell>
          <cell r="V678">
            <v>0</v>
          </cell>
          <cell r="W678">
            <v>0</v>
          </cell>
          <cell r="X678">
            <v>0</v>
          </cell>
          <cell r="AD678">
            <v>0</v>
          </cell>
          <cell r="AE678">
            <v>0</v>
          </cell>
          <cell r="AF678">
            <v>0</v>
          </cell>
          <cell r="AG678">
            <v>0</v>
          </cell>
          <cell r="AJ678">
            <v>0</v>
          </cell>
        </row>
        <row r="679">
          <cell r="A679">
            <v>17600031</v>
          </cell>
          <cell r="C679" t="str">
            <v>FAS 133 - Ineffective CFH Gain LT</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T679" t="str">
            <v>56</v>
          </cell>
          <cell r="AD679">
            <v>0</v>
          </cell>
          <cell r="AE679">
            <v>0</v>
          </cell>
          <cell r="AF679">
            <v>0</v>
          </cell>
          <cell r="AG679">
            <v>0</v>
          </cell>
          <cell r="AJ679">
            <v>0</v>
          </cell>
        </row>
        <row r="680">
          <cell r="A680">
            <v>17600042</v>
          </cell>
          <cell r="C680" t="str">
            <v>FAS 133 - Ineffective CFH Gain LT</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T680" t="str">
            <v>56</v>
          </cell>
          <cell r="AD680">
            <v>0</v>
          </cell>
          <cell r="AE680">
            <v>0</v>
          </cell>
          <cell r="AF680">
            <v>0</v>
          </cell>
          <cell r="AG680">
            <v>0</v>
          </cell>
          <cell r="AJ680">
            <v>0</v>
          </cell>
        </row>
        <row r="681">
          <cell r="A681">
            <v>17600051</v>
          </cell>
          <cell r="C681" t="str">
            <v>FAS 133 Non-qualified NPNS - Electric Long-Term</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T681" t="str">
            <v>56</v>
          </cell>
          <cell r="V681">
            <v>0</v>
          </cell>
          <cell r="W681">
            <v>0</v>
          </cell>
          <cell r="X681">
            <v>0</v>
          </cell>
          <cell r="AD681">
            <v>0</v>
          </cell>
          <cell r="AE681">
            <v>0</v>
          </cell>
          <cell r="AF681">
            <v>0</v>
          </cell>
          <cell r="AG681">
            <v>0</v>
          </cell>
          <cell r="AJ681">
            <v>0</v>
          </cell>
        </row>
        <row r="682">
          <cell r="A682">
            <v>17600052</v>
          </cell>
          <cell r="C682" t="str">
            <v>FAS157 CR Res LT Gas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T682" t="str">
            <v>55</v>
          </cell>
          <cell r="AD682">
            <v>0</v>
          </cell>
          <cell r="AE682">
            <v>0</v>
          </cell>
          <cell r="AF682">
            <v>0</v>
          </cell>
          <cell r="AG682">
            <v>0</v>
          </cell>
          <cell r="AJ682">
            <v>0</v>
          </cell>
        </row>
        <row r="683">
          <cell r="A683">
            <v>17600061</v>
          </cell>
          <cell r="C683" t="str">
            <v>FAS 133 Non-qualified NPNS - Electric Short-Term</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T683" t="str">
            <v>56</v>
          </cell>
          <cell r="V683">
            <v>0</v>
          </cell>
          <cell r="W683">
            <v>0</v>
          </cell>
          <cell r="X683">
            <v>0</v>
          </cell>
          <cell r="AD683">
            <v>0</v>
          </cell>
          <cell r="AE683">
            <v>0</v>
          </cell>
          <cell r="AF683">
            <v>0</v>
          </cell>
          <cell r="AG683">
            <v>0</v>
          </cell>
          <cell r="AJ683">
            <v>0</v>
          </cell>
        </row>
        <row r="684">
          <cell r="A684">
            <v>17600071</v>
          </cell>
          <cell r="C684" t="str">
            <v>FAS 133 Non-qualified NPNS - LT Reserve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T684" t="str">
            <v>56</v>
          </cell>
          <cell r="V684">
            <v>0</v>
          </cell>
          <cell r="W684">
            <v>0</v>
          </cell>
          <cell r="X684">
            <v>0</v>
          </cell>
          <cell r="AD684">
            <v>0</v>
          </cell>
          <cell r="AE684">
            <v>0</v>
          </cell>
          <cell r="AF684">
            <v>0</v>
          </cell>
          <cell r="AG684">
            <v>0</v>
          </cell>
          <cell r="AJ684">
            <v>0</v>
          </cell>
        </row>
        <row r="685">
          <cell r="A685">
            <v>17600081</v>
          </cell>
          <cell r="C685" t="str">
            <v>FAS 133 NQ NPNS ST RESERVE</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T685" t="str">
            <v>56</v>
          </cell>
          <cell r="V685">
            <v>0</v>
          </cell>
          <cell r="W685">
            <v>0</v>
          </cell>
          <cell r="X685">
            <v>0</v>
          </cell>
          <cell r="AD685">
            <v>0</v>
          </cell>
          <cell r="AE685">
            <v>0</v>
          </cell>
          <cell r="AF685">
            <v>0</v>
          </cell>
          <cell r="AG685">
            <v>0</v>
          </cell>
          <cell r="AJ685">
            <v>0</v>
          </cell>
        </row>
        <row r="686">
          <cell r="A686">
            <v>17600091</v>
          </cell>
          <cell r="C686" t="str">
            <v>FAS 157 Credit Reserve - ST Electric</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T686" t="str">
            <v>56</v>
          </cell>
          <cell r="AD686">
            <v>0</v>
          </cell>
          <cell r="AE686">
            <v>0</v>
          </cell>
          <cell r="AF686">
            <v>0</v>
          </cell>
          <cell r="AG686">
            <v>0</v>
          </cell>
          <cell r="AJ686">
            <v>0</v>
          </cell>
        </row>
        <row r="687">
          <cell r="A687">
            <v>17600101</v>
          </cell>
          <cell r="C687" t="str">
            <v>FAS 157 Credit Reserve - LT Electric</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T687" t="str">
            <v>56</v>
          </cell>
          <cell r="AD687">
            <v>0</v>
          </cell>
          <cell r="AE687">
            <v>0</v>
          </cell>
          <cell r="AF687">
            <v>0</v>
          </cell>
          <cell r="AG687">
            <v>0</v>
          </cell>
          <cell r="AJ687">
            <v>0</v>
          </cell>
        </row>
        <row r="688">
          <cell r="A688">
            <v>17600111</v>
          </cell>
          <cell r="C688" t="str">
            <v>CFH Locked In OCI Gain ST - Core Pwr/Gas for Pwr</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T688" t="str">
            <v>56</v>
          </cell>
          <cell r="AD688">
            <v>0</v>
          </cell>
          <cell r="AE688">
            <v>0</v>
          </cell>
          <cell r="AF688">
            <v>0</v>
          </cell>
          <cell r="AG688">
            <v>0</v>
          </cell>
          <cell r="AJ688">
            <v>0</v>
          </cell>
        </row>
        <row r="689">
          <cell r="A689">
            <v>17600121</v>
          </cell>
          <cell r="C689" t="str">
            <v>CFH Locked In OCI Gain LT - Core Pwr/Gas for Pwr</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T689" t="str">
            <v>56</v>
          </cell>
          <cell r="AD689">
            <v>0</v>
          </cell>
          <cell r="AE689">
            <v>0</v>
          </cell>
          <cell r="AF689">
            <v>0</v>
          </cell>
          <cell r="AG689">
            <v>0</v>
          </cell>
          <cell r="AJ689">
            <v>0</v>
          </cell>
        </row>
        <row r="690">
          <cell r="A690">
            <v>18100003</v>
          </cell>
          <cell r="C690" t="str">
            <v>6.74% MT Notes Due 06/15/18 - Unamort Debt Ex</v>
          </cell>
          <cell r="D690">
            <v>273349.24</v>
          </cell>
          <cell r="E690">
            <v>264938.48</v>
          </cell>
          <cell r="F690">
            <v>256527.72</v>
          </cell>
          <cell r="G690">
            <v>248116.96</v>
          </cell>
          <cell r="H690">
            <v>239706.2</v>
          </cell>
          <cell r="I690">
            <v>231295.44</v>
          </cell>
          <cell r="J690">
            <v>222884.68</v>
          </cell>
          <cell r="K690">
            <v>214473.92</v>
          </cell>
          <cell r="L690">
            <v>206063.16</v>
          </cell>
          <cell r="M690">
            <v>197652.4</v>
          </cell>
          <cell r="N690">
            <v>189241.64</v>
          </cell>
          <cell r="O690">
            <v>180830.88</v>
          </cell>
          <cell r="P690">
            <v>172420.12</v>
          </cell>
          <cell r="Q690">
            <v>222884.67999999996</v>
          </cell>
          <cell r="T690">
            <v>5</v>
          </cell>
          <cell r="V690">
            <v>222884.67999999996</v>
          </cell>
          <cell r="W690">
            <v>222884.67999999996</v>
          </cell>
          <cell r="X690">
            <v>222884.67999999996</v>
          </cell>
          <cell r="AD690">
            <v>0</v>
          </cell>
          <cell r="AE690">
            <v>0</v>
          </cell>
          <cell r="AF690">
            <v>0</v>
          </cell>
          <cell r="AG690">
            <v>0</v>
          </cell>
          <cell r="AJ690">
            <v>0</v>
          </cell>
        </row>
        <row r="691">
          <cell r="A691">
            <v>18100063</v>
          </cell>
          <cell r="C691" t="str">
            <v>9/1/20 Bonds 27th - Unamort Debt Expense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T691">
            <v>5</v>
          </cell>
          <cell r="V691">
            <v>0</v>
          </cell>
          <cell r="W691">
            <v>0</v>
          </cell>
          <cell r="X691">
            <v>0</v>
          </cell>
          <cell r="AD691">
            <v>0</v>
          </cell>
          <cell r="AE691">
            <v>0</v>
          </cell>
          <cell r="AF691">
            <v>0</v>
          </cell>
          <cell r="AG691">
            <v>0</v>
          </cell>
          <cell r="AJ691">
            <v>0</v>
          </cell>
        </row>
        <row r="692">
          <cell r="A692">
            <v>18100083</v>
          </cell>
          <cell r="C692" t="str">
            <v>Med Term Notes - B - Unamort Debt Expense</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T692">
            <v>5</v>
          </cell>
          <cell r="V692">
            <v>0</v>
          </cell>
          <cell r="W692">
            <v>0</v>
          </cell>
          <cell r="X692">
            <v>0</v>
          </cell>
          <cell r="AD692">
            <v>0</v>
          </cell>
          <cell r="AE692">
            <v>0</v>
          </cell>
          <cell r="AF692">
            <v>0</v>
          </cell>
          <cell r="AG692">
            <v>0</v>
          </cell>
          <cell r="AJ692">
            <v>0</v>
          </cell>
        </row>
        <row r="693">
          <cell r="A693">
            <v>18100093</v>
          </cell>
          <cell r="C693" t="str">
            <v>Med Term Notes - C - Unamort Debt Expense</v>
          </cell>
          <cell r="D693">
            <v>45405.35</v>
          </cell>
          <cell r="E693">
            <v>45033.18</v>
          </cell>
          <cell r="F693">
            <v>44661.01</v>
          </cell>
          <cell r="G693">
            <v>44288.84</v>
          </cell>
          <cell r="H693">
            <v>43916.67</v>
          </cell>
          <cell r="I693">
            <v>43544.5</v>
          </cell>
          <cell r="J693">
            <v>43172.33</v>
          </cell>
          <cell r="K693">
            <v>42800.160000000003</v>
          </cell>
          <cell r="L693">
            <v>42427.99</v>
          </cell>
          <cell r="M693">
            <v>42055.82</v>
          </cell>
          <cell r="N693">
            <v>41683.65</v>
          </cell>
          <cell r="O693">
            <v>41311.480000000003</v>
          </cell>
          <cell r="P693">
            <v>40939.31</v>
          </cell>
          <cell r="Q693">
            <v>43172.330000000009</v>
          </cell>
          <cell r="T693">
            <v>5</v>
          </cell>
          <cell r="V693">
            <v>43172.330000000009</v>
          </cell>
          <cell r="W693">
            <v>43172.330000000009</v>
          </cell>
          <cell r="X693">
            <v>43172.330000000009</v>
          </cell>
          <cell r="AD693">
            <v>0</v>
          </cell>
          <cell r="AE693">
            <v>0</v>
          </cell>
          <cell r="AF693">
            <v>0</v>
          </cell>
          <cell r="AG693">
            <v>0</v>
          </cell>
          <cell r="AJ693">
            <v>0</v>
          </cell>
        </row>
        <row r="694">
          <cell r="A694">
            <v>18100153</v>
          </cell>
          <cell r="C694" t="str">
            <v>8.14% MT Notes Due 11/30/06 - Unamort Debt Ex</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T694">
            <v>5</v>
          </cell>
          <cell r="V694">
            <v>0</v>
          </cell>
          <cell r="W694">
            <v>0</v>
          </cell>
          <cell r="X694">
            <v>0</v>
          </cell>
          <cell r="AD694">
            <v>0</v>
          </cell>
          <cell r="AE694">
            <v>0</v>
          </cell>
          <cell r="AF694">
            <v>0</v>
          </cell>
          <cell r="AG694">
            <v>0</v>
          </cell>
          <cell r="AJ694">
            <v>0</v>
          </cell>
        </row>
        <row r="695">
          <cell r="A695">
            <v>18100163</v>
          </cell>
          <cell r="C695" t="str">
            <v>7.75% MT Notes Due 2/1/07 - Unamort Debt Exp</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T695">
            <v>5</v>
          </cell>
          <cell r="V695">
            <v>0</v>
          </cell>
          <cell r="W695">
            <v>0</v>
          </cell>
          <cell r="X695">
            <v>0</v>
          </cell>
          <cell r="AD695">
            <v>0</v>
          </cell>
          <cell r="AE695">
            <v>0</v>
          </cell>
          <cell r="AF695">
            <v>0</v>
          </cell>
          <cell r="AG695">
            <v>0</v>
          </cell>
          <cell r="AJ695">
            <v>0</v>
          </cell>
        </row>
        <row r="696">
          <cell r="A696">
            <v>18100193</v>
          </cell>
          <cell r="C696" t="str">
            <v>$200M 2 year floating rate note unamort</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T696">
            <v>5</v>
          </cell>
          <cell r="V696">
            <v>0</v>
          </cell>
          <cell r="W696">
            <v>0</v>
          </cell>
          <cell r="X696">
            <v>0</v>
          </cell>
          <cell r="AD696">
            <v>0</v>
          </cell>
          <cell r="AE696">
            <v>0</v>
          </cell>
          <cell r="AF696">
            <v>0</v>
          </cell>
          <cell r="AG696">
            <v>0</v>
          </cell>
          <cell r="AJ696">
            <v>0</v>
          </cell>
        </row>
        <row r="697">
          <cell r="A697">
            <v>18100203</v>
          </cell>
          <cell r="C697" t="str">
            <v>$250M 30 Year Senior Notes</v>
          </cell>
          <cell r="D697">
            <v>1612999.55</v>
          </cell>
          <cell r="E697">
            <v>1606164.8</v>
          </cell>
          <cell r="F697">
            <v>1599330.05</v>
          </cell>
          <cell r="G697">
            <v>1592495.3</v>
          </cell>
          <cell r="H697">
            <v>1585660.55</v>
          </cell>
          <cell r="I697">
            <v>1578825.8</v>
          </cell>
          <cell r="J697">
            <v>1571991.05</v>
          </cell>
          <cell r="K697">
            <v>1565156.3</v>
          </cell>
          <cell r="L697">
            <v>1558321.55</v>
          </cell>
          <cell r="M697">
            <v>1551486.8</v>
          </cell>
          <cell r="N697">
            <v>1544652.05</v>
          </cell>
          <cell r="O697">
            <v>1537817.3</v>
          </cell>
          <cell r="P697">
            <v>1530982.55</v>
          </cell>
          <cell r="Q697">
            <v>1571991.0500000005</v>
          </cell>
          <cell r="T697">
            <v>5</v>
          </cell>
          <cell r="V697">
            <v>1571991.0500000005</v>
          </cell>
          <cell r="W697">
            <v>1571991.0500000005</v>
          </cell>
          <cell r="X697">
            <v>1571991.0500000005</v>
          </cell>
          <cell r="AD697">
            <v>0</v>
          </cell>
          <cell r="AE697">
            <v>0</v>
          </cell>
          <cell r="AF697">
            <v>0</v>
          </cell>
          <cell r="AG697">
            <v>0</v>
          </cell>
          <cell r="AJ697">
            <v>0</v>
          </cell>
        </row>
        <row r="698">
          <cell r="A698">
            <v>18100213</v>
          </cell>
          <cell r="C698" t="str">
            <v>Amort $425MM 4.30% Sr Notes due 2045 Is</v>
          </cell>
          <cell r="D698">
            <v>4398762.67</v>
          </cell>
          <cell r="E698">
            <v>4468472.99</v>
          </cell>
          <cell r="F698">
            <v>4455767.3499999996</v>
          </cell>
          <cell r="G698">
            <v>4443061.71</v>
          </cell>
          <cell r="H698">
            <v>4430439.38</v>
          </cell>
          <cell r="I698">
            <v>4417817.05</v>
          </cell>
          <cell r="J698">
            <v>4405194.72</v>
          </cell>
          <cell r="K698">
            <v>4392572.3899999997</v>
          </cell>
          <cell r="L698">
            <v>4379946.12</v>
          </cell>
          <cell r="M698">
            <v>4368687.87</v>
          </cell>
          <cell r="N698">
            <v>4356061.5999999996</v>
          </cell>
          <cell r="O698">
            <v>4343435.33</v>
          </cell>
          <cell r="P698">
            <v>4330809.0599999996</v>
          </cell>
          <cell r="Q698">
            <v>4402186.864583333</v>
          </cell>
          <cell r="T698" t="str">
            <v>5</v>
          </cell>
          <cell r="V698">
            <v>4402186.864583333</v>
          </cell>
          <cell r="W698">
            <v>4402186.864583333</v>
          </cell>
          <cell r="X698">
            <v>4402186.864583333</v>
          </cell>
          <cell r="AD698">
            <v>0</v>
          </cell>
          <cell r="AJ698">
            <v>0</v>
          </cell>
        </row>
        <row r="699">
          <cell r="A699">
            <v>18100223</v>
          </cell>
          <cell r="C699" t="str">
            <v>2013 Pollution Control Bonds</v>
          </cell>
          <cell r="D699">
            <v>1275323.08</v>
          </cell>
          <cell r="E699">
            <v>1268429.44</v>
          </cell>
          <cell r="F699">
            <v>1261535.8</v>
          </cell>
          <cell r="G699">
            <v>1254642.1599999999</v>
          </cell>
          <cell r="H699">
            <v>1247748.52</v>
          </cell>
          <cell r="I699">
            <v>1240854.8799999999</v>
          </cell>
          <cell r="J699">
            <v>1233961.24</v>
          </cell>
          <cell r="K699">
            <v>1227067.6000000001</v>
          </cell>
          <cell r="L699">
            <v>1220173.96</v>
          </cell>
          <cell r="M699">
            <v>1213280.32</v>
          </cell>
          <cell r="N699">
            <v>1206386.68</v>
          </cell>
          <cell r="O699">
            <v>1199493.04</v>
          </cell>
          <cell r="P699">
            <v>1192599.3999999999</v>
          </cell>
          <cell r="Q699">
            <v>1233961.24</v>
          </cell>
          <cell r="T699" t="str">
            <v>5</v>
          </cell>
          <cell r="V699">
            <v>1233961.24</v>
          </cell>
          <cell r="W699">
            <v>1233961.24</v>
          </cell>
          <cell r="X699">
            <v>1233961.24</v>
          </cell>
          <cell r="AD699">
            <v>0</v>
          </cell>
          <cell r="AE699">
            <v>0</v>
          </cell>
          <cell r="AF699">
            <v>0</v>
          </cell>
          <cell r="AG699">
            <v>0</v>
          </cell>
          <cell r="AJ699">
            <v>0</v>
          </cell>
        </row>
        <row r="700">
          <cell r="A700">
            <v>18100231</v>
          </cell>
          <cell r="C700" t="str">
            <v>1995 Conservation Bonds - Unamort Debt Exp</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T700">
            <v>5</v>
          </cell>
          <cell r="V700">
            <v>0</v>
          </cell>
          <cell r="W700">
            <v>0</v>
          </cell>
          <cell r="X700">
            <v>0</v>
          </cell>
          <cell r="AD700">
            <v>0</v>
          </cell>
          <cell r="AE700">
            <v>0</v>
          </cell>
          <cell r="AF700">
            <v>0</v>
          </cell>
          <cell r="AG700">
            <v>0</v>
          </cell>
          <cell r="AJ700">
            <v>0</v>
          </cell>
        </row>
        <row r="701">
          <cell r="A701">
            <v>18100233</v>
          </cell>
          <cell r="C701" t="str">
            <v>4% Pollution Control Rev Series 2013B Due 3/2031</v>
          </cell>
          <cell r="D701">
            <v>215522.24</v>
          </cell>
          <cell r="E701">
            <v>214357.25</v>
          </cell>
          <cell r="F701">
            <v>213192.26</v>
          </cell>
          <cell r="G701">
            <v>212027.27</v>
          </cell>
          <cell r="H701">
            <v>210862.28</v>
          </cell>
          <cell r="I701">
            <v>209697.29</v>
          </cell>
          <cell r="J701">
            <v>208532.3</v>
          </cell>
          <cell r="K701">
            <v>207367.31</v>
          </cell>
          <cell r="L701">
            <v>206202.32</v>
          </cell>
          <cell r="M701">
            <v>205037.33</v>
          </cell>
          <cell r="N701">
            <v>203872.34</v>
          </cell>
          <cell r="O701">
            <v>202707.35</v>
          </cell>
          <cell r="P701">
            <v>201542.36</v>
          </cell>
          <cell r="Q701">
            <v>208532.30000000002</v>
          </cell>
          <cell r="T701" t="str">
            <v>5</v>
          </cell>
          <cell r="V701">
            <v>208532.30000000002</v>
          </cell>
          <cell r="W701">
            <v>208532.30000000002</v>
          </cell>
          <cell r="X701">
            <v>208532.30000000002</v>
          </cell>
          <cell r="AD701">
            <v>0</v>
          </cell>
          <cell r="AE701">
            <v>0</v>
          </cell>
          <cell r="AF701">
            <v>0</v>
          </cell>
          <cell r="AG701">
            <v>0</v>
          </cell>
          <cell r="AJ701">
            <v>0</v>
          </cell>
        </row>
        <row r="702">
          <cell r="A702">
            <v>18100253</v>
          </cell>
          <cell r="C702" t="str">
            <v>8.06% MT Notes Due 6/19/06 - Unamort Debt Exp</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T702">
            <v>5</v>
          </cell>
          <cell r="V702">
            <v>0</v>
          </cell>
          <cell r="W702">
            <v>0</v>
          </cell>
          <cell r="X702">
            <v>0</v>
          </cell>
          <cell r="AD702">
            <v>0</v>
          </cell>
          <cell r="AE702">
            <v>0</v>
          </cell>
          <cell r="AF702">
            <v>0</v>
          </cell>
          <cell r="AG702">
            <v>0</v>
          </cell>
          <cell r="AJ702">
            <v>0</v>
          </cell>
        </row>
        <row r="703">
          <cell r="A703">
            <v>18100333</v>
          </cell>
          <cell r="C703" t="str">
            <v>7.70% MT Notes Due 12/10/04 - Unamort Debt Ex</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T703">
            <v>5</v>
          </cell>
          <cell r="V703">
            <v>0</v>
          </cell>
          <cell r="W703">
            <v>0</v>
          </cell>
          <cell r="X703">
            <v>0</v>
          </cell>
          <cell r="AD703">
            <v>0</v>
          </cell>
          <cell r="AE703">
            <v>0</v>
          </cell>
          <cell r="AF703">
            <v>0</v>
          </cell>
          <cell r="AG703">
            <v>0</v>
          </cell>
          <cell r="AJ703">
            <v>0</v>
          </cell>
        </row>
        <row r="704">
          <cell r="A704">
            <v>18100400</v>
          </cell>
          <cell r="C704" t="str">
            <v>Unamortized Debt Issuance Cost</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T704">
            <v>5</v>
          </cell>
          <cell r="V704">
            <v>0</v>
          </cell>
          <cell r="W704">
            <v>0</v>
          </cell>
          <cell r="X704">
            <v>0</v>
          </cell>
          <cell r="AD704">
            <v>0</v>
          </cell>
          <cell r="AE704">
            <v>0</v>
          </cell>
          <cell r="AF704">
            <v>0</v>
          </cell>
          <cell r="AG704">
            <v>0</v>
          </cell>
          <cell r="AJ704">
            <v>0</v>
          </cell>
        </row>
        <row r="705">
          <cell r="A705">
            <v>18100423</v>
          </cell>
          <cell r="C705" t="str">
            <v>7.35% MT Notes Due 2/1/24 - Unamort Debt Exp</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T705">
            <v>5</v>
          </cell>
          <cell r="V705">
            <v>0</v>
          </cell>
          <cell r="W705">
            <v>0</v>
          </cell>
          <cell r="X705">
            <v>0</v>
          </cell>
          <cell r="AD705">
            <v>0</v>
          </cell>
          <cell r="AE705">
            <v>0</v>
          </cell>
          <cell r="AF705">
            <v>0</v>
          </cell>
          <cell r="AG705">
            <v>0</v>
          </cell>
          <cell r="AJ705">
            <v>0</v>
          </cell>
        </row>
        <row r="706">
          <cell r="A706">
            <v>18100433</v>
          </cell>
          <cell r="C706" t="str">
            <v>7.80% MT Notes Due 5/27/04 - Unamort Debt Exp</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T706">
            <v>5</v>
          </cell>
          <cell r="V706">
            <v>0</v>
          </cell>
          <cell r="W706">
            <v>0</v>
          </cell>
          <cell r="X706">
            <v>0</v>
          </cell>
          <cell r="AD706">
            <v>0</v>
          </cell>
          <cell r="AE706">
            <v>0</v>
          </cell>
          <cell r="AF706">
            <v>0</v>
          </cell>
          <cell r="AG706">
            <v>0</v>
          </cell>
          <cell r="AJ706">
            <v>0</v>
          </cell>
        </row>
        <row r="707">
          <cell r="A707">
            <v>18100463</v>
          </cell>
          <cell r="C707" t="str">
            <v>CAP Securities - Unamort Debt Exp</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T707">
            <v>5</v>
          </cell>
          <cell r="V707">
            <v>0</v>
          </cell>
          <cell r="W707">
            <v>0</v>
          </cell>
          <cell r="X707">
            <v>0</v>
          </cell>
          <cell r="AD707">
            <v>0</v>
          </cell>
          <cell r="AE707">
            <v>0</v>
          </cell>
          <cell r="AF707">
            <v>0</v>
          </cell>
          <cell r="AG707">
            <v>0</v>
          </cell>
          <cell r="AJ707">
            <v>0</v>
          </cell>
        </row>
        <row r="708">
          <cell r="A708">
            <v>18100473</v>
          </cell>
          <cell r="C708" t="str">
            <v>7.02% MT Note Issued - Unamort Debt Expen</v>
          </cell>
          <cell r="D708">
            <v>1230971.76</v>
          </cell>
          <cell r="E708">
            <v>1222540.44</v>
          </cell>
          <cell r="F708">
            <v>1214109.1200000001</v>
          </cell>
          <cell r="G708">
            <v>1205677.8</v>
          </cell>
          <cell r="H708">
            <v>1197246.48</v>
          </cell>
          <cell r="I708">
            <v>1188815.1599999999</v>
          </cell>
          <cell r="J708">
            <v>1180383.8400000001</v>
          </cell>
          <cell r="K708">
            <v>1171952.52</v>
          </cell>
          <cell r="L708">
            <v>1163521.2</v>
          </cell>
          <cell r="M708">
            <v>1155089.8799999999</v>
          </cell>
          <cell r="N708">
            <v>1146658.56</v>
          </cell>
          <cell r="O708">
            <v>1138227.24</v>
          </cell>
          <cell r="P708">
            <v>1129795.92</v>
          </cell>
          <cell r="Q708">
            <v>1180383.8399999999</v>
          </cell>
          <cell r="T708">
            <v>5</v>
          </cell>
          <cell r="V708">
            <v>1180383.8399999999</v>
          </cell>
          <cell r="W708">
            <v>1180383.8399999999</v>
          </cell>
          <cell r="X708">
            <v>1180383.8399999999</v>
          </cell>
          <cell r="AD708">
            <v>0</v>
          </cell>
          <cell r="AE708">
            <v>0</v>
          </cell>
          <cell r="AF708">
            <v>0</v>
          </cell>
          <cell r="AG708">
            <v>0</v>
          </cell>
          <cell r="AJ708">
            <v>0</v>
          </cell>
        </row>
        <row r="709">
          <cell r="A709">
            <v>18100483</v>
          </cell>
          <cell r="C709" t="str">
            <v>6.46% MTN Series B Due 3/9/09 - Unamort</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T709">
            <v>5</v>
          </cell>
          <cell r="V709">
            <v>0</v>
          </cell>
          <cell r="W709">
            <v>0</v>
          </cell>
          <cell r="X709">
            <v>0</v>
          </cell>
          <cell r="AD709">
            <v>0</v>
          </cell>
          <cell r="AE709">
            <v>0</v>
          </cell>
          <cell r="AF709">
            <v>0</v>
          </cell>
          <cell r="AG709">
            <v>0</v>
          </cell>
          <cell r="AJ709">
            <v>0</v>
          </cell>
        </row>
        <row r="710">
          <cell r="A710">
            <v>18100493</v>
          </cell>
          <cell r="C710" t="str">
            <v>7.00% MTN Series B Due 3/9/29 - Unamort</v>
          </cell>
          <cell r="D710">
            <v>427908.38</v>
          </cell>
          <cell r="E710">
            <v>425255.51</v>
          </cell>
          <cell r="F710">
            <v>422602.64</v>
          </cell>
          <cell r="G710">
            <v>419949.77</v>
          </cell>
          <cell r="H710">
            <v>417296.9</v>
          </cell>
          <cell r="I710">
            <v>414644.03</v>
          </cell>
          <cell r="J710">
            <v>411991.16</v>
          </cell>
          <cell r="K710">
            <v>409338.29</v>
          </cell>
          <cell r="L710">
            <v>406685.42</v>
          </cell>
          <cell r="M710">
            <v>404032.55</v>
          </cell>
          <cell r="N710">
            <v>401379.68</v>
          </cell>
          <cell r="O710">
            <v>398726.81</v>
          </cell>
          <cell r="P710">
            <v>396073.94</v>
          </cell>
          <cell r="Q710">
            <v>411991.16</v>
          </cell>
          <cell r="T710">
            <v>5</v>
          </cell>
          <cell r="V710">
            <v>411991.16</v>
          </cell>
          <cell r="W710">
            <v>411991.16</v>
          </cell>
          <cell r="X710">
            <v>411991.16</v>
          </cell>
          <cell r="AD710">
            <v>0</v>
          </cell>
          <cell r="AE710">
            <v>0</v>
          </cell>
          <cell r="AF710">
            <v>0</v>
          </cell>
          <cell r="AG710">
            <v>0</v>
          </cell>
          <cell r="AJ710">
            <v>0</v>
          </cell>
        </row>
        <row r="711">
          <cell r="A711">
            <v>18100503</v>
          </cell>
          <cell r="C711" t="str">
            <v>7.96% MTN, Series B Due 2/22/10 - Unamo</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T711">
            <v>5</v>
          </cell>
          <cell r="V711">
            <v>0</v>
          </cell>
          <cell r="W711">
            <v>0</v>
          </cell>
          <cell r="X711">
            <v>0</v>
          </cell>
          <cell r="AD711">
            <v>0</v>
          </cell>
          <cell r="AE711">
            <v>0</v>
          </cell>
          <cell r="AF711">
            <v>0</v>
          </cell>
          <cell r="AG711">
            <v>0</v>
          </cell>
          <cell r="AJ711">
            <v>0</v>
          </cell>
        </row>
        <row r="712">
          <cell r="A712">
            <v>18100513</v>
          </cell>
          <cell r="C712" t="str">
            <v>7.61% MTN, Series B Due 9/8/08 - Unamor</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T712">
            <v>5</v>
          </cell>
          <cell r="V712">
            <v>0</v>
          </cell>
          <cell r="W712">
            <v>0</v>
          </cell>
          <cell r="X712">
            <v>0</v>
          </cell>
          <cell r="AD712">
            <v>0</v>
          </cell>
          <cell r="AE712">
            <v>0</v>
          </cell>
          <cell r="AF712">
            <v>0</v>
          </cell>
          <cell r="AG712">
            <v>0</v>
          </cell>
          <cell r="AJ712">
            <v>0</v>
          </cell>
        </row>
        <row r="713">
          <cell r="A713">
            <v>18100523</v>
          </cell>
          <cell r="C713" t="str">
            <v>7.69% MTN Due 2/1/11 - Unamort Debt Exp</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T713">
            <v>5</v>
          </cell>
          <cell r="V713">
            <v>0</v>
          </cell>
          <cell r="W713">
            <v>0</v>
          </cell>
          <cell r="X713">
            <v>0</v>
          </cell>
          <cell r="AD713">
            <v>0</v>
          </cell>
          <cell r="AE713">
            <v>0</v>
          </cell>
          <cell r="AF713">
            <v>0</v>
          </cell>
          <cell r="AG713">
            <v>0</v>
          </cell>
          <cell r="AJ713">
            <v>0</v>
          </cell>
        </row>
        <row r="714">
          <cell r="A714">
            <v>18100543</v>
          </cell>
          <cell r="C714" t="str">
            <v>8.40% Capital Trust II 6/30/41 - Unamor</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T714">
            <v>5</v>
          </cell>
          <cell r="V714">
            <v>0</v>
          </cell>
          <cell r="W714">
            <v>0</v>
          </cell>
          <cell r="X714">
            <v>0</v>
          </cell>
          <cell r="AD714">
            <v>0</v>
          </cell>
          <cell r="AE714">
            <v>0</v>
          </cell>
          <cell r="AF714">
            <v>0</v>
          </cell>
          <cell r="AG714">
            <v>0</v>
          </cell>
          <cell r="AJ714">
            <v>0</v>
          </cell>
        </row>
        <row r="715">
          <cell r="A715">
            <v>18100563</v>
          </cell>
          <cell r="C715" t="str">
            <v>5.0% PCB-Series 2003A due 03/01/2031-Un</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T715">
            <v>5</v>
          </cell>
          <cell r="V715">
            <v>0</v>
          </cell>
          <cell r="W715">
            <v>0</v>
          </cell>
          <cell r="X715">
            <v>0</v>
          </cell>
          <cell r="AD715">
            <v>0</v>
          </cell>
          <cell r="AE715">
            <v>0</v>
          </cell>
          <cell r="AF715">
            <v>0</v>
          </cell>
          <cell r="AG715">
            <v>0</v>
          </cell>
          <cell r="AJ715">
            <v>0</v>
          </cell>
        </row>
        <row r="716">
          <cell r="A716">
            <v>18100573</v>
          </cell>
          <cell r="C716" t="str">
            <v>5.1% PCB-Series 2003B due 03/01/2031-Un</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T716">
            <v>5</v>
          </cell>
          <cell r="V716">
            <v>0</v>
          </cell>
          <cell r="W716">
            <v>0</v>
          </cell>
          <cell r="X716">
            <v>0</v>
          </cell>
          <cell r="AD716">
            <v>0</v>
          </cell>
          <cell r="AE716">
            <v>0</v>
          </cell>
          <cell r="AF716">
            <v>0</v>
          </cell>
          <cell r="AG716">
            <v>0</v>
          </cell>
          <cell r="AJ716">
            <v>0</v>
          </cell>
        </row>
        <row r="717">
          <cell r="A717">
            <v>18100583</v>
          </cell>
          <cell r="C717" t="str">
            <v>PSE $350M 3 Year Credit Facility Unamor</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T717">
            <v>5</v>
          </cell>
          <cell r="V717">
            <v>0</v>
          </cell>
          <cell r="W717">
            <v>0</v>
          </cell>
          <cell r="X717">
            <v>0</v>
          </cell>
          <cell r="AD717">
            <v>0</v>
          </cell>
          <cell r="AE717">
            <v>0</v>
          </cell>
          <cell r="AF717">
            <v>0</v>
          </cell>
          <cell r="AG717">
            <v>0</v>
          </cell>
          <cell r="AJ717">
            <v>0</v>
          </cell>
        </row>
        <row r="718">
          <cell r="A718">
            <v>18100593</v>
          </cell>
          <cell r="C718" t="str">
            <v>Infrastrux $150M 3 Year Credit Facility</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T718">
            <v>5</v>
          </cell>
          <cell r="V718">
            <v>0</v>
          </cell>
          <cell r="W718">
            <v>0</v>
          </cell>
          <cell r="X718">
            <v>0</v>
          </cell>
          <cell r="AD718">
            <v>0</v>
          </cell>
          <cell r="AE718">
            <v>0</v>
          </cell>
          <cell r="AF718">
            <v>0</v>
          </cell>
          <cell r="AG718">
            <v>0</v>
          </cell>
          <cell r="AJ718">
            <v>0</v>
          </cell>
        </row>
        <row r="719">
          <cell r="A719">
            <v>18100603</v>
          </cell>
          <cell r="C719" t="str">
            <v>$500M 3 Year Credit Facility Legal Unam</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T719">
            <v>5</v>
          </cell>
          <cell r="V719">
            <v>0</v>
          </cell>
          <cell r="W719">
            <v>0</v>
          </cell>
          <cell r="X719">
            <v>0</v>
          </cell>
          <cell r="AD719">
            <v>0</v>
          </cell>
          <cell r="AE719">
            <v>0</v>
          </cell>
          <cell r="AF719">
            <v>0</v>
          </cell>
          <cell r="AG719">
            <v>0</v>
          </cell>
          <cell r="AJ719">
            <v>0</v>
          </cell>
        </row>
        <row r="720">
          <cell r="A720">
            <v>18100623</v>
          </cell>
          <cell r="C720" t="str">
            <v>6.724% MTN due 6/15/2036 - Unamort Debt</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T720" t="str">
            <v>5</v>
          </cell>
          <cell r="V720">
            <v>0</v>
          </cell>
          <cell r="W720">
            <v>0</v>
          </cell>
          <cell r="X720">
            <v>0</v>
          </cell>
          <cell r="AD720">
            <v>0</v>
          </cell>
          <cell r="AE720">
            <v>0</v>
          </cell>
          <cell r="AF720">
            <v>0</v>
          </cell>
          <cell r="AG720">
            <v>0</v>
          </cell>
          <cell r="AJ720">
            <v>0</v>
          </cell>
        </row>
        <row r="721">
          <cell r="A721">
            <v>18100653</v>
          </cell>
          <cell r="C721" t="str">
            <v>Hybrid Security 2007 - Unamort Debt Exp</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T721" t="str">
            <v>5</v>
          </cell>
          <cell r="V721">
            <v>0</v>
          </cell>
          <cell r="W721">
            <v>0</v>
          </cell>
          <cell r="X721">
            <v>0</v>
          </cell>
          <cell r="AD721">
            <v>0</v>
          </cell>
          <cell r="AE721">
            <v>0</v>
          </cell>
          <cell r="AF721">
            <v>0</v>
          </cell>
          <cell r="AG721">
            <v>0</v>
          </cell>
          <cell r="AJ721">
            <v>0</v>
          </cell>
        </row>
        <row r="722">
          <cell r="A722">
            <v>18100663</v>
          </cell>
          <cell r="C722" t="str">
            <v>$350M Hedging Credit Facility PSE 2013</v>
          </cell>
          <cell r="D722">
            <v>890653.33</v>
          </cell>
          <cell r="E722">
            <v>869392.59</v>
          </cell>
          <cell r="F722">
            <v>848131.85</v>
          </cell>
          <cell r="G722">
            <v>826871.11</v>
          </cell>
          <cell r="H722">
            <v>805610.37</v>
          </cell>
          <cell r="I722">
            <v>784349.63</v>
          </cell>
          <cell r="J722">
            <v>763088.89</v>
          </cell>
          <cell r="K722">
            <v>741828.15</v>
          </cell>
          <cell r="L722">
            <v>720567.41</v>
          </cell>
          <cell r="M722">
            <v>699306.67</v>
          </cell>
          <cell r="N722">
            <v>678045.93</v>
          </cell>
          <cell r="O722">
            <v>656785.18999999994</v>
          </cell>
          <cell r="P722">
            <v>635524.44999999995</v>
          </cell>
          <cell r="Q722">
            <v>763088.89</v>
          </cell>
          <cell r="T722" t="str">
            <v>5</v>
          </cell>
          <cell r="V722">
            <v>763088.89</v>
          </cell>
          <cell r="W722">
            <v>763088.89</v>
          </cell>
          <cell r="X722">
            <v>763088.89</v>
          </cell>
          <cell r="AD722">
            <v>0</v>
          </cell>
          <cell r="AE722">
            <v>0</v>
          </cell>
          <cell r="AF722">
            <v>0</v>
          </cell>
          <cell r="AG722">
            <v>0</v>
          </cell>
          <cell r="AJ722">
            <v>0</v>
          </cell>
        </row>
        <row r="723">
          <cell r="A723">
            <v>18100673</v>
          </cell>
          <cell r="C723" t="str">
            <v>$650M Liquidity Credit Facility PSE 2013</v>
          </cell>
          <cell r="D723">
            <v>1590532.82</v>
          </cell>
          <cell r="E723">
            <v>1553543.68</v>
          </cell>
          <cell r="F723">
            <v>1516554.54</v>
          </cell>
          <cell r="G723">
            <v>1479565.4</v>
          </cell>
          <cell r="H723">
            <v>1442576.26</v>
          </cell>
          <cell r="I723">
            <v>1405587.12</v>
          </cell>
          <cell r="J723">
            <v>1368597.98</v>
          </cell>
          <cell r="K723">
            <v>1331608.8400000001</v>
          </cell>
          <cell r="L723">
            <v>1298377.71</v>
          </cell>
          <cell r="M723">
            <v>1261388.57</v>
          </cell>
          <cell r="N723">
            <v>1227266.43</v>
          </cell>
          <cell r="O723">
            <v>1191436.29</v>
          </cell>
          <cell r="P723">
            <v>1157863.1499999999</v>
          </cell>
          <cell r="Q723">
            <v>1370891.7337499997</v>
          </cell>
          <cell r="T723" t="str">
            <v>5</v>
          </cell>
          <cell r="V723">
            <v>1370891.7337499997</v>
          </cell>
          <cell r="W723">
            <v>1370891.7337499997</v>
          </cell>
          <cell r="X723">
            <v>1370891.7337499997</v>
          </cell>
          <cell r="AD723">
            <v>0</v>
          </cell>
          <cell r="AE723">
            <v>0</v>
          </cell>
          <cell r="AF723">
            <v>0</v>
          </cell>
          <cell r="AG723">
            <v>0</v>
          </cell>
          <cell r="AJ723">
            <v>0</v>
          </cell>
        </row>
        <row r="724">
          <cell r="A724">
            <v>18100813</v>
          </cell>
          <cell r="C724" t="str">
            <v>PSE New Credit Agreement-364 days-Unamo</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T724">
            <v>5</v>
          </cell>
          <cell r="V724">
            <v>0</v>
          </cell>
          <cell r="W724">
            <v>0</v>
          </cell>
          <cell r="X724">
            <v>0</v>
          </cell>
          <cell r="AD724">
            <v>0</v>
          </cell>
          <cell r="AE724">
            <v>0</v>
          </cell>
          <cell r="AF724">
            <v>0</v>
          </cell>
          <cell r="AG724">
            <v>0</v>
          </cell>
          <cell r="AJ724">
            <v>0</v>
          </cell>
        </row>
        <row r="725">
          <cell r="A725">
            <v>18100823</v>
          </cell>
          <cell r="C725" t="str">
            <v>PSE AR Securitization - 3 years-Unamort</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T725">
            <v>5</v>
          </cell>
          <cell r="V725">
            <v>0</v>
          </cell>
          <cell r="W725">
            <v>0</v>
          </cell>
          <cell r="X725">
            <v>0</v>
          </cell>
          <cell r="AD725">
            <v>0</v>
          </cell>
          <cell r="AE725">
            <v>0</v>
          </cell>
          <cell r="AF725">
            <v>0</v>
          </cell>
          <cell r="AG725">
            <v>0</v>
          </cell>
          <cell r="AJ725">
            <v>0</v>
          </cell>
        </row>
        <row r="726">
          <cell r="A726">
            <v>18100833</v>
          </cell>
          <cell r="C726" t="str">
            <v>3.363% MT Notes due 6/1/08 - Unamortize</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T726">
            <v>5</v>
          </cell>
          <cell r="V726">
            <v>0</v>
          </cell>
          <cell r="W726">
            <v>0</v>
          </cell>
          <cell r="X726">
            <v>0</v>
          </cell>
          <cell r="AD726">
            <v>0</v>
          </cell>
          <cell r="AE726">
            <v>0</v>
          </cell>
          <cell r="AF726">
            <v>0</v>
          </cell>
          <cell r="AG726">
            <v>0</v>
          </cell>
          <cell r="AJ726">
            <v>0</v>
          </cell>
        </row>
        <row r="727">
          <cell r="A727">
            <v>18100901</v>
          </cell>
          <cell r="C727" t="str">
            <v>$250m debt issuance 1/7/2009 - Unamort Debt Exp</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T727">
            <v>5</v>
          </cell>
          <cell r="V727">
            <v>0</v>
          </cell>
          <cell r="W727">
            <v>0</v>
          </cell>
          <cell r="X727">
            <v>0</v>
          </cell>
          <cell r="AD727">
            <v>0</v>
          </cell>
          <cell r="AE727">
            <v>0</v>
          </cell>
          <cell r="AF727">
            <v>0</v>
          </cell>
          <cell r="AG727">
            <v>0</v>
          </cell>
          <cell r="AJ727">
            <v>0</v>
          </cell>
        </row>
        <row r="728">
          <cell r="A728">
            <v>18100923</v>
          </cell>
          <cell r="C728" t="str">
            <v>$250 Million 4.434% Sr. Notes due 2041</v>
          </cell>
          <cell r="D728">
            <v>2262330.23</v>
          </cell>
          <cell r="E728">
            <v>2255102.34</v>
          </cell>
          <cell r="F728">
            <v>2247874.4500000002</v>
          </cell>
          <cell r="G728">
            <v>2240646.56</v>
          </cell>
          <cell r="H728">
            <v>2233418.67</v>
          </cell>
          <cell r="I728">
            <v>2226190.7799999998</v>
          </cell>
          <cell r="J728">
            <v>2218962.89</v>
          </cell>
          <cell r="K728">
            <v>2211735</v>
          </cell>
          <cell r="L728">
            <v>2204507.11</v>
          </cell>
          <cell r="M728">
            <v>2197279.2200000002</v>
          </cell>
          <cell r="N728">
            <v>2190051.33</v>
          </cell>
          <cell r="O728">
            <v>2182823.44</v>
          </cell>
          <cell r="P728">
            <v>2175595.5499999998</v>
          </cell>
          <cell r="Q728">
            <v>2218962.89</v>
          </cell>
          <cell r="T728" t="str">
            <v>5</v>
          </cell>
          <cell r="V728">
            <v>2218962.89</v>
          </cell>
          <cell r="W728">
            <v>2218962.89</v>
          </cell>
          <cell r="X728">
            <v>2218962.89</v>
          </cell>
          <cell r="AD728">
            <v>0</v>
          </cell>
          <cell r="AE728">
            <v>0</v>
          </cell>
          <cell r="AF728">
            <v>0</v>
          </cell>
          <cell r="AG728">
            <v>0</v>
          </cell>
          <cell r="AJ728">
            <v>0</v>
          </cell>
        </row>
        <row r="729">
          <cell r="A729">
            <v>18100933</v>
          </cell>
          <cell r="C729" t="str">
            <v>$45 Million 4.70% Sr. Notes due 2051</v>
          </cell>
          <cell r="D729">
            <v>461992.34</v>
          </cell>
          <cell r="E729">
            <v>460925.38</v>
          </cell>
          <cell r="F729">
            <v>459858.42</v>
          </cell>
          <cell r="G729">
            <v>458791.46</v>
          </cell>
          <cell r="H729">
            <v>457724.5</v>
          </cell>
          <cell r="I729">
            <v>456657.54</v>
          </cell>
          <cell r="J729">
            <v>455590.58</v>
          </cell>
          <cell r="K729">
            <v>454523.62</v>
          </cell>
          <cell r="L729">
            <v>453456.66</v>
          </cell>
          <cell r="M729">
            <v>452389.7</v>
          </cell>
          <cell r="N729">
            <v>451322.74</v>
          </cell>
          <cell r="O729">
            <v>450255.78</v>
          </cell>
          <cell r="P729">
            <v>449188.82</v>
          </cell>
          <cell r="Q729">
            <v>455590.58000000007</v>
          </cell>
          <cell r="T729" t="str">
            <v>5</v>
          </cell>
          <cell r="V729">
            <v>455590.58000000007</v>
          </cell>
          <cell r="W729">
            <v>455590.58000000007</v>
          </cell>
          <cell r="X729">
            <v>455590.58000000007</v>
          </cell>
          <cell r="AD729">
            <v>0</v>
          </cell>
          <cell r="AE729">
            <v>0</v>
          </cell>
          <cell r="AF729">
            <v>0</v>
          </cell>
          <cell r="AG729">
            <v>0</v>
          </cell>
          <cell r="AJ729">
            <v>0</v>
          </cell>
        </row>
        <row r="730">
          <cell r="A730">
            <v>18100973</v>
          </cell>
          <cell r="C730" t="str">
            <v>6.75% Sr Notes due 1/15/2016 - Unamort</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T730">
            <v>5</v>
          </cell>
          <cell r="V730">
            <v>0</v>
          </cell>
          <cell r="W730">
            <v>0</v>
          </cell>
          <cell r="X730">
            <v>0</v>
          </cell>
          <cell r="AD730">
            <v>0</v>
          </cell>
          <cell r="AE730">
            <v>0</v>
          </cell>
          <cell r="AF730">
            <v>0</v>
          </cell>
          <cell r="AG730">
            <v>0</v>
          </cell>
          <cell r="AJ730">
            <v>0</v>
          </cell>
        </row>
        <row r="731">
          <cell r="A731">
            <v>18100993</v>
          </cell>
          <cell r="C731" t="str">
            <v>5.197% Snr Notes Due 10/01/15 - Unamort Debt Expense</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T731">
            <v>5</v>
          </cell>
          <cell r="V731">
            <v>0</v>
          </cell>
          <cell r="W731">
            <v>0</v>
          </cell>
          <cell r="X731">
            <v>0</v>
          </cell>
          <cell r="AD731">
            <v>0</v>
          </cell>
          <cell r="AE731">
            <v>0</v>
          </cell>
          <cell r="AF731">
            <v>0</v>
          </cell>
          <cell r="AG731">
            <v>0</v>
          </cell>
          <cell r="AJ731">
            <v>0</v>
          </cell>
        </row>
        <row r="732">
          <cell r="A732">
            <v>18101023</v>
          </cell>
          <cell r="C732" t="str">
            <v>6.724% MTN due 6/15/2036 - Unamort Debt Expense</v>
          </cell>
          <cell r="D732">
            <v>1753453.24</v>
          </cell>
          <cell r="E732">
            <v>1746402.36</v>
          </cell>
          <cell r="F732">
            <v>1739351.48</v>
          </cell>
          <cell r="G732">
            <v>1732300.6</v>
          </cell>
          <cell r="H732">
            <v>1725249.72</v>
          </cell>
          <cell r="I732">
            <v>1718198.84</v>
          </cell>
          <cell r="J732">
            <v>1711147.96</v>
          </cell>
          <cell r="K732">
            <v>1704097.08</v>
          </cell>
          <cell r="L732">
            <v>1697046.2</v>
          </cell>
          <cell r="M732">
            <v>1689995.32</v>
          </cell>
          <cell r="N732">
            <v>1682944.44</v>
          </cell>
          <cell r="O732">
            <v>1675893.56</v>
          </cell>
          <cell r="P732">
            <v>1668842.68</v>
          </cell>
          <cell r="Q732">
            <v>1711147.96</v>
          </cell>
          <cell r="T732" t="str">
            <v>5</v>
          </cell>
          <cell r="V732">
            <v>1711147.96</v>
          </cell>
          <cell r="W732">
            <v>1711147.96</v>
          </cell>
          <cell r="X732">
            <v>1711147.96</v>
          </cell>
          <cell r="AD732">
            <v>0</v>
          </cell>
          <cell r="AE732">
            <v>0</v>
          </cell>
          <cell r="AF732">
            <v>0</v>
          </cell>
          <cell r="AG732">
            <v>0</v>
          </cell>
          <cell r="AJ732">
            <v>0</v>
          </cell>
        </row>
        <row r="733">
          <cell r="A733">
            <v>18101033</v>
          </cell>
          <cell r="C733" t="str">
            <v>6.274% Senior Notes Due 3/15/2037 - Unamortized Debt Expense</v>
          </cell>
          <cell r="D733">
            <v>2054735.95</v>
          </cell>
          <cell r="E733">
            <v>2046740.87</v>
          </cell>
          <cell r="F733">
            <v>2038745.79</v>
          </cell>
          <cell r="G733">
            <v>2030750.71</v>
          </cell>
          <cell r="H733">
            <v>2022755.63</v>
          </cell>
          <cell r="I733">
            <v>2014760.55</v>
          </cell>
          <cell r="J733">
            <v>2006765.47</v>
          </cell>
          <cell r="K733">
            <v>1998770.39</v>
          </cell>
          <cell r="L733">
            <v>1990775.31</v>
          </cell>
          <cell r="M733">
            <v>1982780.23</v>
          </cell>
          <cell r="N733">
            <v>1974785.15</v>
          </cell>
          <cell r="O733">
            <v>1966790.07</v>
          </cell>
          <cell r="P733">
            <v>1958794.99</v>
          </cell>
          <cell r="Q733">
            <v>2006765.47</v>
          </cell>
          <cell r="T733" t="str">
            <v>5</v>
          </cell>
          <cell r="V733">
            <v>2006765.47</v>
          </cell>
          <cell r="W733">
            <v>2006765.47</v>
          </cell>
          <cell r="X733">
            <v>2006765.47</v>
          </cell>
          <cell r="AD733">
            <v>0</v>
          </cell>
          <cell r="AE733">
            <v>0</v>
          </cell>
          <cell r="AF733">
            <v>0</v>
          </cell>
          <cell r="AG733">
            <v>0</v>
          </cell>
          <cell r="AJ733">
            <v>0</v>
          </cell>
        </row>
        <row r="734">
          <cell r="A734">
            <v>18101043</v>
          </cell>
          <cell r="C734" t="str">
            <v>Hedging Credit Facility - Unamort Debt Expense</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T734" t="str">
            <v>5</v>
          </cell>
          <cell r="V734">
            <v>0</v>
          </cell>
          <cell r="W734">
            <v>0</v>
          </cell>
          <cell r="X734">
            <v>0</v>
          </cell>
          <cell r="AD734">
            <v>0</v>
          </cell>
          <cell r="AE734">
            <v>0</v>
          </cell>
          <cell r="AF734">
            <v>0</v>
          </cell>
          <cell r="AG734">
            <v>0</v>
          </cell>
          <cell r="AJ734">
            <v>0</v>
          </cell>
        </row>
        <row r="735">
          <cell r="A735">
            <v>18101053</v>
          </cell>
          <cell r="C735" t="str">
            <v>6.974% Jr Sub Notes (Hybrid) due 6/1/20</v>
          </cell>
          <cell r="D735">
            <v>714638.35</v>
          </cell>
          <cell r="E735">
            <v>677221.86</v>
          </cell>
          <cell r="F735">
            <v>639805.37</v>
          </cell>
          <cell r="G735">
            <v>602388.88</v>
          </cell>
          <cell r="H735">
            <v>564972.39</v>
          </cell>
          <cell r="I735">
            <v>527555.9</v>
          </cell>
          <cell r="J735">
            <v>490139.41</v>
          </cell>
          <cell r="K735">
            <v>452722.92</v>
          </cell>
          <cell r="L735">
            <v>415306.43</v>
          </cell>
          <cell r="M735">
            <v>377889.94</v>
          </cell>
          <cell r="N735">
            <v>340473.45</v>
          </cell>
          <cell r="O735">
            <v>303056.96000000002</v>
          </cell>
          <cell r="P735">
            <v>265640.46999999997</v>
          </cell>
          <cell r="Q735">
            <v>490139.41000000009</v>
          </cell>
          <cell r="T735" t="str">
            <v>5</v>
          </cell>
          <cell r="V735">
            <v>490139.41000000009</v>
          </cell>
          <cell r="W735">
            <v>490139.41000000009</v>
          </cell>
          <cell r="X735">
            <v>490139.41000000009</v>
          </cell>
          <cell r="AD735">
            <v>0</v>
          </cell>
          <cell r="AE735">
            <v>0</v>
          </cell>
          <cell r="AF735">
            <v>0</v>
          </cell>
          <cell r="AG735">
            <v>0</v>
          </cell>
          <cell r="AJ735">
            <v>0</v>
          </cell>
        </row>
        <row r="736">
          <cell r="A736">
            <v>18101073</v>
          </cell>
          <cell r="C736" t="str">
            <v>PSE Capital Credit Agreement</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T736" t="str">
            <v>5</v>
          </cell>
          <cell r="V736">
            <v>0</v>
          </cell>
          <cell r="W736">
            <v>0</v>
          </cell>
          <cell r="X736">
            <v>0</v>
          </cell>
          <cell r="AD736">
            <v>0</v>
          </cell>
          <cell r="AE736">
            <v>0</v>
          </cell>
          <cell r="AF736">
            <v>0</v>
          </cell>
          <cell r="AG736">
            <v>0</v>
          </cell>
          <cell r="AJ736">
            <v>0</v>
          </cell>
        </row>
        <row r="737">
          <cell r="A737">
            <v>18101083</v>
          </cell>
          <cell r="C737" t="str">
            <v>PSE Operating Credit Agreement</v>
          </cell>
          <cell r="D737">
            <v>625617.77</v>
          </cell>
          <cell r="E737">
            <v>603274.27</v>
          </cell>
          <cell r="F737">
            <v>580930.77</v>
          </cell>
          <cell r="G737">
            <v>558587.27</v>
          </cell>
          <cell r="H737">
            <v>536243.77</v>
          </cell>
          <cell r="I737">
            <v>513900.27</v>
          </cell>
          <cell r="J737">
            <v>491556.77</v>
          </cell>
          <cell r="K737">
            <v>469213.27</v>
          </cell>
          <cell r="L737">
            <v>446869.77</v>
          </cell>
          <cell r="M737">
            <v>424526.27</v>
          </cell>
          <cell r="N737">
            <v>402182.77</v>
          </cell>
          <cell r="O737">
            <v>379839.27</v>
          </cell>
          <cell r="P737">
            <v>357495.77</v>
          </cell>
          <cell r="Q737">
            <v>491556.76999999984</v>
          </cell>
          <cell r="T737" t="str">
            <v>5</v>
          </cell>
          <cell r="V737">
            <v>491556.76999999984</v>
          </cell>
          <cell r="W737">
            <v>491556.76999999984</v>
          </cell>
          <cell r="X737">
            <v>491556.76999999984</v>
          </cell>
          <cell r="AD737">
            <v>0</v>
          </cell>
          <cell r="AE737">
            <v>0</v>
          </cell>
          <cell r="AF737">
            <v>0</v>
          </cell>
          <cell r="AG737">
            <v>0</v>
          </cell>
          <cell r="AJ737">
            <v>0</v>
          </cell>
        </row>
        <row r="738">
          <cell r="A738">
            <v>18101093</v>
          </cell>
          <cell r="C738" t="str">
            <v>PSE Hedging Credit Agreement</v>
          </cell>
          <cell r="D738">
            <v>481997.68</v>
          </cell>
          <cell r="E738">
            <v>464783.48</v>
          </cell>
          <cell r="F738">
            <v>447569.28</v>
          </cell>
          <cell r="G738">
            <v>430355.08</v>
          </cell>
          <cell r="H738">
            <v>413140.88</v>
          </cell>
          <cell r="I738">
            <v>395926.68</v>
          </cell>
          <cell r="J738">
            <v>378712.48</v>
          </cell>
          <cell r="K738">
            <v>361498.28</v>
          </cell>
          <cell r="L738">
            <v>344284.08</v>
          </cell>
          <cell r="M738">
            <v>327069.88</v>
          </cell>
          <cell r="N738">
            <v>309855.68</v>
          </cell>
          <cell r="O738">
            <v>292641.48</v>
          </cell>
          <cell r="P738">
            <v>275427.28000000003</v>
          </cell>
          <cell r="Q738">
            <v>378712.48</v>
          </cell>
          <cell r="T738" t="str">
            <v>5</v>
          </cell>
          <cell r="V738">
            <v>378712.48</v>
          </cell>
          <cell r="W738">
            <v>378712.48</v>
          </cell>
          <cell r="X738">
            <v>378712.48</v>
          </cell>
          <cell r="AD738">
            <v>0</v>
          </cell>
          <cell r="AE738">
            <v>0</v>
          </cell>
          <cell r="AF738">
            <v>0</v>
          </cell>
          <cell r="AG738">
            <v>0</v>
          </cell>
          <cell r="AJ738">
            <v>0</v>
          </cell>
        </row>
        <row r="739">
          <cell r="A739">
            <v>18101103</v>
          </cell>
          <cell r="C739" t="str">
            <v>2008 PSE Bridge Loan Agreement</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T739" t="str">
            <v>5</v>
          </cell>
          <cell r="V739">
            <v>0</v>
          </cell>
          <cell r="W739">
            <v>0</v>
          </cell>
          <cell r="X739">
            <v>0</v>
          </cell>
          <cell r="AD739">
            <v>0</v>
          </cell>
          <cell r="AE739">
            <v>0</v>
          </cell>
          <cell r="AF739">
            <v>0</v>
          </cell>
          <cell r="AG739">
            <v>0</v>
          </cell>
          <cell r="AJ739">
            <v>0</v>
          </cell>
        </row>
        <row r="740">
          <cell r="A740">
            <v>18101113</v>
          </cell>
          <cell r="C740" t="str">
            <v>5.757% MTN due 10/1/2039 - Unamort Debt Expense</v>
          </cell>
          <cell r="D740">
            <v>2839436.01</v>
          </cell>
          <cell r="E740">
            <v>2829542.51</v>
          </cell>
          <cell r="F740">
            <v>2819649.01</v>
          </cell>
          <cell r="G740">
            <v>2809755.51</v>
          </cell>
          <cell r="H740">
            <v>2799862.01</v>
          </cell>
          <cell r="I740">
            <v>2789968.51</v>
          </cell>
          <cell r="J740">
            <v>2780075.01</v>
          </cell>
          <cell r="K740">
            <v>2770181.51</v>
          </cell>
          <cell r="L740">
            <v>2760288.01</v>
          </cell>
          <cell r="M740">
            <v>2750394.51</v>
          </cell>
          <cell r="N740">
            <v>2740501.01</v>
          </cell>
          <cell r="O740">
            <v>2730607.51</v>
          </cell>
          <cell r="P740">
            <v>2720714.01</v>
          </cell>
          <cell r="Q740">
            <v>2780075.0099999993</v>
          </cell>
          <cell r="T740">
            <v>5</v>
          </cell>
          <cell r="V740">
            <v>2780075.0099999993</v>
          </cell>
          <cell r="W740">
            <v>2780075.0099999993</v>
          </cell>
          <cell r="X740">
            <v>2780075.0099999993</v>
          </cell>
          <cell r="AD740">
            <v>0</v>
          </cell>
          <cell r="AE740">
            <v>0</v>
          </cell>
          <cell r="AF740">
            <v>0</v>
          </cell>
          <cell r="AG740">
            <v>0</v>
          </cell>
          <cell r="AJ740">
            <v>0</v>
          </cell>
        </row>
        <row r="741">
          <cell r="A741">
            <v>18101123</v>
          </cell>
          <cell r="C741" t="str">
            <v>March 2010 Bond Issue</v>
          </cell>
          <cell r="D741">
            <v>2755167.71</v>
          </cell>
          <cell r="E741">
            <v>2745764.41</v>
          </cell>
          <cell r="F741">
            <v>2736361.11</v>
          </cell>
          <cell r="G741">
            <v>2726957.81</v>
          </cell>
          <cell r="H741">
            <v>2717554.51</v>
          </cell>
          <cell r="I741">
            <v>2708151.21</v>
          </cell>
          <cell r="J741">
            <v>2698747.91</v>
          </cell>
          <cell r="K741">
            <v>2689344.61</v>
          </cell>
          <cell r="L741">
            <v>2679941.31</v>
          </cell>
          <cell r="M741">
            <v>2670538.0099999998</v>
          </cell>
          <cell r="N741">
            <v>2661134.71</v>
          </cell>
          <cell r="O741">
            <v>2651731.41</v>
          </cell>
          <cell r="P741">
            <v>2642328.11</v>
          </cell>
          <cell r="Q741">
            <v>2698747.91</v>
          </cell>
          <cell r="T741">
            <v>5</v>
          </cell>
          <cell r="V741">
            <v>2698747.91</v>
          </cell>
          <cell r="W741">
            <v>2698747.91</v>
          </cell>
          <cell r="X741">
            <v>2698747.91</v>
          </cell>
          <cell r="AD741">
            <v>0</v>
          </cell>
          <cell r="AE741">
            <v>0</v>
          </cell>
          <cell r="AF741">
            <v>0</v>
          </cell>
          <cell r="AG741">
            <v>0</v>
          </cell>
          <cell r="AJ741">
            <v>0</v>
          </cell>
        </row>
        <row r="742">
          <cell r="A742">
            <v>18101133</v>
          </cell>
          <cell r="C742" t="str">
            <v>PSE Summer 2010 Bonds</v>
          </cell>
          <cell r="D742">
            <v>2134729</v>
          </cell>
          <cell r="E742">
            <v>2127565.48</v>
          </cell>
          <cell r="F742">
            <v>2120401.96</v>
          </cell>
          <cell r="G742">
            <v>2113238.44</v>
          </cell>
          <cell r="H742">
            <v>2106074.92</v>
          </cell>
          <cell r="I742">
            <v>2098911.4</v>
          </cell>
          <cell r="J742">
            <v>2091747.88</v>
          </cell>
          <cell r="K742">
            <v>2084584.36</v>
          </cell>
          <cell r="L742">
            <v>2077420.84</v>
          </cell>
          <cell r="M742">
            <v>2070257.32</v>
          </cell>
          <cell r="N742">
            <v>2063093.8</v>
          </cell>
          <cell r="O742">
            <v>2055930.28</v>
          </cell>
          <cell r="P742">
            <v>2048766.76</v>
          </cell>
          <cell r="Q742">
            <v>2091747.88</v>
          </cell>
          <cell r="T742" t="str">
            <v>5</v>
          </cell>
          <cell r="V742">
            <v>2091747.88</v>
          </cell>
          <cell r="W742">
            <v>2091747.88</v>
          </cell>
          <cell r="X742">
            <v>2091747.88</v>
          </cell>
          <cell r="AD742">
            <v>0</v>
          </cell>
          <cell r="AE742">
            <v>0</v>
          </cell>
          <cell r="AF742">
            <v>0</v>
          </cell>
          <cell r="AG742">
            <v>0</v>
          </cell>
          <cell r="AJ742">
            <v>0</v>
          </cell>
        </row>
        <row r="743">
          <cell r="A743">
            <v>18101143</v>
          </cell>
          <cell r="C743" t="str">
            <v>2011 March Senior Notes</v>
          </cell>
          <cell r="D743">
            <v>2617106.4</v>
          </cell>
          <cell r="E743">
            <v>2608601.27</v>
          </cell>
          <cell r="F743">
            <v>2600096.14</v>
          </cell>
          <cell r="G743">
            <v>2591591.0099999998</v>
          </cell>
          <cell r="H743">
            <v>2583085.88</v>
          </cell>
          <cell r="I743">
            <v>2574580.75</v>
          </cell>
          <cell r="J743">
            <v>2566075.62</v>
          </cell>
          <cell r="K743">
            <v>2557570.4900000002</v>
          </cell>
          <cell r="L743">
            <v>2549065.36</v>
          </cell>
          <cell r="M743">
            <v>2540560.23</v>
          </cell>
          <cell r="N743">
            <v>2532055.1</v>
          </cell>
          <cell r="O743">
            <v>2523549.9700000002</v>
          </cell>
          <cell r="P743">
            <v>2515044.84</v>
          </cell>
          <cell r="Q743">
            <v>2566075.6200000006</v>
          </cell>
          <cell r="T743" t="str">
            <v>5</v>
          </cell>
          <cell r="V743">
            <v>2566075.6200000006</v>
          </cell>
          <cell r="W743">
            <v>2566075.6200000006</v>
          </cell>
          <cell r="X743">
            <v>2566075.6200000006</v>
          </cell>
          <cell r="AD743">
            <v>0</v>
          </cell>
          <cell r="AE743">
            <v>0</v>
          </cell>
          <cell r="AF743">
            <v>0</v>
          </cell>
          <cell r="AG743">
            <v>0</v>
          </cell>
          <cell r="AJ743">
            <v>0</v>
          </cell>
        </row>
        <row r="744">
          <cell r="A744">
            <v>18210051</v>
          </cell>
          <cell r="C744" t="str">
            <v>12/26/96 Snow / Ice Storm - Extr Prpty Loss</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V744">
            <v>0</v>
          </cell>
          <cell r="W744">
            <v>0</v>
          </cell>
          <cell r="X744">
            <v>0</v>
          </cell>
          <cell r="AC744">
            <v>0</v>
          </cell>
          <cell r="AD744">
            <v>0</v>
          </cell>
          <cell r="AE744">
            <v>0</v>
          </cell>
          <cell r="AF744">
            <v>0</v>
          </cell>
          <cell r="AG744">
            <v>0</v>
          </cell>
          <cell r="AH744">
            <v>0</v>
          </cell>
          <cell r="AJ744">
            <v>0</v>
          </cell>
        </row>
        <row r="745">
          <cell r="A745">
            <v>18210171</v>
          </cell>
          <cell r="C745" t="str">
            <v>11/23/98 Storm Damage - Catastrophic</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V745">
            <v>0</v>
          </cell>
          <cell r="W745">
            <v>0</v>
          </cell>
          <cell r="X745">
            <v>0</v>
          </cell>
          <cell r="AE745">
            <v>0</v>
          </cell>
          <cell r="AF745">
            <v>0</v>
          </cell>
          <cell r="AG745">
            <v>0</v>
          </cell>
          <cell r="AH745">
            <v>0</v>
          </cell>
          <cell r="AJ745">
            <v>0</v>
          </cell>
        </row>
        <row r="746">
          <cell r="A746">
            <v>18210181</v>
          </cell>
          <cell r="C746" t="str">
            <v>1/16/00 Windstorm - Extr Property Loss</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V746">
            <v>0</v>
          </cell>
          <cell r="W746">
            <v>0</v>
          </cell>
          <cell r="X746">
            <v>0</v>
          </cell>
          <cell r="AE746">
            <v>0</v>
          </cell>
          <cell r="AF746">
            <v>0</v>
          </cell>
          <cell r="AG746">
            <v>0</v>
          </cell>
          <cell r="AH746">
            <v>0</v>
          </cell>
          <cell r="AJ746">
            <v>0</v>
          </cell>
        </row>
        <row r="747">
          <cell r="A747">
            <v>18210191</v>
          </cell>
          <cell r="C747" t="str">
            <v>12/4/03  Wind Storm - Extr Property Los</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V747">
            <v>0</v>
          </cell>
          <cell r="W747">
            <v>0</v>
          </cell>
          <cell r="X747">
            <v>0</v>
          </cell>
          <cell r="AE747">
            <v>0</v>
          </cell>
          <cell r="AF747">
            <v>0</v>
          </cell>
          <cell r="AG747">
            <v>0</v>
          </cell>
          <cell r="AH747">
            <v>0</v>
          </cell>
          <cell r="AJ747">
            <v>0</v>
          </cell>
        </row>
        <row r="748">
          <cell r="A748">
            <v>18210201</v>
          </cell>
          <cell r="C748" t="str">
            <v>2006 Storm Excess Costs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V748">
            <v>0</v>
          </cell>
          <cell r="W748">
            <v>0</v>
          </cell>
          <cell r="X748">
            <v>0</v>
          </cell>
          <cell r="AE748">
            <v>0</v>
          </cell>
          <cell r="AF748">
            <v>0</v>
          </cell>
          <cell r="AG748">
            <v>0</v>
          </cell>
          <cell r="AH748">
            <v>0</v>
          </cell>
          <cell r="AJ748">
            <v>0</v>
          </cell>
        </row>
        <row r="749">
          <cell r="A749">
            <v>18210211</v>
          </cell>
          <cell r="C749" t="str">
            <v>2007 Storm Excess Costs</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V749">
            <v>0</v>
          </cell>
          <cell r="W749">
            <v>0</v>
          </cell>
          <cell r="X749">
            <v>0</v>
          </cell>
          <cell r="AE749">
            <v>0</v>
          </cell>
          <cell r="AF749">
            <v>0</v>
          </cell>
          <cell r="AG749">
            <v>0</v>
          </cell>
          <cell r="AH749">
            <v>0</v>
          </cell>
          <cell r="AJ749">
            <v>0</v>
          </cell>
        </row>
        <row r="750">
          <cell r="A750">
            <v>18210221</v>
          </cell>
          <cell r="C750" t="str">
            <v>2008 Storm Excess Costs</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V750">
            <v>0</v>
          </cell>
          <cell r="W750">
            <v>0</v>
          </cell>
          <cell r="X750">
            <v>0</v>
          </cell>
          <cell r="AE750">
            <v>0</v>
          </cell>
          <cell r="AF750">
            <v>0</v>
          </cell>
          <cell r="AG750">
            <v>0</v>
          </cell>
          <cell r="AH750">
            <v>0</v>
          </cell>
          <cell r="AJ750">
            <v>0</v>
          </cell>
        </row>
        <row r="751">
          <cell r="A751">
            <v>18210231</v>
          </cell>
          <cell r="C751" t="str">
            <v>12/13/2006 Storm - 10 yr Amort</v>
          </cell>
          <cell r="D751">
            <v>24541327</v>
          </cell>
          <cell r="E751">
            <v>23878049</v>
          </cell>
          <cell r="F751">
            <v>23214771</v>
          </cell>
          <cell r="G751">
            <v>22551493</v>
          </cell>
          <cell r="H751">
            <v>21888215</v>
          </cell>
          <cell r="I751">
            <v>21224937</v>
          </cell>
          <cell r="J751">
            <v>20561659</v>
          </cell>
          <cell r="K751">
            <v>19898381</v>
          </cell>
          <cell r="L751">
            <v>19235103</v>
          </cell>
          <cell r="M751">
            <v>18571825</v>
          </cell>
          <cell r="N751">
            <v>17908547</v>
          </cell>
          <cell r="O751">
            <v>17245269</v>
          </cell>
          <cell r="P751">
            <v>16581991</v>
          </cell>
          <cell r="Q751">
            <v>20561659</v>
          </cell>
          <cell r="V751">
            <v>0</v>
          </cell>
          <cell r="W751">
            <v>0</v>
          </cell>
          <cell r="X751">
            <v>0</v>
          </cell>
          <cell r="AE751">
            <v>0</v>
          </cell>
          <cell r="AF751">
            <v>0</v>
          </cell>
          <cell r="AG751">
            <v>0</v>
          </cell>
          <cell r="AH751">
            <v>20561659</v>
          </cell>
          <cell r="AJ751">
            <v>0</v>
          </cell>
        </row>
        <row r="752">
          <cell r="A752">
            <v>18210241</v>
          </cell>
          <cell r="C752" t="str">
            <v>2006 Storm - 4 yr Amort</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V752">
            <v>0</v>
          </cell>
          <cell r="W752">
            <v>0</v>
          </cell>
          <cell r="X752">
            <v>0</v>
          </cell>
          <cell r="AE752">
            <v>0</v>
          </cell>
          <cell r="AF752">
            <v>0</v>
          </cell>
          <cell r="AG752">
            <v>0</v>
          </cell>
          <cell r="AH752">
            <v>0</v>
          </cell>
          <cell r="AJ752">
            <v>0</v>
          </cell>
        </row>
        <row r="753">
          <cell r="A753">
            <v>18210251</v>
          </cell>
          <cell r="C753" t="str">
            <v>2007 Storm - 4 yr Amort</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V753">
            <v>0</v>
          </cell>
          <cell r="W753">
            <v>0</v>
          </cell>
          <cell r="X753">
            <v>0</v>
          </cell>
          <cell r="AE753">
            <v>0</v>
          </cell>
          <cell r="AF753">
            <v>0</v>
          </cell>
          <cell r="AG753">
            <v>0</v>
          </cell>
          <cell r="AH753">
            <v>0</v>
          </cell>
          <cell r="AJ753">
            <v>0</v>
          </cell>
        </row>
        <row r="754">
          <cell r="A754">
            <v>18210261</v>
          </cell>
          <cell r="C754" t="str">
            <v>2010 Storm Excess Costs</v>
          </cell>
          <cell r="D754">
            <v>50185.88</v>
          </cell>
          <cell r="E754">
            <v>50185.88</v>
          </cell>
          <cell r="F754">
            <v>50185.88</v>
          </cell>
          <cell r="G754">
            <v>50185.88</v>
          </cell>
          <cell r="H754">
            <v>50185.88</v>
          </cell>
          <cell r="I754">
            <v>50185.88</v>
          </cell>
          <cell r="J754">
            <v>50185.88</v>
          </cell>
          <cell r="K754">
            <v>50185.88</v>
          </cell>
          <cell r="L754">
            <v>50185.88</v>
          </cell>
          <cell r="M754">
            <v>50185.88</v>
          </cell>
          <cell r="N754">
            <v>50185.88</v>
          </cell>
          <cell r="O754">
            <v>50185.88</v>
          </cell>
          <cell r="P754">
            <v>50185.88</v>
          </cell>
          <cell r="Q754">
            <v>50185.88</v>
          </cell>
          <cell r="V754">
            <v>0</v>
          </cell>
          <cell r="W754">
            <v>0</v>
          </cell>
          <cell r="X754">
            <v>0</v>
          </cell>
          <cell r="AE754">
            <v>0</v>
          </cell>
          <cell r="AF754">
            <v>0</v>
          </cell>
          <cell r="AG754">
            <v>0</v>
          </cell>
          <cell r="AH754">
            <v>50185.88</v>
          </cell>
          <cell r="AJ754">
            <v>0</v>
          </cell>
        </row>
        <row r="755">
          <cell r="A755">
            <v>18210271</v>
          </cell>
          <cell r="C755" t="str">
            <v>2008 Storm - 4 yr Amortization</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V755">
            <v>0</v>
          </cell>
          <cell r="W755">
            <v>0</v>
          </cell>
          <cell r="X755">
            <v>0</v>
          </cell>
          <cell r="AE755">
            <v>0</v>
          </cell>
          <cell r="AF755">
            <v>0</v>
          </cell>
          <cell r="AG755">
            <v>0</v>
          </cell>
          <cell r="AH755">
            <v>0</v>
          </cell>
          <cell r="AJ755">
            <v>0</v>
          </cell>
        </row>
        <row r="756">
          <cell r="A756">
            <v>18210281</v>
          </cell>
          <cell r="C756" t="str">
            <v>2012 Storm Excess Costs</v>
          </cell>
          <cell r="D756">
            <v>60295490.299999997</v>
          </cell>
          <cell r="E756">
            <v>60295490.299999997</v>
          </cell>
          <cell r="F756">
            <v>60295490.299999997</v>
          </cell>
          <cell r="G756">
            <v>60295490.299999997</v>
          </cell>
          <cell r="H756">
            <v>60295490.299999997</v>
          </cell>
          <cell r="I756">
            <v>60295490.299999997</v>
          </cell>
          <cell r="J756">
            <v>60295490.299999997</v>
          </cell>
          <cell r="K756">
            <v>60295490.299999997</v>
          </cell>
          <cell r="L756">
            <v>60295490.299999997</v>
          </cell>
          <cell r="M756">
            <v>60295490.299999997</v>
          </cell>
          <cell r="N756">
            <v>60295490.299999997</v>
          </cell>
          <cell r="O756">
            <v>60295490.299999997</v>
          </cell>
          <cell r="P756">
            <v>60295490.299999997</v>
          </cell>
          <cell r="Q756">
            <v>60295490.29999999</v>
          </cell>
          <cell r="V756">
            <v>0</v>
          </cell>
          <cell r="W756">
            <v>0</v>
          </cell>
          <cell r="X756">
            <v>0</v>
          </cell>
          <cell r="AE756">
            <v>0</v>
          </cell>
          <cell r="AF756">
            <v>0</v>
          </cell>
          <cell r="AG756">
            <v>0</v>
          </cell>
          <cell r="AH756">
            <v>60295490.29999999</v>
          </cell>
          <cell r="AJ756">
            <v>0</v>
          </cell>
        </row>
        <row r="757">
          <cell r="A757">
            <v>18210291</v>
          </cell>
          <cell r="C757" t="str">
            <v>2010 Storm - 4 Yr Amortization</v>
          </cell>
          <cell r="D757">
            <v>4355596.7699999996</v>
          </cell>
          <cell r="E757">
            <v>3729091.77</v>
          </cell>
          <cell r="F757">
            <v>3102586.77</v>
          </cell>
          <cell r="G757">
            <v>2476081.77</v>
          </cell>
          <cell r="H757">
            <v>1849576.77</v>
          </cell>
          <cell r="I757">
            <v>1223071.77</v>
          </cell>
          <cell r="J757">
            <v>596566.77</v>
          </cell>
          <cell r="K757">
            <v>-29938.23</v>
          </cell>
          <cell r="L757">
            <v>-656443.23</v>
          </cell>
          <cell r="M757">
            <v>-1282948.23</v>
          </cell>
          <cell r="N757">
            <v>-1909453.23</v>
          </cell>
          <cell r="O757">
            <v>-2535958.23</v>
          </cell>
          <cell r="P757">
            <v>-3162463.23</v>
          </cell>
          <cell r="Q757">
            <v>596566.76999999967</v>
          </cell>
          <cell r="V757">
            <v>0</v>
          </cell>
          <cell r="W757">
            <v>0</v>
          </cell>
          <cell r="X757">
            <v>0</v>
          </cell>
          <cell r="AE757">
            <v>0</v>
          </cell>
          <cell r="AF757">
            <v>0</v>
          </cell>
          <cell r="AG757">
            <v>0</v>
          </cell>
          <cell r="AH757">
            <v>596566.76999999967</v>
          </cell>
          <cell r="AJ757">
            <v>0</v>
          </cell>
        </row>
        <row r="758">
          <cell r="A758">
            <v>18210301</v>
          </cell>
          <cell r="C758" t="str">
            <v>2014 Storm Excess Costs</v>
          </cell>
          <cell r="D758">
            <v>18185120.510000002</v>
          </cell>
          <cell r="E758">
            <v>18185120.510000002</v>
          </cell>
          <cell r="F758">
            <v>18185120.510000002</v>
          </cell>
          <cell r="G758">
            <v>18185672.66</v>
          </cell>
          <cell r="H758">
            <v>18185772.66</v>
          </cell>
          <cell r="I758">
            <v>18185772.66</v>
          </cell>
          <cell r="J758">
            <v>18185772.66</v>
          </cell>
          <cell r="K758">
            <v>18185772.66</v>
          </cell>
          <cell r="L758">
            <v>18185772.66</v>
          </cell>
          <cell r="M758">
            <v>18185672.66</v>
          </cell>
          <cell r="N758">
            <v>18185672.66</v>
          </cell>
          <cell r="O758">
            <v>18185672.66</v>
          </cell>
          <cell r="P758">
            <v>18185672.66</v>
          </cell>
          <cell r="Q758">
            <v>18185599.295416664</v>
          </cell>
          <cell r="V758">
            <v>0</v>
          </cell>
          <cell r="W758">
            <v>0</v>
          </cell>
          <cell r="X758">
            <v>0</v>
          </cell>
          <cell r="AE758">
            <v>0</v>
          </cell>
          <cell r="AF758">
            <v>0</v>
          </cell>
          <cell r="AG758">
            <v>0</v>
          </cell>
          <cell r="AH758">
            <v>18185599.295416664</v>
          </cell>
          <cell r="AJ758">
            <v>0</v>
          </cell>
        </row>
        <row r="759">
          <cell r="A759">
            <v>18210311</v>
          </cell>
          <cell r="C759" t="str">
            <v>18210311-2015 Storm Excess Costs</v>
          </cell>
          <cell r="D759">
            <v>4934336.2699999996</v>
          </cell>
          <cell r="E759">
            <v>6129238.4699999997</v>
          </cell>
          <cell r="F759">
            <v>16414332.439999999</v>
          </cell>
          <cell r="G759">
            <v>22217697.260000002</v>
          </cell>
          <cell r="H759">
            <v>22925637.57</v>
          </cell>
          <cell r="I759">
            <v>24149892.850000001</v>
          </cell>
          <cell r="J759">
            <v>24252126.800000001</v>
          </cell>
          <cell r="K759">
            <v>24117599.18</v>
          </cell>
          <cell r="L759">
            <v>24124865.93</v>
          </cell>
          <cell r="M759">
            <v>24156737.989999998</v>
          </cell>
          <cell r="N759">
            <v>24158611.940000001</v>
          </cell>
          <cell r="O759">
            <v>24157683.210000001</v>
          </cell>
          <cell r="P759">
            <v>24157767.120000001</v>
          </cell>
          <cell r="Q759">
            <v>20945872.944583334</v>
          </cell>
          <cell r="AH759">
            <v>20945872.944583334</v>
          </cell>
          <cell r="AJ759">
            <v>0</v>
          </cell>
        </row>
        <row r="760">
          <cell r="A760">
            <v>18210321</v>
          </cell>
          <cell r="C760" t="str">
            <v>2016 Storm Excess Costs</v>
          </cell>
          <cell r="J760">
            <v>5592953.0800000001</v>
          </cell>
          <cell r="K760">
            <v>4462991.2</v>
          </cell>
          <cell r="L760">
            <v>4606263.4400000004</v>
          </cell>
          <cell r="M760">
            <v>4550834.93</v>
          </cell>
          <cell r="N760">
            <v>4556493.84</v>
          </cell>
          <cell r="O760">
            <v>4565453.78</v>
          </cell>
          <cell r="P760">
            <v>4574348.42</v>
          </cell>
          <cell r="Q760">
            <v>2551847.0400000005</v>
          </cell>
          <cell r="AH760">
            <v>2551847.0400000005</v>
          </cell>
          <cell r="AJ760">
            <v>0</v>
          </cell>
        </row>
        <row r="761">
          <cell r="A761">
            <v>18220001</v>
          </cell>
          <cell r="C761" t="str">
            <v>White River Preliminary Survey Tunnel I</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t="str">
            <v>6c</v>
          </cell>
          <cell r="T761">
            <v>23</v>
          </cell>
          <cell r="V761">
            <v>0</v>
          </cell>
          <cell r="W761">
            <v>0</v>
          </cell>
          <cell r="X761">
            <v>0</v>
          </cell>
          <cell r="Y761">
            <v>0</v>
          </cell>
          <cell r="AA761">
            <v>0</v>
          </cell>
          <cell r="AC761">
            <v>0</v>
          </cell>
          <cell r="AD761">
            <v>0</v>
          </cell>
          <cell r="AE761">
            <v>0</v>
          </cell>
          <cell r="AF761">
            <v>0</v>
          </cell>
          <cell r="AG761">
            <v>0</v>
          </cell>
          <cell r="AJ761">
            <v>0</v>
          </cell>
        </row>
        <row r="762">
          <cell r="A762">
            <v>18220011</v>
          </cell>
          <cell r="C762" t="str">
            <v>White River Plant Costs Reg Asset</v>
          </cell>
          <cell r="D762">
            <v>65708856.939999998</v>
          </cell>
          <cell r="E762">
            <v>65708856.939999998</v>
          </cell>
          <cell r="F762">
            <v>65708856.939999998</v>
          </cell>
          <cell r="G762">
            <v>65708856.939999998</v>
          </cell>
          <cell r="H762">
            <v>65708856.939999998</v>
          </cell>
          <cell r="I762">
            <v>65708856.939999998</v>
          </cell>
          <cell r="J762">
            <v>65708856.939999998</v>
          </cell>
          <cell r="K762">
            <v>65708856.939999998</v>
          </cell>
          <cell r="L762">
            <v>65708856.939999998</v>
          </cell>
          <cell r="M762">
            <v>65708856.939999998</v>
          </cell>
          <cell r="N762">
            <v>65708856.939999998</v>
          </cell>
          <cell r="O762">
            <v>65708856.939999998</v>
          </cell>
          <cell r="P762">
            <v>65708856.939999998</v>
          </cell>
          <cell r="Q762">
            <v>65708856.94000002</v>
          </cell>
          <cell r="R762" t="str">
            <v>6c</v>
          </cell>
          <cell r="T762">
            <v>23</v>
          </cell>
          <cell r="V762">
            <v>0</v>
          </cell>
          <cell r="W762">
            <v>0</v>
          </cell>
          <cell r="X762">
            <v>0</v>
          </cell>
          <cell r="Y762">
            <v>65708856.94000002</v>
          </cell>
          <cell r="AA762">
            <v>65708856.94000002</v>
          </cell>
          <cell r="AC762">
            <v>0</v>
          </cell>
          <cell r="AD762">
            <v>0</v>
          </cell>
          <cell r="AE762">
            <v>0</v>
          </cell>
          <cell r="AF762">
            <v>0</v>
          </cell>
          <cell r="AG762">
            <v>0</v>
          </cell>
          <cell r="AJ762">
            <v>0</v>
          </cell>
        </row>
        <row r="763">
          <cell r="A763">
            <v>18220021</v>
          </cell>
          <cell r="C763" t="str">
            <v>White River Land Reg Asset</v>
          </cell>
          <cell r="D763">
            <v>743111.53</v>
          </cell>
          <cell r="E763">
            <v>743111.53</v>
          </cell>
          <cell r="F763">
            <v>743111.53</v>
          </cell>
          <cell r="G763">
            <v>743111.53</v>
          </cell>
          <cell r="H763">
            <v>743111.53</v>
          </cell>
          <cell r="I763">
            <v>743111.53</v>
          </cell>
          <cell r="J763">
            <v>743111.53</v>
          </cell>
          <cell r="K763">
            <v>743111.53</v>
          </cell>
          <cell r="L763">
            <v>743111.53</v>
          </cell>
          <cell r="M763">
            <v>743111.53</v>
          </cell>
          <cell r="N763">
            <v>743111.53</v>
          </cell>
          <cell r="O763">
            <v>743111.53</v>
          </cell>
          <cell r="P763">
            <v>743111.53</v>
          </cell>
          <cell r="Q763">
            <v>743111.53000000014</v>
          </cell>
          <cell r="R763" t="str">
            <v>6c</v>
          </cell>
          <cell r="T763">
            <v>23</v>
          </cell>
          <cell r="V763">
            <v>0</v>
          </cell>
          <cell r="W763">
            <v>0</v>
          </cell>
          <cell r="X763">
            <v>0</v>
          </cell>
          <cell r="Y763">
            <v>743111.53000000014</v>
          </cell>
          <cell r="AA763">
            <v>743111.53000000014</v>
          </cell>
          <cell r="AC763">
            <v>0</v>
          </cell>
          <cell r="AD763">
            <v>0</v>
          </cell>
          <cell r="AE763">
            <v>0</v>
          </cell>
          <cell r="AF763">
            <v>0</v>
          </cell>
          <cell r="AG763">
            <v>0</v>
          </cell>
          <cell r="AJ763">
            <v>0</v>
          </cell>
        </row>
        <row r="764">
          <cell r="A764">
            <v>18220031</v>
          </cell>
          <cell r="C764" t="str">
            <v>White River accum Depreciation to 1/15/</v>
          </cell>
          <cell r="D764">
            <v>-18818583.699999999</v>
          </cell>
          <cell r="E764">
            <v>-18818583.699999999</v>
          </cell>
          <cell r="F764">
            <v>-18818583.699999999</v>
          </cell>
          <cell r="G764">
            <v>-18818583.699999999</v>
          </cell>
          <cell r="H764">
            <v>-18818583.699999999</v>
          </cell>
          <cell r="I764">
            <v>-18818583.699999999</v>
          </cell>
          <cell r="J764">
            <v>-18818583.699999999</v>
          </cell>
          <cell r="K764">
            <v>-18818583.699999999</v>
          </cell>
          <cell r="L764">
            <v>-18818583.699999999</v>
          </cell>
          <cell r="M764">
            <v>-18818583.699999999</v>
          </cell>
          <cell r="N764">
            <v>-18818583.699999999</v>
          </cell>
          <cell r="O764">
            <v>-18818583.699999999</v>
          </cell>
          <cell r="P764">
            <v>-18818583.699999999</v>
          </cell>
          <cell r="Q764">
            <v>-18818583.699999996</v>
          </cell>
          <cell r="R764" t="str">
            <v>6c</v>
          </cell>
          <cell r="T764">
            <v>23</v>
          </cell>
          <cell r="V764">
            <v>0</v>
          </cell>
          <cell r="W764">
            <v>0</v>
          </cell>
          <cell r="X764">
            <v>0</v>
          </cell>
          <cell r="Y764">
            <v>-18818583.699999996</v>
          </cell>
          <cell r="AA764">
            <v>-18818583.699999996</v>
          </cell>
          <cell r="AC764">
            <v>0</v>
          </cell>
          <cell r="AD764">
            <v>0</v>
          </cell>
          <cell r="AE764">
            <v>0</v>
          </cell>
          <cell r="AF764">
            <v>0</v>
          </cell>
          <cell r="AG764">
            <v>0</v>
          </cell>
          <cell r="AJ764">
            <v>0</v>
          </cell>
        </row>
        <row r="765">
          <cell r="A765">
            <v>18220041</v>
          </cell>
          <cell r="C765" t="str">
            <v>White River accum Amort. from 1/16/04 R</v>
          </cell>
          <cell r="D765">
            <v>-17500469.239999998</v>
          </cell>
          <cell r="E765">
            <v>-17625027.739999998</v>
          </cell>
          <cell r="F765">
            <v>-17749586.239999998</v>
          </cell>
          <cell r="G765">
            <v>-17874144.739999998</v>
          </cell>
          <cell r="H765">
            <v>-17998703.239999998</v>
          </cell>
          <cell r="I765">
            <v>-18123261.739999998</v>
          </cell>
          <cell r="J765">
            <v>-18247820.239999998</v>
          </cell>
          <cell r="K765">
            <v>-18372378.739999998</v>
          </cell>
          <cell r="L765">
            <v>-18496937.239999998</v>
          </cell>
          <cell r="M765">
            <v>-18621495.739999998</v>
          </cell>
          <cell r="N765">
            <v>-18746054.239999998</v>
          </cell>
          <cell r="O765">
            <v>-18870612.739999998</v>
          </cell>
          <cell r="P765">
            <v>-18995171.239999998</v>
          </cell>
          <cell r="Q765">
            <v>-18247820.240000002</v>
          </cell>
          <cell r="R765" t="str">
            <v>6c</v>
          </cell>
          <cell r="T765">
            <v>23</v>
          </cell>
          <cell r="V765">
            <v>0</v>
          </cell>
          <cell r="W765">
            <v>0</v>
          </cell>
          <cell r="X765">
            <v>0</v>
          </cell>
          <cell r="Y765">
            <v>-18247820.240000002</v>
          </cell>
          <cell r="AA765">
            <v>-18247820.240000002</v>
          </cell>
          <cell r="AC765">
            <v>0</v>
          </cell>
          <cell r="AD765">
            <v>0</v>
          </cell>
          <cell r="AE765">
            <v>0</v>
          </cell>
          <cell r="AF765">
            <v>0</v>
          </cell>
          <cell r="AG765">
            <v>0</v>
          </cell>
          <cell r="AJ765">
            <v>0</v>
          </cell>
        </row>
        <row r="766">
          <cell r="A766">
            <v>18220061</v>
          </cell>
          <cell r="C766" t="str">
            <v>Proceeds from CWA for White River Plant Sale</v>
          </cell>
          <cell r="D766">
            <v>-30211680.609999999</v>
          </cell>
          <cell r="E766">
            <v>-30211680.609999999</v>
          </cell>
          <cell r="F766">
            <v>-30211680.609999999</v>
          </cell>
          <cell r="G766">
            <v>-30211680.609999999</v>
          </cell>
          <cell r="H766">
            <v>-30211680.609999999</v>
          </cell>
          <cell r="I766">
            <v>-30211680.609999999</v>
          </cell>
          <cell r="J766">
            <v>-30211680.609999999</v>
          </cell>
          <cell r="K766">
            <v>-30211680.609999999</v>
          </cell>
          <cell r="L766">
            <v>-30211680.609999999</v>
          </cell>
          <cell r="M766">
            <v>-30211680.609999999</v>
          </cell>
          <cell r="N766">
            <v>-30211680.609999999</v>
          </cell>
          <cell r="O766">
            <v>-30211680.609999999</v>
          </cell>
          <cell r="P766">
            <v>-30211680.609999999</v>
          </cell>
          <cell r="Q766">
            <v>-30211680.610000011</v>
          </cell>
          <cell r="R766" t="str">
            <v>6d</v>
          </cell>
          <cell r="T766">
            <v>23</v>
          </cell>
          <cell r="V766">
            <v>0</v>
          </cell>
          <cell r="W766">
            <v>0</v>
          </cell>
          <cell r="X766">
            <v>0</v>
          </cell>
          <cell r="Y766">
            <v>-30211680.610000011</v>
          </cell>
          <cell r="AA766">
            <v>-30211680.610000011</v>
          </cell>
          <cell r="AC766">
            <v>0</v>
          </cell>
          <cell r="AD766">
            <v>0</v>
          </cell>
          <cell r="AJ766">
            <v>0</v>
          </cell>
        </row>
        <row r="767">
          <cell r="A767">
            <v>18220091</v>
          </cell>
          <cell r="C767" t="str">
            <v>Upper Baker - Unrecovered Plant &amp; Reg. Study Costs</v>
          </cell>
          <cell r="D767">
            <v>301584.90999999997</v>
          </cell>
          <cell r="E767">
            <v>281479.23</v>
          </cell>
          <cell r="F767">
            <v>261373.55</v>
          </cell>
          <cell r="G767">
            <v>241267.87</v>
          </cell>
          <cell r="H767">
            <v>221162.19</v>
          </cell>
          <cell r="I767">
            <v>201056.51</v>
          </cell>
          <cell r="J767">
            <v>180950.83</v>
          </cell>
          <cell r="K767">
            <v>160845.15</v>
          </cell>
          <cell r="L767">
            <v>140739.47</v>
          </cell>
          <cell r="M767">
            <v>120633.79</v>
          </cell>
          <cell r="N767">
            <v>100528.11</v>
          </cell>
          <cell r="O767">
            <v>80422.429999999993</v>
          </cell>
          <cell r="P767">
            <v>60316.75</v>
          </cell>
          <cell r="Q767">
            <v>180950.83</v>
          </cell>
          <cell r="R767" t="str">
            <v>6n</v>
          </cell>
          <cell r="T767" t="str">
            <v>23</v>
          </cell>
          <cell r="V767">
            <v>0</v>
          </cell>
          <cell r="W767">
            <v>0</v>
          </cell>
          <cell r="X767">
            <v>0</v>
          </cell>
          <cell r="Y767">
            <v>180950.83</v>
          </cell>
          <cell r="AA767">
            <v>180950.83</v>
          </cell>
          <cell r="AC767">
            <v>0</v>
          </cell>
          <cell r="AD767">
            <v>0</v>
          </cell>
          <cell r="AJ767">
            <v>0</v>
          </cell>
        </row>
        <row r="768">
          <cell r="A768">
            <v>18220101</v>
          </cell>
          <cell r="C768" t="str">
            <v>Electron Unrecovered Loss</v>
          </cell>
          <cell r="D768">
            <v>11420503.27</v>
          </cell>
          <cell r="E768">
            <v>11137878.27</v>
          </cell>
          <cell r="F768">
            <v>10851932.84</v>
          </cell>
          <cell r="G768">
            <v>10569307.84</v>
          </cell>
          <cell r="H768">
            <v>10286682.84</v>
          </cell>
          <cell r="I768">
            <v>10004057.84</v>
          </cell>
          <cell r="J768">
            <v>9721432.8399999999</v>
          </cell>
          <cell r="K768">
            <v>9438807.8399999999</v>
          </cell>
          <cell r="L768">
            <v>9156182.8399999999</v>
          </cell>
          <cell r="M768">
            <v>8873557.8399999999</v>
          </cell>
          <cell r="N768">
            <v>8590932.8399999999</v>
          </cell>
          <cell r="O768">
            <v>8308307.8399999999</v>
          </cell>
          <cell r="P768">
            <v>8025682.8399999999</v>
          </cell>
          <cell r="Q768">
            <v>9721847.8937500026</v>
          </cell>
          <cell r="R768" t="str">
            <v>6p</v>
          </cell>
          <cell r="T768" t="str">
            <v>23</v>
          </cell>
          <cell r="V768">
            <v>0</v>
          </cell>
          <cell r="W768">
            <v>0</v>
          </cell>
          <cell r="X768">
            <v>0</v>
          </cell>
          <cell r="Y768">
            <v>9721847.8937500026</v>
          </cell>
          <cell r="AA768">
            <v>9721847.8937500026</v>
          </cell>
          <cell r="AC768">
            <v>0</v>
          </cell>
          <cell r="AD768">
            <v>0</v>
          </cell>
          <cell r="AJ768">
            <v>0</v>
          </cell>
        </row>
        <row r="769">
          <cell r="A769">
            <v>18230001</v>
          </cell>
          <cell r="C769" t="str">
            <v>Tenaska Regulatory Asset</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t="str">
            <v>6a</v>
          </cell>
          <cell r="T769">
            <v>23</v>
          </cell>
          <cell r="V769">
            <v>0</v>
          </cell>
          <cell r="W769">
            <v>0</v>
          </cell>
          <cell r="X769">
            <v>0</v>
          </cell>
          <cell r="Y769">
            <v>0</v>
          </cell>
          <cell r="AA769">
            <v>0</v>
          </cell>
          <cell r="AC769">
            <v>0</v>
          </cell>
          <cell r="AD769">
            <v>0</v>
          </cell>
          <cell r="AE769">
            <v>0</v>
          </cell>
          <cell r="AF769">
            <v>0</v>
          </cell>
          <cell r="AG769">
            <v>0</v>
          </cell>
          <cell r="AJ769">
            <v>0</v>
          </cell>
        </row>
        <row r="770">
          <cell r="A770">
            <v>18230002</v>
          </cell>
          <cell r="C770" t="str">
            <v>FAS - 109 Gas</v>
          </cell>
          <cell r="D770">
            <v>993655.74</v>
          </cell>
          <cell r="E770">
            <v>1034878.94</v>
          </cell>
          <cell r="F770">
            <v>505607.05</v>
          </cell>
          <cell r="G770">
            <v>1208409.3600000001</v>
          </cell>
          <cell r="H770">
            <v>1235715.06</v>
          </cell>
          <cell r="I770">
            <v>1276642.43</v>
          </cell>
          <cell r="J770">
            <v>1443935.76</v>
          </cell>
          <cell r="K770">
            <v>1536724.83</v>
          </cell>
          <cell r="L770">
            <v>1659064.15</v>
          </cell>
          <cell r="M770">
            <v>1775698.55</v>
          </cell>
          <cell r="N770">
            <v>1863053.43</v>
          </cell>
          <cell r="O770">
            <v>1557700.43</v>
          </cell>
          <cell r="P770">
            <v>1649183.07</v>
          </cell>
          <cell r="Q770">
            <v>1368237.4495833332</v>
          </cell>
          <cell r="T770" t="str">
            <v>58</v>
          </cell>
          <cell r="V770">
            <v>0</v>
          </cell>
          <cell r="W770">
            <v>0</v>
          </cell>
          <cell r="X770">
            <v>0</v>
          </cell>
          <cell r="AD770">
            <v>0</v>
          </cell>
          <cell r="AE770">
            <v>1368237.4495833332</v>
          </cell>
          <cell r="AF770">
            <v>1368237.4495833332</v>
          </cell>
          <cell r="AG770">
            <v>1368237.4495833332</v>
          </cell>
          <cell r="AJ770">
            <v>0</v>
          </cell>
        </row>
        <row r="771">
          <cell r="A771">
            <v>18230011</v>
          </cell>
          <cell r="C771" t="str">
            <v>Tenaska -Tax Indemnification</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T771" t="str">
            <v>57</v>
          </cell>
          <cell r="V771">
            <v>0</v>
          </cell>
          <cell r="W771">
            <v>0</v>
          </cell>
          <cell r="X771">
            <v>0</v>
          </cell>
          <cell r="AD771">
            <v>0</v>
          </cell>
          <cell r="AE771">
            <v>0</v>
          </cell>
          <cell r="AF771">
            <v>0</v>
          </cell>
          <cell r="AG771">
            <v>0</v>
          </cell>
          <cell r="AJ771">
            <v>0</v>
          </cell>
        </row>
        <row r="772">
          <cell r="A772">
            <v>18230021</v>
          </cell>
          <cell r="C772" t="str">
            <v>Electric Conservation not in RB</v>
          </cell>
          <cell r="D772">
            <v>64813214.200000003</v>
          </cell>
          <cell r="E772">
            <v>72531723.670000002</v>
          </cell>
          <cell r="F772">
            <v>81823834.959999993</v>
          </cell>
          <cell r="G772">
            <v>93198239.299999997</v>
          </cell>
          <cell r="H772">
            <v>100503119.01000001</v>
          </cell>
          <cell r="I772">
            <v>108505004.12</v>
          </cell>
          <cell r="J772">
            <v>116314549.15000001</v>
          </cell>
          <cell r="K772">
            <v>124257486.53</v>
          </cell>
          <cell r="L772">
            <v>38058394.75</v>
          </cell>
          <cell r="M772">
            <v>47785361.57</v>
          </cell>
          <cell r="N772">
            <v>55920120.219999999</v>
          </cell>
          <cell r="O772">
            <v>64031529.689999998</v>
          </cell>
          <cell r="P772">
            <v>70823650.810000002</v>
          </cell>
          <cell r="Q772">
            <v>80895649.622916669</v>
          </cell>
          <cell r="T772" t="str">
            <v xml:space="preserve"> </v>
          </cell>
          <cell r="U772" t="str">
            <v>Changed-Cons</v>
          </cell>
          <cell r="AH772">
            <v>80895649.622916669</v>
          </cell>
          <cell r="AJ772">
            <v>0</v>
          </cell>
        </row>
        <row r="773">
          <cell r="A773">
            <v>18230031</v>
          </cell>
          <cell r="C773" t="str">
            <v>Electric - Def AFUDC - Regulatory Asset</v>
          </cell>
          <cell r="D773">
            <v>51880625.939999998</v>
          </cell>
          <cell r="E773">
            <v>51677496.140000001</v>
          </cell>
          <cell r="F773">
            <v>51474366.340000004</v>
          </cell>
          <cell r="G773">
            <v>52197238.469999999</v>
          </cell>
          <cell r="H773">
            <v>51991739.649999999</v>
          </cell>
          <cell r="I773">
            <v>51786240.829999998</v>
          </cell>
          <cell r="J773">
            <v>51580742.289999999</v>
          </cell>
          <cell r="K773">
            <v>51375243.469999999</v>
          </cell>
          <cell r="L773">
            <v>51169744.649999999</v>
          </cell>
          <cell r="M773">
            <v>50964245.829999998</v>
          </cell>
          <cell r="N773">
            <v>50758747.009999998</v>
          </cell>
          <cell r="O773">
            <v>50553248.189999998</v>
          </cell>
          <cell r="P773">
            <v>50347749.369999997</v>
          </cell>
          <cell r="Q773">
            <v>51386936.710416667</v>
          </cell>
          <cell r="R773" t="str">
            <v>12</v>
          </cell>
          <cell r="T773">
            <v>23</v>
          </cell>
          <cell r="V773">
            <v>0</v>
          </cell>
          <cell r="W773">
            <v>0</v>
          </cell>
          <cell r="X773">
            <v>0</v>
          </cell>
          <cell r="Y773">
            <v>51386936.710416667</v>
          </cell>
          <cell r="AA773">
            <v>51386936.710416667</v>
          </cell>
          <cell r="AJ773">
            <v>0</v>
          </cell>
        </row>
        <row r="774">
          <cell r="A774">
            <v>18230032</v>
          </cell>
          <cell r="C774" t="str">
            <v>Gas Conservation - Tracker Programs</v>
          </cell>
          <cell r="D774">
            <v>8516631.8900000006</v>
          </cell>
          <cell r="E774">
            <v>10071209.16</v>
          </cell>
          <cell r="F774">
            <v>10849367.41</v>
          </cell>
          <cell r="G774">
            <v>13094077.869999999</v>
          </cell>
          <cell r="H774">
            <v>14464095</v>
          </cell>
          <cell r="I774">
            <v>15450190.75</v>
          </cell>
          <cell r="J774">
            <v>16549980.66</v>
          </cell>
          <cell r="K774">
            <v>17447502.739999998</v>
          </cell>
          <cell r="L774">
            <v>5118002.0199999996</v>
          </cell>
          <cell r="M774">
            <v>6253370.5899999999</v>
          </cell>
          <cell r="N774">
            <v>7001703.5899999999</v>
          </cell>
          <cell r="O774">
            <v>7929707.54</v>
          </cell>
          <cell r="P774">
            <v>8890646.4700000007</v>
          </cell>
          <cell r="Q774">
            <v>11077737.209166666</v>
          </cell>
          <cell r="T774" t="str">
            <v xml:space="preserve"> </v>
          </cell>
          <cell r="U774" t="str">
            <v>Changed-Cons</v>
          </cell>
          <cell r="AH774">
            <v>11077737.209166666</v>
          </cell>
          <cell r="AJ774">
            <v>0</v>
          </cell>
        </row>
        <row r="775">
          <cell r="A775">
            <v>18230041</v>
          </cell>
          <cell r="C775" t="str">
            <v>Electric - Colstrip Common FERC Adj - Reg Ass</v>
          </cell>
          <cell r="D775">
            <v>21589277</v>
          </cell>
          <cell r="E775">
            <v>21589277</v>
          </cell>
          <cell r="F775">
            <v>21589277</v>
          </cell>
          <cell r="G775">
            <v>21589277</v>
          </cell>
          <cell r="H775">
            <v>21589277</v>
          </cell>
          <cell r="I775">
            <v>21589277</v>
          </cell>
          <cell r="J775">
            <v>21589277</v>
          </cell>
          <cell r="K775">
            <v>21589277</v>
          </cell>
          <cell r="L775">
            <v>21589277</v>
          </cell>
          <cell r="M775">
            <v>21589277</v>
          </cell>
          <cell r="N775">
            <v>21589277</v>
          </cell>
          <cell r="O775">
            <v>21589277</v>
          </cell>
          <cell r="P775">
            <v>21589277</v>
          </cell>
          <cell r="Q775">
            <v>21589277</v>
          </cell>
          <cell r="R775">
            <v>7</v>
          </cell>
          <cell r="T775">
            <v>23</v>
          </cell>
          <cell r="V775">
            <v>0</v>
          </cell>
          <cell r="W775">
            <v>0</v>
          </cell>
          <cell r="X775">
            <v>0</v>
          </cell>
          <cell r="Y775">
            <v>21589277</v>
          </cell>
          <cell r="AA775">
            <v>21589277</v>
          </cell>
          <cell r="AC775">
            <v>0</v>
          </cell>
          <cell r="AD775">
            <v>0</v>
          </cell>
          <cell r="AJ775">
            <v>0</v>
          </cell>
        </row>
        <row r="776">
          <cell r="A776">
            <v>18230042</v>
          </cell>
          <cell r="C776" t="str">
            <v>UG950288 DSM Tracker Balance</v>
          </cell>
          <cell r="D776">
            <v>-758655.04</v>
          </cell>
          <cell r="E776">
            <v>-1447301.95</v>
          </cell>
          <cell r="F776">
            <v>-2964287.11</v>
          </cell>
          <cell r="G776">
            <v>-5050218.58</v>
          </cell>
          <cell r="H776">
            <v>-6883086.0199999996</v>
          </cell>
          <cell r="I776">
            <v>-8108964.46</v>
          </cell>
          <cell r="J776">
            <v>-9684753.6099999994</v>
          </cell>
          <cell r="K776">
            <v>-10447554.810000001</v>
          </cell>
          <cell r="L776">
            <v>1947952.78</v>
          </cell>
          <cell r="M776">
            <v>1394924.45</v>
          </cell>
          <cell r="N776">
            <v>881594.53</v>
          </cell>
          <cell r="O776">
            <v>447007.72</v>
          </cell>
          <cell r="P776">
            <v>-125384.6</v>
          </cell>
          <cell r="Q776">
            <v>-3363058.9066666667</v>
          </cell>
          <cell r="T776" t="str">
            <v xml:space="preserve"> </v>
          </cell>
          <cell r="U776" t="str">
            <v>Changed-Cons</v>
          </cell>
          <cell r="AH776">
            <v>-3363058.9066666667</v>
          </cell>
          <cell r="AJ776">
            <v>0</v>
          </cell>
        </row>
        <row r="777">
          <cell r="A777">
            <v>18230051</v>
          </cell>
          <cell r="C777" t="str">
            <v>Electric - accum Amort Colstrip Common FERC A</v>
          </cell>
          <cell r="D777">
            <v>-16573911.359999999</v>
          </cell>
          <cell r="E777">
            <v>-16621951.25</v>
          </cell>
          <cell r="F777">
            <v>-16669991.140000001</v>
          </cell>
          <cell r="G777">
            <v>-16718031.029999999</v>
          </cell>
          <cell r="H777">
            <v>-16766070.92</v>
          </cell>
          <cell r="I777">
            <v>-16814110.809999999</v>
          </cell>
          <cell r="J777">
            <v>-16862150.699999999</v>
          </cell>
          <cell r="K777">
            <v>-16910190.59</v>
          </cell>
          <cell r="L777">
            <v>-16958230.48</v>
          </cell>
          <cell r="M777">
            <v>-17006270.370000001</v>
          </cell>
          <cell r="N777">
            <v>-17054310.260000002</v>
          </cell>
          <cell r="O777">
            <v>-17102350.149999999</v>
          </cell>
          <cell r="P777">
            <v>-17150390.039999999</v>
          </cell>
          <cell r="Q777">
            <v>-16862150.699999999</v>
          </cell>
          <cell r="R777">
            <v>8</v>
          </cell>
          <cell r="T777">
            <v>23</v>
          </cell>
          <cell r="V777">
            <v>0</v>
          </cell>
          <cell r="W777">
            <v>0</v>
          </cell>
          <cell r="X777">
            <v>0</v>
          </cell>
          <cell r="Y777">
            <v>-16862150.699999999</v>
          </cell>
          <cell r="AA777">
            <v>-16862150.699999999</v>
          </cell>
          <cell r="AC777">
            <v>0</v>
          </cell>
          <cell r="AD777">
            <v>0</v>
          </cell>
          <cell r="AJ777">
            <v>0</v>
          </cell>
        </row>
        <row r="778">
          <cell r="A778">
            <v>18230061</v>
          </cell>
          <cell r="C778" t="str">
            <v>Electric - Colstrip Def Depr FERC Adj - Reg A</v>
          </cell>
          <cell r="D778">
            <v>1212346</v>
          </cell>
          <cell r="E778">
            <v>1200779</v>
          </cell>
          <cell r="F778">
            <v>1189212</v>
          </cell>
          <cell r="G778">
            <v>1177645</v>
          </cell>
          <cell r="H778">
            <v>1166078</v>
          </cell>
          <cell r="I778">
            <v>1154511</v>
          </cell>
          <cell r="J778">
            <v>1142944</v>
          </cell>
          <cell r="K778">
            <v>1131377</v>
          </cell>
          <cell r="L778">
            <v>1119810</v>
          </cell>
          <cell r="M778">
            <v>1108243</v>
          </cell>
          <cell r="N778">
            <v>1096676</v>
          </cell>
          <cell r="O778">
            <v>1085109</v>
          </cell>
          <cell r="P778">
            <v>1073542</v>
          </cell>
          <cell r="Q778">
            <v>1142944</v>
          </cell>
          <cell r="R778">
            <v>9</v>
          </cell>
          <cell r="T778" t="str">
            <v>23</v>
          </cell>
          <cell r="V778">
            <v>0</v>
          </cell>
          <cell r="W778">
            <v>0</v>
          </cell>
          <cell r="X778">
            <v>0</v>
          </cell>
          <cell r="Y778">
            <v>1142944</v>
          </cell>
          <cell r="AA778">
            <v>1142944</v>
          </cell>
          <cell r="AC778">
            <v>0</v>
          </cell>
          <cell r="AD778">
            <v>0</v>
          </cell>
          <cell r="AJ778">
            <v>0</v>
          </cell>
        </row>
        <row r="779">
          <cell r="A779">
            <v>18230071</v>
          </cell>
          <cell r="C779" t="str">
            <v>Electric - BPA Power Exch Invstmt - Reg Asset</v>
          </cell>
          <cell r="D779">
            <v>113632921</v>
          </cell>
          <cell r="E779">
            <v>113632921</v>
          </cell>
          <cell r="F779">
            <v>113632921</v>
          </cell>
          <cell r="G779">
            <v>113632921</v>
          </cell>
          <cell r="H779">
            <v>113632921</v>
          </cell>
          <cell r="I779">
            <v>113632921</v>
          </cell>
          <cell r="J779">
            <v>113632921</v>
          </cell>
          <cell r="K779">
            <v>113632921</v>
          </cell>
          <cell r="L779">
            <v>113632921</v>
          </cell>
          <cell r="M779">
            <v>113632921</v>
          </cell>
          <cell r="N779">
            <v>113632921</v>
          </cell>
          <cell r="O779">
            <v>113632921</v>
          </cell>
          <cell r="P779">
            <v>113632921</v>
          </cell>
          <cell r="Q779">
            <v>113632921</v>
          </cell>
          <cell r="R779">
            <v>10</v>
          </cell>
          <cell r="T779">
            <v>23</v>
          </cell>
          <cell r="V779">
            <v>0</v>
          </cell>
          <cell r="W779">
            <v>0</v>
          </cell>
          <cell r="X779">
            <v>0</v>
          </cell>
          <cell r="Y779">
            <v>113632921</v>
          </cell>
          <cell r="AA779">
            <v>113632921</v>
          </cell>
          <cell r="AC779">
            <v>0</v>
          </cell>
          <cell r="AD779">
            <v>0</v>
          </cell>
          <cell r="AJ779">
            <v>0</v>
          </cell>
        </row>
        <row r="780">
          <cell r="A780">
            <v>18230081</v>
          </cell>
          <cell r="C780" t="str">
            <v>Electric - BPA Power Exch Inv Amort - Reg Ass</v>
          </cell>
          <cell r="D780">
            <v>-107461427.98999999</v>
          </cell>
          <cell r="E780">
            <v>-107755312.98999999</v>
          </cell>
          <cell r="F780">
            <v>-108049197.98999999</v>
          </cell>
          <cell r="G780">
            <v>-108343082.98999999</v>
          </cell>
          <cell r="H780">
            <v>-108636967.98999999</v>
          </cell>
          <cell r="I780">
            <v>-108930852.98999999</v>
          </cell>
          <cell r="J780">
            <v>-109224737.98999999</v>
          </cell>
          <cell r="K780">
            <v>-109518622.98999999</v>
          </cell>
          <cell r="L780">
            <v>-109812507.98999999</v>
          </cell>
          <cell r="M780">
            <v>-110106392.98999999</v>
          </cell>
          <cell r="N780">
            <v>-110400277.98999999</v>
          </cell>
          <cell r="O780">
            <v>-110694162.98999999</v>
          </cell>
          <cell r="P780">
            <v>-110988047.98999999</v>
          </cell>
          <cell r="Q780">
            <v>-109224737.98999999</v>
          </cell>
          <cell r="R780">
            <v>11</v>
          </cell>
          <cell r="T780">
            <v>23</v>
          </cell>
          <cell r="V780">
            <v>0</v>
          </cell>
          <cell r="W780">
            <v>0</v>
          </cell>
          <cell r="X780">
            <v>0</v>
          </cell>
          <cell r="Y780">
            <v>-109224737.98999999</v>
          </cell>
          <cell r="AA780">
            <v>-109224737.98999999</v>
          </cell>
          <cell r="AC780">
            <v>0</v>
          </cell>
          <cell r="AD780">
            <v>0</v>
          </cell>
          <cell r="AJ780">
            <v>0</v>
          </cell>
        </row>
        <row r="781">
          <cell r="A781">
            <v>18230131</v>
          </cell>
          <cell r="C781" t="str">
            <v>Electric - SFAS106 Post Ret Bene - Reg Asset</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V781">
            <v>0</v>
          </cell>
          <cell r="W781">
            <v>0</v>
          </cell>
          <cell r="X781">
            <v>0</v>
          </cell>
          <cell r="AD781">
            <v>0</v>
          </cell>
          <cell r="AH781">
            <v>0</v>
          </cell>
          <cell r="AJ781">
            <v>0</v>
          </cell>
        </row>
        <row r="782">
          <cell r="A782">
            <v>18230171</v>
          </cell>
          <cell r="C782" t="str">
            <v>Cabot Oil &amp; Gas - Encogen Regulatory Asset</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t="str">
            <v>6b</v>
          </cell>
          <cell r="T782">
            <v>23</v>
          </cell>
          <cell r="V782">
            <v>0</v>
          </cell>
          <cell r="W782">
            <v>0</v>
          </cell>
          <cell r="X782">
            <v>0</v>
          </cell>
          <cell r="Y782">
            <v>0</v>
          </cell>
          <cell r="AA782">
            <v>0</v>
          </cell>
          <cell r="AC782">
            <v>0</v>
          </cell>
          <cell r="AD782">
            <v>0</v>
          </cell>
          <cell r="AJ782">
            <v>0</v>
          </cell>
        </row>
        <row r="783">
          <cell r="A783">
            <v>18230181</v>
          </cell>
          <cell r="C783" t="str">
            <v>Conservation Trust Asset</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39</v>
          </cell>
          <cell r="T783" t="str">
            <v xml:space="preserve"> </v>
          </cell>
          <cell r="V783">
            <v>0</v>
          </cell>
          <cell r="W783">
            <v>0</v>
          </cell>
          <cell r="X783">
            <v>0</v>
          </cell>
          <cell r="Y783">
            <v>0</v>
          </cell>
          <cell r="AA783">
            <v>0</v>
          </cell>
          <cell r="AB783">
            <v>0</v>
          </cell>
          <cell r="AC783">
            <v>0</v>
          </cell>
          <cell r="AD783">
            <v>0</v>
          </cell>
          <cell r="AH783">
            <v>0</v>
          </cell>
          <cell r="AJ783">
            <v>0</v>
          </cell>
        </row>
        <row r="784">
          <cell r="A784">
            <v>18230191</v>
          </cell>
          <cell r="C784" t="str">
            <v>Carrying Cost-Ratebase Cap OH Tax Reduct</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T784">
            <v>23</v>
          </cell>
          <cell r="V784">
            <v>0</v>
          </cell>
          <cell r="W784">
            <v>0</v>
          </cell>
          <cell r="X784">
            <v>0</v>
          </cell>
          <cell r="AB784">
            <v>0</v>
          </cell>
          <cell r="AC784">
            <v>0</v>
          </cell>
          <cell r="AD784">
            <v>0</v>
          </cell>
          <cell r="AJ784">
            <v>0</v>
          </cell>
        </row>
        <row r="785">
          <cell r="A785">
            <v>18230192</v>
          </cell>
          <cell r="C785" t="str">
            <v>Carrying Cost-Ratebase Cap OH Tax Reduct</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T785" t="str">
            <v>35</v>
          </cell>
          <cell r="V785">
            <v>0</v>
          </cell>
          <cell r="W785">
            <v>0</v>
          </cell>
          <cell r="X785">
            <v>0</v>
          </cell>
          <cell r="AC785">
            <v>0</v>
          </cell>
          <cell r="AD785">
            <v>0</v>
          </cell>
          <cell r="AJ785">
            <v>0</v>
          </cell>
        </row>
        <row r="786">
          <cell r="A786">
            <v>18230221</v>
          </cell>
          <cell r="C786" t="str">
            <v>Electric - accum Unamort Consrv Costs</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22</v>
          </cell>
          <cell r="T786" t="str">
            <v>25</v>
          </cell>
          <cell r="V786">
            <v>0</v>
          </cell>
          <cell r="W786">
            <v>0</v>
          </cell>
          <cell r="X786">
            <v>0</v>
          </cell>
          <cell r="Y786">
            <v>0</v>
          </cell>
          <cell r="AA786">
            <v>0</v>
          </cell>
          <cell r="AB786">
            <v>0</v>
          </cell>
          <cell r="AC786">
            <v>0</v>
          </cell>
          <cell r="AD786">
            <v>0</v>
          </cell>
          <cell r="AJ786">
            <v>0</v>
          </cell>
        </row>
        <row r="787">
          <cell r="A787">
            <v>18230231</v>
          </cell>
          <cell r="C787" t="str">
            <v>Hopkins Ridge BPA Trans Upgrade 05TX-11905</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t="str">
            <v>6f</v>
          </cell>
          <cell r="T787">
            <v>23</v>
          </cell>
          <cell r="V787">
            <v>0</v>
          </cell>
          <cell r="W787">
            <v>0</v>
          </cell>
          <cell r="X787">
            <v>0</v>
          </cell>
          <cell r="Y787">
            <v>0</v>
          </cell>
          <cell r="AA787">
            <v>0</v>
          </cell>
          <cell r="AC787">
            <v>0</v>
          </cell>
          <cell r="AD787">
            <v>0</v>
          </cell>
          <cell r="AJ787">
            <v>0</v>
          </cell>
        </row>
        <row r="788">
          <cell r="A788">
            <v>18230241</v>
          </cell>
          <cell r="C788" t="str">
            <v>Electric - Retail Wheeling Pilot - Reg. Assets</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V788">
            <v>0</v>
          </cell>
          <cell r="W788">
            <v>0</v>
          </cell>
          <cell r="X788">
            <v>0</v>
          </cell>
          <cell r="AD788">
            <v>0</v>
          </cell>
          <cell r="AH788">
            <v>0</v>
          </cell>
          <cell r="AJ788">
            <v>0</v>
          </cell>
        </row>
        <row r="789">
          <cell r="A789">
            <v>18230281</v>
          </cell>
          <cell r="C789" t="str">
            <v>Electric - Gross PCA</v>
          </cell>
          <cell r="D789">
            <v>1828298</v>
          </cell>
          <cell r="E789">
            <v>1828298</v>
          </cell>
          <cell r="F789">
            <v>0</v>
          </cell>
          <cell r="G789">
            <v>0</v>
          </cell>
          <cell r="H789">
            <v>0</v>
          </cell>
          <cell r="I789">
            <v>0</v>
          </cell>
          <cell r="J789">
            <v>0</v>
          </cell>
          <cell r="K789">
            <v>0</v>
          </cell>
          <cell r="L789">
            <v>0</v>
          </cell>
          <cell r="M789">
            <v>0</v>
          </cell>
          <cell r="N789">
            <v>0</v>
          </cell>
          <cell r="O789">
            <v>0</v>
          </cell>
          <cell r="P789">
            <v>0</v>
          </cell>
          <cell r="Q789">
            <v>228537.25</v>
          </cell>
          <cell r="T789" t="str">
            <v>57</v>
          </cell>
          <cell r="V789">
            <v>0</v>
          </cell>
          <cell r="W789">
            <v>0</v>
          </cell>
          <cell r="X789">
            <v>0</v>
          </cell>
          <cell r="AD789">
            <v>0</v>
          </cell>
          <cell r="AE789">
            <v>228537.25</v>
          </cell>
          <cell r="AF789">
            <v>228537.25</v>
          </cell>
          <cell r="AG789">
            <v>228537.25</v>
          </cell>
          <cell r="AJ789">
            <v>0</v>
          </cell>
        </row>
        <row r="790">
          <cell r="A790">
            <v>18230291</v>
          </cell>
          <cell r="C790" t="str">
            <v>Electric - Gross PCA - Contra</v>
          </cell>
          <cell r="D790">
            <v>-1828298</v>
          </cell>
          <cell r="E790">
            <v>-1828298</v>
          </cell>
          <cell r="F790">
            <v>0</v>
          </cell>
          <cell r="G790">
            <v>0</v>
          </cell>
          <cell r="H790">
            <v>0</v>
          </cell>
          <cell r="I790">
            <v>0</v>
          </cell>
          <cell r="J790">
            <v>0</v>
          </cell>
          <cell r="K790">
            <v>0</v>
          </cell>
          <cell r="L790">
            <v>0</v>
          </cell>
          <cell r="M790">
            <v>0</v>
          </cell>
          <cell r="N790">
            <v>0</v>
          </cell>
          <cell r="O790">
            <v>0</v>
          </cell>
          <cell r="P790">
            <v>0</v>
          </cell>
          <cell r="Q790">
            <v>-228537.25</v>
          </cell>
          <cell r="T790" t="str">
            <v>57</v>
          </cell>
          <cell r="V790">
            <v>0</v>
          </cell>
          <cell r="W790">
            <v>0</v>
          </cell>
          <cell r="X790">
            <v>0</v>
          </cell>
          <cell r="AD790">
            <v>0</v>
          </cell>
          <cell r="AE790">
            <v>-228537.25</v>
          </cell>
          <cell r="AF790">
            <v>-228537.25</v>
          </cell>
          <cell r="AG790">
            <v>-228537.25</v>
          </cell>
          <cell r="AJ790">
            <v>0</v>
          </cell>
        </row>
        <row r="791">
          <cell r="A791">
            <v>18230301</v>
          </cell>
          <cell r="C791" t="str">
            <v>Interest on PTC Deferred Tax</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T791">
            <v>23</v>
          </cell>
          <cell r="V791">
            <v>0</v>
          </cell>
          <cell r="W791">
            <v>0</v>
          </cell>
          <cell r="X791">
            <v>0</v>
          </cell>
          <cell r="AB791">
            <v>0</v>
          </cell>
          <cell r="AC791">
            <v>0</v>
          </cell>
          <cell r="AD791">
            <v>0</v>
          </cell>
          <cell r="AJ791">
            <v>0</v>
          </cell>
        </row>
        <row r="792">
          <cell r="A792">
            <v>18230311</v>
          </cell>
          <cell r="C792" t="str">
            <v>Env Rem - UG Tank - Whidbey Is. (Future</v>
          </cell>
          <cell r="D792">
            <v>30000</v>
          </cell>
          <cell r="E792">
            <v>30000</v>
          </cell>
          <cell r="F792">
            <v>30000</v>
          </cell>
          <cell r="G792">
            <v>30000</v>
          </cell>
          <cell r="H792">
            <v>30000</v>
          </cell>
          <cell r="I792">
            <v>30000</v>
          </cell>
          <cell r="J792">
            <v>30000</v>
          </cell>
          <cell r="K792">
            <v>30000</v>
          </cell>
          <cell r="L792">
            <v>30000</v>
          </cell>
          <cell r="M792">
            <v>30000</v>
          </cell>
          <cell r="N792">
            <v>30000</v>
          </cell>
          <cell r="O792">
            <v>30000</v>
          </cell>
          <cell r="P792">
            <v>30000</v>
          </cell>
          <cell r="Q792">
            <v>30000</v>
          </cell>
          <cell r="T792" t="str">
            <v>57</v>
          </cell>
          <cell r="V792">
            <v>0</v>
          </cell>
          <cell r="W792">
            <v>0</v>
          </cell>
          <cell r="X792">
            <v>0</v>
          </cell>
          <cell r="AD792">
            <v>0</v>
          </cell>
          <cell r="AE792">
            <v>30000</v>
          </cell>
          <cell r="AF792">
            <v>30000</v>
          </cell>
          <cell r="AG792">
            <v>30000</v>
          </cell>
          <cell r="AJ792">
            <v>0</v>
          </cell>
        </row>
        <row r="793">
          <cell r="A793">
            <v>18230321</v>
          </cell>
          <cell r="C793" t="str">
            <v>Env Rem - UG Tank - Tenino (Future Cost</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T793" t="str">
            <v>57</v>
          </cell>
          <cell r="V793">
            <v>0</v>
          </cell>
          <cell r="W793">
            <v>0</v>
          </cell>
          <cell r="X793">
            <v>0</v>
          </cell>
          <cell r="AD793">
            <v>0</v>
          </cell>
          <cell r="AE793">
            <v>0</v>
          </cell>
          <cell r="AF793">
            <v>0</v>
          </cell>
          <cell r="AG793">
            <v>0</v>
          </cell>
          <cell r="AJ793">
            <v>0</v>
          </cell>
        </row>
        <row r="794">
          <cell r="A794">
            <v>18230331</v>
          </cell>
          <cell r="C794" t="str">
            <v>Env Rem - UG Tank - White River (Future</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V794">
            <v>0</v>
          </cell>
          <cell r="W794">
            <v>0</v>
          </cell>
          <cell r="X794">
            <v>0</v>
          </cell>
          <cell r="AD794">
            <v>0</v>
          </cell>
          <cell r="AH794">
            <v>0</v>
          </cell>
          <cell r="AJ794">
            <v>0</v>
          </cell>
        </row>
        <row r="795">
          <cell r="A795">
            <v>18230351</v>
          </cell>
          <cell r="C795" t="str">
            <v>Chelan PUD Contract Initiation</v>
          </cell>
          <cell r="D795">
            <v>113999722.23999999</v>
          </cell>
          <cell r="E795">
            <v>113409050.11</v>
          </cell>
          <cell r="F795">
            <v>112818377.98</v>
          </cell>
          <cell r="G795">
            <v>112227705.84999999</v>
          </cell>
          <cell r="H795">
            <v>111637033.72</v>
          </cell>
          <cell r="I795">
            <v>111046361.59</v>
          </cell>
          <cell r="J795">
            <v>110455689.45999999</v>
          </cell>
          <cell r="K795">
            <v>109865017.33</v>
          </cell>
          <cell r="L795">
            <v>109274345.2</v>
          </cell>
          <cell r="M795">
            <v>108683673.06999999</v>
          </cell>
          <cell r="N795">
            <v>108093000.94</v>
          </cell>
          <cell r="O795">
            <v>107502328.81</v>
          </cell>
          <cell r="P795">
            <v>106911656.68000001</v>
          </cell>
          <cell r="Q795">
            <v>110455689.46000002</v>
          </cell>
          <cell r="R795" t="str">
            <v>6m</v>
          </cell>
          <cell r="T795" t="str">
            <v>23</v>
          </cell>
          <cell r="V795">
            <v>0</v>
          </cell>
          <cell r="W795">
            <v>0</v>
          </cell>
          <cell r="X795">
            <v>0</v>
          </cell>
          <cell r="Y795">
            <v>110455689.46000002</v>
          </cell>
          <cell r="AA795">
            <v>110455689.46000002</v>
          </cell>
          <cell r="AC795">
            <v>0</v>
          </cell>
          <cell r="AD795">
            <v>0</v>
          </cell>
          <cell r="AJ795">
            <v>0</v>
          </cell>
        </row>
        <row r="796">
          <cell r="A796">
            <v>18230361</v>
          </cell>
          <cell r="C796" t="str">
            <v>Interest on PTC Deferred Tax - Contra</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T796" t="str">
            <v>23</v>
          </cell>
          <cell r="V796">
            <v>0</v>
          </cell>
          <cell r="W796">
            <v>0</v>
          </cell>
          <cell r="X796">
            <v>0</v>
          </cell>
          <cell r="AB796">
            <v>0</v>
          </cell>
          <cell r="AC796">
            <v>0</v>
          </cell>
          <cell r="AD796">
            <v>0</v>
          </cell>
          <cell r="AJ796">
            <v>0</v>
          </cell>
        </row>
        <row r="797">
          <cell r="A797">
            <v>18230371</v>
          </cell>
          <cell r="C797" t="str">
            <v>Hopkins Ridge BPA Trans Upgrade 02TX-11040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t="str">
            <v>6f</v>
          </cell>
          <cell r="T797">
            <v>23</v>
          </cell>
          <cell r="V797">
            <v>0</v>
          </cell>
          <cell r="W797">
            <v>0</v>
          </cell>
          <cell r="X797">
            <v>0</v>
          </cell>
          <cell r="Y797">
            <v>0</v>
          </cell>
          <cell r="AA797">
            <v>0</v>
          </cell>
          <cell r="AC797">
            <v>0</v>
          </cell>
          <cell r="AD797">
            <v>0</v>
          </cell>
          <cell r="AJ797">
            <v>0</v>
          </cell>
        </row>
        <row r="798">
          <cell r="A798">
            <v>18230381</v>
          </cell>
          <cell r="C798" t="str">
            <v>Goldendale Deferral - UE-070533</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t="str">
            <v>6h</v>
          </cell>
          <cell r="T798" t="str">
            <v>23</v>
          </cell>
          <cell r="V798">
            <v>0</v>
          </cell>
          <cell r="W798">
            <v>0</v>
          </cell>
          <cell r="X798">
            <v>0</v>
          </cell>
          <cell r="Y798">
            <v>0</v>
          </cell>
          <cell r="AA798">
            <v>0</v>
          </cell>
          <cell r="AC798">
            <v>0</v>
          </cell>
          <cell r="AJ798">
            <v>0</v>
          </cell>
        </row>
        <row r="799">
          <cell r="A799">
            <v>18230391</v>
          </cell>
          <cell r="C799" t="str">
            <v>Goldendale Carrying Costs - UE-070533</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t="str">
            <v>6h</v>
          </cell>
          <cell r="T799" t="str">
            <v>23</v>
          </cell>
          <cell r="V799">
            <v>0</v>
          </cell>
          <cell r="W799">
            <v>0</v>
          </cell>
          <cell r="X799">
            <v>0</v>
          </cell>
          <cell r="Y799">
            <v>0</v>
          </cell>
          <cell r="AA799">
            <v>0</v>
          </cell>
          <cell r="AC799">
            <v>0</v>
          </cell>
          <cell r="AJ799">
            <v>0</v>
          </cell>
        </row>
        <row r="800">
          <cell r="A800">
            <v>18230401</v>
          </cell>
          <cell r="C800" t="str">
            <v>White River Proj. - CWA AOA- Reg Asset</v>
          </cell>
          <cell r="D800">
            <v>13262.01</v>
          </cell>
          <cell r="E800">
            <v>13262.01</v>
          </cell>
          <cell r="F800">
            <v>13262.01</v>
          </cell>
          <cell r="G800">
            <v>13262.01</v>
          </cell>
          <cell r="H800">
            <v>13262.01</v>
          </cell>
          <cell r="I800">
            <v>13262.01</v>
          </cell>
          <cell r="J800">
            <v>13262.01</v>
          </cell>
          <cell r="K800">
            <v>13262.01</v>
          </cell>
          <cell r="L800">
            <v>13262.01</v>
          </cell>
          <cell r="M800">
            <v>13262.01</v>
          </cell>
          <cell r="N800">
            <v>13262.01</v>
          </cell>
          <cell r="O800">
            <v>13262.01</v>
          </cell>
          <cell r="P800">
            <v>13262.01</v>
          </cell>
          <cell r="Q800">
            <v>13262.01</v>
          </cell>
          <cell r="R800" t="str">
            <v>6d</v>
          </cell>
          <cell r="T800" t="str">
            <v>23</v>
          </cell>
          <cell r="V800">
            <v>0</v>
          </cell>
          <cell r="W800">
            <v>0</v>
          </cell>
          <cell r="X800">
            <v>0</v>
          </cell>
          <cell r="Y800">
            <v>13262.01</v>
          </cell>
          <cell r="AA800">
            <v>13262.01</v>
          </cell>
          <cell r="AC800">
            <v>0</v>
          </cell>
          <cell r="AD800">
            <v>0</v>
          </cell>
          <cell r="AJ800">
            <v>0</v>
          </cell>
        </row>
        <row r="801">
          <cell r="A801">
            <v>18230402</v>
          </cell>
          <cell r="C801" t="str">
            <v>Gas Conservation - Equity Kicker on Low Inc P</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T801" t="str">
            <v>57</v>
          </cell>
          <cell r="V801">
            <v>0</v>
          </cell>
          <cell r="W801">
            <v>0</v>
          </cell>
          <cell r="X801">
            <v>0</v>
          </cell>
          <cell r="AD801">
            <v>0</v>
          </cell>
          <cell r="AE801">
            <v>0</v>
          </cell>
          <cell r="AF801">
            <v>0</v>
          </cell>
          <cell r="AG801">
            <v>0</v>
          </cell>
          <cell r="AJ801">
            <v>0</v>
          </cell>
        </row>
        <row r="802">
          <cell r="A802">
            <v>18230422</v>
          </cell>
          <cell r="C802" t="str">
            <v>Water Heater Programs in Rates UG-950278</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T802" t="str">
            <v>57</v>
          </cell>
          <cell r="V802">
            <v>0</v>
          </cell>
          <cell r="W802">
            <v>0</v>
          </cell>
          <cell r="X802">
            <v>0</v>
          </cell>
          <cell r="AD802">
            <v>0</v>
          </cell>
          <cell r="AE802">
            <v>0</v>
          </cell>
          <cell r="AF802">
            <v>0</v>
          </cell>
          <cell r="AG802">
            <v>0</v>
          </cell>
          <cell r="AJ802">
            <v>0</v>
          </cell>
        </row>
        <row r="803">
          <cell r="A803">
            <v>18230432</v>
          </cell>
          <cell r="C803" t="str">
            <v>Gas Rental Equip Pipe &amp; Vent UE-001315</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S803" t="str">
            <v>1</v>
          </cell>
          <cell r="T803" t="str">
            <v>34</v>
          </cell>
          <cell r="V803">
            <v>0</v>
          </cell>
          <cell r="W803">
            <v>0</v>
          </cell>
          <cell r="X803">
            <v>0</v>
          </cell>
          <cell r="Z803">
            <v>0</v>
          </cell>
          <cell r="AA803">
            <v>0</v>
          </cell>
          <cell r="AD803">
            <v>0</v>
          </cell>
          <cell r="AJ803">
            <v>0</v>
          </cell>
        </row>
        <row r="804">
          <cell r="A804">
            <v>18230442</v>
          </cell>
          <cell r="C804" t="str">
            <v>Gas Rental Equip Pipe &amp; Vent Amortize U</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S804" t="str">
            <v>1</v>
          </cell>
          <cell r="T804" t="str">
            <v>34</v>
          </cell>
          <cell r="V804">
            <v>0</v>
          </cell>
          <cell r="W804">
            <v>0</v>
          </cell>
          <cell r="X804">
            <v>0</v>
          </cell>
          <cell r="Z804">
            <v>0</v>
          </cell>
          <cell r="AA804">
            <v>0</v>
          </cell>
          <cell r="AD804">
            <v>0</v>
          </cell>
          <cell r="AJ804">
            <v>0</v>
          </cell>
        </row>
        <row r="805">
          <cell r="A805">
            <v>18230461</v>
          </cell>
          <cell r="C805" t="str">
            <v>Residential Exchange Deferral UE-071024</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T805" t="str">
            <v>23</v>
          </cell>
          <cell r="V805">
            <v>0</v>
          </cell>
          <cell r="W805">
            <v>0</v>
          </cell>
          <cell r="X805">
            <v>0</v>
          </cell>
          <cell r="AB805">
            <v>0</v>
          </cell>
          <cell r="AC805">
            <v>0</v>
          </cell>
          <cell r="AD805">
            <v>0</v>
          </cell>
          <cell r="AJ805">
            <v>0</v>
          </cell>
        </row>
        <row r="806">
          <cell r="A806">
            <v>18230471</v>
          </cell>
          <cell r="C806" t="str">
            <v>Residential Exchange Carrying Costs UE-</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V806">
            <v>0</v>
          </cell>
          <cell r="W806">
            <v>0</v>
          </cell>
          <cell r="X806">
            <v>0</v>
          </cell>
          <cell r="AD806">
            <v>0</v>
          </cell>
          <cell r="AH806">
            <v>0</v>
          </cell>
          <cell r="AJ806">
            <v>0</v>
          </cell>
        </row>
        <row r="807">
          <cell r="A807">
            <v>18230621</v>
          </cell>
          <cell r="C807" t="str">
            <v>Cons Costs NIRB - 1998 Conservation Rider</v>
          </cell>
          <cell r="D807">
            <v>-38850805.719999999</v>
          </cell>
          <cell r="E807">
            <v>-46676178.310000002</v>
          </cell>
          <cell r="F807">
            <v>-56395918.210000001</v>
          </cell>
          <cell r="G807">
            <v>-67035700.049999997</v>
          </cell>
          <cell r="H807">
            <v>-77577597.099999994</v>
          </cell>
          <cell r="I807">
            <v>-93264588.030000001</v>
          </cell>
          <cell r="J807">
            <v>-95612475.090000004</v>
          </cell>
          <cell r="K807">
            <v>-103016026.84</v>
          </cell>
          <cell r="L807">
            <v>-16380345.529999999</v>
          </cell>
          <cell r="M807">
            <v>-22913655.52</v>
          </cell>
          <cell r="N807">
            <v>-29812163</v>
          </cell>
          <cell r="O807">
            <v>-36736369.630000003</v>
          </cell>
          <cell r="P807">
            <v>-43193331.579999998</v>
          </cell>
          <cell r="Q807">
            <v>-57203590.496666662</v>
          </cell>
          <cell r="T807" t="str">
            <v xml:space="preserve"> </v>
          </cell>
          <cell r="U807" t="str">
            <v>Changed-Cons</v>
          </cell>
          <cell r="V807">
            <v>0</v>
          </cell>
          <cell r="W807">
            <v>0</v>
          </cell>
          <cell r="X807">
            <v>0</v>
          </cell>
          <cell r="AD807">
            <v>0</v>
          </cell>
          <cell r="AH807">
            <v>-57203590.496666662</v>
          </cell>
          <cell r="AJ807">
            <v>0</v>
          </cell>
        </row>
        <row r="808">
          <cell r="A808">
            <v>18230631</v>
          </cell>
          <cell r="C808" t="str">
            <v>FAS 109 Taxes</v>
          </cell>
          <cell r="D808">
            <v>70000128.870000005</v>
          </cell>
          <cell r="E808">
            <v>69338822.159999996</v>
          </cell>
          <cell r="F808">
            <v>71909595.430000007</v>
          </cell>
          <cell r="G808">
            <v>71485314.980000004</v>
          </cell>
          <cell r="H808">
            <v>71119508.900000006</v>
          </cell>
          <cell r="I808">
            <v>70097666.950000003</v>
          </cell>
          <cell r="J808">
            <v>70193099.359999999</v>
          </cell>
          <cell r="K808">
            <v>69664927.510000005</v>
          </cell>
          <cell r="L808">
            <v>69852577.170000002</v>
          </cell>
          <cell r="M808">
            <v>69437160.579999998</v>
          </cell>
          <cell r="N808">
            <v>68901326.400000006</v>
          </cell>
          <cell r="O808">
            <v>68721470.900000006</v>
          </cell>
          <cell r="P808">
            <v>68624721.790000007</v>
          </cell>
          <cell r="Q808">
            <v>70002824.639166668</v>
          </cell>
          <cell r="T808" t="str">
            <v>57</v>
          </cell>
          <cell r="V808">
            <v>0</v>
          </cell>
          <cell r="W808">
            <v>0</v>
          </cell>
          <cell r="X808">
            <v>0</v>
          </cell>
          <cell r="AD808">
            <v>0</v>
          </cell>
          <cell r="AE808">
            <v>70002824.639166668</v>
          </cell>
          <cell r="AF808">
            <v>70002824.639166668</v>
          </cell>
          <cell r="AG808">
            <v>70002824.639166668</v>
          </cell>
          <cell r="AJ808">
            <v>0</v>
          </cell>
        </row>
        <row r="809">
          <cell r="A809">
            <v>18230641</v>
          </cell>
          <cell r="C809" t="str">
            <v>White River Relicensing &amp; CWIP Reg Asse</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t="str">
            <v>6d</v>
          </cell>
          <cell r="T809">
            <v>23</v>
          </cell>
          <cell r="V809">
            <v>0</v>
          </cell>
          <cell r="W809">
            <v>0</v>
          </cell>
          <cell r="X809">
            <v>0</v>
          </cell>
          <cell r="Y809">
            <v>0</v>
          </cell>
          <cell r="AA809">
            <v>0</v>
          </cell>
          <cell r="AB809">
            <v>0</v>
          </cell>
          <cell r="AC809">
            <v>0</v>
          </cell>
          <cell r="AD809">
            <v>0</v>
          </cell>
          <cell r="AJ809">
            <v>0</v>
          </cell>
        </row>
        <row r="810">
          <cell r="A810">
            <v>18230691</v>
          </cell>
          <cell r="C810" t="str">
            <v>White River Salvage</v>
          </cell>
          <cell r="D810">
            <v>-474402.14</v>
          </cell>
          <cell r="E810">
            <v>-474402.14</v>
          </cell>
          <cell r="F810">
            <v>-474402.14</v>
          </cell>
          <cell r="G810">
            <v>-474402.14</v>
          </cell>
          <cell r="H810">
            <v>-474402.14</v>
          </cell>
          <cell r="I810">
            <v>-474402.14</v>
          </cell>
          <cell r="J810">
            <v>-474402.14</v>
          </cell>
          <cell r="K810">
            <v>-474402.14</v>
          </cell>
          <cell r="L810">
            <v>-474402.14</v>
          </cell>
          <cell r="M810">
            <v>-474402.14</v>
          </cell>
          <cell r="N810">
            <v>-474402.14</v>
          </cell>
          <cell r="O810">
            <v>-474402.14</v>
          </cell>
          <cell r="P810">
            <v>-474402.14</v>
          </cell>
          <cell r="Q810">
            <v>-474402.13999999996</v>
          </cell>
          <cell r="R810" t="str">
            <v>6d</v>
          </cell>
          <cell r="T810">
            <v>23</v>
          </cell>
          <cell r="V810">
            <v>0</v>
          </cell>
          <cell r="W810">
            <v>0</v>
          </cell>
          <cell r="X810">
            <v>0</v>
          </cell>
          <cell r="Y810">
            <v>-474402.13999999996</v>
          </cell>
          <cell r="AA810">
            <v>-474402.13999999996</v>
          </cell>
          <cell r="AC810">
            <v>0</v>
          </cell>
          <cell r="AD810">
            <v>0</v>
          </cell>
          <cell r="AJ810">
            <v>0</v>
          </cell>
        </row>
        <row r="811">
          <cell r="A811">
            <v>18230711</v>
          </cell>
          <cell r="C811" t="str">
            <v>PCA YR #2  Gross</v>
          </cell>
          <cell r="D811">
            <v>29551324</v>
          </cell>
          <cell r="E811">
            <v>29551324</v>
          </cell>
          <cell r="F811">
            <v>0</v>
          </cell>
          <cell r="G811">
            <v>0</v>
          </cell>
          <cell r="H811">
            <v>0</v>
          </cell>
          <cell r="I811">
            <v>0</v>
          </cell>
          <cell r="J811">
            <v>0</v>
          </cell>
          <cell r="K811">
            <v>0</v>
          </cell>
          <cell r="L811">
            <v>0</v>
          </cell>
          <cell r="M811">
            <v>0</v>
          </cell>
          <cell r="N811">
            <v>0</v>
          </cell>
          <cell r="O811">
            <v>0</v>
          </cell>
          <cell r="P811">
            <v>0</v>
          </cell>
          <cell r="Q811">
            <v>3693915.5</v>
          </cell>
          <cell r="T811" t="str">
            <v>57</v>
          </cell>
          <cell r="V811">
            <v>0</v>
          </cell>
          <cell r="W811">
            <v>0</v>
          </cell>
          <cell r="X811">
            <v>0</v>
          </cell>
          <cell r="AD811">
            <v>0</v>
          </cell>
          <cell r="AE811">
            <v>3693915.5</v>
          </cell>
          <cell r="AF811">
            <v>3693915.5</v>
          </cell>
          <cell r="AG811">
            <v>3693915.5</v>
          </cell>
          <cell r="AJ811">
            <v>0</v>
          </cell>
        </row>
        <row r="812">
          <cell r="A812">
            <v>18230721</v>
          </cell>
          <cell r="C812" t="str">
            <v>PCA YR #2 Gross - Contra</v>
          </cell>
          <cell r="D812">
            <v>-29551324</v>
          </cell>
          <cell r="E812">
            <v>-29551324</v>
          </cell>
          <cell r="F812">
            <v>0</v>
          </cell>
          <cell r="G812">
            <v>0</v>
          </cell>
          <cell r="H812">
            <v>0</v>
          </cell>
          <cell r="I812">
            <v>0</v>
          </cell>
          <cell r="J812">
            <v>0</v>
          </cell>
          <cell r="K812">
            <v>0</v>
          </cell>
          <cell r="L812">
            <v>0</v>
          </cell>
          <cell r="M812">
            <v>0</v>
          </cell>
          <cell r="N812">
            <v>0</v>
          </cell>
          <cell r="O812">
            <v>0</v>
          </cell>
          <cell r="P812">
            <v>0</v>
          </cell>
          <cell r="Q812">
            <v>-3693915.5</v>
          </cell>
          <cell r="T812" t="str">
            <v>57</v>
          </cell>
          <cell r="V812">
            <v>0</v>
          </cell>
          <cell r="W812">
            <v>0</v>
          </cell>
          <cell r="X812">
            <v>0</v>
          </cell>
          <cell r="AD812">
            <v>0</v>
          </cell>
          <cell r="AE812">
            <v>-3693915.5</v>
          </cell>
          <cell r="AF812">
            <v>-3693915.5</v>
          </cell>
          <cell r="AG812">
            <v>-3693915.5</v>
          </cell>
          <cell r="AJ812">
            <v>0</v>
          </cell>
        </row>
        <row r="813">
          <cell r="A813">
            <v>18230731</v>
          </cell>
          <cell r="C813" t="str">
            <v>PCA YR #3  Gross</v>
          </cell>
          <cell r="D813">
            <v>9957561</v>
          </cell>
          <cell r="E813">
            <v>9957561</v>
          </cell>
          <cell r="F813">
            <v>0</v>
          </cell>
          <cell r="G813">
            <v>0</v>
          </cell>
          <cell r="H813">
            <v>0</v>
          </cell>
          <cell r="I813">
            <v>0</v>
          </cell>
          <cell r="J813">
            <v>0</v>
          </cell>
          <cell r="K813">
            <v>0</v>
          </cell>
          <cell r="L813">
            <v>0</v>
          </cell>
          <cell r="M813">
            <v>0</v>
          </cell>
          <cell r="N813">
            <v>0</v>
          </cell>
          <cell r="O813">
            <v>0</v>
          </cell>
          <cell r="P813">
            <v>0</v>
          </cell>
          <cell r="Q813">
            <v>1244695.125</v>
          </cell>
          <cell r="T813" t="str">
            <v>57</v>
          </cell>
          <cell r="V813">
            <v>0</v>
          </cell>
          <cell r="W813">
            <v>0</v>
          </cell>
          <cell r="X813">
            <v>0</v>
          </cell>
          <cell r="AD813">
            <v>0</v>
          </cell>
          <cell r="AE813">
            <v>1244695.125</v>
          </cell>
          <cell r="AF813">
            <v>1244695.125</v>
          </cell>
          <cell r="AG813">
            <v>1244695.125</v>
          </cell>
          <cell r="AJ813">
            <v>0</v>
          </cell>
        </row>
        <row r="814">
          <cell r="A814">
            <v>18230741</v>
          </cell>
          <cell r="C814" t="str">
            <v>PCA YR #3 Gross - Contra</v>
          </cell>
          <cell r="D814">
            <v>-9957561</v>
          </cell>
          <cell r="E814">
            <v>-9957561</v>
          </cell>
          <cell r="F814">
            <v>0</v>
          </cell>
          <cell r="G814">
            <v>0</v>
          </cell>
          <cell r="H814">
            <v>0</v>
          </cell>
          <cell r="I814">
            <v>0</v>
          </cell>
          <cell r="J814">
            <v>0</v>
          </cell>
          <cell r="K814">
            <v>0</v>
          </cell>
          <cell r="L814">
            <v>0</v>
          </cell>
          <cell r="M814">
            <v>0</v>
          </cell>
          <cell r="N814">
            <v>0</v>
          </cell>
          <cell r="O814">
            <v>0</v>
          </cell>
          <cell r="P814">
            <v>0</v>
          </cell>
          <cell r="Q814">
            <v>-1244695.125</v>
          </cell>
          <cell r="T814" t="str">
            <v>57</v>
          </cell>
          <cell r="V814">
            <v>0</v>
          </cell>
          <cell r="W814">
            <v>0</v>
          </cell>
          <cell r="X814">
            <v>0</v>
          </cell>
          <cell r="AD814">
            <v>0</v>
          </cell>
          <cell r="AE814">
            <v>-1244695.125</v>
          </cell>
          <cell r="AF814">
            <v>-1244695.125</v>
          </cell>
          <cell r="AG814">
            <v>-1244695.125</v>
          </cell>
          <cell r="AJ814">
            <v>0</v>
          </cell>
        </row>
        <row r="815">
          <cell r="A815">
            <v>18230751</v>
          </cell>
          <cell r="C815" t="str">
            <v>PCA YR #4  Gross</v>
          </cell>
          <cell r="D815">
            <v>-12375488</v>
          </cell>
          <cell r="E815">
            <v>-12375488</v>
          </cell>
          <cell r="F815">
            <v>0</v>
          </cell>
          <cell r="G815">
            <v>0</v>
          </cell>
          <cell r="H815">
            <v>0</v>
          </cell>
          <cell r="I815">
            <v>0</v>
          </cell>
          <cell r="J815">
            <v>0</v>
          </cell>
          <cell r="K815">
            <v>0</v>
          </cell>
          <cell r="L815">
            <v>0</v>
          </cell>
          <cell r="M815">
            <v>0</v>
          </cell>
          <cell r="N815">
            <v>0</v>
          </cell>
          <cell r="O815">
            <v>0</v>
          </cell>
          <cell r="P815">
            <v>0</v>
          </cell>
          <cell r="Q815">
            <v>-1546936</v>
          </cell>
          <cell r="T815" t="str">
            <v>57</v>
          </cell>
          <cell r="V815">
            <v>0</v>
          </cell>
          <cell r="W815">
            <v>0</v>
          </cell>
          <cell r="X815">
            <v>0</v>
          </cell>
          <cell r="AD815">
            <v>0</v>
          </cell>
          <cell r="AE815">
            <v>-1546936</v>
          </cell>
          <cell r="AF815">
            <v>-1546936</v>
          </cell>
          <cell r="AG815">
            <v>-1546936</v>
          </cell>
          <cell r="AJ815">
            <v>0</v>
          </cell>
        </row>
        <row r="816">
          <cell r="A816">
            <v>18230761</v>
          </cell>
          <cell r="C816" t="str">
            <v>PCA YR #4 Gross - Contra</v>
          </cell>
          <cell r="D816">
            <v>12375488</v>
          </cell>
          <cell r="E816">
            <v>12375488</v>
          </cell>
          <cell r="F816">
            <v>0</v>
          </cell>
          <cell r="G816">
            <v>0</v>
          </cell>
          <cell r="H816">
            <v>0</v>
          </cell>
          <cell r="I816">
            <v>0</v>
          </cell>
          <cell r="J816">
            <v>0</v>
          </cell>
          <cell r="K816">
            <v>0</v>
          </cell>
          <cell r="L816">
            <v>0</v>
          </cell>
          <cell r="M816">
            <v>0</v>
          </cell>
          <cell r="N816">
            <v>0</v>
          </cell>
          <cell r="O816">
            <v>0</v>
          </cell>
          <cell r="P816">
            <v>0</v>
          </cell>
          <cell r="Q816">
            <v>1546936</v>
          </cell>
          <cell r="T816" t="str">
            <v>57</v>
          </cell>
          <cell r="V816">
            <v>0</v>
          </cell>
          <cell r="W816">
            <v>0</v>
          </cell>
          <cell r="X816">
            <v>0</v>
          </cell>
          <cell r="AD816">
            <v>0</v>
          </cell>
          <cell r="AE816">
            <v>1546936</v>
          </cell>
          <cell r="AF816">
            <v>1546936</v>
          </cell>
          <cell r="AG816">
            <v>1546936</v>
          </cell>
          <cell r="AJ816">
            <v>0</v>
          </cell>
        </row>
        <row r="817">
          <cell r="A817">
            <v>18230771</v>
          </cell>
          <cell r="C817" t="str">
            <v>PCA Company Portion</v>
          </cell>
          <cell r="D817">
            <v>15541758</v>
          </cell>
          <cell r="E817">
            <v>18313822</v>
          </cell>
          <cell r="F817">
            <v>14842949</v>
          </cell>
          <cell r="G817">
            <v>9464961</v>
          </cell>
          <cell r="H817">
            <v>1308507</v>
          </cell>
          <cell r="I817">
            <v>-1826934</v>
          </cell>
          <cell r="J817">
            <v>-2323319</v>
          </cell>
          <cell r="K817">
            <v>4928192</v>
          </cell>
          <cell r="L817">
            <v>8499761</v>
          </cell>
          <cell r="M817">
            <v>12521276</v>
          </cell>
          <cell r="N817">
            <v>7797869</v>
          </cell>
          <cell r="O817">
            <v>5020848</v>
          </cell>
          <cell r="P817">
            <v>8375330</v>
          </cell>
          <cell r="Q817">
            <v>7542206.333333333</v>
          </cell>
          <cell r="T817" t="str">
            <v>57</v>
          </cell>
          <cell r="V817">
            <v>0</v>
          </cell>
          <cell r="W817">
            <v>0</v>
          </cell>
          <cell r="X817">
            <v>0</v>
          </cell>
          <cell r="AD817">
            <v>0</v>
          </cell>
          <cell r="AE817">
            <v>7542206.333333333</v>
          </cell>
          <cell r="AF817">
            <v>7542206.333333333</v>
          </cell>
          <cell r="AG817">
            <v>7542206.333333333</v>
          </cell>
          <cell r="AJ817">
            <v>0</v>
          </cell>
        </row>
        <row r="818">
          <cell r="A818">
            <v>18230781</v>
          </cell>
          <cell r="C818" t="str">
            <v>PCA Company Portion - contra</v>
          </cell>
          <cell r="D818">
            <v>-15541758</v>
          </cell>
          <cell r="E818">
            <v>-18313822</v>
          </cell>
          <cell r="F818">
            <v>-14842949</v>
          </cell>
          <cell r="G818">
            <v>-9464961</v>
          </cell>
          <cell r="H818">
            <v>-1308507</v>
          </cell>
          <cell r="I818">
            <v>1826934</v>
          </cell>
          <cell r="J818">
            <v>2323319</v>
          </cell>
          <cell r="K818">
            <v>-4928192</v>
          </cell>
          <cell r="L818">
            <v>-8499761</v>
          </cell>
          <cell r="M818">
            <v>-12521276</v>
          </cell>
          <cell r="N818">
            <v>-7797869</v>
          </cell>
          <cell r="O818">
            <v>-5020848</v>
          </cell>
          <cell r="P818">
            <v>-8375330</v>
          </cell>
          <cell r="Q818">
            <v>-7542206.333333333</v>
          </cell>
          <cell r="T818" t="str">
            <v>57</v>
          </cell>
          <cell r="V818">
            <v>0</v>
          </cell>
          <cell r="W818">
            <v>0</v>
          </cell>
          <cell r="X818">
            <v>0</v>
          </cell>
          <cell r="AD818">
            <v>0</v>
          </cell>
          <cell r="AE818">
            <v>-7542206.333333333</v>
          </cell>
          <cell r="AF818">
            <v>-7542206.333333333</v>
          </cell>
          <cell r="AG818">
            <v>-7542206.333333333</v>
          </cell>
          <cell r="AJ818">
            <v>0</v>
          </cell>
        </row>
        <row r="819">
          <cell r="A819">
            <v>18230791</v>
          </cell>
          <cell r="C819" t="str">
            <v>PCA Customer Portion</v>
          </cell>
          <cell r="D819">
            <v>3858376</v>
          </cell>
          <cell r="E819">
            <v>3858376</v>
          </cell>
          <cell r="F819">
            <v>3858376</v>
          </cell>
          <cell r="G819">
            <v>3858376</v>
          </cell>
          <cell r="H819">
            <v>3858376</v>
          </cell>
          <cell r="I819">
            <v>3858376</v>
          </cell>
          <cell r="J819">
            <v>3858376</v>
          </cell>
          <cell r="K819">
            <v>3858376</v>
          </cell>
          <cell r="L819">
            <v>3858376</v>
          </cell>
          <cell r="M819">
            <v>3858376</v>
          </cell>
          <cell r="N819">
            <v>3858376</v>
          </cell>
          <cell r="O819">
            <v>3533098</v>
          </cell>
          <cell r="P819">
            <v>3533098</v>
          </cell>
          <cell r="Q819">
            <v>3817716.25</v>
          </cell>
          <cell r="T819" t="str">
            <v>57</v>
          </cell>
          <cell r="U819" t="str">
            <v>Changed</v>
          </cell>
          <cell r="V819">
            <v>0</v>
          </cell>
          <cell r="W819">
            <v>0</v>
          </cell>
          <cell r="X819">
            <v>0</v>
          </cell>
          <cell r="AD819">
            <v>0</v>
          </cell>
          <cell r="AE819">
            <v>3817716.25</v>
          </cell>
          <cell r="AF819">
            <v>3817716.25</v>
          </cell>
          <cell r="AG819">
            <v>3817716.25</v>
          </cell>
          <cell r="AJ819">
            <v>0</v>
          </cell>
        </row>
        <row r="820">
          <cell r="A820">
            <v>18230801</v>
          </cell>
          <cell r="C820" t="str">
            <v>PCA - Customer Deferral Contra</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T820">
            <v>23</v>
          </cell>
          <cell r="V820">
            <v>0</v>
          </cell>
          <cell r="W820">
            <v>0</v>
          </cell>
          <cell r="X820">
            <v>0</v>
          </cell>
          <cell r="AB820">
            <v>0</v>
          </cell>
          <cell r="AD820">
            <v>0</v>
          </cell>
          <cell r="AJ820">
            <v>0</v>
          </cell>
        </row>
        <row r="821">
          <cell r="A821">
            <v>18230811</v>
          </cell>
          <cell r="C821" t="str">
            <v>PCA YR #5  Gross</v>
          </cell>
          <cell r="D821">
            <v>-671033</v>
          </cell>
          <cell r="E821">
            <v>-671033</v>
          </cell>
          <cell r="F821">
            <v>0</v>
          </cell>
          <cell r="G821">
            <v>0</v>
          </cell>
          <cell r="H821">
            <v>0</v>
          </cell>
          <cell r="I821">
            <v>0</v>
          </cell>
          <cell r="J821">
            <v>0</v>
          </cell>
          <cell r="K821">
            <v>0</v>
          </cell>
          <cell r="L821">
            <v>0</v>
          </cell>
          <cell r="M821">
            <v>0</v>
          </cell>
          <cell r="N821">
            <v>0</v>
          </cell>
          <cell r="O821">
            <v>0</v>
          </cell>
          <cell r="P821">
            <v>0</v>
          </cell>
          <cell r="Q821">
            <v>-83879.125</v>
          </cell>
          <cell r="T821" t="str">
            <v>57</v>
          </cell>
          <cell r="V821">
            <v>0</v>
          </cell>
          <cell r="W821">
            <v>0</v>
          </cell>
          <cell r="X821">
            <v>0</v>
          </cell>
          <cell r="AD821">
            <v>0</v>
          </cell>
          <cell r="AE821">
            <v>-83879.125</v>
          </cell>
          <cell r="AF821">
            <v>-83879.125</v>
          </cell>
          <cell r="AG821">
            <v>-83879.125</v>
          </cell>
          <cell r="AJ821">
            <v>0</v>
          </cell>
        </row>
        <row r="822">
          <cell r="A822">
            <v>18230821</v>
          </cell>
          <cell r="C822" t="str">
            <v>PCA YR #5 Gross - Contra</v>
          </cell>
          <cell r="D822">
            <v>671033</v>
          </cell>
          <cell r="E822">
            <v>671033</v>
          </cell>
          <cell r="F822">
            <v>0</v>
          </cell>
          <cell r="G822">
            <v>0</v>
          </cell>
          <cell r="H822">
            <v>0</v>
          </cell>
          <cell r="I822">
            <v>0</v>
          </cell>
          <cell r="J822">
            <v>0</v>
          </cell>
          <cell r="K822">
            <v>0</v>
          </cell>
          <cell r="L822">
            <v>0</v>
          </cell>
          <cell r="M822">
            <v>0</v>
          </cell>
          <cell r="N822">
            <v>0</v>
          </cell>
          <cell r="O822">
            <v>0</v>
          </cell>
          <cell r="P822">
            <v>0</v>
          </cell>
          <cell r="Q822">
            <v>83879.125</v>
          </cell>
          <cell r="T822" t="str">
            <v>57</v>
          </cell>
          <cell r="V822">
            <v>0</v>
          </cell>
          <cell r="W822">
            <v>0</v>
          </cell>
          <cell r="X822">
            <v>0</v>
          </cell>
          <cell r="AD822">
            <v>0</v>
          </cell>
          <cell r="AE822">
            <v>83879.125</v>
          </cell>
          <cell r="AF822">
            <v>83879.125</v>
          </cell>
          <cell r="AG822">
            <v>83879.125</v>
          </cell>
          <cell r="AJ822">
            <v>0</v>
          </cell>
        </row>
        <row r="823">
          <cell r="A823">
            <v>18230831</v>
          </cell>
          <cell r="C823" t="str">
            <v>PCA YR #6 Gross</v>
          </cell>
          <cell r="D823">
            <v>-30212669</v>
          </cell>
          <cell r="E823">
            <v>-30212669</v>
          </cell>
          <cell r="F823">
            <v>0</v>
          </cell>
          <cell r="G823">
            <v>0</v>
          </cell>
          <cell r="H823">
            <v>0</v>
          </cell>
          <cell r="I823">
            <v>0</v>
          </cell>
          <cell r="J823">
            <v>0</v>
          </cell>
          <cell r="K823">
            <v>0</v>
          </cell>
          <cell r="L823">
            <v>0</v>
          </cell>
          <cell r="M823">
            <v>0</v>
          </cell>
          <cell r="N823">
            <v>0</v>
          </cell>
          <cell r="O823">
            <v>0</v>
          </cell>
          <cell r="P823">
            <v>0</v>
          </cell>
          <cell r="Q823">
            <v>-3776583.625</v>
          </cell>
          <cell r="T823" t="str">
            <v>57</v>
          </cell>
          <cell r="V823">
            <v>0</v>
          </cell>
          <cell r="W823">
            <v>0</v>
          </cell>
          <cell r="X823">
            <v>0</v>
          </cell>
          <cell r="AD823">
            <v>0</v>
          </cell>
          <cell r="AE823">
            <v>-3776583.625</v>
          </cell>
          <cell r="AF823">
            <v>-3776583.625</v>
          </cell>
          <cell r="AG823">
            <v>-3776583.625</v>
          </cell>
          <cell r="AJ823">
            <v>0</v>
          </cell>
        </row>
        <row r="824">
          <cell r="A824">
            <v>18230841</v>
          </cell>
          <cell r="C824" t="str">
            <v>PCA YR #6  Gross # Contra</v>
          </cell>
          <cell r="D824">
            <v>30212669</v>
          </cell>
          <cell r="E824">
            <v>30212669</v>
          </cell>
          <cell r="F824">
            <v>0</v>
          </cell>
          <cell r="G824">
            <v>0</v>
          </cell>
          <cell r="H824">
            <v>0</v>
          </cell>
          <cell r="I824">
            <v>0</v>
          </cell>
          <cell r="J824">
            <v>0</v>
          </cell>
          <cell r="K824">
            <v>0</v>
          </cell>
          <cell r="L824">
            <v>0</v>
          </cell>
          <cell r="M824">
            <v>0</v>
          </cell>
          <cell r="N824">
            <v>0</v>
          </cell>
          <cell r="O824">
            <v>0</v>
          </cell>
          <cell r="P824">
            <v>0</v>
          </cell>
          <cell r="Q824">
            <v>3776583.625</v>
          </cell>
          <cell r="T824" t="str">
            <v>57</v>
          </cell>
          <cell r="V824">
            <v>0</v>
          </cell>
          <cell r="W824">
            <v>0</v>
          </cell>
          <cell r="X824">
            <v>0</v>
          </cell>
          <cell r="AD824">
            <v>0</v>
          </cell>
          <cell r="AE824">
            <v>3776583.625</v>
          </cell>
          <cell r="AF824">
            <v>3776583.625</v>
          </cell>
          <cell r="AG824">
            <v>3776583.625</v>
          </cell>
          <cell r="AJ824">
            <v>0</v>
          </cell>
        </row>
        <row r="825">
          <cell r="A825">
            <v>18230851</v>
          </cell>
          <cell r="C825" t="str">
            <v>PCA YR #7 Gross</v>
          </cell>
          <cell r="D825">
            <v>-1764924</v>
          </cell>
          <cell r="E825">
            <v>-1764924</v>
          </cell>
          <cell r="F825">
            <v>0</v>
          </cell>
          <cell r="G825">
            <v>0</v>
          </cell>
          <cell r="H825">
            <v>0</v>
          </cell>
          <cell r="I825">
            <v>0</v>
          </cell>
          <cell r="J825">
            <v>0</v>
          </cell>
          <cell r="K825">
            <v>0</v>
          </cell>
          <cell r="L825">
            <v>0</v>
          </cell>
          <cell r="M825">
            <v>0</v>
          </cell>
          <cell r="N825">
            <v>0</v>
          </cell>
          <cell r="O825">
            <v>0</v>
          </cell>
          <cell r="P825">
            <v>0</v>
          </cell>
          <cell r="Q825">
            <v>-220615.5</v>
          </cell>
          <cell r="T825" t="str">
            <v>57</v>
          </cell>
          <cell r="AD825">
            <v>0</v>
          </cell>
          <cell r="AE825">
            <v>-220615.5</v>
          </cell>
          <cell r="AF825">
            <v>-220615.5</v>
          </cell>
          <cell r="AG825">
            <v>-220615.5</v>
          </cell>
          <cell r="AJ825">
            <v>0</v>
          </cell>
        </row>
        <row r="826">
          <cell r="A826">
            <v>18230861</v>
          </cell>
          <cell r="C826" t="str">
            <v>PCA YR #7  Gross - Contra</v>
          </cell>
          <cell r="D826">
            <v>1764924</v>
          </cell>
          <cell r="E826">
            <v>1764924</v>
          </cell>
          <cell r="F826">
            <v>0</v>
          </cell>
          <cell r="G826">
            <v>0</v>
          </cell>
          <cell r="H826">
            <v>0</v>
          </cell>
          <cell r="I826">
            <v>0</v>
          </cell>
          <cell r="J826">
            <v>0</v>
          </cell>
          <cell r="K826">
            <v>0</v>
          </cell>
          <cell r="L826">
            <v>0</v>
          </cell>
          <cell r="M826">
            <v>0</v>
          </cell>
          <cell r="N826">
            <v>0</v>
          </cell>
          <cell r="O826">
            <v>0</v>
          </cell>
          <cell r="P826">
            <v>0</v>
          </cell>
          <cell r="Q826">
            <v>220615.5</v>
          </cell>
          <cell r="T826" t="str">
            <v>57</v>
          </cell>
          <cell r="AD826">
            <v>0</v>
          </cell>
          <cell r="AE826">
            <v>220615.5</v>
          </cell>
          <cell r="AF826">
            <v>220615.5</v>
          </cell>
          <cell r="AG826">
            <v>220615.5</v>
          </cell>
          <cell r="AJ826">
            <v>0</v>
          </cell>
        </row>
        <row r="827">
          <cell r="A827">
            <v>18230871</v>
          </cell>
          <cell r="C827" t="str">
            <v>PCA YR #8 Gross</v>
          </cell>
          <cell r="D827">
            <v>30270096</v>
          </cell>
          <cell r="E827">
            <v>30270096</v>
          </cell>
          <cell r="F827">
            <v>0</v>
          </cell>
          <cell r="G827">
            <v>0</v>
          </cell>
          <cell r="H827">
            <v>0</v>
          </cell>
          <cell r="I827">
            <v>0</v>
          </cell>
          <cell r="J827">
            <v>0</v>
          </cell>
          <cell r="K827">
            <v>0</v>
          </cell>
          <cell r="L827">
            <v>0</v>
          </cell>
          <cell r="M827">
            <v>0</v>
          </cell>
          <cell r="N827">
            <v>0</v>
          </cell>
          <cell r="O827">
            <v>0</v>
          </cell>
          <cell r="P827">
            <v>0</v>
          </cell>
          <cell r="Q827">
            <v>3783762</v>
          </cell>
          <cell r="T827" t="str">
            <v>57</v>
          </cell>
          <cell r="AD827">
            <v>0</v>
          </cell>
          <cell r="AE827">
            <v>3783762</v>
          </cell>
          <cell r="AF827">
            <v>3783762</v>
          </cell>
          <cell r="AG827">
            <v>3783762</v>
          </cell>
          <cell r="AJ827">
            <v>0</v>
          </cell>
        </row>
        <row r="828">
          <cell r="A828">
            <v>18230881</v>
          </cell>
          <cell r="C828" t="str">
            <v>PCA YR #8  Gross - Contra</v>
          </cell>
          <cell r="D828">
            <v>-30270096</v>
          </cell>
          <cell r="E828">
            <v>-30270096</v>
          </cell>
          <cell r="F828">
            <v>0</v>
          </cell>
          <cell r="G828">
            <v>0</v>
          </cell>
          <cell r="H828">
            <v>0</v>
          </cell>
          <cell r="I828">
            <v>0</v>
          </cell>
          <cell r="J828">
            <v>0</v>
          </cell>
          <cell r="K828">
            <v>0</v>
          </cell>
          <cell r="L828">
            <v>0</v>
          </cell>
          <cell r="M828">
            <v>0</v>
          </cell>
          <cell r="N828">
            <v>0</v>
          </cell>
          <cell r="O828">
            <v>0</v>
          </cell>
          <cell r="P828">
            <v>0</v>
          </cell>
          <cell r="Q828">
            <v>-3783762</v>
          </cell>
          <cell r="T828" t="str">
            <v>57</v>
          </cell>
          <cell r="AD828">
            <v>0</v>
          </cell>
          <cell r="AE828">
            <v>-3783762</v>
          </cell>
          <cell r="AF828">
            <v>-3783762</v>
          </cell>
          <cell r="AG828">
            <v>-3783762</v>
          </cell>
          <cell r="AJ828">
            <v>0</v>
          </cell>
        </row>
        <row r="829">
          <cell r="A829">
            <v>18230891</v>
          </cell>
          <cell r="C829" t="str">
            <v>PCA YR #9 Gross</v>
          </cell>
          <cell r="D829">
            <v>36163528</v>
          </cell>
          <cell r="E829">
            <v>36163528</v>
          </cell>
          <cell r="F829">
            <v>0</v>
          </cell>
          <cell r="G829">
            <v>0</v>
          </cell>
          <cell r="H829">
            <v>0</v>
          </cell>
          <cell r="I829">
            <v>0</v>
          </cell>
          <cell r="J829">
            <v>0</v>
          </cell>
          <cell r="K829">
            <v>0</v>
          </cell>
          <cell r="L829">
            <v>0</v>
          </cell>
          <cell r="M829">
            <v>0</v>
          </cell>
          <cell r="N829">
            <v>0</v>
          </cell>
          <cell r="O829">
            <v>0</v>
          </cell>
          <cell r="P829">
            <v>0</v>
          </cell>
          <cell r="Q829">
            <v>4520441</v>
          </cell>
          <cell r="T829" t="str">
            <v>57</v>
          </cell>
          <cell r="AD829">
            <v>0</v>
          </cell>
          <cell r="AE829">
            <v>4520441</v>
          </cell>
          <cell r="AF829">
            <v>4520441</v>
          </cell>
          <cell r="AG829">
            <v>4520441</v>
          </cell>
          <cell r="AJ829">
            <v>0</v>
          </cell>
        </row>
        <row r="830">
          <cell r="A830">
            <v>18230901</v>
          </cell>
          <cell r="C830" t="str">
            <v>White River Conveyance Costs Reimbursem</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T830" t="str">
            <v>57</v>
          </cell>
          <cell r="V830">
            <v>0</v>
          </cell>
          <cell r="W830">
            <v>0</v>
          </cell>
          <cell r="X830">
            <v>0</v>
          </cell>
          <cell r="AD830">
            <v>0</v>
          </cell>
          <cell r="AE830">
            <v>0</v>
          </cell>
          <cell r="AF830">
            <v>0</v>
          </cell>
          <cell r="AG830">
            <v>0</v>
          </cell>
          <cell r="AJ830">
            <v>0</v>
          </cell>
        </row>
        <row r="831">
          <cell r="A831">
            <v>18230921</v>
          </cell>
          <cell r="C831" t="str">
            <v>Virtual Right of Way</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V831">
            <v>0</v>
          </cell>
          <cell r="W831">
            <v>0</v>
          </cell>
          <cell r="X831">
            <v>0</v>
          </cell>
          <cell r="AD831">
            <v>0</v>
          </cell>
          <cell r="AH831">
            <v>0</v>
          </cell>
          <cell r="AJ831">
            <v>0</v>
          </cell>
        </row>
        <row r="832">
          <cell r="A832">
            <v>18230941</v>
          </cell>
          <cell r="C832" t="str">
            <v>2001 Rate Case Expenses - Electric</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T832" t="str">
            <v>57</v>
          </cell>
          <cell r="V832">
            <v>0</v>
          </cell>
          <cell r="W832">
            <v>0</v>
          </cell>
          <cell r="X832">
            <v>0</v>
          </cell>
          <cell r="AD832">
            <v>0</v>
          </cell>
          <cell r="AE832">
            <v>0</v>
          </cell>
          <cell r="AF832">
            <v>0</v>
          </cell>
          <cell r="AG832">
            <v>0</v>
          </cell>
          <cell r="AJ832">
            <v>0</v>
          </cell>
        </row>
        <row r="833">
          <cell r="A833">
            <v>18230942</v>
          </cell>
          <cell r="C833" t="str">
            <v>2001 Rate Case Expenses - Gas</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t="str">
            <v xml:space="preserve">  </v>
          </cell>
          <cell r="T833" t="str">
            <v>57</v>
          </cell>
          <cell r="V833">
            <v>0</v>
          </cell>
          <cell r="W833">
            <v>0</v>
          </cell>
          <cell r="X833">
            <v>0</v>
          </cell>
          <cell r="AD833">
            <v>0</v>
          </cell>
          <cell r="AE833">
            <v>0</v>
          </cell>
          <cell r="AF833">
            <v>0</v>
          </cell>
          <cell r="AG833">
            <v>0</v>
          </cell>
          <cell r="AJ833">
            <v>0</v>
          </cell>
        </row>
        <row r="834">
          <cell r="A834">
            <v>18230961</v>
          </cell>
          <cell r="C834" t="str">
            <v>WHR Conveyence Costs - Army Corp Reimbursement</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T834" t="str">
            <v>57</v>
          </cell>
          <cell r="V834">
            <v>0</v>
          </cell>
          <cell r="W834">
            <v>0</v>
          </cell>
          <cell r="X834">
            <v>0</v>
          </cell>
          <cell r="AD834">
            <v>0</v>
          </cell>
          <cell r="AE834">
            <v>0</v>
          </cell>
          <cell r="AF834">
            <v>0</v>
          </cell>
          <cell r="AG834">
            <v>0</v>
          </cell>
          <cell r="AJ834">
            <v>0</v>
          </cell>
        </row>
        <row r="835">
          <cell r="A835">
            <v>18230971</v>
          </cell>
          <cell r="C835" t="str">
            <v>White River Land Sales Costs</v>
          </cell>
          <cell r="D835">
            <v>2749643.08</v>
          </cell>
          <cell r="E835">
            <v>2749643.08</v>
          </cell>
          <cell r="F835">
            <v>2749643.08</v>
          </cell>
          <cell r="G835">
            <v>2749643.08</v>
          </cell>
          <cell r="H835">
            <v>2749643.08</v>
          </cell>
          <cell r="I835">
            <v>2749643.08</v>
          </cell>
          <cell r="J835">
            <v>2749643.08</v>
          </cell>
          <cell r="K835">
            <v>2749643.08</v>
          </cell>
          <cell r="L835">
            <v>2749643.08</v>
          </cell>
          <cell r="M835">
            <v>2749643.08</v>
          </cell>
          <cell r="N835">
            <v>2749643.08</v>
          </cell>
          <cell r="O835">
            <v>2749643.08</v>
          </cell>
          <cell r="P835">
            <v>2749643.08</v>
          </cell>
          <cell r="Q835">
            <v>2749643.0799999996</v>
          </cell>
          <cell r="R835" t="str">
            <v>6d</v>
          </cell>
          <cell r="T835">
            <v>23</v>
          </cell>
          <cell r="V835">
            <v>0</v>
          </cell>
          <cell r="W835">
            <v>0</v>
          </cell>
          <cell r="X835">
            <v>0</v>
          </cell>
          <cell r="Y835">
            <v>2749643.0799999996</v>
          </cell>
          <cell r="AA835">
            <v>2749643.0799999996</v>
          </cell>
          <cell r="AC835">
            <v>0</v>
          </cell>
          <cell r="AD835">
            <v>0</v>
          </cell>
          <cell r="AJ835">
            <v>0</v>
          </cell>
        </row>
        <row r="836">
          <cell r="A836">
            <v>18230981</v>
          </cell>
          <cell r="C836" t="str">
            <v>PCA YR #9  Gross - Contra</v>
          </cell>
          <cell r="D836">
            <v>-36163528</v>
          </cell>
          <cell r="E836">
            <v>-36163528</v>
          </cell>
          <cell r="F836">
            <v>0</v>
          </cell>
          <cell r="G836">
            <v>0</v>
          </cell>
          <cell r="H836">
            <v>0</v>
          </cell>
          <cell r="I836">
            <v>0</v>
          </cell>
          <cell r="J836">
            <v>0</v>
          </cell>
          <cell r="K836">
            <v>0</v>
          </cell>
          <cell r="L836">
            <v>0</v>
          </cell>
          <cell r="M836">
            <v>0</v>
          </cell>
          <cell r="N836">
            <v>0</v>
          </cell>
          <cell r="O836">
            <v>0</v>
          </cell>
          <cell r="P836">
            <v>0</v>
          </cell>
          <cell r="Q836">
            <v>-4520441</v>
          </cell>
          <cell r="T836" t="str">
            <v>57</v>
          </cell>
          <cell r="AD836">
            <v>0</v>
          </cell>
          <cell r="AE836">
            <v>-4520441</v>
          </cell>
          <cell r="AF836">
            <v>-4520441</v>
          </cell>
          <cell r="AG836">
            <v>-4520441</v>
          </cell>
          <cell r="AJ836">
            <v>0</v>
          </cell>
        </row>
        <row r="837">
          <cell r="A837">
            <v>18231001</v>
          </cell>
          <cell r="C837" t="str">
            <v>Freddy-Def Asset Prepaid Exp. -Plant Major Maint.</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t="str">
            <v xml:space="preserve"> </v>
          </cell>
          <cell r="T837" t="str">
            <v xml:space="preserve"> </v>
          </cell>
          <cell r="V837">
            <v>0</v>
          </cell>
          <cell r="W837">
            <v>0</v>
          </cell>
          <cell r="X837">
            <v>0</v>
          </cell>
          <cell r="AD837">
            <v>0</v>
          </cell>
          <cell r="AH837">
            <v>0</v>
          </cell>
          <cell r="AJ837">
            <v>0</v>
          </cell>
        </row>
        <row r="838">
          <cell r="A838">
            <v>18231011</v>
          </cell>
          <cell r="C838" t="str">
            <v>Goldendale - Def Asset Prepaid Exp. - Plant Major Maint.</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t="str">
            <v xml:space="preserve"> </v>
          </cell>
          <cell r="T838" t="str">
            <v xml:space="preserve"> </v>
          </cell>
          <cell r="V838">
            <v>0</v>
          </cell>
          <cell r="W838">
            <v>0</v>
          </cell>
          <cell r="X838">
            <v>0</v>
          </cell>
          <cell r="AD838">
            <v>0</v>
          </cell>
          <cell r="AH838">
            <v>0</v>
          </cell>
          <cell r="AJ838">
            <v>0</v>
          </cell>
        </row>
        <row r="839">
          <cell r="A839">
            <v>18231021</v>
          </cell>
          <cell r="C839" t="str">
            <v>Sumas - Def Asset Prepaid Expense-Plnd Major Maint</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t="str">
            <v>6l</v>
          </cell>
          <cell r="T839" t="str">
            <v>23</v>
          </cell>
          <cell r="V839">
            <v>0</v>
          </cell>
          <cell r="W839">
            <v>0</v>
          </cell>
          <cell r="X839">
            <v>0</v>
          </cell>
          <cell r="Y839">
            <v>0</v>
          </cell>
          <cell r="AA839">
            <v>0</v>
          </cell>
          <cell r="AD839">
            <v>0</v>
          </cell>
          <cell r="AJ839">
            <v>0</v>
          </cell>
        </row>
        <row r="840">
          <cell r="A840">
            <v>18231031</v>
          </cell>
          <cell r="C840" t="str">
            <v>Mint Farm Combustion Turbibe Inspec-Pre. Maj. Maint.</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t="str">
            <v xml:space="preserve"> </v>
          </cell>
          <cell r="T840" t="str">
            <v xml:space="preserve"> </v>
          </cell>
          <cell r="V840">
            <v>0</v>
          </cell>
          <cell r="W840">
            <v>0</v>
          </cell>
          <cell r="X840">
            <v>0</v>
          </cell>
          <cell r="AD840">
            <v>0</v>
          </cell>
          <cell r="AH840">
            <v>0</v>
          </cell>
          <cell r="AJ840">
            <v>0</v>
          </cell>
        </row>
        <row r="841">
          <cell r="A841">
            <v>18231041</v>
          </cell>
          <cell r="C841" t="str">
            <v>Sumas - 2010 Hot Gas Path Insp. Ppd. Major Maint.</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t="str">
            <v>6l</v>
          </cell>
          <cell r="T841" t="str">
            <v>23</v>
          </cell>
          <cell r="V841">
            <v>0</v>
          </cell>
          <cell r="W841">
            <v>0</v>
          </cell>
          <cell r="X841">
            <v>0</v>
          </cell>
          <cell r="Y841">
            <v>0</v>
          </cell>
          <cell r="AA841">
            <v>0</v>
          </cell>
          <cell r="AD841">
            <v>0</v>
          </cell>
          <cell r="AJ841">
            <v>0</v>
          </cell>
        </row>
        <row r="842">
          <cell r="A842">
            <v>18231051</v>
          </cell>
          <cell r="C842" t="str">
            <v>PCA YR#10 Gross</v>
          </cell>
          <cell r="D842">
            <v>-34827817</v>
          </cell>
          <cell r="E842">
            <v>-34827817</v>
          </cell>
          <cell r="F842">
            <v>-34827817</v>
          </cell>
          <cell r="G842">
            <v>-34827817</v>
          </cell>
          <cell r="H842">
            <v>-34827817</v>
          </cell>
          <cell r="I842">
            <v>-34827817</v>
          </cell>
          <cell r="J842">
            <v>-34827817</v>
          </cell>
          <cell r="K842">
            <v>-34827817</v>
          </cell>
          <cell r="L842">
            <v>-34827817</v>
          </cell>
          <cell r="M842">
            <v>-34827817</v>
          </cell>
          <cell r="N842">
            <v>-34827817</v>
          </cell>
          <cell r="O842">
            <v>-34827817</v>
          </cell>
          <cell r="P842">
            <v>-34827817</v>
          </cell>
          <cell r="Q842">
            <v>-34827817</v>
          </cell>
          <cell r="T842" t="str">
            <v>57</v>
          </cell>
          <cell r="AD842">
            <v>0</v>
          </cell>
          <cell r="AE842">
            <v>-34827817</v>
          </cell>
          <cell r="AF842">
            <v>-34827817</v>
          </cell>
          <cell r="AG842">
            <v>-34827817</v>
          </cell>
          <cell r="AJ842">
            <v>0</v>
          </cell>
        </row>
        <row r="843">
          <cell r="A843">
            <v>18231061</v>
          </cell>
          <cell r="C843" t="str">
            <v>PCA YR#10 Gross - Contra</v>
          </cell>
          <cell r="D843">
            <v>34827817</v>
          </cell>
          <cell r="E843">
            <v>34827817</v>
          </cell>
          <cell r="F843">
            <v>34827817</v>
          </cell>
          <cell r="G843">
            <v>34827817</v>
          </cell>
          <cell r="H843">
            <v>34827817</v>
          </cell>
          <cell r="I843">
            <v>34827817</v>
          </cell>
          <cell r="J843">
            <v>34827817</v>
          </cell>
          <cell r="K843">
            <v>34827817</v>
          </cell>
          <cell r="L843">
            <v>34827817</v>
          </cell>
          <cell r="M843">
            <v>34827817</v>
          </cell>
          <cell r="N843">
            <v>34827817</v>
          </cell>
          <cell r="O843">
            <v>34827817</v>
          </cell>
          <cell r="P843">
            <v>34827817</v>
          </cell>
          <cell r="Q843">
            <v>34827817</v>
          </cell>
          <cell r="T843" t="str">
            <v>57</v>
          </cell>
          <cell r="AD843">
            <v>0</v>
          </cell>
          <cell r="AE843">
            <v>34827817</v>
          </cell>
          <cell r="AF843">
            <v>34827817</v>
          </cell>
          <cell r="AG843">
            <v>34827817</v>
          </cell>
          <cell r="AJ843">
            <v>0</v>
          </cell>
        </row>
        <row r="844">
          <cell r="A844">
            <v>18231071</v>
          </cell>
          <cell r="C844" t="str">
            <v>GLD - 2011 Hot Gas Path Ppd Major Maint.</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t="str">
            <v xml:space="preserve"> </v>
          </cell>
          <cell r="T844" t="str">
            <v xml:space="preserve"> </v>
          </cell>
          <cell r="V844">
            <v>0</v>
          </cell>
          <cell r="W844">
            <v>0</v>
          </cell>
          <cell r="X844">
            <v>0</v>
          </cell>
          <cell r="AD844">
            <v>0</v>
          </cell>
          <cell r="AH844">
            <v>0</v>
          </cell>
          <cell r="AJ844">
            <v>0</v>
          </cell>
        </row>
        <row r="845">
          <cell r="A845">
            <v>18231081</v>
          </cell>
          <cell r="C845" t="str">
            <v>PCA Yr#11 Gross</v>
          </cell>
          <cell r="D845">
            <v>-25644564</v>
          </cell>
          <cell r="E845">
            <v>-25644564</v>
          </cell>
          <cell r="F845">
            <v>-25644564</v>
          </cell>
          <cell r="G845">
            <v>-25644564</v>
          </cell>
          <cell r="H845">
            <v>-25644564</v>
          </cell>
          <cell r="I845">
            <v>-25644564</v>
          </cell>
          <cell r="J845">
            <v>-25644564</v>
          </cell>
          <cell r="K845">
            <v>-25644564</v>
          </cell>
          <cell r="L845">
            <v>-25644564</v>
          </cell>
          <cell r="M845">
            <v>-25644564</v>
          </cell>
          <cell r="N845">
            <v>-25644564</v>
          </cell>
          <cell r="O845">
            <v>-25644564</v>
          </cell>
          <cell r="P845">
            <v>-25644564</v>
          </cell>
          <cell r="Q845">
            <v>-25644564</v>
          </cell>
          <cell r="T845" t="str">
            <v>57</v>
          </cell>
          <cell r="AD845">
            <v>0</v>
          </cell>
          <cell r="AE845">
            <v>-25644564</v>
          </cell>
          <cell r="AF845">
            <v>-25644564</v>
          </cell>
          <cell r="AG845">
            <v>-25644564</v>
          </cell>
          <cell r="AJ845">
            <v>0</v>
          </cell>
        </row>
        <row r="846">
          <cell r="A846">
            <v>18231091</v>
          </cell>
          <cell r="C846" t="str">
            <v>PCA YR#11 Gross-Contra</v>
          </cell>
          <cell r="D846">
            <v>25644564</v>
          </cell>
          <cell r="E846">
            <v>25644564</v>
          </cell>
          <cell r="F846">
            <v>25644564</v>
          </cell>
          <cell r="G846">
            <v>25644564</v>
          </cell>
          <cell r="H846">
            <v>25644564</v>
          </cell>
          <cell r="I846">
            <v>25644564</v>
          </cell>
          <cell r="J846">
            <v>25644564</v>
          </cell>
          <cell r="K846">
            <v>25644564</v>
          </cell>
          <cell r="L846">
            <v>25644564</v>
          </cell>
          <cell r="M846">
            <v>25644564</v>
          </cell>
          <cell r="N846">
            <v>25644564</v>
          </cell>
          <cell r="O846">
            <v>25644564</v>
          </cell>
          <cell r="P846">
            <v>25644564</v>
          </cell>
          <cell r="Q846">
            <v>25644564</v>
          </cell>
          <cell r="T846" t="str">
            <v>57</v>
          </cell>
          <cell r="AD846">
            <v>0</v>
          </cell>
          <cell r="AE846">
            <v>25644564</v>
          </cell>
          <cell r="AF846">
            <v>25644564</v>
          </cell>
          <cell r="AG846">
            <v>25644564</v>
          </cell>
          <cell r="AJ846">
            <v>0</v>
          </cell>
        </row>
        <row r="847">
          <cell r="A847">
            <v>18231141</v>
          </cell>
          <cell r="C847" t="str">
            <v>PCA YR#12 Gross</v>
          </cell>
          <cell r="D847">
            <v>-37811937</v>
          </cell>
          <cell r="E847">
            <v>-37811937</v>
          </cell>
          <cell r="F847">
            <v>-37811937</v>
          </cell>
          <cell r="G847">
            <v>-37811937</v>
          </cell>
          <cell r="H847">
            <v>-37811937</v>
          </cell>
          <cell r="I847">
            <v>-37811937</v>
          </cell>
          <cell r="J847">
            <v>-37811937</v>
          </cell>
          <cell r="K847">
            <v>-37811937</v>
          </cell>
          <cell r="L847">
            <v>-37811937</v>
          </cell>
          <cell r="M847">
            <v>-37811937</v>
          </cell>
          <cell r="N847">
            <v>-37811937</v>
          </cell>
          <cell r="O847">
            <v>-37881375</v>
          </cell>
          <cell r="P847">
            <v>-37881375</v>
          </cell>
          <cell r="Q847">
            <v>-37820616.75</v>
          </cell>
          <cell r="T847" t="str">
            <v>57</v>
          </cell>
          <cell r="AD847">
            <v>0</v>
          </cell>
          <cell r="AE847">
            <v>-37820616.75</v>
          </cell>
          <cell r="AF847">
            <v>-37820616.75</v>
          </cell>
          <cell r="AG847">
            <v>-37820616.75</v>
          </cell>
          <cell r="AJ847">
            <v>0</v>
          </cell>
        </row>
        <row r="848">
          <cell r="A848">
            <v>18231151</v>
          </cell>
          <cell r="C848" t="str">
            <v>PCA YR#12 Gross - Contra</v>
          </cell>
          <cell r="D848">
            <v>37811937</v>
          </cell>
          <cell r="E848">
            <v>37811937</v>
          </cell>
          <cell r="F848">
            <v>37811937</v>
          </cell>
          <cell r="G848">
            <v>37811937</v>
          </cell>
          <cell r="H848">
            <v>37811937</v>
          </cell>
          <cell r="I848">
            <v>37811937</v>
          </cell>
          <cell r="J848">
            <v>37811937</v>
          </cell>
          <cell r="K848">
            <v>37811937</v>
          </cell>
          <cell r="L848">
            <v>37811937</v>
          </cell>
          <cell r="M848">
            <v>37811937</v>
          </cell>
          <cell r="N848">
            <v>37811937</v>
          </cell>
          <cell r="O848">
            <v>37881375</v>
          </cell>
          <cell r="P848">
            <v>37881375</v>
          </cell>
          <cell r="Q848">
            <v>37820616.75</v>
          </cell>
          <cell r="T848" t="str">
            <v>57</v>
          </cell>
          <cell r="AD848">
            <v>0</v>
          </cell>
          <cell r="AE848">
            <v>37820616.75</v>
          </cell>
          <cell r="AF848">
            <v>37820616.75</v>
          </cell>
          <cell r="AG848">
            <v>37820616.75</v>
          </cell>
          <cell r="AJ848">
            <v>0</v>
          </cell>
        </row>
        <row r="849">
          <cell r="A849">
            <v>18231161</v>
          </cell>
          <cell r="C849" t="str">
            <v>PCA YR#13 Gross</v>
          </cell>
          <cell r="D849">
            <v>40127111</v>
          </cell>
          <cell r="E849">
            <v>40127111</v>
          </cell>
          <cell r="F849">
            <v>40127111</v>
          </cell>
          <cell r="G849">
            <v>40127111</v>
          </cell>
          <cell r="H849">
            <v>40127111</v>
          </cell>
          <cell r="I849">
            <v>40127111</v>
          </cell>
          <cell r="J849">
            <v>40127111</v>
          </cell>
          <cell r="K849">
            <v>40127111</v>
          </cell>
          <cell r="L849">
            <v>40127111</v>
          </cell>
          <cell r="M849">
            <v>40127111</v>
          </cell>
          <cell r="N849">
            <v>40127111</v>
          </cell>
          <cell r="O849">
            <v>39647674</v>
          </cell>
          <cell r="P849">
            <v>39647674</v>
          </cell>
          <cell r="Q849">
            <v>40067181.375</v>
          </cell>
          <cell r="T849" t="str">
            <v>57</v>
          </cell>
          <cell r="AD849">
            <v>0</v>
          </cell>
          <cell r="AE849">
            <v>40067181.375</v>
          </cell>
          <cell r="AF849">
            <v>40067181.375</v>
          </cell>
          <cell r="AG849">
            <v>40067181.375</v>
          </cell>
          <cell r="AJ849">
            <v>0</v>
          </cell>
        </row>
        <row r="850">
          <cell r="A850">
            <v>18231171</v>
          </cell>
          <cell r="C850" t="str">
            <v>PCA YR#13 Gross - Contra</v>
          </cell>
          <cell r="D850">
            <v>-40127111</v>
          </cell>
          <cell r="E850">
            <v>-40127111</v>
          </cell>
          <cell r="F850">
            <v>-40127111</v>
          </cell>
          <cell r="G850">
            <v>-40127111</v>
          </cell>
          <cell r="H850">
            <v>-40127111</v>
          </cell>
          <cell r="I850">
            <v>-40127111</v>
          </cell>
          <cell r="J850">
            <v>-40127111</v>
          </cell>
          <cell r="K850">
            <v>-40127111</v>
          </cell>
          <cell r="L850">
            <v>-40127111</v>
          </cell>
          <cell r="M850">
            <v>-40127111</v>
          </cell>
          <cell r="N850">
            <v>-40127111</v>
          </cell>
          <cell r="O850">
            <v>-39647674</v>
          </cell>
          <cell r="P850">
            <v>-39647674</v>
          </cell>
          <cell r="Q850">
            <v>-40067181.375</v>
          </cell>
          <cell r="T850" t="str">
            <v>57</v>
          </cell>
          <cell r="AD850">
            <v>0</v>
          </cell>
          <cell r="AE850">
            <v>-40067181.375</v>
          </cell>
          <cell r="AF850">
            <v>-40067181.375</v>
          </cell>
          <cell r="AG850">
            <v>-40067181.375</v>
          </cell>
          <cell r="AJ850">
            <v>0</v>
          </cell>
        </row>
        <row r="851">
          <cell r="A851">
            <v>18231181</v>
          </cell>
          <cell r="C851" t="str">
            <v>PCA YR #14 Gross</v>
          </cell>
          <cell r="D851">
            <v>14810652</v>
          </cell>
          <cell r="E851">
            <v>17582716</v>
          </cell>
          <cell r="F851">
            <v>14111843</v>
          </cell>
          <cell r="G851">
            <v>8733855</v>
          </cell>
          <cell r="H851">
            <v>8733855</v>
          </cell>
          <cell r="I851">
            <v>8733855</v>
          </cell>
          <cell r="J851">
            <v>8733855</v>
          </cell>
          <cell r="K851">
            <v>8733855</v>
          </cell>
          <cell r="L851">
            <v>8733855</v>
          </cell>
          <cell r="M851">
            <v>8733855</v>
          </cell>
          <cell r="N851">
            <v>8733855</v>
          </cell>
          <cell r="O851">
            <v>8232968</v>
          </cell>
          <cell r="P851">
            <v>8232968</v>
          </cell>
          <cell r="Q851">
            <v>10110014.75</v>
          </cell>
          <cell r="T851" t="str">
            <v>57</v>
          </cell>
          <cell r="AD851">
            <v>0</v>
          </cell>
          <cell r="AE851">
            <v>10110014.75</v>
          </cell>
          <cell r="AF851">
            <v>10110014.75</v>
          </cell>
          <cell r="AG851">
            <v>10110014.75</v>
          </cell>
          <cell r="AJ851">
            <v>0</v>
          </cell>
        </row>
        <row r="852">
          <cell r="A852">
            <v>18231191</v>
          </cell>
          <cell r="C852" t="str">
            <v>PCA YR #14 Gross - Contra</v>
          </cell>
          <cell r="D852">
            <v>-14810652</v>
          </cell>
          <cell r="E852">
            <v>-17582716</v>
          </cell>
          <cell r="F852">
            <v>-14111843</v>
          </cell>
          <cell r="G852">
            <v>-8733855</v>
          </cell>
          <cell r="H852">
            <v>-8733855</v>
          </cell>
          <cell r="I852">
            <v>-8733855</v>
          </cell>
          <cell r="J852">
            <v>-8733855</v>
          </cell>
          <cell r="K852">
            <v>-8733855</v>
          </cell>
          <cell r="L852">
            <v>-8733855</v>
          </cell>
          <cell r="M852">
            <v>-8733855</v>
          </cell>
          <cell r="N852">
            <v>-8733855</v>
          </cell>
          <cell r="O852">
            <v>-8232968</v>
          </cell>
          <cell r="P852">
            <v>-8232968</v>
          </cell>
          <cell r="Q852">
            <v>-10110014.75</v>
          </cell>
          <cell r="T852" t="str">
            <v>57</v>
          </cell>
          <cell r="AD852">
            <v>0</v>
          </cell>
          <cell r="AE852">
            <v>-10110014.75</v>
          </cell>
          <cell r="AF852">
            <v>-10110014.75</v>
          </cell>
          <cell r="AG852">
            <v>-10110014.75</v>
          </cell>
          <cell r="AJ852">
            <v>0</v>
          </cell>
        </row>
        <row r="853">
          <cell r="A853">
            <v>18231241</v>
          </cell>
          <cell r="C853" t="str">
            <v>Env Rem-White Rvr/Buckley Ph I Head Fut</v>
          </cell>
          <cell r="J853">
            <v>465000</v>
          </cell>
          <cell r="K853">
            <v>465000</v>
          </cell>
          <cell r="L853">
            <v>465000</v>
          </cell>
          <cell r="M853">
            <v>463071.25</v>
          </cell>
          <cell r="N853">
            <v>463071.25</v>
          </cell>
          <cell r="O853">
            <v>463071.25</v>
          </cell>
          <cell r="P853">
            <v>459093.75</v>
          </cell>
          <cell r="Q853">
            <v>251146.71875</v>
          </cell>
          <cell r="T853" t="str">
            <v>57</v>
          </cell>
          <cell r="AE853">
            <v>251146.71875</v>
          </cell>
          <cell r="AF853">
            <v>251146.71875</v>
          </cell>
          <cell r="AG853">
            <v>251146.71875</v>
          </cell>
          <cell r="AJ853">
            <v>0</v>
          </cell>
        </row>
        <row r="854">
          <cell r="A854">
            <v>18231251</v>
          </cell>
          <cell r="C854" t="str">
            <v>Env Rem-White Rvr/Buckley Ph I Headwork</v>
          </cell>
          <cell r="K854">
            <v>548.5</v>
          </cell>
          <cell r="L854">
            <v>1431</v>
          </cell>
          <cell r="M854">
            <v>1928.75</v>
          </cell>
          <cell r="N854">
            <v>3648</v>
          </cell>
          <cell r="O854">
            <v>4945.5</v>
          </cell>
          <cell r="P854">
            <v>5906.25</v>
          </cell>
          <cell r="Q854">
            <v>1287.90625</v>
          </cell>
          <cell r="T854" t="str">
            <v>57</v>
          </cell>
          <cell r="U854" t="str">
            <v>Changed</v>
          </cell>
          <cell r="AE854">
            <v>1287.90625</v>
          </cell>
          <cell r="AF854">
            <v>1287.90625</v>
          </cell>
          <cell r="AG854">
            <v>1287.90625</v>
          </cell>
          <cell r="AJ854">
            <v>0</v>
          </cell>
        </row>
        <row r="855">
          <cell r="A855">
            <v>18232221</v>
          </cell>
          <cell r="C855" t="str">
            <v>Env Rem - Buckely Headworks Site Est Fu</v>
          </cell>
          <cell r="D855">
            <v>198375.75</v>
          </cell>
          <cell r="E855">
            <v>198375.75</v>
          </cell>
          <cell r="F855">
            <v>198375.75</v>
          </cell>
          <cell r="G855">
            <v>200000</v>
          </cell>
          <cell r="H855">
            <v>200000</v>
          </cell>
          <cell r="I855">
            <v>200000</v>
          </cell>
          <cell r="J855">
            <v>199475.25</v>
          </cell>
          <cell r="K855">
            <v>199475.25</v>
          </cell>
          <cell r="L855">
            <v>199475.25</v>
          </cell>
          <cell r="M855">
            <v>197293.25</v>
          </cell>
          <cell r="N855">
            <v>197293.25</v>
          </cell>
          <cell r="O855">
            <v>197293.25</v>
          </cell>
          <cell r="P855">
            <v>196806.75</v>
          </cell>
          <cell r="Q855">
            <v>198720.6875</v>
          </cell>
          <cell r="T855" t="str">
            <v>57</v>
          </cell>
          <cell r="V855">
            <v>0</v>
          </cell>
          <cell r="W855">
            <v>0</v>
          </cell>
          <cell r="X855">
            <v>0</v>
          </cell>
          <cell r="AD855">
            <v>0</v>
          </cell>
          <cell r="AE855">
            <v>198720.6875</v>
          </cell>
          <cell r="AF855">
            <v>198720.6875</v>
          </cell>
          <cell r="AG855">
            <v>198720.6875</v>
          </cell>
          <cell r="AJ855">
            <v>0</v>
          </cell>
        </row>
        <row r="856">
          <cell r="A856">
            <v>18232241</v>
          </cell>
          <cell r="C856" t="str">
            <v>Buckley Headworks Remediation Costs</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V856">
            <v>0</v>
          </cell>
          <cell r="W856">
            <v>0</v>
          </cell>
          <cell r="X856">
            <v>0</v>
          </cell>
          <cell r="AD856">
            <v>0</v>
          </cell>
          <cell r="AH856">
            <v>0</v>
          </cell>
          <cell r="AJ856">
            <v>0</v>
          </cell>
        </row>
        <row r="857">
          <cell r="A857">
            <v>18232251</v>
          </cell>
          <cell r="C857" t="str">
            <v>Buckley Ph II Burn Pile &amp; Wood Debris E</v>
          </cell>
          <cell r="D857">
            <v>2142305.36</v>
          </cell>
          <cell r="E857">
            <v>2142305.36</v>
          </cell>
          <cell r="F857">
            <v>2142305.36</v>
          </cell>
          <cell r="G857">
            <v>2144365.86</v>
          </cell>
          <cell r="H857">
            <v>2144365.86</v>
          </cell>
          <cell r="I857">
            <v>2144890.61</v>
          </cell>
          <cell r="J857">
            <v>2144890.61</v>
          </cell>
          <cell r="K857">
            <v>2145241.61</v>
          </cell>
          <cell r="L857">
            <v>2145241.61</v>
          </cell>
          <cell r="M857">
            <v>2147072.61</v>
          </cell>
          <cell r="N857">
            <v>2147559.11</v>
          </cell>
          <cell r="O857">
            <v>2147559.11</v>
          </cell>
          <cell r="P857">
            <v>2147559.11</v>
          </cell>
          <cell r="Q857">
            <v>2145060.8287499999</v>
          </cell>
          <cell r="U857" t="str">
            <v xml:space="preserve"> </v>
          </cell>
          <cell r="V857">
            <v>0</v>
          </cell>
          <cell r="W857">
            <v>0</v>
          </cell>
          <cell r="X857">
            <v>0</v>
          </cell>
          <cell r="AD857">
            <v>0</v>
          </cell>
          <cell r="AH857">
            <v>2145060.8287499999</v>
          </cell>
          <cell r="AJ857">
            <v>0</v>
          </cell>
        </row>
        <row r="858">
          <cell r="A858">
            <v>18232261</v>
          </cell>
          <cell r="C858" t="str">
            <v>Env Rem - Duwamish River Site (Future Cost Est.)</v>
          </cell>
          <cell r="D858">
            <v>102002.61</v>
          </cell>
          <cell r="E858">
            <v>102002.61</v>
          </cell>
          <cell r="F858">
            <v>102002.61</v>
          </cell>
          <cell r="G858">
            <v>600000</v>
          </cell>
          <cell r="H858">
            <v>600000</v>
          </cell>
          <cell r="I858">
            <v>600000</v>
          </cell>
          <cell r="J858">
            <v>545580.69999999995</v>
          </cell>
          <cell r="K858">
            <v>545580.69999999995</v>
          </cell>
          <cell r="L858">
            <v>545580.69999999995</v>
          </cell>
          <cell r="M858">
            <v>483640.36</v>
          </cell>
          <cell r="N858">
            <v>483640.36</v>
          </cell>
          <cell r="O858">
            <v>483640.36</v>
          </cell>
          <cell r="P858">
            <v>492962.47</v>
          </cell>
          <cell r="Q858">
            <v>449095.91166666668</v>
          </cell>
          <cell r="T858" t="str">
            <v>57</v>
          </cell>
          <cell r="V858">
            <v>0</v>
          </cell>
          <cell r="W858">
            <v>0</v>
          </cell>
          <cell r="X858">
            <v>0</v>
          </cell>
          <cell r="AD858">
            <v>0</v>
          </cell>
          <cell r="AE858">
            <v>449095.91166666668</v>
          </cell>
          <cell r="AF858">
            <v>449095.91166666668</v>
          </cell>
          <cell r="AG858">
            <v>449095.91166666668</v>
          </cell>
          <cell r="AJ858">
            <v>0</v>
          </cell>
        </row>
        <row r="859">
          <cell r="A859">
            <v>18232271</v>
          </cell>
          <cell r="C859" t="str">
            <v>Env Rem - Duwamish River Site (former G</v>
          </cell>
          <cell r="D859">
            <v>298211.56</v>
          </cell>
          <cell r="E859">
            <v>301742.2</v>
          </cell>
          <cell r="F859">
            <v>307742.2</v>
          </cell>
          <cell r="G859">
            <v>358008.41</v>
          </cell>
          <cell r="H859">
            <v>381447.66</v>
          </cell>
          <cell r="I859">
            <v>331841.02</v>
          </cell>
          <cell r="J859">
            <v>341256.27</v>
          </cell>
          <cell r="K859">
            <v>356919.56</v>
          </cell>
          <cell r="L859">
            <v>371705.94</v>
          </cell>
          <cell r="M859">
            <v>403196.61</v>
          </cell>
          <cell r="N859">
            <v>366637.7</v>
          </cell>
          <cell r="O859">
            <v>381973.59</v>
          </cell>
          <cell r="P859">
            <v>393874.5</v>
          </cell>
          <cell r="Q859">
            <v>354042.84916666662</v>
          </cell>
          <cell r="V859">
            <v>0</v>
          </cell>
          <cell r="W859">
            <v>0</v>
          </cell>
          <cell r="X859">
            <v>0</v>
          </cell>
          <cell r="AD859">
            <v>0</v>
          </cell>
          <cell r="AH859">
            <v>354042.84916666662</v>
          </cell>
          <cell r="AJ859">
            <v>0</v>
          </cell>
        </row>
        <row r="860">
          <cell r="A860">
            <v>18232281</v>
          </cell>
          <cell r="C860" t="str">
            <v>Env Rem - Olympia Svc Capacitor Site</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V860">
            <v>0</v>
          </cell>
          <cell r="W860">
            <v>0</v>
          </cell>
          <cell r="X860">
            <v>0</v>
          </cell>
          <cell r="AD860">
            <v>0</v>
          </cell>
          <cell r="AH860">
            <v>0</v>
          </cell>
          <cell r="AJ860">
            <v>0</v>
          </cell>
        </row>
        <row r="861">
          <cell r="A861">
            <v>18232291</v>
          </cell>
          <cell r="C861" t="str">
            <v>Env Rem - Bellevue G.O.UST Site Est Fut</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V861">
            <v>0</v>
          </cell>
          <cell r="W861">
            <v>0</v>
          </cell>
          <cell r="X861">
            <v>0</v>
          </cell>
          <cell r="AD861">
            <v>0</v>
          </cell>
          <cell r="AH861">
            <v>0</v>
          </cell>
          <cell r="AJ861">
            <v>0</v>
          </cell>
        </row>
        <row r="862">
          <cell r="A862">
            <v>18232301</v>
          </cell>
          <cell r="C862" t="str">
            <v>LSR Deposit Def UE-100882</v>
          </cell>
          <cell r="D862">
            <v>70606281.370000005</v>
          </cell>
          <cell r="E862">
            <v>70340629.370000005</v>
          </cell>
          <cell r="F862">
            <v>70063325.370000005</v>
          </cell>
          <cell r="G862">
            <v>69791477.370000005</v>
          </cell>
          <cell r="H862">
            <v>69520089.370000005</v>
          </cell>
          <cell r="I862">
            <v>69233542.370000005</v>
          </cell>
          <cell r="J862">
            <v>68959216.370000005</v>
          </cell>
          <cell r="K862">
            <v>68678496.370000005</v>
          </cell>
          <cell r="L862">
            <v>68403118.370000005</v>
          </cell>
          <cell r="M862">
            <v>68119555.370000005</v>
          </cell>
          <cell r="N862">
            <v>67843103.370000005</v>
          </cell>
          <cell r="O862">
            <v>67565182.370000005</v>
          </cell>
          <cell r="P862">
            <v>67279157.370000005</v>
          </cell>
          <cell r="Q862">
            <v>68955037.953333333</v>
          </cell>
          <cell r="R862" t="str">
            <v>6o</v>
          </cell>
          <cell r="T862" t="str">
            <v>23</v>
          </cell>
          <cell r="V862">
            <v>0</v>
          </cell>
          <cell r="W862">
            <v>0</v>
          </cell>
          <cell r="X862">
            <v>0</v>
          </cell>
          <cell r="Y862">
            <v>68955037.953333333</v>
          </cell>
          <cell r="AA862">
            <v>68955037.953333333</v>
          </cell>
          <cell r="AC862">
            <v>0</v>
          </cell>
          <cell r="AD862">
            <v>0</v>
          </cell>
          <cell r="AJ862">
            <v>0</v>
          </cell>
        </row>
        <row r="863">
          <cell r="A863">
            <v>18232311</v>
          </cell>
          <cell r="C863" t="str">
            <v>LSR Def Carrying Costs UE-100882</v>
          </cell>
          <cell r="D863">
            <v>14916099</v>
          </cell>
          <cell r="E863">
            <v>14858814</v>
          </cell>
          <cell r="F863">
            <v>14801529</v>
          </cell>
          <cell r="G863">
            <v>14744244</v>
          </cell>
          <cell r="H863">
            <v>14686959</v>
          </cell>
          <cell r="I863">
            <v>14629674</v>
          </cell>
          <cell r="J863">
            <v>14572389</v>
          </cell>
          <cell r="K863">
            <v>14515104</v>
          </cell>
          <cell r="L863">
            <v>14457819</v>
          </cell>
          <cell r="M863">
            <v>14400534</v>
          </cell>
          <cell r="N863">
            <v>14343249</v>
          </cell>
          <cell r="O863">
            <v>14285964</v>
          </cell>
          <cell r="P863">
            <v>14228679</v>
          </cell>
          <cell r="Q863">
            <v>14572389</v>
          </cell>
          <cell r="R863" t="str">
            <v>6o</v>
          </cell>
          <cell r="T863" t="str">
            <v>23</v>
          </cell>
          <cell r="V863">
            <v>0</v>
          </cell>
          <cell r="W863">
            <v>0</v>
          </cell>
          <cell r="X863">
            <v>0</v>
          </cell>
          <cell r="Y863">
            <v>14572389</v>
          </cell>
          <cell r="AA863">
            <v>14572389</v>
          </cell>
          <cell r="AC863">
            <v>0</v>
          </cell>
          <cell r="AD863">
            <v>0</v>
          </cell>
          <cell r="AJ863">
            <v>0</v>
          </cell>
        </row>
        <row r="864">
          <cell r="A864">
            <v>18232321</v>
          </cell>
          <cell r="C864" t="str">
            <v>Colstrip 1&amp;2 WeCo Coal Reserve Payment UE-111048</v>
          </cell>
          <cell r="D864">
            <v>2124999.7999999998</v>
          </cell>
          <cell r="E864">
            <v>2083333.13</v>
          </cell>
          <cell r="F864">
            <v>2041666.46</v>
          </cell>
          <cell r="G864">
            <v>1999999.79</v>
          </cell>
          <cell r="H864">
            <v>1958333.12</v>
          </cell>
          <cell r="I864">
            <v>1916666.45</v>
          </cell>
          <cell r="J864">
            <v>1874999.78</v>
          </cell>
          <cell r="K864">
            <v>1833333.11</v>
          </cell>
          <cell r="L864">
            <v>1791666.44</v>
          </cell>
          <cell r="M864">
            <v>1749999.77</v>
          </cell>
          <cell r="N864">
            <v>1708333.1</v>
          </cell>
          <cell r="O864">
            <v>1666666.43</v>
          </cell>
          <cell r="P864">
            <v>1624999.76</v>
          </cell>
          <cell r="Q864">
            <v>1874999.78</v>
          </cell>
          <cell r="R864" t="str">
            <v>6e</v>
          </cell>
          <cell r="T864" t="str">
            <v>23</v>
          </cell>
          <cell r="V864">
            <v>0</v>
          </cell>
          <cell r="W864">
            <v>0</v>
          </cell>
          <cell r="X864">
            <v>0</v>
          </cell>
          <cell r="Y864">
            <v>1874999.78</v>
          </cell>
          <cell r="AA864">
            <v>1874999.78</v>
          </cell>
          <cell r="AC864">
            <v>0</v>
          </cell>
          <cell r="AD864">
            <v>0</v>
          </cell>
          <cell r="AJ864">
            <v>0</v>
          </cell>
        </row>
        <row r="865">
          <cell r="A865">
            <v>18232331</v>
          </cell>
          <cell r="C865" t="str">
            <v>LSR Def Phase 1 UE-111048</v>
          </cell>
          <cell r="D865">
            <v>2624776.62</v>
          </cell>
          <cell r="E865">
            <v>2249806.62</v>
          </cell>
          <cell r="F865">
            <v>1874836.62</v>
          </cell>
          <cell r="G865">
            <v>1499866.62</v>
          </cell>
          <cell r="H865">
            <v>1124896.6200000001</v>
          </cell>
          <cell r="I865">
            <v>749926.62</v>
          </cell>
          <cell r="J865">
            <v>374956.62</v>
          </cell>
          <cell r="K865">
            <v>0</v>
          </cell>
          <cell r="L865">
            <v>0</v>
          </cell>
          <cell r="M865">
            <v>0</v>
          </cell>
          <cell r="N865">
            <v>0</v>
          </cell>
          <cell r="O865">
            <v>0</v>
          </cell>
          <cell r="P865">
            <v>0</v>
          </cell>
          <cell r="Q865">
            <v>765556.50250000006</v>
          </cell>
          <cell r="R865" t="str">
            <v>6o</v>
          </cell>
          <cell r="T865" t="str">
            <v>23</v>
          </cell>
          <cell r="V865">
            <v>0</v>
          </cell>
          <cell r="W865">
            <v>0</v>
          </cell>
          <cell r="X865">
            <v>0</v>
          </cell>
          <cell r="Y865">
            <v>765556.50250000006</v>
          </cell>
          <cell r="AA865">
            <v>765556.50250000006</v>
          </cell>
          <cell r="AC865">
            <v>0</v>
          </cell>
          <cell r="AD865">
            <v>0</v>
          </cell>
          <cell r="AJ865">
            <v>0</v>
          </cell>
        </row>
        <row r="866">
          <cell r="A866">
            <v>18232401</v>
          </cell>
          <cell r="C866" t="str">
            <v>Env Rem - Everett Asarco (Future Cost Est.)</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T866" t="str">
            <v>57</v>
          </cell>
          <cell r="V866">
            <v>0</v>
          </cell>
          <cell r="W866">
            <v>0</v>
          </cell>
          <cell r="X866">
            <v>0</v>
          </cell>
          <cell r="AD866">
            <v>0</v>
          </cell>
          <cell r="AE866">
            <v>0</v>
          </cell>
          <cell r="AF866">
            <v>0</v>
          </cell>
          <cell r="AG866">
            <v>0</v>
          </cell>
          <cell r="AJ866">
            <v>0</v>
          </cell>
        </row>
        <row r="867">
          <cell r="A867">
            <v>18233041</v>
          </cell>
          <cell r="C867" t="str">
            <v>Env Rem - Baker Lake Resort UST (Future Cost Est)</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T867" t="str">
            <v>57</v>
          </cell>
          <cell r="V867">
            <v>0</v>
          </cell>
          <cell r="W867">
            <v>0</v>
          </cell>
          <cell r="X867">
            <v>0</v>
          </cell>
          <cell r="AD867">
            <v>0</v>
          </cell>
          <cell r="AE867">
            <v>0</v>
          </cell>
          <cell r="AF867">
            <v>0</v>
          </cell>
          <cell r="AG867">
            <v>0</v>
          </cell>
          <cell r="AJ867">
            <v>0</v>
          </cell>
        </row>
        <row r="868">
          <cell r="A868">
            <v>18233051</v>
          </cell>
          <cell r="C868" t="str">
            <v>Env Rem - UG Tank -Baker Lodge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V868">
            <v>0</v>
          </cell>
          <cell r="W868">
            <v>0</v>
          </cell>
          <cell r="X868">
            <v>0</v>
          </cell>
          <cell r="AD868">
            <v>0</v>
          </cell>
          <cell r="AH868">
            <v>0</v>
          </cell>
          <cell r="AJ868">
            <v>0</v>
          </cell>
        </row>
        <row r="869">
          <cell r="A869">
            <v>18233061</v>
          </cell>
          <cell r="C869" t="str">
            <v>Env Rem - UG Tank -Poulsbo Service Cent</v>
          </cell>
          <cell r="D869">
            <v>20000</v>
          </cell>
          <cell r="E869">
            <v>20000</v>
          </cell>
          <cell r="F869">
            <v>20000</v>
          </cell>
          <cell r="G869">
            <v>20000</v>
          </cell>
          <cell r="H869">
            <v>20000</v>
          </cell>
          <cell r="I869">
            <v>20000</v>
          </cell>
          <cell r="J869">
            <v>20000</v>
          </cell>
          <cell r="K869">
            <v>20000</v>
          </cell>
          <cell r="L869">
            <v>20000</v>
          </cell>
          <cell r="M869">
            <v>20000</v>
          </cell>
          <cell r="N869">
            <v>20000</v>
          </cell>
          <cell r="O869">
            <v>20000</v>
          </cell>
          <cell r="P869">
            <v>20000</v>
          </cell>
          <cell r="Q869">
            <v>20000</v>
          </cell>
          <cell r="V869">
            <v>0</v>
          </cell>
          <cell r="W869">
            <v>0</v>
          </cell>
          <cell r="X869">
            <v>0</v>
          </cell>
          <cell r="AD869">
            <v>0</v>
          </cell>
          <cell r="AH869">
            <v>20000</v>
          </cell>
          <cell r="AJ869">
            <v>0</v>
          </cell>
        </row>
        <row r="870">
          <cell r="A870">
            <v>18233071</v>
          </cell>
          <cell r="C870" t="str">
            <v>Env Rem - UG Tank - Kent Fleet</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V870">
            <v>0</v>
          </cell>
          <cell r="W870">
            <v>0</v>
          </cell>
          <cell r="X870">
            <v>0</v>
          </cell>
          <cell r="AD870">
            <v>0</v>
          </cell>
          <cell r="AH870">
            <v>0</v>
          </cell>
          <cell r="AJ870">
            <v>0</v>
          </cell>
        </row>
        <row r="871">
          <cell r="A871">
            <v>18233081</v>
          </cell>
          <cell r="C871" t="str">
            <v>Env Rem-Olympia SVC Capacitor Site Futu</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V871">
            <v>0</v>
          </cell>
          <cell r="W871">
            <v>0</v>
          </cell>
          <cell r="X871">
            <v>0</v>
          </cell>
          <cell r="AD871">
            <v>0</v>
          </cell>
          <cell r="AH871">
            <v>0</v>
          </cell>
          <cell r="AJ871">
            <v>0</v>
          </cell>
        </row>
        <row r="872">
          <cell r="A872">
            <v>18233091</v>
          </cell>
          <cell r="C872" t="str">
            <v>Tenino Service Center - UG Tank - Env</v>
          </cell>
          <cell r="D872">
            <v>198092.16</v>
          </cell>
          <cell r="E872">
            <v>198092.16</v>
          </cell>
          <cell r="F872">
            <v>198092.16</v>
          </cell>
          <cell r="G872">
            <v>198092.16</v>
          </cell>
          <cell r="H872">
            <v>198092.16</v>
          </cell>
          <cell r="I872">
            <v>198092.16</v>
          </cell>
          <cell r="J872">
            <v>198092.16</v>
          </cell>
          <cell r="K872">
            <v>198092.16</v>
          </cell>
          <cell r="L872">
            <v>198092.16</v>
          </cell>
          <cell r="M872">
            <v>198092.16</v>
          </cell>
          <cell r="N872">
            <v>198092.16</v>
          </cell>
          <cell r="O872">
            <v>198092.16</v>
          </cell>
          <cell r="P872">
            <v>198092.16</v>
          </cell>
          <cell r="Q872">
            <v>198092.16</v>
          </cell>
          <cell r="V872">
            <v>0</v>
          </cell>
          <cell r="W872">
            <v>0</v>
          </cell>
          <cell r="X872">
            <v>0</v>
          </cell>
          <cell r="AD872">
            <v>0</v>
          </cell>
          <cell r="AH872">
            <v>198092.16</v>
          </cell>
          <cell r="AJ872">
            <v>0</v>
          </cell>
        </row>
        <row r="873">
          <cell r="A873">
            <v>18233101</v>
          </cell>
          <cell r="C873" t="str">
            <v>Env. Rem. - Bremerton UST Def Site</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V873">
            <v>0</v>
          </cell>
          <cell r="W873">
            <v>0</v>
          </cell>
          <cell r="X873">
            <v>0</v>
          </cell>
          <cell r="AD873">
            <v>0</v>
          </cell>
          <cell r="AH873">
            <v>0</v>
          </cell>
          <cell r="AJ873">
            <v>0</v>
          </cell>
        </row>
        <row r="874">
          <cell r="A874">
            <v>18233121</v>
          </cell>
          <cell r="C874" t="str">
            <v>Env Rem - UG Tank - Bremerton ( Future C</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V874">
            <v>0</v>
          </cell>
          <cell r="W874">
            <v>0</v>
          </cell>
          <cell r="X874">
            <v>0</v>
          </cell>
          <cell r="AD874">
            <v>0</v>
          </cell>
          <cell r="AH874">
            <v>0</v>
          </cell>
          <cell r="AJ874">
            <v>0</v>
          </cell>
        </row>
        <row r="875">
          <cell r="A875">
            <v>18233131</v>
          </cell>
          <cell r="C875" t="str">
            <v>Env Rem - Factoria UST Def Site</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V875">
            <v>0</v>
          </cell>
          <cell r="W875">
            <v>0</v>
          </cell>
          <cell r="X875">
            <v>0</v>
          </cell>
          <cell r="AD875">
            <v>0</v>
          </cell>
          <cell r="AH875">
            <v>0</v>
          </cell>
          <cell r="AJ875">
            <v>0</v>
          </cell>
        </row>
        <row r="876">
          <cell r="A876">
            <v>18233141</v>
          </cell>
          <cell r="C876" t="str">
            <v>Env Rem - UG Tank Factoria (Future Cost Est)</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T876" t="str">
            <v>57</v>
          </cell>
          <cell r="V876">
            <v>0</v>
          </cell>
          <cell r="W876">
            <v>0</v>
          </cell>
          <cell r="X876">
            <v>0</v>
          </cell>
          <cell r="AD876">
            <v>0</v>
          </cell>
          <cell r="AE876">
            <v>0</v>
          </cell>
          <cell r="AF876">
            <v>0</v>
          </cell>
          <cell r="AG876">
            <v>0</v>
          </cell>
          <cell r="AJ876">
            <v>0</v>
          </cell>
        </row>
        <row r="877">
          <cell r="A877">
            <v>18233151</v>
          </cell>
          <cell r="C877" t="str">
            <v>Env Rem - Lower Baker Powerhouse Soil 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V877">
            <v>0</v>
          </cell>
          <cell r="W877">
            <v>0</v>
          </cell>
          <cell r="X877">
            <v>0</v>
          </cell>
          <cell r="AD877">
            <v>0</v>
          </cell>
          <cell r="AH877">
            <v>0</v>
          </cell>
          <cell r="AJ877">
            <v>0</v>
          </cell>
        </row>
        <row r="878">
          <cell r="A878">
            <v>18233161</v>
          </cell>
          <cell r="C878" t="str">
            <v>Env Rem - Snoqualmie Power Plant Soil R</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V878">
            <v>0</v>
          </cell>
          <cell r="W878">
            <v>0</v>
          </cell>
          <cell r="X878">
            <v>0</v>
          </cell>
          <cell r="AD878">
            <v>0</v>
          </cell>
          <cell r="AH878">
            <v>0</v>
          </cell>
          <cell r="AJ878">
            <v>0</v>
          </cell>
        </row>
        <row r="879">
          <cell r="A879">
            <v>18233171</v>
          </cell>
          <cell r="C879" t="str">
            <v>Env Rem - Bellingham Boulevard Park MGP</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V879">
            <v>0</v>
          </cell>
          <cell r="W879">
            <v>0</v>
          </cell>
          <cell r="X879">
            <v>0</v>
          </cell>
          <cell r="AD879">
            <v>0</v>
          </cell>
          <cell r="AH879">
            <v>0</v>
          </cell>
          <cell r="AJ879">
            <v>0</v>
          </cell>
        </row>
        <row r="880">
          <cell r="A880">
            <v>18233181</v>
          </cell>
          <cell r="C880" t="str">
            <v>Env Rem - Lower Baker Powerhouse Soil R</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V880">
            <v>0</v>
          </cell>
          <cell r="W880">
            <v>0</v>
          </cell>
          <cell r="X880">
            <v>0</v>
          </cell>
          <cell r="AD880">
            <v>0</v>
          </cell>
          <cell r="AH880">
            <v>0</v>
          </cell>
          <cell r="AJ880">
            <v>0</v>
          </cell>
        </row>
        <row r="881">
          <cell r="A881">
            <v>18233191</v>
          </cell>
          <cell r="C881" t="str">
            <v>Env Rem - Snoqualmie Power Plant Soil R</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V881">
            <v>0</v>
          </cell>
          <cell r="W881">
            <v>0</v>
          </cell>
          <cell r="X881">
            <v>0</v>
          </cell>
          <cell r="AD881">
            <v>0</v>
          </cell>
          <cell r="AH881">
            <v>0</v>
          </cell>
          <cell r="AJ881">
            <v>0</v>
          </cell>
        </row>
        <row r="882">
          <cell r="A882">
            <v>18233201</v>
          </cell>
          <cell r="C882" t="str">
            <v>Env Rem - Bellingham Boulevard Park MGP Site</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V882">
            <v>0</v>
          </cell>
          <cell r="W882">
            <v>0</v>
          </cell>
          <cell r="X882">
            <v>0</v>
          </cell>
          <cell r="AD882">
            <v>0</v>
          </cell>
          <cell r="AH882">
            <v>0</v>
          </cell>
          <cell r="AJ882">
            <v>0</v>
          </cell>
        </row>
        <row r="883">
          <cell r="A883">
            <v>18235521</v>
          </cell>
          <cell r="C883" t="str">
            <v>Mint Farm Deferral - UE-090704</v>
          </cell>
          <cell r="D883">
            <v>27241753.879999999</v>
          </cell>
          <cell r="E883">
            <v>27001332.879999999</v>
          </cell>
          <cell r="F883">
            <v>26760911.879999999</v>
          </cell>
          <cell r="G883">
            <v>26520490.879999999</v>
          </cell>
          <cell r="H883">
            <v>26280069.879999999</v>
          </cell>
          <cell r="I883">
            <v>26039648.879999999</v>
          </cell>
          <cell r="J883">
            <v>25799227.879999999</v>
          </cell>
          <cell r="K883">
            <v>25558806.879999999</v>
          </cell>
          <cell r="L883">
            <v>25318385.879999999</v>
          </cell>
          <cell r="M883">
            <v>25077964.879999999</v>
          </cell>
          <cell r="N883">
            <v>24837543.879999999</v>
          </cell>
          <cell r="O883">
            <v>24597122.879999999</v>
          </cell>
          <cell r="P883">
            <v>24356701.879999999</v>
          </cell>
          <cell r="Q883">
            <v>25799227.879999999</v>
          </cell>
          <cell r="R883" t="str">
            <v>6i</v>
          </cell>
          <cell r="T883" t="str">
            <v>23</v>
          </cell>
          <cell r="V883">
            <v>0</v>
          </cell>
          <cell r="W883">
            <v>0</v>
          </cell>
          <cell r="X883">
            <v>0</v>
          </cell>
          <cell r="Y883">
            <v>25799227.879999999</v>
          </cell>
          <cell r="AA883">
            <v>25799227.879999999</v>
          </cell>
          <cell r="AD883">
            <v>0</v>
          </cell>
          <cell r="AJ883">
            <v>0</v>
          </cell>
        </row>
        <row r="884">
          <cell r="A884">
            <v>18235531</v>
          </cell>
          <cell r="C884" t="str">
            <v>WHE Deferral - UE090704</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t="str">
            <v>6k</v>
          </cell>
          <cell r="T884" t="str">
            <v>23</v>
          </cell>
          <cell r="V884">
            <v>0</v>
          </cell>
          <cell r="W884">
            <v>0</v>
          </cell>
          <cell r="X884">
            <v>0</v>
          </cell>
          <cell r="Y884">
            <v>0</v>
          </cell>
          <cell r="AA884">
            <v>0</v>
          </cell>
          <cell r="AD884">
            <v>0</v>
          </cell>
          <cell r="AJ884">
            <v>0</v>
          </cell>
        </row>
        <row r="885">
          <cell r="A885">
            <v>18236021</v>
          </cell>
          <cell r="C885" t="str">
            <v>White River Relicensing - UE-040641</v>
          </cell>
          <cell r="D885">
            <v>15256064.07</v>
          </cell>
          <cell r="E885">
            <v>15256064.07</v>
          </cell>
          <cell r="F885">
            <v>15256064.07</v>
          </cell>
          <cell r="G885">
            <v>15256064.07</v>
          </cell>
          <cell r="H885">
            <v>15256064.07</v>
          </cell>
          <cell r="I885">
            <v>15256064.07</v>
          </cell>
          <cell r="J885">
            <v>15256064.07</v>
          </cell>
          <cell r="K885">
            <v>15256064.07</v>
          </cell>
          <cell r="L885">
            <v>15256064.07</v>
          </cell>
          <cell r="M885">
            <v>15256064.07</v>
          </cell>
          <cell r="N885">
            <v>15256064.07</v>
          </cell>
          <cell r="O885">
            <v>15256064.07</v>
          </cell>
          <cell r="P885">
            <v>15256064.07</v>
          </cell>
          <cell r="Q885">
            <v>15256064.069999995</v>
          </cell>
          <cell r="R885" t="str">
            <v>6d</v>
          </cell>
          <cell r="T885">
            <v>23</v>
          </cell>
          <cell r="V885">
            <v>0</v>
          </cell>
          <cell r="W885">
            <v>0</v>
          </cell>
          <cell r="X885">
            <v>0</v>
          </cell>
          <cell r="Y885">
            <v>15256064.069999995</v>
          </cell>
          <cell r="AA885">
            <v>15256064.069999995</v>
          </cell>
          <cell r="AC885">
            <v>0</v>
          </cell>
          <cell r="AD885">
            <v>0</v>
          </cell>
          <cell r="AJ885">
            <v>0</v>
          </cell>
        </row>
        <row r="886">
          <cell r="A886">
            <v>18236022</v>
          </cell>
          <cell r="C886" t="str">
            <v>Env Rem - UG Tank - Estimated Future Co</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T886" t="str">
            <v>57</v>
          </cell>
          <cell r="V886">
            <v>0</v>
          </cell>
          <cell r="W886">
            <v>0</v>
          </cell>
          <cell r="X886">
            <v>0</v>
          </cell>
          <cell r="AD886">
            <v>0</v>
          </cell>
          <cell r="AE886">
            <v>0</v>
          </cell>
          <cell r="AF886">
            <v>0</v>
          </cell>
          <cell r="AG886">
            <v>0</v>
          </cell>
          <cell r="AJ886">
            <v>0</v>
          </cell>
        </row>
        <row r="887">
          <cell r="A887">
            <v>18236031</v>
          </cell>
          <cell r="C887" t="str">
            <v>White River Safety &amp; Regulatory - UE-040641</v>
          </cell>
          <cell r="D887">
            <v>2873005.76</v>
          </cell>
          <cell r="E887">
            <v>2873005.76</v>
          </cell>
          <cell r="F887">
            <v>2873005.76</v>
          </cell>
          <cell r="G887">
            <v>2873005.76</v>
          </cell>
          <cell r="H887">
            <v>2873005.76</v>
          </cell>
          <cell r="I887">
            <v>2873005.76</v>
          </cell>
          <cell r="J887">
            <v>2873005.76</v>
          </cell>
          <cell r="K887">
            <v>2873005.76</v>
          </cell>
          <cell r="L887">
            <v>2873005.76</v>
          </cell>
          <cell r="M887">
            <v>2873005.76</v>
          </cell>
          <cell r="N887">
            <v>2873005.76</v>
          </cell>
          <cell r="O887">
            <v>2873005.76</v>
          </cell>
          <cell r="P887">
            <v>2873005.76</v>
          </cell>
          <cell r="Q887">
            <v>2873005.7599999993</v>
          </cell>
          <cell r="R887" t="str">
            <v>6d</v>
          </cell>
          <cell r="T887">
            <v>23</v>
          </cell>
          <cell r="V887">
            <v>0</v>
          </cell>
          <cell r="W887">
            <v>0</v>
          </cell>
          <cell r="X887">
            <v>0</v>
          </cell>
          <cell r="Y887">
            <v>2873005.7599999993</v>
          </cell>
          <cell r="AA887">
            <v>2873005.7599999993</v>
          </cell>
          <cell r="AC887">
            <v>0</v>
          </cell>
          <cell r="AD887">
            <v>0</v>
          </cell>
          <cell r="AJ887">
            <v>0</v>
          </cell>
        </row>
        <row r="888">
          <cell r="A888">
            <v>18236041</v>
          </cell>
          <cell r="C888" t="str">
            <v>White River Water Rights - UE-040641</v>
          </cell>
          <cell r="D888">
            <v>-228709.77</v>
          </cell>
          <cell r="E888">
            <v>-228709.77</v>
          </cell>
          <cell r="F888">
            <v>-228709.77</v>
          </cell>
          <cell r="G888">
            <v>-228709.77</v>
          </cell>
          <cell r="H888">
            <v>-228709.77</v>
          </cell>
          <cell r="I888">
            <v>-228709.77</v>
          </cell>
          <cell r="J888">
            <v>-228709.77</v>
          </cell>
          <cell r="K888">
            <v>-228709.77</v>
          </cell>
          <cell r="L888">
            <v>-228709.77</v>
          </cell>
          <cell r="M888">
            <v>-228709.77</v>
          </cell>
          <cell r="N888">
            <v>-228709.77</v>
          </cell>
          <cell r="O888">
            <v>-228709.77</v>
          </cell>
          <cell r="P888">
            <v>-228709.77</v>
          </cell>
          <cell r="Q888">
            <v>-228709.77</v>
          </cell>
          <cell r="R888" t="str">
            <v>6d</v>
          </cell>
          <cell r="T888">
            <v>23</v>
          </cell>
          <cell r="V888">
            <v>0</v>
          </cell>
          <cell r="W888">
            <v>0</v>
          </cell>
          <cell r="X888">
            <v>0</v>
          </cell>
          <cell r="Y888">
            <v>-228709.77</v>
          </cell>
          <cell r="AA888">
            <v>-228709.77</v>
          </cell>
          <cell r="AC888">
            <v>0</v>
          </cell>
          <cell r="AD888">
            <v>0</v>
          </cell>
          <cell r="AJ888">
            <v>0</v>
          </cell>
        </row>
        <row r="889">
          <cell r="A889">
            <v>18236051</v>
          </cell>
          <cell r="C889" t="str">
            <v>White River Relicensing - UE-040641 - Post Jan 15, 2004</v>
          </cell>
          <cell r="D889">
            <v>107024.51</v>
          </cell>
          <cell r="E889">
            <v>107024.51</v>
          </cell>
          <cell r="F889">
            <v>107024.51</v>
          </cell>
          <cell r="G889">
            <v>107024.51</v>
          </cell>
          <cell r="H889">
            <v>107024.51</v>
          </cell>
          <cell r="I889">
            <v>107024.51</v>
          </cell>
          <cell r="J889">
            <v>107024.51</v>
          </cell>
          <cell r="K889">
            <v>107024.51</v>
          </cell>
          <cell r="L889">
            <v>107024.51</v>
          </cell>
          <cell r="M889">
            <v>107024.51</v>
          </cell>
          <cell r="N889">
            <v>107024.51</v>
          </cell>
          <cell r="O889">
            <v>107024.51</v>
          </cell>
          <cell r="P889">
            <v>107024.51</v>
          </cell>
          <cell r="Q889">
            <v>107024.51</v>
          </cell>
          <cell r="R889" t="str">
            <v>6d</v>
          </cell>
          <cell r="T889">
            <v>23</v>
          </cell>
          <cell r="V889">
            <v>0</v>
          </cell>
          <cell r="W889">
            <v>0</v>
          </cell>
          <cell r="X889">
            <v>0</v>
          </cell>
          <cell r="Y889">
            <v>107024.51</v>
          </cell>
          <cell r="AA889">
            <v>107024.51</v>
          </cell>
          <cell r="AC889">
            <v>0</v>
          </cell>
          <cell r="AD889">
            <v>0</v>
          </cell>
          <cell r="AJ889">
            <v>0</v>
          </cell>
        </row>
        <row r="890">
          <cell r="A890">
            <v>18236061</v>
          </cell>
          <cell r="C890" t="str">
            <v>White River Safety &amp; Regulatory - UE-040641 - Post Jan 15, 2004</v>
          </cell>
          <cell r="D890">
            <v>1031542.85</v>
          </cell>
          <cell r="E890">
            <v>1031542.85</v>
          </cell>
          <cell r="F890">
            <v>1031542.85</v>
          </cell>
          <cell r="G890">
            <v>1031542.85</v>
          </cell>
          <cell r="H890">
            <v>1031542.85</v>
          </cell>
          <cell r="I890">
            <v>1031542.85</v>
          </cell>
          <cell r="J890">
            <v>1031542.85</v>
          </cell>
          <cell r="K890">
            <v>1031542.85</v>
          </cell>
          <cell r="L890">
            <v>1031542.85</v>
          </cell>
          <cell r="M890">
            <v>1031542.85</v>
          </cell>
          <cell r="N890">
            <v>1031542.85</v>
          </cell>
          <cell r="O890">
            <v>1031542.85</v>
          </cell>
          <cell r="P890">
            <v>1031542.85</v>
          </cell>
          <cell r="Q890">
            <v>1031542.8499999997</v>
          </cell>
          <cell r="R890" t="str">
            <v>6d</v>
          </cell>
          <cell r="T890">
            <v>23</v>
          </cell>
          <cell r="V890">
            <v>0</v>
          </cell>
          <cell r="W890">
            <v>0</v>
          </cell>
          <cell r="X890">
            <v>0</v>
          </cell>
          <cell r="Y890">
            <v>1031542.8499999997</v>
          </cell>
          <cell r="AA890">
            <v>1031542.8499999997</v>
          </cell>
          <cell r="AC890">
            <v>0</v>
          </cell>
          <cell r="AD890">
            <v>0</v>
          </cell>
          <cell r="AJ890">
            <v>0</v>
          </cell>
        </row>
        <row r="891">
          <cell r="A891">
            <v>18236071</v>
          </cell>
          <cell r="C891" t="str">
            <v>White River Water Rights - UE-040641 - Post Jan 15, 2004</v>
          </cell>
          <cell r="D891">
            <v>671052.84</v>
          </cell>
          <cell r="E891">
            <v>671052.84</v>
          </cell>
          <cell r="F891">
            <v>671052.84</v>
          </cell>
          <cell r="G891">
            <v>671052.84</v>
          </cell>
          <cell r="H891">
            <v>671052.84</v>
          </cell>
          <cell r="I891">
            <v>671052.84</v>
          </cell>
          <cell r="J891">
            <v>671052.84</v>
          </cell>
          <cell r="K891">
            <v>671052.84</v>
          </cell>
          <cell r="L891">
            <v>671052.84</v>
          </cell>
          <cell r="M891">
            <v>671052.84</v>
          </cell>
          <cell r="N891">
            <v>671052.84</v>
          </cell>
          <cell r="O891">
            <v>671052.84</v>
          </cell>
          <cell r="P891">
            <v>671052.84</v>
          </cell>
          <cell r="Q891">
            <v>671052.84</v>
          </cell>
          <cell r="R891" t="str">
            <v>6d</v>
          </cell>
          <cell r="T891">
            <v>23</v>
          </cell>
          <cell r="V891">
            <v>0</v>
          </cell>
          <cell r="W891">
            <v>0</v>
          </cell>
          <cell r="X891">
            <v>0</v>
          </cell>
          <cell r="Y891">
            <v>671052.84</v>
          </cell>
          <cell r="AA891">
            <v>671052.84</v>
          </cell>
          <cell r="AC891">
            <v>0</v>
          </cell>
          <cell r="AD891">
            <v>0</v>
          </cell>
          <cell r="AJ891">
            <v>0</v>
          </cell>
        </row>
        <row r="892">
          <cell r="A892">
            <v>18236081</v>
          </cell>
          <cell r="C892" t="str">
            <v>White River - CWA</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T892" t="str">
            <v>57</v>
          </cell>
          <cell r="V892">
            <v>0</v>
          </cell>
          <cell r="W892">
            <v>0</v>
          </cell>
          <cell r="X892">
            <v>0</v>
          </cell>
          <cell r="AD892">
            <v>0</v>
          </cell>
          <cell r="AE892">
            <v>0</v>
          </cell>
          <cell r="AF892">
            <v>0</v>
          </cell>
          <cell r="AG892">
            <v>0</v>
          </cell>
          <cell r="AJ892">
            <v>0</v>
          </cell>
        </row>
        <row r="893">
          <cell r="A893">
            <v>18236091</v>
          </cell>
          <cell r="C893" t="str">
            <v>WHR Land Sales Cost</v>
          </cell>
          <cell r="D893">
            <v>-100555.3</v>
          </cell>
          <cell r="E893">
            <v>-100555.3</v>
          </cell>
          <cell r="F893">
            <v>-100555.3</v>
          </cell>
          <cell r="G893">
            <v>-100555.3</v>
          </cell>
          <cell r="H893">
            <v>-100555.3</v>
          </cell>
          <cell r="I893">
            <v>-100555.3</v>
          </cell>
          <cell r="J893">
            <v>-100555.3</v>
          </cell>
          <cell r="K893">
            <v>-100555.3</v>
          </cell>
          <cell r="L893">
            <v>-100555.3</v>
          </cell>
          <cell r="M893">
            <v>-100555.3</v>
          </cell>
          <cell r="N893">
            <v>-100555.3</v>
          </cell>
          <cell r="O893">
            <v>-100555.3</v>
          </cell>
          <cell r="P893">
            <v>-100555.3</v>
          </cell>
          <cell r="Q893">
            <v>-100555.30000000003</v>
          </cell>
          <cell r="R893" t="str">
            <v>6d</v>
          </cell>
          <cell r="T893" t="str">
            <v>23</v>
          </cell>
          <cell r="V893">
            <v>0</v>
          </cell>
          <cell r="W893">
            <v>0</v>
          </cell>
          <cell r="X893">
            <v>0</v>
          </cell>
          <cell r="Y893">
            <v>-100555.30000000003</v>
          </cell>
          <cell r="AA893">
            <v>-100555.30000000003</v>
          </cell>
          <cell r="AC893">
            <v>0</v>
          </cell>
          <cell r="AD893">
            <v>0</v>
          </cell>
          <cell r="AJ893">
            <v>0</v>
          </cell>
        </row>
        <row r="894">
          <cell r="A894">
            <v>18236101</v>
          </cell>
          <cell r="C894" t="str">
            <v>WHR-Processing Costs-Readying For Sale</v>
          </cell>
          <cell r="D894">
            <v>3769772.47</v>
          </cell>
          <cell r="E894">
            <v>3769772.47</v>
          </cell>
          <cell r="F894">
            <v>3769772.47</v>
          </cell>
          <cell r="G894">
            <v>3769772.47</v>
          </cell>
          <cell r="H894">
            <v>3769772.47</v>
          </cell>
          <cell r="I894">
            <v>3769772.47</v>
          </cell>
          <cell r="J894">
            <v>3769772.47</v>
          </cell>
          <cell r="K894">
            <v>3769772.47</v>
          </cell>
          <cell r="L894">
            <v>3769772.47</v>
          </cell>
          <cell r="M894">
            <v>3769772.47</v>
          </cell>
          <cell r="N894">
            <v>3769772.47</v>
          </cell>
          <cell r="O894">
            <v>3769772.47</v>
          </cell>
          <cell r="P894">
            <v>3769772.47</v>
          </cell>
          <cell r="Q894">
            <v>3769772.4699999993</v>
          </cell>
          <cell r="R894" t="str">
            <v>6d</v>
          </cell>
          <cell r="T894" t="str">
            <v>23</v>
          </cell>
          <cell r="V894">
            <v>0</v>
          </cell>
          <cell r="W894">
            <v>0</v>
          </cell>
          <cell r="X894">
            <v>0</v>
          </cell>
          <cell r="Y894">
            <v>3769772.4699999993</v>
          </cell>
          <cell r="AA894">
            <v>3769772.4699999993</v>
          </cell>
          <cell r="AC894">
            <v>0</v>
          </cell>
          <cell r="AD894">
            <v>0</v>
          </cell>
          <cell r="AJ894">
            <v>0</v>
          </cell>
        </row>
        <row r="895">
          <cell r="A895">
            <v>18236111</v>
          </cell>
          <cell r="C895" t="str">
            <v>White River Surplus Land Sales</v>
          </cell>
          <cell r="D895">
            <v>-1813683.69</v>
          </cell>
          <cell r="E895">
            <v>-1810013.07</v>
          </cell>
          <cell r="F895">
            <v>-1805748.64</v>
          </cell>
          <cell r="G895">
            <v>-2161326.5299999998</v>
          </cell>
          <cell r="H895">
            <v>-2149856.11</v>
          </cell>
          <cell r="I895">
            <v>-2144533.98</v>
          </cell>
          <cell r="J895">
            <v>-2138494.69</v>
          </cell>
          <cell r="K895">
            <v>-2133346.7799999998</v>
          </cell>
          <cell r="L895">
            <v>-2126781.98</v>
          </cell>
          <cell r="M895">
            <v>-2124984.35</v>
          </cell>
          <cell r="N895">
            <v>-2123066.2599999998</v>
          </cell>
          <cell r="O895">
            <v>-2116242.5699999998</v>
          </cell>
          <cell r="P895">
            <v>-2112895.7200000002</v>
          </cell>
          <cell r="Q895">
            <v>-2066473.7220833332</v>
          </cell>
          <cell r="R895" t="str">
            <v>6d</v>
          </cell>
          <cell r="T895" t="str">
            <v>23</v>
          </cell>
          <cell r="V895">
            <v>0</v>
          </cell>
          <cell r="W895">
            <v>0</v>
          </cell>
          <cell r="X895">
            <v>0</v>
          </cell>
          <cell r="Y895">
            <v>-2066473.7220833332</v>
          </cell>
          <cell r="AA895">
            <v>-2066473.7220833332</v>
          </cell>
          <cell r="AC895">
            <v>0</v>
          </cell>
          <cell r="AD895">
            <v>0</v>
          </cell>
          <cell r="AJ895">
            <v>0</v>
          </cell>
        </row>
        <row r="896">
          <cell r="A896">
            <v>18236612</v>
          </cell>
          <cell r="C896" t="str">
            <v>Env Rem - UG Tank - Crossroads Operating Base</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T896" t="str">
            <v>57</v>
          </cell>
          <cell r="V896">
            <v>0</v>
          </cell>
          <cell r="W896">
            <v>0</v>
          </cell>
          <cell r="X896">
            <v>0</v>
          </cell>
          <cell r="AD896">
            <v>0</v>
          </cell>
          <cell r="AE896">
            <v>0</v>
          </cell>
          <cell r="AF896">
            <v>0</v>
          </cell>
          <cell r="AG896">
            <v>0</v>
          </cell>
          <cell r="AJ896">
            <v>0</v>
          </cell>
        </row>
        <row r="897">
          <cell r="A897">
            <v>18236812</v>
          </cell>
          <cell r="C897" t="str">
            <v>Env Rem - UW Tacoma</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T897" t="str">
            <v>57</v>
          </cell>
          <cell r="V897">
            <v>0</v>
          </cell>
          <cell r="W897">
            <v>0</v>
          </cell>
          <cell r="X897">
            <v>0</v>
          </cell>
          <cell r="AD897">
            <v>0</v>
          </cell>
          <cell r="AE897">
            <v>0</v>
          </cell>
          <cell r="AF897">
            <v>0</v>
          </cell>
          <cell r="AG897">
            <v>0</v>
          </cell>
          <cell r="AJ897">
            <v>0</v>
          </cell>
        </row>
        <row r="898">
          <cell r="A898">
            <v>18237112</v>
          </cell>
          <cell r="C898" t="str">
            <v>Env Rem - Swarr Station</v>
          </cell>
          <cell r="D898">
            <v>279321.2</v>
          </cell>
          <cell r="E898">
            <v>279321.2</v>
          </cell>
          <cell r="F898">
            <v>279321.2</v>
          </cell>
          <cell r="G898">
            <v>279321.2</v>
          </cell>
          <cell r="H898">
            <v>279321.2</v>
          </cell>
          <cell r="I898">
            <v>279321.2</v>
          </cell>
          <cell r="J898">
            <v>279321.2</v>
          </cell>
          <cell r="K898">
            <v>279321.2</v>
          </cell>
          <cell r="L898">
            <v>279321.2</v>
          </cell>
          <cell r="M898">
            <v>279321.2</v>
          </cell>
          <cell r="N898">
            <v>280573.45</v>
          </cell>
          <cell r="O898">
            <v>286701.19</v>
          </cell>
          <cell r="P898">
            <v>289121.19</v>
          </cell>
          <cell r="Q898">
            <v>280448.88625000004</v>
          </cell>
          <cell r="T898" t="str">
            <v xml:space="preserve"> </v>
          </cell>
          <cell r="U898" t="str">
            <v>Changed</v>
          </cell>
          <cell r="V898">
            <v>0</v>
          </cell>
          <cell r="W898">
            <v>0</v>
          </cell>
          <cell r="X898">
            <v>0</v>
          </cell>
          <cell r="AD898">
            <v>0</v>
          </cell>
          <cell r="AH898">
            <v>280448.88625000004</v>
          </cell>
          <cell r="AJ898">
            <v>0</v>
          </cell>
        </row>
        <row r="899">
          <cell r="A899">
            <v>18237122</v>
          </cell>
          <cell r="C899" t="str">
            <v>Env Rem - South Seattle GS</v>
          </cell>
          <cell r="D899">
            <v>169602.13</v>
          </cell>
          <cell r="E899">
            <v>169602.13</v>
          </cell>
          <cell r="F899">
            <v>169602.13</v>
          </cell>
          <cell r="G899">
            <v>169602.13</v>
          </cell>
          <cell r="H899">
            <v>169602.13</v>
          </cell>
          <cell r="I899">
            <v>169602.13</v>
          </cell>
          <cell r="J899">
            <v>169602.13</v>
          </cell>
          <cell r="K899">
            <v>169602.13</v>
          </cell>
          <cell r="L899">
            <v>169602.13</v>
          </cell>
          <cell r="M899">
            <v>169602.13</v>
          </cell>
          <cell r="N899">
            <v>169602.13</v>
          </cell>
          <cell r="O899">
            <v>169602.13</v>
          </cell>
          <cell r="P899">
            <v>169602.13</v>
          </cell>
          <cell r="Q899">
            <v>169602.12999999998</v>
          </cell>
          <cell r="T899" t="str">
            <v xml:space="preserve"> </v>
          </cell>
          <cell r="U899" t="str">
            <v>Changed</v>
          </cell>
          <cell r="V899">
            <v>0</v>
          </cell>
          <cell r="W899">
            <v>0</v>
          </cell>
          <cell r="X899">
            <v>0</v>
          </cell>
          <cell r="AD899">
            <v>0</v>
          </cell>
          <cell r="AH899">
            <v>169602.12999999998</v>
          </cell>
          <cell r="AJ899">
            <v>0</v>
          </cell>
        </row>
        <row r="900">
          <cell r="A900">
            <v>18237132</v>
          </cell>
          <cell r="C900" t="str">
            <v>Env Rem - North Tacoma Gate Station</v>
          </cell>
          <cell r="D900">
            <v>133750.43</v>
          </cell>
          <cell r="E900">
            <v>133750.43</v>
          </cell>
          <cell r="F900">
            <v>133750.43</v>
          </cell>
          <cell r="G900">
            <v>133750.43</v>
          </cell>
          <cell r="H900">
            <v>133750.43</v>
          </cell>
          <cell r="I900">
            <v>133750.43</v>
          </cell>
          <cell r="J900">
            <v>133750.43</v>
          </cell>
          <cell r="K900">
            <v>133750.43</v>
          </cell>
          <cell r="L900">
            <v>133750.43</v>
          </cell>
          <cell r="M900">
            <v>133750.43</v>
          </cell>
          <cell r="N900">
            <v>133750.43</v>
          </cell>
          <cell r="O900">
            <v>133750.43</v>
          </cell>
          <cell r="P900">
            <v>133750.43</v>
          </cell>
          <cell r="Q900">
            <v>133750.42999999996</v>
          </cell>
          <cell r="T900" t="str">
            <v xml:space="preserve"> </v>
          </cell>
          <cell r="U900" t="str">
            <v>Changed</v>
          </cell>
          <cell r="V900">
            <v>0</v>
          </cell>
          <cell r="W900">
            <v>0</v>
          </cell>
          <cell r="X900">
            <v>0</v>
          </cell>
          <cell r="AD900">
            <v>0</v>
          </cell>
          <cell r="AH900">
            <v>133750.42999999996</v>
          </cell>
          <cell r="AJ900">
            <v>0</v>
          </cell>
        </row>
        <row r="901">
          <cell r="A901">
            <v>18237142</v>
          </cell>
          <cell r="C901" t="str">
            <v>Env Rem - North Seattle Gate Station</v>
          </cell>
          <cell r="D901">
            <v>53995.63</v>
          </cell>
          <cell r="E901">
            <v>53995.63</v>
          </cell>
          <cell r="F901">
            <v>53995.63</v>
          </cell>
          <cell r="G901">
            <v>53995.63</v>
          </cell>
          <cell r="H901">
            <v>53995.63</v>
          </cell>
          <cell r="I901">
            <v>53995.63</v>
          </cell>
          <cell r="J901">
            <v>53995.63</v>
          </cell>
          <cell r="K901">
            <v>53995.63</v>
          </cell>
          <cell r="L901">
            <v>53995.63</v>
          </cell>
          <cell r="M901">
            <v>53995.63</v>
          </cell>
          <cell r="N901">
            <v>53995.63</v>
          </cell>
          <cell r="O901">
            <v>53995.63</v>
          </cell>
          <cell r="P901">
            <v>53995.63</v>
          </cell>
          <cell r="Q901">
            <v>53995.63</v>
          </cell>
          <cell r="T901" t="str">
            <v xml:space="preserve"> </v>
          </cell>
          <cell r="U901" t="str">
            <v>Changed</v>
          </cell>
          <cell r="V901">
            <v>0</v>
          </cell>
          <cell r="W901">
            <v>0</v>
          </cell>
          <cell r="X901">
            <v>0</v>
          </cell>
          <cell r="AD901">
            <v>0</v>
          </cell>
          <cell r="AH901">
            <v>53995.63</v>
          </cell>
          <cell r="AJ901">
            <v>0</v>
          </cell>
        </row>
        <row r="902">
          <cell r="A902">
            <v>18237152</v>
          </cell>
          <cell r="C902" t="str">
            <v>Env Rem - Covington Gate Station</v>
          </cell>
          <cell r="D902">
            <v>67987.45</v>
          </cell>
          <cell r="E902">
            <v>67987.45</v>
          </cell>
          <cell r="F902">
            <v>67987.45</v>
          </cell>
          <cell r="G902">
            <v>67987.45</v>
          </cell>
          <cell r="H902">
            <v>67987.45</v>
          </cell>
          <cell r="I902">
            <v>67987.45</v>
          </cell>
          <cell r="J902">
            <v>67987.45</v>
          </cell>
          <cell r="K902">
            <v>67987.45</v>
          </cell>
          <cell r="L902">
            <v>67987.45</v>
          </cell>
          <cell r="M902">
            <v>67987.45</v>
          </cell>
          <cell r="N902">
            <v>67987.45</v>
          </cell>
          <cell r="O902">
            <v>67987.45</v>
          </cell>
          <cell r="P902">
            <v>67987.45</v>
          </cell>
          <cell r="Q902">
            <v>67987.449999999983</v>
          </cell>
          <cell r="T902" t="str">
            <v xml:space="preserve"> </v>
          </cell>
          <cell r="U902" t="str">
            <v>Changed</v>
          </cell>
          <cell r="V902">
            <v>0</v>
          </cell>
          <cell r="W902">
            <v>0</v>
          </cell>
          <cell r="X902">
            <v>0</v>
          </cell>
          <cell r="AD902">
            <v>0</v>
          </cell>
          <cell r="AH902">
            <v>67987.449999999983</v>
          </cell>
          <cell r="AJ902">
            <v>0</v>
          </cell>
        </row>
        <row r="903">
          <cell r="A903">
            <v>18238001</v>
          </cell>
          <cell r="C903" t="str">
            <v>2004 Rate Case Costs - Electric</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T903" t="str">
            <v>57</v>
          </cell>
          <cell r="V903">
            <v>0</v>
          </cell>
          <cell r="W903">
            <v>0</v>
          </cell>
          <cell r="X903">
            <v>0</v>
          </cell>
          <cell r="AD903">
            <v>0</v>
          </cell>
          <cell r="AE903">
            <v>0</v>
          </cell>
          <cell r="AF903">
            <v>0</v>
          </cell>
          <cell r="AG903">
            <v>0</v>
          </cell>
          <cell r="AJ903">
            <v>0</v>
          </cell>
        </row>
        <row r="904">
          <cell r="A904">
            <v>18238002</v>
          </cell>
          <cell r="C904" t="str">
            <v>2004 Rate Case Costs - Gas</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t="str">
            <v xml:space="preserve">  </v>
          </cell>
          <cell r="T904" t="str">
            <v>57</v>
          </cell>
          <cell r="V904">
            <v>0</v>
          </cell>
          <cell r="W904">
            <v>0</v>
          </cell>
          <cell r="X904">
            <v>0</v>
          </cell>
          <cell r="AD904">
            <v>0</v>
          </cell>
          <cell r="AE904">
            <v>0</v>
          </cell>
          <cell r="AF904">
            <v>0</v>
          </cell>
          <cell r="AG904">
            <v>0</v>
          </cell>
          <cell r="AJ904">
            <v>0</v>
          </cell>
        </row>
        <row r="905">
          <cell r="A905">
            <v>18238003</v>
          </cell>
          <cell r="C905" t="str">
            <v>2004 Rate Case Costs - Common</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T905" t="str">
            <v>57</v>
          </cell>
          <cell r="V905">
            <v>0</v>
          </cell>
          <cell r="W905">
            <v>0</v>
          </cell>
          <cell r="X905">
            <v>0</v>
          </cell>
          <cell r="AD905">
            <v>0</v>
          </cell>
          <cell r="AE905">
            <v>0</v>
          </cell>
          <cell r="AF905">
            <v>0</v>
          </cell>
          <cell r="AG905">
            <v>0</v>
          </cell>
          <cell r="AJ905">
            <v>0</v>
          </cell>
        </row>
        <row r="906">
          <cell r="A906">
            <v>18238011</v>
          </cell>
          <cell r="C906" t="str">
            <v>Power Cost Only Ratecase Proceeding Costs</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V906">
            <v>0</v>
          </cell>
          <cell r="W906">
            <v>0</v>
          </cell>
          <cell r="X906">
            <v>0</v>
          </cell>
          <cell r="AD906">
            <v>0</v>
          </cell>
          <cell r="AH906">
            <v>0</v>
          </cell>
          <cell r="AJ906">
            <v>0</v>
          </cell>
        </row>
        <row r="907">
          <cell r="A907">
            <v>18238021</v>
          </cell>
          <cell r="C907" t="str">
            <v>Contra Power Cost Only Ratecase Proceeding Costs</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V907">
            <v>0</v>
          </cell>
          <cell r="W907">
            <v>0</v>
          </cell>
          <cell r="X907">
            <v>0</v>
          </cell>
          <cell r="AD907">
            <v>0</v>
          </cell>
          <cell r="AH907">
            <v>0</v>
          </cell>
          <cell r="AJ907">
            <v>0</v>
          </cell>
        </row>
        <row r="908">
          <cell r="A908">
            <v>18238031</v>
          </cell>
          <cell r="C908" t="str">
            <v>Schedule 140 Prior Year Electric</v>
          </cell>
          <cell r="D908">
            <v>10198259.83</v>
          </cell>
          <cell r="E908">
            <v>8741365.8300000001</v>
          </cell>
          <cell r="F908">
            <v>7284471.8300000001</v>
          </cell>
          <cell r="G908">
            <v>5814589.0599999996</v>
          </cell>
          <cell r="H908">
            <v>4357695.0599999996</v>
          </cell>
          <cell r="I908">
            <v>2900801.06</v>
          </cell>
          <cell r="J908">
            <v>2167234.19</v>
          </cell>
          <cell r="K908">
            <v>710340.19</v>
          </cell>
          <cell r="L908">
            <v>22706915.190000001</v>
          </cell>
          <cell r="M908">
            <v>20642650.190000001</v>
          </cell>
          <cell r="N908">
            <v>18578385.190000001</v>
          </cell>
          <cell r="O908">
            <v>16514120.189999999</v>
          </cell>
          <cell r="P908">
            <v>14449855.189999999</v>
          </cell>
          <cell r="Q908">
            <v>10228552.124166666</v>
          </cell>
          <cell r="T908" t="str">
            <v xml:space="preserve"> </v>
          </cell>
          <cell r="U908" t="str">
            <v>Changed</v>
          </cell>
          <cell r="V908">
            <v>0</v>
          </cell>
          <cell r="W908">
            <v>0</v>
          </cell>
          <cell r="X908">
            <v>0</v>
          </cell>
          <cell r="AD908">
            <v>0</v>
          </cell>
          <cell r="AH908">
            <v>10228552.124166666</v>
          </cell>
          <cell r="AJ908">
            <v>0</v>
          </cell>
        </row>
        <row r="909">
          <cell r="A909">
            <v>18238032</v>
          </cell>
          <cell r="C909" t="str">
            <v>Schedule 140 Prior Year Gas</v>
          </cell>
          <cell r="D909">
            <v>3829922.81</v>
          </cell>
          <cell r="E909">
            <v>3282790.81</v>
          </cell>
          <cell r="F909">
            <v>2735659.81</v>
          </cell>
          <cell r="G909">
            <v>2190597.1800000002</v>
          </cell>
          <cell r="H909">
            <v>1643465.18</v>
          </cell>
          <cell r="I909">
            <v>1096333.18</v>
          </cell>
          <cell r="J909">
            <v>1153737.29</v>
          </cell>
          <cell r="K909">
            <v>606605.29</v>
          </cell>
          <cell r="L909">
            <v>8152229.29</v>
          </cell>
          <cell r="M909">
            <v>7411118.29</v>
          </cell>
          <cell r="N909">
            <v>6670006.29</v>
          </cell>
          <cell r="O909">
            <v>5928893.29</v>
          </cell>
          <cell r="P909">
            <v>5187782.29</v>
          </cell>
          <cell r="Q909">
            <v>3781690.7041666661</v>
          </cell>
          <cell r="T909" t="str">
            <v xml:space="preserve"> </v>
          </cell>
          <cell r="U909" t="str">
            <v>Changed</v>
          </cell>
          <cell r="V909">
            <v>0</v>
          </cell>
          <cell r="W909">
            <v>0</v>
          </cell>
          <cell r="X909">
            <v>0</v>
          </cell>
          <cell r="AD909">
            <v>0</v>
          </cell>
          <cell r="AH909">
            <v>3781690.7041666661</v>
          </cell>
          <cell r="AJ909">
            <v>0</v>
          </cell>
        </row>
        <row r="910">
          <cell r="A910">
            <v>18238041</v>
          </cell>
          <cell r="C910" t="str">
            <v>Schedule 140 Current Year Electric</v>
          </cell>
          <cell r="D910">
            <v>19296685</v>
          </cell>
          <cell r="E910">
            <v>21539010</v>
          </cell>
          <cell r="F910">
            <v>23812722</v>
          </cell>
          <cell r="G910">
            <v>24060840</v>
          </cell>
          <cell r="H910">
            <v>25555540</v>
          </cell>
          <cell r="I910">
            <v>27543857</v>
          </cell>
          <cell r="J910">
            <v>30371492</v>
          </cell>
          <cell r="K910">
            <v>33645219</v>
          </cell>
          <cell r="L910">
            <v>13328696</v>
          </cell>
          <cell r="M910">
            <v>12424804</v>
          </cell>
          <cell r="N910">
            <v>14978383</v>
          </cell>
          <cell r="O910">
            <v>15673371</v>
          </cell>
          <cell r="P910">
            <v>18302479</v>
          </cell>
          <cell r="Q910">
            <v>21811126.333333332</v>
          </cell>
          <cell r="T910" t="str">
            <v xml:space="preserve"> </v>
          </cell>
          <cell r="U910" t="str">
            <v>Changed</v>
          </cell>
          <cell r="V910">
            <v>0</v>
          </cell>
          <cell r="W910">
            <v>0</v>
          </cell>
          <cell r="X910">
            <v>0</v>
          </cell>
          <cell r="AD910">
            <v>0</v>
          </cell>
          <cell r="AH910">
            <v>21811126.333333332</v>
          </cell>
          <cell r="AJ910">
            <v>0</v>
          </cell>
        </row>
        <row r="911">
          <cell r="A911">
            <v>18238042</v>
          </cell>
          <cell r="C911" t="str">
            <v>Schedule 140 Current Year Gas</v>
          </cell>
          <cell r="D911">
            <v>8103431</v>
          </cell>
          <cell r="E911">
            <v>9293686</v>
          </cell>
          <cell r="F911">
            <v>9090395</v>
          </cell>
          <cell r="G911">
            <v>8286736</v>
          </cell>
          <cell r="H911">
            <v>7769834</v>
          </cell>
          <cell r="I911">
            <v>7868041</v>
          </cell>
          <cell r="J911">
            <v>8235652</v>
          </cell>
          <cell r="K911">
            <v>9437224</v>
          </cell>
          <cell r="L911">
            <v>2718706</v>
          </cell>
          <cell r="M911">
            <v>3977901</v>
          </cell>
          <cell r="N911">
            <v>5684060</v>
          </cell>
          <cell r="O911">
            <v>7179143</v>
          </cell>
          <cell r="P911">
            <v>8777972</v>
          </cell>
          <cell r="Q911">
            <v>7331839.958333333</v>
          </cell>
          <cell r="T911" t="str">
            <v xml:space="preserve"> </v>
          </cell>
          <cell r="U911" t="str">
            <v>Changed</v>
          </cell>
          <cell r="V911">
            <v>0</v>
          </cell>
          <cell r="W911">
            <v>0</v>
          </cell>
          <cell r="X911">
            <v>0</v>
          </cell>
          <cell r="AD911">
            <v>0</v>
          </cell>
          <cell r="AH911">
            <v>7331839.958333333</v>
          </cell>
          <cell r="AJ911">
            <v>0</v>
          </cell>
        </row>
        <row r="912">
          <cell r="A912">
            <v>18238141</v>
          </cell>
          <cell r="C912" t="str">
            <v>Elec Residential Decouping Revenue Undercollected</v>
          </cell>
          <cell r="D912">
            <v>22807187.850000001</v>
          </cell>
          <cell r="E912">
            <v>21141293.800000001</v>
          </cell>
          <cell r="F912">
            <v>17092873.890000001</v>
          </cell>
          <cell r="G912">
            <v>15715598.619999999</v>
          </cell>
          <cell r="H912">
            <v>17758339.289999999</v>
          </cell>
          <cell r="I912">
            <v>24760867.289999999</v>
          </cell>
          <cell r="J912">
            <v>29239410.620000001</v>
          </cell>
          <cell r="K912">
            <v>36727932.18</v>
          </cell>
          <cell r="L912">
            <v>22959219.059999999</v>
          </cell>
          <cell r="M912">
            <v>25671533.84</v>
          </cell>
          <cell r="N912">
            <v>25671533.84</v>
          </cell>
          <cell r="O912">
            <v>25671533.84</v>
          </cell>
          <cell r="P912">
            <v>27293510.170000002</v>
          </cell>
          <cell r="Q912">
            <v>23955040.440000001</v>
          </cell>
          <cell r="T912" t="str">
            <v>57</v>
          </cell>
          <cell r="U912" t="str">
            <v>Changed</v>
          </cell>
          <cell r="V912">
            <v>0</v>
          </cell>
          <cell r="W912">
            <v>0</v>
          </cell>
          <cell r="X912">
            <v>0</v>
          </cell>
          <cell r="AD912">
            <v>0</v>
          </cell>
          <cell r="AE912">
            <v>23955040.440000001</v>
          </cell>
          <cell r="AF912">
            <v>23955040.440000001</v>
          </cell>
          <cell r="AG912">
            <v>23955040.440000001</v>
          </cell>
          <cell r="AJ912">
            <v>0</v>
          </cell>
        </row>
        <row r="913">
          <cell r="A913">
            <v>18238142</v>
          </cell>
          <cell r="C913" t="str">
            <v>Gas Residential Decouping Revenue Undercollected</v>
          </cell>
          <cell r="D913">
            <v>43713451.409999996</v>
          </cell>
          <cell r="E913">
            <v>48950342.740000002</v>
          </cell>
          <cell r="F913">
            <v>49386298.509999998</v>
          </cell>
          <cell r="G913">
            <v>51590267.039999999</v>
          </cell>
          <cell r="H913">
            <v>54108520.219999999</v>
          </cell>
          <cell r="I913">
            <v>62352740.649999999</v>
          </cell>
          <cell r="J913">
            <v>66827164.619999997</v>
          </cell>
          <cell r="K913">
            <v>74444070.719999999</v>
          </cell>
          <cell r="L913">
            <v>53650765.159999996</v>
          </cell>
          <cell r="M913">
            <v>55203724.259999998</v>
          </cell>
          <cell r="N913">
            <v>56020083.039999999</v>
          </cell>
          <cell r="O913">
            <v>57138080.579999998</v>
          </cell>
          <cell r="P913">
            <v>58317423.090000004</v>
          </cell>
          <cell r="Q913">
            <v>56723957.899166666</v>
          </cell>
          <cell r="T913" t="str">
            <v>57</v>
          </cell>
          <cell r="U913" t="str">
            <v>Changed</v>
          </cell>
          <cell r="V913">
            <v>0</v>
          </cell>
          <cell r="W913">
            <v>0</v>
          </cell>
          <cell r="X913">
            <v>0</v>
          </cell>
          <cell r="AD913">
            <v>0</v>
          </cell>
          <cell r="AE913">
            <v>56723957.899166666</v>
          </cell>
          <cell r="AF913">
            <v>56723957.899166666</v>
          </cell>
          <cell r="AG913">
            <v>56723957.899166666</v>
          </cell>
          <cell r="AJ913">
            <v>0</v>
          </cell>
        </row>
        <row r="914">
          <cell r="A914">
            <v>18238151</v>
          </cell>
          <cell r="C914" t="str">
            <v>Elec Non-Residential Decouping Revenue Undercollected</v>
          </cell>
          <cell r="D914">
            <v>5630275.8600000003</v>
          </cell>
          <cell r="E914">
            <v>5872344.8899999997</v>
          </cell>
          <cell r="F914">
            <v>5545750.9100000001</v>
          </cell>
          <cell r="G914">
            <v>6300829.8099999996</v>
          </cell>
          <cell r="H914">
            <v>6939157.21</v>
          </cell>
          <cell r="I914">
            <v>8253338.6900000004</v>
          </cell>
          <cell r="J914">
            <v>10380222.869999999</v>
          </cell>
          <cell r="K914">
            <v>12925193.43</v>
          </cell>
          <cell r="L914">
            <v>6875588.1100000003</v>
          </cell>
          <cell r="M914">
            <v>7776620.2999999998</v>
          </cell>
          <cell r="N914">
            <v>7922160.5499999998</v>
          </cell>
          <cell r="O914">
            <v>8316676.9500000002</v>
          </cell>
          <cell r="P914">
            <v>9317556.2100000009</v>
          </cell>
          <cell r="Q914">
            <v>7881816.6462499993</v>
          </cell>
          <cell r="T914" t="str">
            <v>57</v>
          </cell>
          <cell r="U914" t="str">
            <v>Changed</v>
          </cell>
          <cell r="V914">
            <v>0</v>
          </cell>
          <cell r="W914">
            <v>0</v>
          </cell>
          <cell r="X914">
            <v>0</v>
          </cell>
          <cell r="AD914">
            <v>0</v>
          </cell>
          <cell r="AE914">
            <v>7881816.6462499993</v>
          </cell>
          <cell r="AF914">
            <v>7881816.6462499993</v>
          </cell>
          <cell r="AG914">
            <v>7881816.6462499993</v>
          </cell>
          <cell r="AJ914">
            <v>0</v>
          </cell>
        </row>
        <row r="915">
          <cell r="A915">
            <v>18238152</v>
          </cell>
          <cell r="C915" t="str">
            <v>Gas Non-Residential Decouping Revenue Undercollected</v>
          </cell>
          <cell r="D915">
            <v>9160349.8200000003</v>
          </cell>
          <cell r="E915">
            <v>10404749.35</v>
          </cell>
          <cell r="F915">
            <v>11122489.310000001</v>
          </cell>
          <cell r="G915">
            <v>10454405.390000001</v>
          </cell>
          <cell r="H915">
            <v>11942785.560000001</v>
          </cell>
          <cell r="I915">
            <v>14516156.880000001</v>
          </cell>
          <cell r="J915">
            <v>15268376.949999999</v>
          </cell>
          <cell r="K915">
            <v>17218909.52</v>
          </cell>
          <cell r="L915">
            <v>8044826.0599999996</v>
          </cell>
          <cell r="M915">
            <v>8296047.5300000003</v>
          </cell>
          <cell r="N915">
            <v>8475389.2300000004</v>
          </cell>
          <cell r="O915">
            <v>8925421.8399999999</v>
          </cell>
          <cell r="P915">
            <v>8925421.8399999999</v>
          </cell>
          <cell r="Q915">
            <v>11142703.620833334</v>
          </cell>
          <cell r="T915" t="str">
            <v>57</v>
          </cell>
          <cell r="U915" t="str">
            <v>Changed</v>
          </cell>
          <cell r="V915">
            <v>0</v>
          </cell>
          <cell r="W915">
            <v>0</v>
          </cell>
          <cell r="X915">
            <v>0</v>
          </cell>
          <cell r="AD915">
            <v>0</v>
          </cell>
          <cell r="AE915">
            <v>11142703.620833334</v>
          </cell>
          <cell r="AF915">
            <v>11142703.620833334</v>
          </cell>
          <cell r="AG915">
            <v>11142703.620833334</v>
          </cell>
          <cell r="AJ915">
            <v>0</v>
          </cell>
        </row>
        <row r="916">
          <cell r="A916">
            <v>18238161</v>
          </cell>
          <cell r="C916" t="str">
            <v>Int. on Elec Residential Decoupl Rev Undercollected</v>
          </cell>
          <cell r="D916">
            <v>563395.37</v>
          </cell>
          <cell r="E916">
            <v>634610.18999999994</v>
          </cell>
          <cell r="F916">
            <v>696454.15</v>
          </cell>
          <cell r="G916">
            <v>748899.39</v>
          </cell>
          <cell r="H916">
            <v>800082.92</v>
          </cell>
          <cell r="I916">
            <v>861576.77</v>
          </cell>
          <cell r="J916">
            <v>936888.33</v>
          </cell>
          <cell r="K916">
            <v>1032698.26</v>
          </cell>
          <cell r="L916">
            <v>391673.33</v>
          </cell>
          <cell r="M916">
            <v>504701.02</v>
          </cell>
          <cell r="N916">
            <v>620284.92000000004</v>
          </cell>
          <cell r="O916">
            <v>731658.33</v>
          </cell>
          <cell r="P916">
            <v>842431.8</v>
          </cell>
          <cell r="Q916">
            <v>721870.09958333336</v>
          </cell>
          <cell r="T916" t="str">
            <v>57</v>
          </cell>
          <cell r="U916" t="str">
            <v>Changed</v>
          </cell>
          <cell r="V916">
            <v>0</v>
          </cell>
          <cell r="W916">
            <v>0</v>
          </cell>
          <cell r="X916">
            <v>0</v>
          </cell>
          <cell r="AD916">
            <v>0</v>
          </cell>
          <cell r="AE916">
            <v>721870.09958333336</v>
          </cell>
          <cell r="AF916">
            <v>721870.09958333336</v>
          </cell>
          <cell r="AG916">
            <v>721870.09958333336</v>
          </cell>
          <cell r="AJ916">
            <v>0</v>
          </cell>
        </row>
        <row r="917">
          <cell r="A917">
            <v>18238162</v>
          </cell>
          <cell r="C917" t="str">
            <v>Int. on Gas Residential Decoupl Rev Undercollected</v>
          </cell>
          <cell r="D917">
            <v>1058589.3500000001</v>
          </cell>
          <cell r="E917">
            <v>1210018.05</v>
          </cell>
          <cell r="F917">
            <v>1366541.71</v>
          </cell>
          <cell r="G917">
            <v>1522589.18</v>
          </cell>
          <cell r="H917">
            <v>1680607.59</v>
          </cell>
          <cell r="I917">
            <v>1849338.57</v>
          </cell>
          <cell r="J917">
            <v>2032069.55</v>
          </cell>
          <cell r="K917">
            <v>2241487.5</v>
          </cell>
          <cell r="L917">
            <v>942032.7</v>
          </cell>
          <cell r="M917">
            <v>1170183.3700000001</v>
          </cell>
          <cell r="N917">
            <v>1402861.72</v>
          </cell>
          <cell r="O917">
            <v>1637016.71</v>
          </cell>
          <cell r="P917">
            <v>1872990.74</v>
          </cell>
          <cell r="Q917">
            <v>1543378.0579166666</v>
          </cell>
          <cell r="T917" t="str">
            <v>57</v>
          </cell>
          <cell r="U917" t="str">
            <v>Changed</v>
          </cell>
          <cell r="V917">
            <v>0</v>
          </cell>
          <cell r="W917">
            <v>0</v>
          </cell>
          <cell r="X917">
            <v>0</v>
          </cell>
          <cell r="AD917">
            <v>0</v>
          </cell>
          <cell r="AE917">
            <v>1543378.0579166666</v>
          </cell>
          <cell r="AF917">
            <v>1543378.0579166666</v>
          </cell>
          <cell r="AG917">
            <v>1543378.0579166666</v>
          </cell>
          <cell r="AJ917">
            <v>0</v>
          </cell>
        </row>
        <row r="918">
          <cell r="A918">
            <v>18238171</v>
          </cell>
          <cell r="C918" t="str">
            <v>Int. on Elec Non-Residential Decoupl Rev Undercollected</v>
          </cell>
          <cell r="D918">
            <v>241769.71</v>
          </cell>
          <cell r="E918">
            <v>266610.49</v>
          </cell>
          <cell r="F918">
            <v>289986.68</v>
          </cell>
          <cell r="G918">
            <v>312526.63</v>
          </cell>
          <cell r="H918">
            <v>335502.69</v>
          </cell>
          <cell r="I918">
            <v>359696.86</v>
          </cell>
          <cell r="J918">
            <v>387219.96</v>
          </cell>
          <cell r="K918">
            <v>421956.92</v>
          </cell>
          <cell r="L918">
            <v>147289.21</v>
          </cell>
          <cell r="M918">
            <v>186172.45</v>
          </cell>
          <cell r="N918">
            <v>226352.77</v>
          </cell>
          <cell r="O918">
            <v>266639.23</v>
          </cell>
          <cell r="P918">
            <v>308281.21000000002</v>
          </cell>
          <cell r="Q918">
            <v>289581.61249999999</v>
          </cell>
          <cell r="T918" t="str">
            <v>57</v>
          </cell>
          <cell r="U918" t="str">
            <v>Changed</v>
          </cell>
          <cell r="V918">
            <v>0</v>
          </cell>
          <cell r="W918">
            <v>0</v>
          </cell>
          <cell r="X918">
            <v>0</v>
          </cell>
          <cell r="AD918">
            <v>0</v>
          </cell>
          <cell r="AE918">
            <v>289581.61249999999</v>
          </cell>
          <cell r="AF918">
            <v>289581.61249999999</v>
          </cell>
          <cell r="AG918">
            <v>289581.61249999999</v>
          </cell>
          <cell r="AJ918">
            <v>0</v>
          </cell>
        </row>
        <row r="919">
          <cell r="A919">
            <v>18238172</v>
          </cell>
          <cell r="C919" t="str">
            <v>Int. on Gas Non-Residential Decoupl Rev Undercollected</v>
          </cell>
          <cell r="D919">
            <v>281732.46000000002</v>
          </cell>
          <cell r="E919">
            <v>319966.46999999997</v>
          </cell>
          <cell r="F919">
            <v>359823.21</v>
          </cell>
          <cell r="G919">
            <v>398148</v>
          </cell>
          <cell r="H919">
            <v>435872.59</v>
          </cell>
          <cell r="I919">
            <v>477679.81</v>
          </cell>
          <cell r="J919">
            <v>522678.09</v>
          </cell>
          <cell r="K919">
            <v>573322.17000000004</v>
          </cell>
          <cell r="L919">
            <v>229451.07</v>
          </cell>
          <cell r="M919">
            <v>284809.77</v>
          </cell>
          <cell r="N919">
            <v>340367.92</v>
          </cell>
          <cell r="O919">
            <v>396144.79</v>
          </cell>
          <cell r="P919">
            <v>451351.93</v>
          </cell>
          <cell r="Q919">
            <v>392067.17375000002</v>
          </cell>
          <cell r="T919" t="str">
            <v>57</v>
          </cell>
          <cell r="U919" t="str">
            <v>Changed</v>
          </cell>
          <cell r="V919">
            <v>0</v>
          </cell>
          <cell r="W919">
            <v>0</v>
          </cell>
          <cell r="X919">
            <v>0</v>
          </cell>
          <cell r="AD919">
            <v>0</v>
          </cell>
          <cell r="AE919">
            <v>392067.17375000002</v>
          </cell>
          <cell r="AF919">
            <v>392067.17375000002</v>
          </cell>
          <cell r="AG919">
            <v>392067.17375000002</v>
          </cell>
          <cell r="AJ919">
            <v>0</v>
          </cell>
        </row>
        <row r="920">
          <cell r="A920">
            <v>18238181</v>
          </cell>
          <cell r="C920" t="str">
            <v>Electric Schedule 26 Decoupling Revenue Undercollected</v>
          </cell>
          <cell r="D920">
            <v>0</v>
          </cell>
          <cell r="E920">
            <v>87753.26</v>
          </cell>
          <cell r="F920">
            <v>540573.37</v>
          </cell>
          <cell r="G920">
            <v>607813.76</v>
          </cell>
          <cell r="H920">
            <v>960367.54</v>
          </cell>
          <cell r="I920">
            <v>897636.91</v>
          </cell>
          <cell r="J920">
            <v>1271612.76</v>
          </cell>
          <cell r="K920">
            <v>1343304.84</v>
          </cell>
          <cell r="L920">
            <v>851953.77</v>
          </cell>
          <cell r="M920">
            <v>851953.77</v>
          </cell>
          <cell r="N920">
            <v>851953.77</v>
          </cell>
          <cell r="O920">
            <v>851953.77</v>
          </cell>
          <cell r="P920">
            <v>851953.77</v>
          </cell>
          <cell r="Q920">
            <v>795237.86708333332</v>
          </cell>
          <cell r="T920" t="str">
            <v>57</v>
          </cell>
          <cell r="U920" t="str">
            <v>Changed</v>
          </cell>
          <cell r="V920">
            <v>0</v>
          </cell>
          <cell r="W920">
            <v>0</v>
          </cell>
          <cell r="X920">
            <v>0</v>
          </cell>
          <cell r="AD920">
            <v>0</v>
          </cell>
          <cell r="AE920">
            <v>795237.86708333332</v>
          </cell>
          <cell r="AF920">
            <v>795237.86708333332</v>
          </cell>
          <cell r="AG920">
            <v>795237.86708333332</v>
          </cell>
          <cell r="AJ920">
            <v>0</v>
          </cell>
        </row>
        <row r="921">
          <cell r="A921">
            <v>18238191</v>
          </cell>
          <cell r="C921" t="str">
            <v>Electric Schedule 31 Decoupling Revenue Undercollected</v>
          </cell>
          <cell r="D921">
            <v>1700506.14</v>
          </cell>
          <cell r="E921">
            <v>1750723.7</v>
          </cell>
          <cell r="F921">
            <v>2118758.34</v>
          </cell>
          <cell r="G921">
            <v>1798046.7</v>
          </cell>
          <cell r="H921">
            <v>2111281.13</v>
          </cell>
          <cell r="I921">
            <v>2025570.1</v>
          </cell>
          <cell r="J921">
            <v>2224436.87</v>
          </cell>
          <cell r="K921">
            <v>2365227.21</v>
          </cell>
          <cell r="L921">
            <v>619404.54</v>
          </cell>
          <cell r="M921">
            <v>619404.54</v>
          </cell>
          <cell r="N921">
            <v>630026.88</v>
          </cell>
          <cell r="O921">
            <v>630026.88</v>
          </cell>
          <cell r="P921">
            <v>630026.88</v>
          </cell>
          <cell r="Q921">
            <v>1504847.7833333334</v>
          </cell>
          <cell r="T921" t="str">
            <v>57</v>
          </cell>
          <cell r="U921" t="str">
            <v>Changed</v>
          </cell>
          <cell r="V921">
            <v>0</v>
          </cell>
          <cell r="W921">
            <v>0</v>
          </cell>
          <cell r="X921">
            <v>0</v>
          </cell>
          <cell r="AD921">
            <v>0</v>
          </cell>
          <cell r="AE921">
            <v>1504847.7833333334</v>
          </cell>
          <cell r="AF921">
            <v>1504847.7833333334</v>
          </cell>
          <cell r="AG921">
            <v>1504847.7833333334</v>
          </cell>
          <cell r="AJ921">
            <v>0</v>
          </cell>
        </row>
        <row r="922">
          <cell r="A922">
            <v>18238201</v>
          </cell>
          <cell r="C922" t="str">
            <v>Electric - Incurred EES Costs , But not Paid</v>
          </cell>
          <cell r="D922">
            <v>0</v>
          </cell>
          <cell r="E922">
            <v>0</v>
          </cell>
          <cell r="F922">
            <v>0</v>
          </cell>
          <cell r="G922">
            <v>2440000</v>
          </cell>
          <cell r="H922">
            <v>0</v>
          </cell>
          <cell r="I922">
            <v>0</v>
          </cell>
          <cell r="J922">
            <v>0</v>
          </cell>
          <cell r="K922">
            <v>0</v>
          </cell>
          <cell r="L922">
            <v>0</v>
          </cell>
          <cell r="M922">
            <v>0</v>
          </cell>
          <cell r="N922">
            <v>0</v>
          </cell>
          <cell r="O922">
            <v>0</v>
          </cell>
          <cell r="P922">
            <v>0</v>
          </cell>
          <cell r="Q922">
            <v>203333.33333333334</v>
          </cell>
          <cell r="T922" t="str">
            <v xml:space="preserve"> </v>
          </cell>
          <cell r="U922" t="str">
            <v>Changed</v>
          </cell>
          <cell r="V922">
            <v>0</v>
          </cell>
          <cell r="W922">
            <v>0</v>
          </cell>
          <cell r="X922">
            <v>0</v>
          </cell>
          <cell r="AD922">
            <v>0</v>
          </cell>
          <cell r="AH922">
            <v>203333.33333333334</v>
          </cell>
          <cell r="AJ922">
            <v>0</v>
          </cell>
        </row>
        <row r="923">
          <cell r="A923">
            <v>18238202</v>
          </cell>
          <cell r="C923" t="str">
            <v>Gas - Incurred EES Costs, but not Paid</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T923" t="str">
            <v>57</v>
          </cell>
          <cell r="V923">
            <v>0</v>
          </cell>
          <cell r="W923">
            <v>0</v>
          </cell>
          <cell r="X923">
            <v>0</v>
          </cell>
          <cell r="AD923">
            <v>0</v>
          </cell>
          <cell r="AE923">
            <v>0</v>
          </cell>
          <cell r="AF923">
            <v>0</v>
          </cell>
          <cell r="AG923">
            <v>0</v>
          </cell>
          <cell r="AJ923">
            <v>0</v>
          </cell>
        </row>
        <row r="924">
          <cell r="A924">
            <v>18238211</v>
          </cell>
          <cell r="C924" t="str">
            <v>Interest on Elec Schedule 26 Decoupling</v>
          </cell>
          <cell r="D924">
            <v>25520.45</v>
          </cell>
          <cell r="E924">
            <v>27215.96</v>
          </cell>
          <cell r="F924">
            <v>29696.57</v>
          </cell>
          <cell r="G924">
            <v>32624.61</v>
          </cell>
          <cell r="H924">
            <v>35861.54</v>
          </cell>
          <cell r="I924">
            <v>39229.68</v>
          </cell>
          <cell r="J924">
            <v>42759.42</v>
          </cell>
          <cell r="K924">
            <v>46895.65</v>
          </cell>
          <cell r="L924">
            <v>18501.43</v>
          </cell>
          <cell r="M924">
            <v>22463.55</v>
          </cell>
          <cell r="N924">
            <v>25610.5</v>
          </cell>
          <cell r="O924">
            <v>27893.82</v>
          </cell>
          <cell r="P924">
            <v>29241.25</v>
          </cell>
          <cell r="Q924">
            <v>31344.464999999997</v>
          </cell>
          <cell r="T924" t="str">
            <v>57</v>
          </cell>
          <cell r="U924" t="str">
            <v>Changed</v>
          </cell>
          <cell r="V924">
            <v>0</v>
          </cell>
          <cell r="W924">
            <v>0</v>
          </cell>
          <cell r="X924">
            <v>0</v>
          </cell>
          <cell r="AD924">
            <v>0</v>
          </cell>
          <cell r="AE924">
            <v>31344.464999999997</v>
          </cell>
          <cell r="AF924">
            <v>31344.464999999997</v>
          </cell>
          <cell r="AG924">
            <v>31344.464999999997</v>
          </cell>
          <cell r="AJ924">
            <v>0</v>
          </cell>
        </row>
        <row r="925">
          <cell r="A925">
            <v>18238221</v>
          </cell>
          <cell r="C925" t="str">
            <v>Interest on Elec Schedule 31 Decoupling</v>
          </cell>
          <cell r="D925">
            <v>61331.18</v>
          </cell>
          <cell r="E925">
            <v>66007.92</v>
          </cell>
          <cell r="F925">
            <v>71251.05</v>
          </cell>
          <cell r="G925">
            <v>76558.210000000006</v>
          </cell>
          <cell r="H925">
            <v>81855.3</v>
          </cell>
          <cell r="I925">
            <v>87460.49</v>
          </cell>
          <cell r="J925">
            <v>93218.91</v>
          </cell>
          <cell r="K925">
            <v>99839.09</v>
          </cell>
          <cell r="L925">
            <v>30136.3</v>
          </cell>
          <cell r="M925">
            <v>36625.339999999997</v>
          </cell>
          <cell r="N925">
            <v>42647.02</v>
          </cell>
          <cell r="O925">
            <v>47394.57</v>
          </cell>
          <cell r="P925">
            <v>50679.47</v>
          </cell>
          <cell r="Q925">
            <v>65749.960416666654</v>
          </cell>
          <cell r="T925" t="str">
            <v>57</v>
          </cell>
          <cell r="U925" t="str">
            <v>Changed</v>
          </cell>
          <cell r="V925">
            <v>0</v>
          </cell>
          <cell r="W925">
            <v>0</v>
          </cell>
          <cell r="X925">
            <v>0</v>
          </cell>
          <cell r="AD925">
            <v>0</v>
          </cell>
          <cell r="AE925">
            <v>65749.960416666654</v>
          </cell>
          <cell r="AF925">
            <v>65749.960416666654</v>
          </cell>
          <cell r="AG925">
            <v>65749.960416666654</v>
          </cell>
          <cell r="AJ925">
            <v>0</v>
          </cell>
        </row>
        <row r="926">
          <cell r="A926">
            <v>18238232</v>
          </cell>
          <cell r="C926" t="str">
            <v>Non-Residential Decoupling Rev Sch 85&amp;87</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T926" t="str">
            <v>35</v>
          </cell>
          <cell r="V926">
            <v>0</v>
          </cell>
          <cell r="W926">
            <v>0</v>
          </cell>
          <cell r="X926">
            <v>0</v>
          </cell>
          <cell r="AC926">
            <v>0</v>
          </cell>
          <cell r="AD926">
            <v>0</v>
          </cell>
          <cell r="AJ926">
            <v>0</v>
          </cell>
        </row>
        <row r="927">
          <cell r="A927">
            <v>18238311</v>
          </cell>
          <cell r="C927" t="str">
            <v>Ferndale Reg Asset UE-130617</v>
          </cell>
          <cell r="D927">
            <v>18458391.760000002</v>
          </cell>
          <cell r="E927">
            <v>18081689.760000002</v>
          </cell>
          <cell r="F927">
            <v>17704987.760000002</v>
          </cell>
          <cell r="G927">
            <v>17328285.760000002</v>
          </cell>
          <cell r="H927">
            <v>16951583.760000002</v>
          </cell>
          <cell r="I927">
            <v>16574881.76</v>
          </cell>
          <cell r="J927">
            <v>16198179.76</v>
          </cell>
          <cell r="K927">
            <v>15821477.76</v>
          </cell>
          <cell r="L927">
            <v>15444775.76</v>
          </cell>
          <cell r="M927">
            <v>15068073.76</v>
          </cell>
          <cell r="N927">
            <v>14691371.76</v>
          </cell>
          <cell r="O927">
            <v>14314669.76</v>
          </cell>
          <cell r="P927">
            <v>13937967.76</v>
          </cell>
          <cell r="Q927">
            <v>16198179.76</v>
          </cell>
          <cell r="R927" t="str">
            <v>6f</v>
          </cell>
          <cell r="T927" t="str">
            <v>23</v>
          </cell>
          <cell r="V927">
            <v>0</v>
          </cell>
          <cell r="W927">
            <v>0</v>
          </cell>
          <cell r="X927">
            <v>0</v>
          </cell>
          <cell r="Y927">
            <v>16198179.76</v>
          </cell>
          <cell r="AA927">
            <v>16198179.76</v>
          </cell>
          <cell r="AC927">
            <v>0</v>
          </cell>
          <cell r="AD927">
            <v>0</v>
          </cell>
          <cell r="AJ927">
            <v>0</v>
          </cell>
        </row>
        <row r="928">
          <cell r="A928">
            <v>18238321</v>
          </cell>
          <cell r="C928" t="str">
            <v>Baker Reg Asset UE-130617</v>
          </cell>
          <cell r="D928">
            <v>2076163.9</v>
          </cell>
          <cell r="E928">
            <v>2020050.9</v>
          </cell>
          <cell r="F928">
            <v>1963937.9</v>
          </cell>
          <cell r="G928">
            <v>1907824.9</v>
          </cell>
          <cell r="H928">
            <v>1851711.9</v>
          </cell>
          <cell r="I928">
            <v>1795598.9</v>
          </cell>
          <cell r="J928">
            <v>1739485.9</v>
          </cell>
          <cell r="K928">
            <v>1683372.9</v>
          </cell>
          <cell r="L928">
            <v>1627259.9</v>
          </cell>
          <cell r="M928">
            <v>1571146.9</v>
          </cell>
          <cell r="N928">
            <v>1515033.9</v>
          </cell>
          <cell r="O928">
            <v>1458920.9</v>
          </cell>
          <cell r="P928">
            <v>1402807.9</v>
          </cell>
          <cell r="Q928">
            <v>1739485.8999999997</v>
          </cell>
          <cell r="R928" t="str">
            <v>6b</v>
          </cell>
          <cell r="T928" t="str">
            <v>23</v>
          </cell>
          <cell r="V928">
            <v>0</v>
          </cell>
          <cell r="W928">
            <v>0</v>
          </cell>
          <cell r="X928">
            <v>0</v>
          </cell>
          <cell r="Y928">
            <v>1739485.8999999997</v>
          </cell>
          <cell r="AA928">
            <v>1739485.8999999997</v>
          </cell>
          <cell r="AC928">
            <v>0</v>
          </cell>
          <cell r="AD928">
            <v>0</v>
          </cell>
          <cell r="AJ928">
            <v>0</v>
          </cell>
        </row>
        <row r="929">
          <cell r="A929">
            <v>18238331</v>
          </cell>
          <cell r="C929" t="str">
            <v>Snoqualmie Reg Asset UE-130617</v>
          </cell>
          <cell r="D929">
            <v>8152709.7199999997</v>
          </cell>
          <cell r="E929">
            <v>7932365.7199999997</v>
          </cell>
          <cell r="F929">
            <v>7712021.7199999997</v>
          </cell>
          <cell r="G929">
            <v>7491677.7199999997</v>
          </cell>
          <cell r="H929">
            <v>7271333.7199999997</v>
          </cell>
          <cell r="I929">
            <v>7050989.7199999997</v>
          </cell>
          <cell r="J929">
            <v>6830645.7199999997</v>
          </cell>
          <cell r="K929">
            <v>6610301.7199999997</v>
          </cell>
          <cell r="L929">
            <v>6389957.7199999997</v>
          </cell>
          <cell r="M929">
            <v>6169613.7199999997</v>
          </cell>
          <cell r="N929">
            <v>5949269.7199999997</v>
          </cell>
          <cell r="O929">
            <v>5728925.7199999997</v>
          </cell>
          <cell r="P929">
            <v>5508581.7199999997</v>
          </cell>
          <cell r="Q929">
            <v>6830645.7199999997</v>
          </cell>
          <cell r="R929" t="str">
            <v>6a</v>
          </cell>
          <cell r="T929" t="str">
            <v>23</v>
          </cell>
          <cell r="V929">
            <v>0</v>
          </cell>
          <cell r="W929">
            <v>0</v>
          </cell>
          <cell r="X929">
            <v>0</v>
          </cell>
          <cell r="Y929">
            <v>6830645.7199999997</v>
          </cell>
          <cell r="AA929">
            <v>6830645.7199999997</v>
          </cell>
          <cell r="AC929">
            <v>0</v>
          </cell>
          <cell r="AD929">
            <v>0</v>
          </cell>
          <cell r="AJ929">
            <v>0</v>
          </cell>
        </row>
        <row r="930">
          <cell r="A930">
            <v>18239001</v>
          </cell>
          <cell r="C930" t="str">
            <v>Low Income Grants - Electric</v>
          </cell>
          <cell r="D930">
            <v>101402178.68000001</v>
          </cell>
          <cell r="E930">
            <v>101895577.72</v>
          </cell>
          <cell r="F930">
            <v>103380531.2</v>
          </cell>
          <cell r="G930">
            <v>105109827.98</v>
          </cell>
          <cell r="H930">
            <v>105700784.86</v>
          </cell>
          <cell r="I930">
            <v>107133095.14</v>
          </cell>
          <cell r="J930">
            <v>107592368.13</v>
          </cell>
          <cell r="K930">
            <v>108611158.44</v>
          </cell>
          <cell r="L930">
            <v>109879293.81</v>
          </cell>
          <cell r="M930">
            <v>111366204.69</v>
          </cell>
          <cell r="N930">
            <v>112239872</v>
          </cell>
          <cell r="O930">
            <v>113193274.42</v>
          </cell>
          <cell r="P930">
            <v>114295843.77</v>
          </cell>
          <cell r="Q930">
            <v>107829249.96791667</v>
          </cell>
          <cell r="U930" t="str">
            <v>No Change</v>
          </cell>
          <cell r="V930">
            <v>0</v>
          </cell>
          <cell r="W930">
            <v>0</v>
          </cell>
          <cell r="X930">
            <v>0</v>
          </cell>
          <cell r="AD930">
            <v>0</v>
          </cell>
          <cell r="AH930">
            <v>107829249.96791667</v>
          </cell>
          <cell r="AJ930">
            <v>0</v>
          </cell>
        </row>
        <row r="931">
          <cell r="A931">
            <v>18239002</v>
          </cell>
          <cell r="C931" t="str">
            <v>Low Income Grants - Gas</v>
          </cell>
          <cell r="D931">
            <v>32156482.579999998</v>
          </cell>
          <cell r="E931">
            <v>32289728.93</v>
          </cell>
          <cell r="F931">
            <v>32523290.550000001</v>
          </cell>
          <cell r="G931">
            <v>32911082.57</v>
          </cell>
          <cell r="H931">
            <v>33083349.039999999</v>
          </cell>
          <cell r="I931">
            <v>33309620.609999999</v>
          </cell>
          <cell r="J931">
            <v>33496543.260000002</v>
          </cell>
          <cell r="K931">
            <v>33718118.43</v>
          </cell>
          <cell r="L931">
            <v>33930659.469999999</v>
          </cell>
          <cell r="M931">
            <v>34206246.369999997</v>
          </cell>
          <cell r="N931">
            <v>34300391.960000001</v>
          </cell>
          <cell r="O931">
            <v>34401758.630000003</v>
          </cell>
          <cell r="P931">
            <v>34484850.539999999</v>
          </cell>
          <cell r="Q931">
            <v>33457621.364999995</v>
          </cell>
          <cell r="R931" t="str">
            <v xml:space="preserve">  </v>
          </cell>
          <cell r="U931" t="str">
            <v>No Change</v>
          </cell>
          <cell r="V931">
            <v>0</v>
          </cell>
          <cell r="W931">
            <v>0</v>
          </cell>
          <cell r="X931">
            <v>0</v>
          </cell>
          <cell r="AD931">
            <v>0</v>
          </cell>
          <cell r="AH931">
            <v>33457621.364999995</v>
          </cell>
          <cell r="AJ931">
            <v>0</v>
          </cell>
        </row>
        <row r="932">
          <cell r="A932">
            <v>18239011</v>
          </cell>
          <cell r="C932" t="str">
            <v>PSE Low Income Program Costs - Electric</v>
          </cell>
          <cell r="D932">
            <v>3172011.41</v>
          </cell>
          <cell r="E932">
            <v>3199142.42</v>
          </cell>
          <cell r="F932">
            <v>3252500.49</v>
          </cell>
          <cell r="G932">
            <v>3289282.34</v>
          </cell>
          <cell r="H932">
            <v>3315318.81</v>
          </cell>
          <cell r="I932">
            <v>3336819.85</v>
          </cell>
          <cell r="J932">
            <v>3362435.19</v>
          </cell>
          <cell r="K932">
            <v>3383661.52</v>
          </cell>
          <cell r="L932">
            <v>3399633.16</v>
          </cell>
          <cell r="M932">
            <v>3419446.22</v>
          </cell>
          <cell r="N932">
            <v>3437024.72</v>
          </cell>
          <cell r="O932">
            <v>3455280.69</v>
          </cell>
          <cell r="P932">
            <v>3473753.45</v>
          </cell>
          <cell r="Q932">
            <v>3347785.6533333329</v>
          </cell>
          <cell r="U932" t="str">
            <v>No Change</v>
          </cell>
          <cell r="V932">
            <v>0</v>
          </cell>
          <cell r="W932">
            <v>0</v>
          </cell>
          <cell r="X932">
            <v>0</v>
          </cell>
          <cell r="AD932">
            <v>0</v>
          </cell>
          <cell r="AH932">
            <v>3347785.6533333329</v>
          </cell>
          <cell r="AJ932">
            <v>0</v>
          </cell>
        </row>
        <row r="933">
          <cell r="A933">
            <v>18239012</v>
          </cell>
          <cell r="C933" t="str">
            <v>PSE Low Income Program Costs - Gas</v>
          </cell>
          <cell r="D933">
            <v>1250428.04</v>
          </cell>
          <cell r="E933">
            <v>1259471.71</v>
          </cell>
          <cell r="F933">
            <v>1277257.73</v>
          </cell>
          <cell r="G933">
            <v>1289518.3500000001</v>
          </cell>
          <cell r="H933">
            <v>1298197.17</v>
          </cell>
          <cell r="I933">
            <v>1305364.18</v>
          </cell>
          <cell r="J933">
            <v>1313902.6200000001</v>
          </cell>
          <cell r="K933">
            <v>1320978.06</v>
          </cell>
          <cell r="L933">
            <v>1326301.94</v>
          </cell>
          <cell r="M933">
            <v>1332906.29</v>
          </cell>
          <cell r="N933">
            <v>1338765.79</v>
          </cell>
          <cell r="O933">
            <v>1344851.11</v>
          </cell>
          <cell r="P933">
            <v>1351008.69</v>
          </cell>
          <cell r="Q933">
            <v>1309019.4429166666</v>
          </cell>
          <cell r="R933" t="str">
            <v xml:space="preserve">  </v>
          </cell>
          <cell r="U933" t="str">
            <v>No Change</v>
          </cell>
          <cell r="V933">
            <v>0</v>
          </cell>
          <cell r="W933">
            <v>0</v>
          </cell>
          <cell r="X933">
            <v>0</v>
          </cell>
          <cell r="AD933">
            <v>0</v>
          </cell>
          <cell r="AH933">
            <v>1309019.4429166666</v>
          </cell>
          <cell r="AJ933">
            <v>0</v>
          </cell>
        </row>
        <row r="934">
          <cell r="A934">
            <v>18239013</v>
          </cell>
          <cell r="C934" t="str">
            <v>PSE Low Income Program Costs - Common</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V934">
            <v>0</v>
          </cell>
          <cell r="W934">
            <v>0</v>
          </cell>
          <cell r="X934">
            <v>0</v>
          </cell>
          <cell r="AD934">
            <v>0</v>
          </cell>
          <cell r="AH934">
            <v>0</v>
          </cell>
          <cell r="AJ934">
            <v>0</v>
          </cell>
        </row>
        <row r="935">
          <cell r="A935">
            <v>18239021</v>
          </cell>
          <cell r="C935" t="str">
            <v>Low Income Agency Admin Fees - Electric</v>
          </cell>
          <cell r="D935">
            <v>23338108.57</v>
          </cell>
          <cell r="E935">
            <v>23961724.699999999</v>
          </cell>
          <cell r="F935">
            <v>23893683.77</v>
          </cell>
          <cell r="G935">
            <v>24077639.140000001</v>
          </cell>
          <cell r="H935">
            <v>24457471.579999998</v>
          </cell>
          <cell r="I935">
            <v>24552222.739999998</v>
          </cell>
          <cell r="J935">
            <v>24602271.989999998</v>
          </cell>
          <cell r="K935">
            <v>24988376.23</v>
          </cell>
          <cell r="L935">
            <v>25074604.289999999</v>
          </cell>
          <cell r="M935">
            <v>25298935.16</v>
          </cell>
          <cell r="N935">
            <v>25676396.050000001</v>
          </cell>
          <cell r="O935">
            <v>25798747.530000001</v>
          </cell>
          <cell r="P935">
            <v>25913291.780000001</v>
          </cell>
          <cell r="Q935">
            <v>24750647.779583331</v>
          </cell>
          <cell r="U935" t="str">
            <v>No Change</v>
          </cell>
          <cell r="V935">
            <v>0</v>
          </cell>
          <cell r="W935">
            <v>0</v>
          </cell>
          <cell r="X935">
            <v>0</v>
          </cell>
          <cell r="AD935">
            <v>0</v>
          </cell>
          <cell r="AH935">
            <v>24750647.779583331</v>
          </cell>
          <cell r="AJ935">
            <v>0</v>
          </cell>
        </row>
        <row r="936">
          <cell r="A936">
            <v>18239022</v>
          </cell>
          <cell r="C936" t="str">
            <v>Low Income Agency Admin Fees - Gas</v>
          </cell>
          <cell r="D936">
            <v>8895445.1400000006</v>
          </cell>
          <cell r="E936">
            <v>9103317.1899999995</v>
          </cell>
          <cell r="F936">
            <v>9080636.8800000008</v>
          </cell>
          <cell r="G936">
            <v>9141955.3399999999</v>
          </cell>
          <cell r="H936">
            <v>9268566.1500000004</v>
          </cell>
          <cell r="I936">
            <v>9300149.8699999992</v>
          </cell>
          <cell r="J936">
            <v>9316832.9499999993</v>
          </cell>
          <cell r="K936">
            <v>9445534.3599999994</v>
          </cell>
          <cell r="L936">
            <v>9474277.0500000007</v>
          </cell>
          <cell r="M936">
            <v>9549054</v>
          </cell>
          <cell r="N936">
            <v>9674874.3000000007</v>
          </cell>
          <cell r="O936">
            <v>9715658.1199999992</v>
          </cell>
          <cell r="P936">
            <v>9753839.5399999991</v>
          </cell>
          <cell r="Q936">
            <v>9366291.5458333325</v>
          </cell>
          <cell r="R936" t="str">
            <v xml:space="preserve">  </v>
          </cell>
          <cell r="U936" t="str">
            <v>No Change</v>
          </cell>
          <cell r="V936">
            <v>0</v>
          </cell>
          <cell r="W936">
            <v>0</v>
          </cell>
          <cell r="X936">
            <v>0</v>
          </cell>
          <cell r="AD936">
            <v>0</v>
          </cell>
          <cell r="AH936">
            <v>9366291.5458333325</v>
          </cell>
          <cell r="AJ936">
            <v>0</v>
          </cell>
        </row>
        <row r="937">
          <cell r="A937">
            <v>18239023</v>
          </cell>
          <cell r="C937" t="str">
            <v>Low Income Agency Admin Fees - Common</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V937">
            <v>0</v>
          </cell>
          <cell r="W937">
            <v>0</v>
          </cell>
          <cell r="X937">
            <v>0</v>
          </cell>
          <cell r="AD937">
            <v>0</v>
          </cell>
          <cell r="AH937">
            <v>0</v>
          </cell>
          <cell r="AJ937">
            <v>0</v>
          </cell>
        </row>
        <row r="938">
          <cell r="A938">
            <v>18239031</v>
          </cell>
          <cell r="C938" t="str">
            <v>Contra Low Income Program - Electric</v>
          </cell>
          <cell r="D938">
            <v>-127912298.66</v>
          </cell>
          <cell r="E938">
            <v>-129056444.84</v>
          </cell>
          <cell r="F938">
            <v>-130526715.45999999</v>
          </cell>
          <cell r="G938">
            <v>-132476749.45999999</v>
          </cell>
          <cell r="H938">
            <v>-133473575.25</v>
          </cell>
          <cell r="I938">
            <v>-135022137.72999999</v>
          </cell>
          <cell r="J938">
            <v>-135557075.31</v>
          </cell>
          <cell r="K938">
            <v>-136983196.19</v>
          </cell>
          <cell r="L938">
            <v>-138353531.25999999</v>
          </cell>
          <cell r="M938">
            <v>-140084586.06999999</v>
          </cell>
          <cell r="N938">
            <v>-141353292.77000001</v>
          </cell>
          <cell r="O938">
            <v>-142306695.19</v>
          </cell>
          <cell r="P938">
            <v>-143682889</v>
          </cell>
          <cell r="Q938">
            <v>-135915966.11333331</v>
          </cell>
          <cell r="U938" t="str">
            <v>No Change</v>
          </cell>
          <cell r="V938">
            <v>0</v>
          </cell>
          <cell r="W938">
            <v>0</v>
          </cell>
          <cell r="X938">
            <v>0</v>
          </cell>
          <cell r="AB938">
            <v>0</v>
          </cell>
          <cell r="AC938">
            <v>0</v>
          </cell>
          <cell r="AD938">
            <v>0</v>
          </cell>
          <cell r="AH938">
            <v>-135915966.11333331</v>
          </cell>
          <cell r="AJ938">
            <v>0</v>
          </cell>
        </row>
        <row r="939">
          <cell r="A939">
            <v>18239032</v>
          </cell>
          <cell r="C939" t="str">
            <v>Contra Low Income Program - Gas</v>
          </cell>
          <cell r="D939">
            <v>-42302355.759999998</v>
          </cell>
          <cell r="E939">
            <v>-42652517.829999998</v>
          </cell>
          <cell r="F939">
            <v>-42881185.159999996</v>
          </cell>
          <cell r="G939">
            <v>-43342556.259999998</v>
          </cell>
          <cell r="H939">
            <v>-43650112.359999999</v>
          </cell>
          <cell r="I939">
            <v>-43915134.659999996</v>
          </cell>
          <cell r="J939">
            <v>-44127278.829999998</v>
          </cell>
          <cell r="K939">
            <v>-44484630.850000001</v>
          </cell>
          <cell r="L939">
            <v>-44731238.460000001</v>
          </cell>
          <cell r="M939">
            <v>-45088206.659999996</v>
          </cell>
          <cell r="N939">
            <v>-45314032.049999997</v>
          </cell>
          <cell r="O939">
            <v>-45415398.719999999</v>
          </cell>
          <cell r="P939">
            <v>-45589698.770000003</v>
          </cell>
          <cell r="Q939">
            <v>-44129026.592083335</v>
          </cell>
          <cell r="R939" t="str">
            <v xml:space="preserve">  </v>
          </cell>
          <cell r="U939" t="str">
            <v>No Change</v>
          </cell>
          <cell r="V939">
            <v>0</v>
          </cell>
          <cell r="W939">
            <v>0</v>
          </cell>
          <cell r="X939">
            <v>0</v>
          </cell>
          <cell r="AC939">
            <v>0</v>
          </cell>
          <cell r="AD939">
            <v>0</v>
          </cell>
          <cell r="AH939">
            <v>-44129026.592083335</v>
          </cell>
          <cell r="AJ939">
            <v>0</v>
          </cell>
        </row>
        <row r="940">
          <cell r="A940">
            <v>18239041</v>
          </cell>
          <cell r="C940" t="str">
            <v>Conservation &amp; Renewable Discount Progr</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V940">
            <v>0</v>
          </cell>
          <cell r="W940">
            <v>0</v>
          </cell>
          <cell r="X940">
            <v>0</v>
          </cell>
          <cell r="AB940">
            <v>0</v>
          </cell>
          <cell r="AD940">
            <v>0</v>
          </cell>
          <cell r="AH940">
            <v>0</v>
          </cell>
          <cell r="AJ940">
            <v>0</v>
          </cell>
        </row>
        <row r="941">
          <cell r="A941" t="str">
            <v>18239043</v>
          </cell>
          <cell r="C941" t="str">
            <v>Reg Asset - Credit Card Fee Deferral</v>
          </cell>
          <cell r="P941">
            <v>119027.25</v>
          </cell>
          <cell r="Q941">
            <v>4959.46875</v>
          </cell>
          <cell r="T941" t="str">
            <v>57</v>
          </cell>
          <cell r="U941" t="str">
            <v>Changed</v>
          </cell>
          <cell r="V941">
            <v>0</v>
          </cell>
          <cell r="W941">
            <v>0</v>
          </cell>
          <cell r="X941">
            <v>0</v>
          </cell>
          <cell r="AD941">
            <v>0</v>
          </cell>
          <cell r="AE941">
            <v>4959.46875</v>
          </cell>
          <cell r="AF941">
            <v>4959.46875</v>
          </cell>
          <cell r="AG941">
            <v>4959.46875</v>
          </cell>
          <cell r="AJ941">
            <v>0</v>
          </cell>
        </row>
        <row r="942">
          <cell r="A942">
            <v>18239051</v>
          </cell>
          <cell r="C942" t="str">
            <v>BPA Reimbursement of C&amp;R Costs - Electr</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V942">
            <v>0</v>
          </cell>
          <cell r="W942">
            <v>0</v>
          </cell>
          <cell r="X942">
            <v>0</v>
          </cell>
          <cell r="AB942">
            <v>0</v>
          </cell>
          <cell r="AD942">
            <v>0</v>
          </cell>
          <cell r="AH942">
            <v>0</v>
          </cell>
          <cell r="AJ942">
            <v>0</v>
          </cell>
        </row>
        <row r="943">
          <cell r="A943">
            <v>18239061</v>
          </cell>
          <cell r="C943" t="str">
            <v>PCA Customer Portion - Interest</v>
          </cell>
          <cell r="D943">
            <v>858744</v>
          </cell>
          <cell r="E943">
            <v>869394</v>
          </cell>
          <cell r="F943">
            <v>879701</v>
          </cell>
          <cell r="G943">
            <v>890351</v>
          </cell>
          <cell r="H943">
            <v>901001</v>
          </cell>
          <cell r="I943">
            <v>910964</v>
          </cell>
          <cell r="J943">
            <v>921614</v>
          </cell>
          <cell r="K943">
            <v>932587</v>
          </cell>
          <cell r="L943">
            <v>943925</v>
          </cell>
          <cell r="M943">
            <v>954898</v>
          </cell>
          <cell r="N943">
            <v>966387</v>
          </cell>
          <cell r="O943">
            <v>956825</v>
          </cell>
          <cell r="P943">
            <v>966989</v>
          </cell>
          <cell r="Q943">
            <v>920042.79166666663</v>
          </cell>
          <cell r="T943" t="str">
            <v>57</v>
          </cell>
          <cell r="U943" t="str">
            <v>Changed</v>
          </cell>
          <cell r="V943">
            <v>0</v>
          </cell>
          <cell r="W943">
            <v>0</v>
          </cell>
          <cell r="X943">
            <v>0</v>
          </cell>
          <cell r="AD943">
            <v>0</v>
          </cell>
          <cell r="AE943">
            <v>920042.79166666663</v>
          </cell>
          <cell r="AF943">
            <v>920042.79166666663</v>
          </cell>
          <cell r="AG943">
            <v>920042.79166666663</v>
          </cell>
          <cell r="AJ943">
            <v>0</v>
          </cell>
        </row>
        <row r="944">
          <cell r="A944">
            <v>18239071</v>
          </cell>
          <cell r="C944" t="str">
            <v>Electric Conservation Incentive</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T944" t="str">
            <v>57</v>
          </cell>
          <cell r="V944">
            <v>0</v>
          </cell>
          <cell r="W944">
            <v>0</v>
          </cell>
          <cell r="X944">
            <v>0</v>
          </cell>
          <cell r="AD944">
            <v>0</v>
          </cell>
          <cell r="AE944">
            <v>0</v>
          </cell>
          <cell r="AF944">
            <v>0</v>
          </cell>
          <cell r="AG944">
            <v>0</v>
          </cell>
          <cell r="AJ944">
            <v>0</v>
          </cell>
        </row>
        <row r="945">
          <cell r="A945">
            <v>18239081</v>
          </cell>
          <cell r="C945" t="str">
            <v>Sch 142 Elec Residential to Recover fro</v>
          </cell>
          <cell r="D945">
            <v>4534130.0999999996</v>
          </cell>
          <cell r="E945">
            <v>4039222.03</v>
          </cell>
          <cell r="F945">
            <v>3335651.5</v>
          </cell>
          <cell r="G945">
            <v>2533842.62</v>
          </cell>
          <cell r="H945">
            <v>1747599.69</v>
          </cell>
          <cell r="I945">
            <v>1110926.7</v>
          </cell>
          <cell r="J945">
            <v>478034.27</v>
          </cell>
          <cell r="K945">
            <v>0</v>
          </cell>
          <cell r="L945">
            <v>8930316.0800000001</v>
          </cell>
          <cell r="M945">
            <v>8381613.6799999997</v>
          </cell>
          <cell r="N945">
            <v>7768852.3799999999</v>
          </cell>
          <cell r="O945">
            <v>7159497.0999999996</v>
          </cell>
          <cell r="P945">
            <v>6619971.5800000001</v>
          </cell>
          <cell r="Q945">
            <v>4255217.2408333337</v>
          </cell>
          <cell r="T945" t="str">
            <v>57</v>
          </cell>
          <cell r="U945" t="str">
            <v>Changed</v>
          </cell>
          <cell r="V945">
            <v>0</v>
          </cell>
          <cell r="W945">
            <v>0</v>
          </cell>
          <cell r="X945">
            <v>0</v>
          </cell>
          <cell r="AD945">
            <v>0</v>
          </cell>
          <cell r="AE945">
            <v>4255217.2408333337</v>
          </cell>
          <cell r="AF945">
            <v>4255217.2408333337</v>
          </cell>
          <cell r="AG945">
            <v>4255217.2408333337</v>
          </cell>
          <cell r="AJ945">
            <v>0</v>
          </cell>
        </row>
        <row r="946">
          <cell r="A946">
            <v>18239082</v>
          </cell>
          <cell r="C946" t="str">
            <v>Sch 142 Gas Residential to Recover from</v>
          </cell>
          <cell r="D946">
            <v>9911407.2200000007</v>
          </cell>
          <cell r="E946">
            <v>9358219.7899999991</v>
          </cell>
          <cell r="F946">
            <v>7991076.8799999999</v>
          </cell>
          <cell r="G946">
            <v>6351177.0599999996</v>
          </cell>
          <cell r="H946">
            <v>4707283.1399999997</v>
          </cell>
          <cell r="I946">
            <v>3443328.63</v>
          </cell>
          <cell r="J946">
            <v>2273358.79</v>
          </cell>
          <cell r="K946">
            <v>1705390.79</v>
          </cell>
          <cell r="L946">
            <v>22583186.050000001</v>
          </cell>
          <cell r="M946">
            <v>21965195.030000001</v>
          </cell>
          <cell r="N946">
            <v>21433779.059999999</v>
          </cell>
          <cell r="O946">
            <v>20977984.390000001</v>
          </cell>
          <cell r="P946">
            <v>20309269.940000001</v>
          </cell>
          <cell r="Q946">
            <v>11491693.182499999</v>
          </cell>
          <cell r="T946" t="str">
            <v>57</v>
          </cell>
          <cell r="U946" t="str">
            <v>Changed</v>
          </cell>
          <cell r="V946">
            <v>0</v>
          </cell>
          <cell r="W946">
            <v>0</v>
          </cell>
          <cell r="X946">
            <v>0</v>
          </cell>
          <cell r="AD946">
            <v>0</v>
          </cell>
          <cell r="AE946">
            <v>11491693.182499999</v>
          </cell>
          <cell r="AF946">
            <v>11491693.182499999</v>
          </cell>
          <cell r="AG946">
            <v>11491693.182499999</v>
          </cell>
          <cell r="AJ946">
            <v>0</v>
          </cell>
        </row>
        <row r="947">
          <cell r="A947">
            <v>18239091</v>
          </cell>
          <cell r="C947" t="str">
            <v>Sch 142 Elec Non-Residential to Recover</v>
          </cell>
          <cell r="D947">
            <v>3721081.58</v>
          </cell>
          <cell r="E947">
            <v>3240386.06</v>
          </cell>
          <cell r="F947">
            <v>2706546.46</v>
          </cell>
          <cell r="G947">
            <v>2175424.42</v>
          </cell>
          <cell r="H947">
            <v>1616928.32</v>
          </cell>
          <cell r="I947">
            <v>1103937.8600000001</v>
          </cell>
          <cell r="J947">
            <v>616882.48</v>
          </cell>
          <cell r="K947">
            <v>186486.43</v>
          </cell>
          <cell r="L947">
            <v>3218100.43</v>
          </cell>
          <cell r="M947">
            <v>2959562.65</v>
          </cell>
          <cell r="N947">
            <v>2704002.92</v>
          </cell>
          <cell r="O947">
            <v>2443371.7799999998</v>
          </cell>
          <cell r="P947">
            <v>2189336.4</v>
          </cell>
          <cell r="Q947">
            <v>2160569.9000000004</v>
          </cell>
          <cell r="T947" t="str">
            <v>57</v>
          </cell>
          <cell r="U947" t="str">
            <v>Changed</v>
          </cell>
          <cell r="V947">
            <v>0</v>
          </cell>
          <cell r="W947">
            <v>0</v>
          </cell>
          <cell r="X947">
            <v>0</v>
          </cell>
          <cell r="AD947">
            <v>0</v>
          </cell>
          <cell r="AE947">
            <v>2160569.9000000004</v>
          </cell>
          <cell r="AF947">
            <v>2160569.9000000004</v>
          </cell>
          <cell r="AG947">
            <v>2160569.9000000004</v>
          </cell>
          <cell r="AJ947">
            <v>0</v>
          </cell>
        </row>
        <row r="948">
          <cell r="A948">
            <v>18239092</v>
          </cell>
          <cell r="C948" t="str">
            <v>Sch 142 Gas Non-Residential to Recover</v>
          </cell>
          <cell r="D948">
            <v>4546901.62</v>
          </cell>
          <cell r="E948">
            <v>4269554.43</v>
          </cell>
          <cell r="F948">
            <v>3770191.95</v>
          </cell>
          <cell r="G948">
            <v>3068961.75</v>
          </cell>
          <cell r="H948">
            <v>2485075.35</v>
          </cell>
          <cell r="I948">
            <v>1988201.6</v>
          </cell>
          <cell r="J948">
            <v>1483398.39</v>
          </cell>
          <cell r="K948">
            <v>1187438.2</v>
          </cell>
          <cell r="L948">
            <v>10240640.970000001</v>
          </cell>
          <cell r="M948">
            <v>9848486.9299999997</v>
          </cell>
          <cell r="N948">
            <v>9478896.4700000007</v>
          </cell>
          <cell r="O948">
            <v>9192120.0500000007</v>
          </cell>
          <cell r="P948">
            <v>8798287.8900000006</v>
          </cell>
          <cell r="Q948">
            <v>5307130.0704166675</v>
          </cell>
          <cell r="T948" t="str">
            <v>57</v>
          </cell>
          <cell r="U948" t="str">
            <v>Changed</v>
          </cell>
          <cell r="V948">
            <v>0</v>
          </cell>
          <cell r="W948">
            <v>0</v>
          </cell>
          <cell r="X948">
            <v>0</v>
          </cell>
          <cell r="AD948">
            <v>0</v>
          </cell>
          <cell r="AE948">
            <v>5307130.0704166675</v>
          </cell>
          <cell r="AF948">
            <v>5307130.0704166675</v>
          </cell>
          <cell r="AG948">
            <v>5307130.0704166675</v>
          </cell>
          <cell r="AJ948">
            <v>0</v>
          </cell>
        </row>
        <row r="949">
          <cell r="A949">
            <v>18239101</v>
          </cell>
          <cell r="C949" t="str">
            <v>Sch 142 Elec Schedule 26 to Recover fro</v>
          </cell>
          <cell r="D949">
            <v>750255.53</v>
          </cell>
          <cell r="E949">
            <v>653378.36</v>
          </cell>
          <cell r="F949">
            <v>563350.86</v>
          </cell>
          <cell r="G949">
            <v>461891.74</v>
          </cell>
          <cell r="H949">
            <v>369274.29</v>
          </cell>
          <cell r="I949">
            <v>266834.75</v>
          </cell>
          <cell r="J949">
            <v>175239.93</v>
          </cell>
          <cell r="K949">
            <v>81621.289999999994</v>
          </cell>
          <cell r="L949">
            <v>14125.69</v>
          </cell>
          <cell r="M949">
            <v>0</v>
          </cell>
          <cell r="N949">
            <v>0</v>
          </cell>
          <cell r="O949">
            <v>0</v>
          </cell>
          <cell r="P949">
            <v>0</v>
          </cell>
          <cell r="Q949">
            <v>246737.05625000002</v>
          </cell>
          <cell r="T949" t="str">
            <v>57</v>
          </cell>
          <cell r="U949" t="str">
            <v>Changed</v>
          </cell>
          <cell r="V949">
            <v>0</v>
          </cell>
          <cell r="W949">
            <v>0</v>
          </cell>
          <cell r="X949">
            <v>0</v>
          </cell>
          <cell r="AD949">
            <v>0</v>
          </cell>
          <cell r="AE949">
            <v>246737.05625000002</v>
          </cell>
          <cell r="AF949">
            <v>246737.05625000002</v>
          </cell>
          <cell r="AG949">
            <v>246737.05625000002</v>
          </cell>
          <cell r="AJ949">
            <v>0</v>
          </cell>
        </row>
        <row r="950">
          <cell r="A950">
            <v>18239111</v>
          </cell>
          <cell r="C950" t="str">
            <v>Blocked-Sch142 ElecSched 31 to RecovfrC</v>
          </cell>
          <cell r="L950">
            <v>1359180.81</v>
          </cell>
          <cell r="M950">
            <v>1256679.8500000001</v>
          </cell>
          <cell r="N950">
            <v>1144474.51</v>
          </cell>
          <cell r="O950">
            <v>991224.06</v>
          </cell>
          <cell r="P950">
            <v>866806.36</v>
          </cell>
          <cell r="Q950">
            <v>432080.20083333337</v>
          </cell>
          <cell r="T950" t="str">
            <v>57</v>
          </cell>
          <cell r="U950" t="str">
            <v>Changed</v>
          </cell>
          <cell r="V950">
            <v>0</v>
          </cell>
          <cell r="W950">
            <v>0</v>
          </cell>
          <cell r="X950">
            <v>0</v>
          </cell>
          <cell r="AD950">
            <v>0</v>
          </cell>
          <cell r="AE950">
            <v>432080.20083333337</v>
          </cell>
          <cell r="AF950">
            <v>432080.20083333337</v>
          </cell>
          <cell r="AG950">
            <v>432080.20083333337</v>
          </cell>
          <cell r="AJ950">
            <v>0</v>
          </cell>
        </row>
        <row r="951">
          <cell r="A951">
            <v>18239121</v>
          </cell>
          <cell r="C951" t="str">
            <v>PCA YR #15 Gross</v>
          </cell>
          <cell r="H951">
            <v>-8156454</v>
          </cell>
          <cell r="I951">
            <v>-11291895</v>
          </cell>
          <cell r="J951">
            <v>-11788280</v>
          </cell>
          <cell r="K951">
            <v>-4536769</v>
          </cell>
          <cell r="L951">
            <v>-965200</v>
          </cell>
          <cell r="M951">
            <v>3056315</v>
          </cell>
          <cell r="N951">
            <v>-1667092</v>
          </cell>
          <cell r="O951">
            <v>-3719632</v>
          </cell>
          <cell r="P951">
            <v>-365150</v>
          </cell>
          <cell r="Q951">
            <v>-3270965.1666666665</v>
          </cell>
          <cell r="T951" t="str">
            <v>57</v>
          </cell>
          <cell r="V951">
            <v>0</v>
          </cell>
          <cell r="W951">
            <v>0</v>
          </cell>
          <cell r="X951">
            <v>0</v>
          </cell>
          <cell r="AD951">
            <v>0</v>
          </cell>
          <cell r="AE951">
            <v>-3270965.1666666665</v>
          </cell>
          <cell r="AF951">
            <v>-3270965.1666666665</v>
          </cell>
          <cell r="AG951">
            <v>-3270965.1666666665</v>
          </cell>
          <cell r="AJ951">
            <v>0</v>
          </cell>
        </row>
        <row r="952">
          <cell r="A952">
            <v>18239131</v>
          </cell>
          <cell r="C952" t="str">
            <v>PCA YR #15 Gross - Contra</v>
          </cell>
          <cell r="H952">
            <v>8156454</v>
          </cell>
          <cell r="I952">
            <v>11291895</v>
          </cell>
          <cell r="J952">
            <v>11788280</v>
          </cell>
          <cell r="K952">
            <v>4536769</v>
          </cell>
          <cell r="L952">
            <v>965200</v>
          </cell>
          <cell r="M952">
            <v>-3056315</v>
          </cell>
          <cell r="N952">
            <v>1667092</v>
          </cell>
          <cell r="O952">
            <v>3719632</v>
          </cell>
          <cell r="P952">
            <v>365150</v>
          </cell>
          <cell r="Q952">
            <v>3270965.1666666665</v>
          </cell>
          <cell r="T952" t="str">
            <v>57</v>
          </cell>
          <cell r="V952">
            <v>0</v>
          </cell>
          <cell r="W952">
            <v>0</v>
          </cell>
          <cell r="X952">
            <v>0</v>
          </cell>
          <cell r="AD952">
            <v>0</v>
          </cell>
          <cell r="AE952">
            <v>3270965.1666666665</v>
          </cell>
          <cell r="AF952">
            <v>3270965.1666666665</v>
          </cell>
          <cell r="AG952">
            <v>3270965.1666666665</v>
          </cell>
          <cell r="AJ952">
            <v>0</v>
          </cell>
        </row>
        <row r="953">
          <cell r="A953">
            <v>18300111</v>
          </cell>
          <cell r="C953" t="str">
            <v>Elec-White River Tunnel Inspection</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T953" t="str">
            <v>60</v>
          </cell>
          <cell r="V953">
            <v>0</v>
          </cell>
          <cell r="W953">
            <v>0</v>
          </cell>
          <cell r="X953">
            <v>0</v>
          </cell>
          <cell r="AD953">
            <v>0</v>
          </cell>
          <cell r="AE953">
            <v>0</v>
          </cell>
          <cell r="AF953">
            <v>0</v>
          </cell>
          <cell r="AG953">
            <v>0</v>
          </cell>
          <cell r="AJ953">
            <v>0</v>
          </cell>
        </row>
        <row r="954">
          <cell r="A954">
            <v>18300121</v>
          </cell>
          <cell r="C954" t="str">
            <v>Elec-Update Seismic Analysis for Baker</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T954" t="str">
            <v>60</v>
          </cell>
          <cell r="V954">
            <v>0</v>
          </cell>
          <cell r="W954">
            <v>0</v>
          </cell>
          <cell r="X954">
            <v>0</v>
          </cell>
          <cell r="AD954">
            <v>0</v>
          </cell>
          <cell r="AE954">
            <v>0</v>
          </cell>
          <cell r="AF954">
            <v>0</v>
          </cell>
          <cell r="AG954">
            <v>0</v>
          </cell>
          <cell r="AJ954">
            <v>0</v>
          </cell>
        </row>
        <row r="955">
          <cell r="A955">
            <v>18300131</v>
          </cell>
          <cell r="C955" t="str">
            <v>Murden Cove Battery Storage Investigation</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T955" t="str">
            <v>60</v>
          </cell>
          <cell r="V955">
            <v>0</v>
          </cell>
          <cell r="W955">
            <v>0</v>
          </cell>
          <cell r="X955">
            <v>0</v>
          </cell>
          <cell r="AD955">
            <v>0</v>
          </cell>
          <cell r="AE955">
            <v>0</v>
          </cell>
          <cell r="AF955">
            <v>0</v>
          </cell>
          <cell r="AG955">
            <v>0</v>
          </cell>
          <cell r="AJ955">
            <v>0</v>
          </cell>
        </row>
        <row r="956">
          <cell r="A956">
            <v>18400013</v>
          </cell>
          <cell r="C956" t="str">
            <v>Land Transportation Clearing</v>
          </cell>
          <cell r="D956">
            <v>-374196.55</v>
          </cell>
          <cell r="E956">
            <v>-454520.99</v>
          </cell>
          <cell r="F956">
            <v>-329765.07</v>
          </cell>
          <cell r="G956">
            <v>0</v>
          </cell>
          <cell r="H956">
            <v>122201.84</v>
          </cell>
          <cell r="I956">
            <v>92659.81</v>
          </cell>
          <cell r="J956">
            <v>-177056.23</v>
          </cell>
          <cell r="K956">
            <v>-461433.52</v>
          </cell>
          <cell r="L956">
            <v>-59290.87</v>
          </cell>
          <cell r="M956">
            <v>88663.96</v>
          </cell>
          <cell r="N956">
            <v>161331.23000000001</v>
          </cell>
          <cell r="O956">
            <v>163442.94</v>
          </cell>
          <cell r="P956">
            <v>434193.11</v>
          </cell>
          <cell r="Q956">
            <v>-68647.385000000024</v>
          </cell>
          <cell r="V956">
            <v>0</v>
          </cell>
          <cell r="W956">
            <v>0</v>
          </cell>
          <cell r="X956">
            <v>0</v>
          </cell>
          <cell r="AD956">
            <v>0</v>
          </cell>
          <cell r="AH956">
            <v>-68647.385000000024</v>
          </cell>
          <cell r="AJ956">
            <v>0</v>
          </cell>
        </row>
        <row r="957">
          <cell r="A957">
            <v>18400123</v>
          </cell>
          <cell r="C957" t="str">
            <v>Employee Related Taxes Clearing</v>
          </cell>
          <cell r="D957">
            <v>0</v>
          </cell>
          <cell r="E957">
            <v>-221302.73</v>
          </cell>
          <cell r="F957">
            <v>-411706.98</v>
          </cell>
          <cell r="G957">
            <v>0</v>
          </cell>
          <cell r="H957">
            <v>57092.14</v>
          </cell>
          <cell r="I957">
            <v>201944.1</v>
          </cell>
          <cell r="J957">
            <v>0</v>
          </cell>
          <cell r="K957">
            <v>-103902.23</v>
          </cell>
          <cell r="L957">
            <v>-208007.41</v>
          </cell>
          <cell r="M957">
            <v>0</v>
          </cell>
          <cell r="N957">
            <v>-67720.639999999999</v>
          </cell>
          <cell r="O957">
            <v>-111015.97</v>
          </cell>
          <cell r="P957">
            <v>0</v>
          </cell>
          <cell r="Q957">
            <v>-72051.643333333326</v>
          </cell>
          <cell r="V957">
            <v>0</v>
          </cell>
          <cell r="W957">
            <v>0</v>
          </cell>
          <cell r="X957">
            <v>0</v>
          </cell>
          <cell r="AD957">
            <v>0</v>
          </cell>
          <cell r="AH957">
            <v>-72051.643333333326</v>
          </cell>
          <cell r="AJ957">
            <v>0</v>
          </cell>
        </row>
        <row r="958">
          <cell r="A958">
            <v>18400143</v>
          </cell>
          <cell r="C958" t="str">
            <v>Employee Benefits Clearing</v>
          </cell>
          <cell r="D958">
            <v>0</v>
          </cell>
          <cell r="E958">
            <v>-397092.81</v>
          </cell>
          <cell r="F958">
            <v>-593980.93999999994</v>
          </cell>
          <cell r="G958">
            <v>0</v>
          </cell>
          <cell r="H958">
            <v>-71042.600000000006</v>
          </cell>
          <cell r="I958">
            <v>-99573.04</v>
          </cell>
          <cell r="J958">
            <v>0</v>
          </cell>
          <cell r="K958">
            <v>-330492.59000000003</v>
          </cell>
          <cell r="L958">
            <v>-212786</v>
          </cell>
          <cell r="M958">
            <v>0</v>
          </cell>
          <cell r="N958">
            <v>-88698.17</v>
          </cell>
          <cell r="O958">
            <v>-407069.57</v>
          </cell>
          <cell r="P958">
            <v>0</v>
          </cell>
          <cell r="Q958">
            <v>-183394.64333333334</v>
          </cell>
          <cell r="V958">
            <v>0</v>
          </cell>
          <cell r="W958">
            <v>0</v>
          </cell>
          <cell r="X958">
            <v>0</v>
          </cell>
          <cell r="AD958">
            <v>0</v>
          </cell>
          <cell r="AH958">
            <v>-183394.64333333334</v>
          </cell>
          <cell r="AJ958">
            <v>0</v>
          </cell>
        </row>
        <row r="959">
          <cell r="A959">
            <v>18400153</v>
          </cell>
          <cell r="C959" t="str">
            <v>Accounts Payable Suspense</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V959">
            <v>0</v>
          </cell>
          <cell r="W959">
            <v>0</v>
          </cell>
          <cell r="X959">
            <v>0</v>
          </cell>
          <cell r="AD959">
            <v>0</v>
          </cell>
          <cell r="AH959">
            <v>0</v>
          </cell>
          <cell r="AJ959">
            <v>0</v>
          </cell>
        </row>
        <row r="960">
          <cell r="A960">
            <v>18400223</v>
          </cell>
          <cell r="C960" t="str">
            <v>Master Card Central Billing - Clearing</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V960">
            <v>0</v>
          </cell>
          <cell r="W960">
            <v>0</v>
          </cell>
          <cell r="X960">
            <v>0</v>
          </cell>
          <cell r="AD960">
            <v>0</v>
          </cell>
          <cell r="AH960">
            <v>0</v>
          </cell>
          <cell r="AJ960">
            <v>0</v>
          </cell>
        </row>
        <row r="961">
          <cell r="A961">
            <v>18400433</v>
          </cell>
          <cell r="C961" t="str">
            <v>CLX Suspense Transactions</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V961">
            <v>0</v>
          </cell>
          <cell r="W961">
            <v>0</v>
          </cell>
          <cell r="X961">
            <v>0</v>
          </cell>
          <cell r="AD961">
            <v>0</v>
          </cell>
          <cell r="AH961">
            <v>0</v>
          </cell>
          <cell r="AJ961">
            <v>0</v>
          </cell>
        </row>
        <row r="962">
          <cell r="A962">
            <v>18400453</v>
          </cell>
          <cell r="C962" t="str">
            <v>CLX Elec City Tax Clearing Account</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V962">
            <v>0</v>
          </cell>
          <cell r="W962">
            <v>0</v>
          </cell>
          <cell r="X962">
            <v>0</v>
          </cell>
          <cell r="AD962">
            <v>0</v>
          </cell>
          <cell r="AH962">
            <v>0</v>
          </cell>
          <cell r="AJ962">
            <v>0</v>
          </cell>
        </row>
        <row r="963">
          <cell r="A963">
            <v>18400483</v>
          </cell>
          <cell r="C963" t="str">
            <v>Employee Incentive Plan Clearing</v>
          </cell>
          <cell r="D963">
            <v>0</v>
          </cell>
          <cell r="E963">
            <v>-584941.1</v>
          </cell>
          <cell r="F963">
            <v>-704299.01</v>
          </cell>
          <cell r="G963">
            <v>0</v>
          </cell>
          <cell r="H963">
            <v>0</v>
          </cell>
          <cell r="I963">
            <v>0</v>
          </cell>
          <cell r="J963">
            <v>0</v>
          </cell>
          <cell r="K963">
            <v>-243517.91</v>
          </cell>
          <cell r="L963">
            <v>-472162.05</v>
          </cell>
          <cell r="M963">
            <v>0</v>
          </cell>
          <cell r="N963">
            <v>187645.97</v>
          </cell>
          <cell r="O963">
            <v>362879.55</v>
          </cell>
          <cell r="P963">
            <v>0</v>
          </cell>
          <cell r="Q963">
            <v>-121199.54583333332</v>
          </cell>
          <cell r="V963">
            <v>0</v>
          </cell>
          <cell r="W963">
            <v>0</v>
          </cell>
          <cell r="X963">
            <v>0</v>
          </cell>
          <cell r="AD963">
            <v>0</v>
          </cell>
          <cell r="AH963">
            <v>-121199.54583333332</v>
          </cell>
          <cell r="AJ963">
            <v>0</v>
          </cell>
        </row>
        <row r="964">
          <cell r="A964">
            <v>18400503</v>
          </cell>
          <cell r="C964" t="str">
            <v>Returned Check charge-Clearing</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V964">
            <v>0</v>
          </cell>
          <cell r="W964">
            <v>0</v>
          </cell>
          <cell r="X964">
            <v>0</v>
          </cell>
          <cell r="AD964">
            <v>0</v>
          </cell>
          <cell r="AH964">
            <v>0</v>
          </cell>
          <cell r="AJ964">
            <v>0</v>
          </cell>
        </row>
        <row r="965">
          <cell r="A965">
            <v>18400513</v>
          </cell>
          <cell r="C965" t="str">
            <v>Bill Initiation charge-Clearing</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V965">
            <v>0</v>
          </cell>
          <cell r="W965">
            <v>0</v>
          </cell>
          <cell r="X965">
            <v>0</v>
          </cell>
          <cell r="AD965">
            <v>0</v>
          </cell>
          <cell r="AH965">
            <v>0</v>
          </cell>
          <cell r="AJ965">
            <v>0</v>
          </cell>
        </row>
        <row r="966">
          <cell r="A966">
            <v>18400613</v>
          </cell>
          <cell r="C966" t="str">
            <v>CLX Conversion Damage Claim Clearing -</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V966">
            <v>0</v>
          </cell>
          <cell r="W966">
            <v>0</v>
          </cell>
          <cell r="X966">
            <v>0</v>
          </cell>
          <cell r="AD966">
            <v>0</v>
          </cell>
          <cell r="AH966">
            <v>0</v>
          </cell>
          <cell r="AJ966">
            <v>0</v>
          </cell>
        </row>
        <row r="967">
          <cell r="A967">
            <v>18400703</v>
          </cell>
          <cell r="C967" t="str">
            <v>CLX Other Miscellaneous Credits</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V967">
            <v>0</v>
          </cell>
          <cell r="W967">
            <v>0</v>
          </cell>
          <cell r="X967">
            <v>0</v>
          </cell>
          <cell r="AD967">
            <v>0</v>
          </cell>
          <cell r="AH967">
            <v>0</v>
          </cell>
          <cell r="AJ967">
            <v>0</v>
          </cell>
        </row>
        <row r="968">
          <cell r="A968">
            <v>18400713</v>
          </cell>
          <cell r="C968" t="str">
            <v>Jackson Prairie's 1/3 PSE COR/Salvage</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V968">
            <v>0</v>
          </cell>
          <cell r="W968">
            <v>0</v>
          </cell>
          <cell r="X968">
            <v>0</v>
          </cell>
          <cell r="AD968">
            <v>0</v>
          </cell>
          <cell r="AH968">
            <v>0</v>
          </cell>
          <cell r="AJ968">
            <v>0</v>
          </cell>
        </row>
        <row r="969">
          <cell r="A969">
            <v>18400813</v>
          </cell>
          <cell r="C969" t="str">
            <v>CLX Gas City Tax Clearing Account</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V969">
            <v>0</v>
          </cell>
          <cell r="W969">
            <v>0</v>
          </cell>
          <cell r="X969">
            <v>0</v>
          </cell>
          <cell r="AD969">
            <v>0</v>
          </cell>
          <cell r="AH969">
            <v>0</v>
          </cell>
          <cell r="AJ969">
            <v>0</v>
          </cell>
        </row>
        <row r="970">
          <cell r="A970">
            <v>18400853</v>
          </cell>
          <cell r="C970" t="str">
            <v>CLX Sched 120-G Clearing Account - gas</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V970">
            <v>0</v>
          </cell>
          <cell r="W970">
            <v>0</v>
          </cell>
          <cell r="X970">
            <v>0</v>
          </cell>
          <cell r="AD970">
            <v>0</v>
          </cell>
          <cell r="AH970">
            <v>0</v>
          </cell>
          <cell r="AJ970">
            <v>0</v>
          </cell>
        </row>
        <row r="971">
          <cell r="A971">
            <v>18400873</v>
          </cell>
          <cell r="C971" t="str">
            <v>CLX Schedule 95-A Clearing Account</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V971">
            <v>0</v>
          </cell>
          <cell r="W971">
            <v>0</v>
          </cell>
          <cell r="X971">
            <v>0</v>
          </cell>
          <cell r="AD971">
            <v>0</v>
          </cell>
          <cell r="AH971">
            <v>0</v>
          </cell>
          <cell r="AJ971">
            <v>0</v>
          </cell>
        </row>
        <row r="972">
          <cell r="A972">
            <v>18400883</v>
          </cell>
          <cell r="C972" t="str">
            <v>CLX Sched 132-G Clearing ACDt - Gas</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AH972">
            <v>0</v>
          </cell>
          <cell r="AJ972">
            <v>0</v>
          </cell>
        </row>
        <row r="973">
          <cell r="A973">
            <v>18400893</v>
          </cell>
          <cell r="C973" t="str">
            <v>CLX Sched 132-E Clearing ACDt - Electri</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AH973">
            <v>0</v>
          </cell>
          <cell r="AJ973">
            <v>0</v>
          </cell>
        </row>
        <row r="974">
          <cell r="A974">
            <v>18400903</v>
          </cell>
          <cell r="C974" t="str">
            <v>CLX - Centralia Cr Sced 104 Clearing</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AH974">
            <v>0</v>
          </cell>
          <cell r="AJ974">
            <v>0</v>
          </cell>
        </row>
        <row r="975">
          <cell r="A975">
            <v>18400973</v>
          </cell>
          <cell r="C975" t="str">
            <v>CLX Schedule 94 Clearing Account</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V975">
            <v>0</v>
          </cell>
          <cell r="W975">
            <v>0</v>
          </cell>
          <cell r="X975">
            <v>0</v>
          </cell>
          <cell r="AD975">
            <v>0</v>
          </cell>
          <cell r="AH975">
            <v>0</v>
          </cell>
          <cell r="AJ975">
            <v>0</v>
          </cell>
        </row>
        <row r="976">
          <cell r="A976">
            <v>18400983</v>
          </cell>
          <cell r="C976" t="str">
            <v>CLX Schedule 120-E Clearing Account</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V976">
            <v>0</v>
          </cell>
          <cell r="W976">
            <v>0</v>
          </cell>
          <cell r="X976">
            <v>0</v>
          </cell>
          <cell r="AD976">
            <v>0</v>
          </cell>
          <cell r="AH976">
            <v>0</v>
          </cell>
          <cell r="AJ976">
            <v>0</v>
          </cell>
        </row>
        <row r="977">
          <cell r="A977">
            <v>18401013</v>
          </cell>
          <cell r="C977" t="str">
            <v>CLX Balance Transfer</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V977">
            <v>0</v>
          </cell>
          <cell r="W977">
            <v>0</v>
          </cell>
          <cell r="X977">
            <v>0</v>
          </cell>
          <cell r="AD977">
            <v>0</v>
          </cell>
          <cell r="AH977">
            <v>0</v>
          </cell>
          <cell r="AJ977">
            <v>0</v>
          </cell>
        </row>
        <row r="978">
          <cell r="A978">
            <v>18401023</v>
          </cell>
          <cell r="C978" t="str">
            <v>CLX Bank Credit Adjustments</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V978">
            <v>0</v>
          </cell>
          <cell r="W978">
            <v>0</v>
          </cell>
          <cell r="X978">
            <v>0</v>
          </cell>
          <cell r="AD978">
            <v>0</v>
          </cell>
          <cell r="AH978">
            <v>0</v>
          </cell>
          <cell r="AJ978">
            <v>0</v>
          </cell>
        </row>
        <row r="979">
          <cell r="A979">
            <v>18401033</v>
          </cell>
          <cell r="C979" t="str">
            <v>Credit Balance Refund Clearing</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V979">
            <v>0</v>
          </cell>
          <cell r="W979">
            <v>0</v>
          </cell>
          <cell r="X979">
            <v>0</v>
          </cell>
          <cell r="AD979">
            <v>0</v>
          </cell>
          <cell r="AH979">
            <v>0</v>
          </cell>
          <cell r="AJ979">
            <v>0</v>
          </cell>
        </row>
        <row r="980">
          <cell r="A980">
            <v>18401043</v>
          </cell>
          <cell r="C980" t="str">
            <v>CLX-Guarantee Transfer Clearing</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V980">
            <v>0</v>
          </cell>
          <cell r="W980">
            <v>0</v>
          </cell>
          <cell r="X980">
            <v>0</v>
          </cell>
          <cell r="AD980">
            <v>0</v>
          </cell>
          <cell r="AH980">
            <v>0</v>
          </cell>
          <cell r="AJ980">
            <v>0</v>
          </cell>
        </row>
        <row r="981">
          <cell r="A981">
            <v>18401053</v>
          </cell>
          <cell r="C981" t="str">
            <v>CLX-Auto Cash Back Debit Clearing</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cell r="V981">
            <v>0</v>
          </cell>
          <cell r="W981">
            <v>0</v>
          </cell>
          <cell r="X981">
            <v>0</v>
          </cell>
          <cell r="AD981">
            <v>0</v>
          </cell>
          <cell r="AH981">
            <v>0</v>
          </cell>
          <cell r="AJ981">
            <v>0</v>
          </cell>
        </row>
        <row r="982">
          <cell r="A982">
            <v>18401063</v>
          </cell>
          <cell r="C982" t="str">
            <v>CLX - Account Credit Adj for Rule 7</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V982">
            <v>0</v>
          </cell>
          <cell r="W982">
            <v>0</v>
          </cell>
          <cell r="X982">
            <v>0</v>
          </cell>
          <cell r="AD982">
            <v>0</v>
          </cell>
          <cell r="AH982">
            <v>0</v>
          </cell>
          <cell r="AJ982">
            <v>0</v>
          </cell>
        </row>
        <row r="983">
          <cell r="A983">
            <v>18401093</v>
          </cell>
          <cell r="C983" t="str">
            <v>Clearing Account Plant Ledger- Power Pl</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V983">
            <v>0</v>
          </cell>
          <cell r="W983">
            <v>0</v>
          </cell>
          <cell r="X983">
            <v>0</v>
          </cell>
          <cell r="AD983">
            <v>0</v>
          </cell>
          <cell r="AH983">
            <v>0</v>
          </cell>
          <cell r="AJ983">
            <v>0</v>
          </cell>
        </row>
        <row r="984">
          <cell r="A984">
            <v>18401103</v>
          </cell>
          <cell r="C984" t="str">
            <v>Clearing-Phone Wireless Billing.</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V984">
            <v>0</v>
          </cell>
          <cell r="W984">
            <v>0</v>
          </cell>
          <cell r="X984">
            <v>0</v>
          </cell>
          <cell r="AD984">
            <v>0</v>
          </cell>
          <cell r="AH984">
            <v>0</v>
          </cell>
          <cell r="AJ984">
            <v>0</v>
          </cell>
        </row>
        <row r="985">
          <cell r="A985">
            <v>18401113</v>
          </cell>
          <cell r="C985" t="str">
            <v>Clearing - BLC Vehicles Capital Lease</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T985" t="str">
            <v>57</v>
          </cell>
          <cell r="V985">
            <v>0</v>
          </cell>
          <cell r="W985">
            <v>0</v>
          </cell>
          <cell r="X985">
            <v>0</v>
          </cell>
          <cell r="AD985">
            <v>0</v>
          </cell>
          <cell r="AE985">
            <v>0</v>
          </cell>
          <cell r="AF985">
            <v>0</v>
          </cell>
          <cell r="AG985">
            <v>0</v>
          </cell>
          <cell r="AJ985">
            <v>0</v>
          </cell>
        </row>
        <row r="986">
          <cell r="A986">
            <v>18401123</v>
          </cell>
          <cell r="C986" t="str">
            <v>CLX-Schedule 133 Clearing</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V986">
            <v>0</v>
          </cell>
          <cell r="W986">
            <v>0</v>
          </cell>
          <cell r="X986">
            <v>0</v>
          </cell>
          <cell r="AD986">
            <v>0</v>
          </cell>
          <cell r="AH986">
            <v>0</v>
          </cell>
          <cell r="AJ986">
            <v>0</v>
          </cell>
        </row>
        <row r="987">
          <cell r="A987">
            <v>18401133</v>
          </cell>
          <cell r="C987" t="str">
            <v>CLX-Schedule 137 Rider Clearing-Elec.</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V987">
            <v>0</v>
          </cell>
          <cell r="W987">
            <v>0</v>
          </cell>
          <cell r="X987">
            <v>0</v>
          </cell>
          <cell r="AD987">
            <v>0</v>
          </cell>
          <cell r="AH987">
            <v>0</v>
          </cell>
          <cell r="AJ987">
            <v>0</v>
          </cell>
        </row>
        <row r="988">
          <cell r="A988">
            <v>18401143</v>
          </cell>
          <cell r="C988" t="str">
            <v>Mail Return Residential</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V988">
            <v>0</v>
          </cell>
          <cell r="W988">
            <v>0</v>
          </cell>
          <cell r="X988">
            <v>0</v>
          </cell>
          <cell r="AD988">
            <v>0</v>
          </cell>
          <cell r="AH988">
            <v>0</v>
          </cell>
          <cell r="AJ988">
            <v>0</v>
          </cell>
        </row>
        <row r="989">
          <cell r="A989">
            <v>18401173</v>
          </cell>
          <cell r="C989" t="str">
            <v>SCH_91E Clearing</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V989">
            <v>0</v>
          </cell>
          <cell r="W989">
            <v>0</v>
          </cell>
          <cell r="X989">
            <v>0</v>
          </cell>
          <cell r="AD989">
            <v>0</v>
          </cell>
          <cell r="AH989">
            <v>0</v>
          </cell>
          <cell r="AJ989">
            <v>0</v>
          </cell>
        </row>
        <row r="990">
          <cell r="A990">
            <v>18405025</v>
          </cell>
          <cell r="C990" t="str">
            <v>Blocked - Temp aCDt to Fix PP Issue</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V990">
            <v>0</v>
          </cell>
          <cell r="W990">
            <v>0</v>
          </cell>
          <cell r="X990">
            <v>0</v>
          </cell>
          <cell r="AD990">
            <v>0</v>
          </cell>
          <cell r="AH990">
            <v>0</v>
          </cell>
          <cell r="AJ990">
            <v>0</v>
          </cell>
        </row>
        <row r="991">
          <cell r="A991">
            <v>18500003</v>
          </cell>
          <cell r="C991" t="str">
            <v>JO1 Job Orders Temporary Facilities</v>
          </cell>
          <cell r="D991">
            <v>-23870.04</v>
          </cell>
          <cell r="E991">
            <v>-34723.68</v>
          </cell>
          <cell r="F991">
            <v>-35350.68</v>
          </cell>
          <cell r="G991">
            <v>0</v>
          </cell>
          <cell r="H991">
            <v>47272.29</v>
          </cell>
          <cell r="I991">
            <v>55514.66</v>
          </cell>
          <cell r="J991">
            <v>78711.399999999994</v>
          </cell>
          <cell r="K991">
            <v>97190.9</v>
          </cell>
          <cell r="L991">
            <v>89283.6</v>
          </cell>
          <cell r="M991">
            <v>94693.23</v>
          </cell>
          <cell r="N991">
            <v>101738.17</v>
          </cell>
          <cell r="O991">
            <v>140217.92000000001</v>
          </cell>
          <cell r="P991">
            <v>153438.88</v>
          </cell>
          <cell r="Q991">
            <v>58277.685833333329</v>
          </cell>
          <cell r="T991" t="str">
            <v>53</v>
          </cell>
          <cell r="V991">
            <v>0</v>
          </cell>
          <cell r="W991">
            <v>0</v>
          </cell>
          <cell r="X991">
            <v>0</v>
          </cell>
          <cell r="AD991">
            <v>0</v>
          </cell>
          <cell r="AE991">
            <v>58277.685833333329</v>
          </cell>
          <cell r="AF991">
            <v>58277.685833333329</v>
          </cell>
          <cell r="AG991">
            <v>58277.685833333329</v>
          </cell>
          <cell r="AJ991">
            <v>0</v>
          </cell>
        </row>
        <row r="992">
          <cell r="A992">
            <v>18405103</v>
          </cell>
          <cell r="C992" t="str">
            <v>Conversion - Electric Customer A/R</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V992">
            <v>0</v>
          </cell>
          <cell r="W992">
            <v>0</v>
          </cell>
          <cell r="X992">
            <v>0</v>
          </cell>
          <cell r="AD992">
            <v>0</v>
          </cell>
          <cell r="AH992">
            <v>0</v>
          </cell>
          <cell r="AJ992">
            <v>0</v>
          </cell>
        </row>
        <row r="993">
          <cell r="A993">
            <v>18405113</v>
          </cell>
          <cell r="C993" t="str">
            <v>Conversion -Gas Customer A/R</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V993">
            <v>0</v>
          </cell>
          <cell r="W993">
            <v>0</v>
          </cell>
          <cell r="X993">
            <v>0</v>
          </cell>
          <cell r="AD993">
            <v>0</v>
          </cell>
          <cell r="AH993">
            <v>0</v>
          </cell>
          <cell r="AJ993">
            <v>0</v>
          </cell>
        </row>
        <row r="994">
          <cell r="A994">
            <v>18405153</v>
          </cell>
          <cell r="C994" t="str">
            <v>Conversion - Damage Claims</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V994">
            <v>0</v>
          </cell>
          <cell r="W994">
            <v>0</v>
          </cell>
          <cell r="X994">
            <v>0</v>
          </cell>
          <cell r="AD994">
            <v>0</v>
          </cell>
          <cell r="AH994">
            <v>0</v>
          </cell>
          <cell r="AJ994">
            <v>0</v>
          </cell>
        </row>
        <row r="995">
          <cell r="A995">
            <v>18405163</v>
          </cell>
          <cell r="C995" t="str">
            <v>Conversion - Treble Damages Claims A/R</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V995">
            <v>0</v>
          </cell>
          <cell r="W995">
            <v>0</v>
          </cell>
          <cell r="X995">
            <v>0</v>
          </cell>
          <cell r="AD995">
            <v>0</v>
          </cell>
          <cell r="AH995">
            <v>0</v>
          </cell>
          <cell r="AJ995">
            <v>0</v>
          </cell>
        </row>
        <row r="996">
          <cell r="A996">
            <v>18405173</v>
          </cell>
          <cell r="C996" t="str">
            <v>Conversion- Account Trans Credit</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V996">
            <v>0</v>
          </cell>
          <cell r="W996">
            <v>0</v>
          </cell>
          <cell r="X996">
            <v>0</v>
          </cell>
          <cell r="AD996">
            <v>0</v>
          </cell>
          <cell r="AH996">
            <v>0</v>
          </cell>
          <cell r="AJ996">
            <v>0</v>
          </cell>
        </row>
        <row r="997">
          <cell r="A997">
            <v>18405183</v>
          </cell>
          <cell r="C997" t="str">
            <v>Conversion - Budget Plan</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V997">
            <v>0</v>
          </cell>
          <cell r="W997">
            <v>0</v>
          </cell>
          <cell r="X997">
            <v>0</v>
          </cell>
          <cell r="AD997">
            <v>0</v>
          </cell>
          <cell r="AH997">
            <v>0</v>
          </cell>
          <cell r="AJ997">
            <v>0</v>
          </cell>
        </row>
        <row r="998">
          <cell r="A998">
            <v>18405193</v>
          </cell>
          <cell r="C998" t="str">
            <v>Conversion - Pledge Credits</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V998">
            <v>0</v>
          </cell>
          <cell r="W998">
            <v>0</v>
          </cell>
          <cell r="X998">
            <v>0</v>
          </cell>
          <cell r="AD998">
            <v>0</v>
          </cell>
          <cell r="AH998">
            <v>0</v>
          </cell>
          <cell r="AJ998">
            <v>0</v>
          </cell>
        </row>
        <row r="999">
          <cell r="A999">
            <v>18405203</v>
          </cell>
          <cell r="C999" t="str">
            <v>Conversion - Customer Deposits</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V999">
            <v>0</v>
          </cell>
          <cell r="W999">
            <v>0</v>
          </cell>
          <cell r="X999">
            <v>0</v>
          </cell>
          <cell r="AD999">
            <v>0</v>
          </cell>
          <cell r="AH999">
            <v>0</v>
          </cell>
          <cell r="AJ999">
            <v>0</v>
          </cell>
        </row>
        <row r="1000">
          <cell r="A1000">
            <v>18600001</v>
          </cell>
          <cell r="C1000" t="str">
            <v>Misc Dfrd DRs - Snoq Fixed UE-130559</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t="str">
            <v>6a</v>
          </cell>
          <cell r="T1000" t="str">
            <v>23</v>
          </cell>
          <cell r="V1000">
            <v>0</v>
          </cell>
          <cell r="W1000">
            <v>0</v>
          </cell>
          <cell r="X1000">
            <v>0</v>
          </cell>
          <cell r="Y1000">
            <v>0</v>
          </cell>
          <cell r="AA1000">
            <v>0</v>
          </cell>
          <cell r="AC1000">
            <v>0</v>
          </cell>
          <cell r="AD1000">
            <v>0</v>
          </cell>
          <cell r="AE1000">
            <v>0</v>
          </cell>
          <cell r="AF1000">
            <v>0</v>
          </cell>
          <cell r="AG1000">
            <v>0</v>
          </cell>
          <cell r="AJ1000">
            <v>0</v>
          </cell>
        </row>
        <row r="1001">
          <cell r="A1001">
            <v>18600003</v>
          </cell>
          <cell r="C1001" t="str">
            <v>$200M 2 year floating rate note issuanc</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T1001">
            <v>11</v>
          </cell>
          <cell r="V1001">
            <v>0</v>
          </cell>
          <cell r="W1001">
            <v>0</v>
          </cell>
          <cell r="X1001">
            <v>0</v>
          </cell>
          <cell r="AD1001">
            <v>0</v>
          </cell>
          <cell r="AJ1001">
            <v>0</v>
          </cell>
        </row>
        <row r="1002">
          <cell r="A1002">
            <v>18600011</v>
          </cell>
          <cell r="C1002" t="str">
            <v>OWIP - Electric - Non-Temp Facility &amp; Damage</v>
          </cell>
          <cell r="D1002">
            <v>0</v>
          </cell>
          <cell r="E1002">
            <v>0</v>
          </cell>
          <cell r="F1002">
            <v>0</v>
          </cell>
          <cell r="G1002">
            <v>0</v>
          </cell>
          <cell r="H1002">
            <v>0</v>
          </cell>
          <cell r="I1002">
            <v>0</v>
          </cell>
          <cell r="J1002">
            <v>0</v>
          </cell>
          <cell r="K1002">
            <v>0</v>
          </cell>
          <cell r="L1002">
            <v>0</v>
          </cell>
          <cell r="M1002">
            <v>0</v>
          </cell>
          <cell r="N1002">
            <v>0</v>
          </cell>
          <cell r="O1002">
            <v>4068.92</v>
          </cell>
          <cell r="P1002">
            <v>1664.54</v>
          </cell>
          <cell r="Q1002">
            <v>408.43250000000006</v>
          </cell>
          <cell r="T1002" t="str">
            <v>53</v>
          </cell>
          <cell r="V1002">
            <v>0</v>
          </cell>
          <cell r="W1002">
            <v>0</v>
          </cell>
          <cell r="X1002">
            <v>0</v>
          </cell>
          <cell r="AD1002">
            <v>0</v>
          </cell>
          <cell r="AE1002">
            <v>408.43250000000006</v>
          </cell>
          <cell r="AF1002">
            <v>408.43250000000006</v>
          </cell>
          <cell r="AG1002">
            <v>408.43250000000006</v>
          </cell>
          <cell r="AJ1002">
            <v>0</v>
          </cell>
        </row>
        <row r="1003">
          <cell r="A1003">
            <v>18600013</v>
          </cell>
          <cell r="C1003" t="str">
            <v>JO2 Job Orders Non-Temp Facilities</v>
          </cell>
          <cell r="D1003">
            <v>786498.22</v>
          </cell>
          <cell r="E1003">
            <v>524494.92000000004</v>
          </cell>
          <cell r="F1003">
            <v>436214.36</v>
          </cell>
          <cell r="G1003">
            <v>0</v>
          </cell>
          <cell r="H1003">
            <v>-246980.37</v>
          </cell>
          <cell r="I1003">
            <v>111034.46</v>
          </cell>
          <cell r="J1003">
            <v>675693.15</v>
          </cell>
          <cell r="K1003">
            <v>851166.01</v>
          </cell>
          <cell r="L1003">
            <v>1223199.42</v>
          </cell>
          <cell r="M1003">
            <v>2247870.5699999998</v>
          </cell>
          <cell r="N1003">
            <v>2469788.42</v>
          </cell>
          <cell r="O1003">
            <v>2675180.96</v>
          </cell>
          <cell r="P1003">
            <v>3187366.44</v>
          </cell>
          <cell r="Q1003">
            <v>1079549.5191666665</v>
          </cell>
          <cell r="T1003" t="str">
            <v>53</v>
          </cell>
          <cell r="V1003">
            <v>0</v>
          </cell>
          <cell r="W1003">
            <v>0</v>
          </cell>
          <cell r="X1003">
            <v>0</v>
          </cell>
          <cell r="AD1003">
            <v>0</v>
          </cell>
          <cell r="AE1003">
            <v>1079549.5191666665</v>
          </cell>
          <cell r="AF1003">
            <v>1079549.5191666665</v>
          </cell>
          <cell r="AG1003">
            <v>1079549.5191666665</v>
          </cell>
          <cell r="AJ1003">
            <v>0</v>
          </cell>
        </row>
        <row r="1004">
          <cell r="A1004">
            <v>18600021</v>
          </cell>
          <cell r="C1004" t="str">
            <v>Upper Baker Structure Fire- Interim Mit</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T1004" t="str">
            <v>53</v>
          </cell>
          <cell r="V1004">
            <v>0</v>
          </cell>
          <cell r="W1004">
            <v>0</v>
          </cell>
          <cell r="X1004">
            <v>0</v>
          </cell>
          <cell r="AD1004">
            <v>0</v>
          </cell>
          <cell r="AE1004">
            <v>0</v>
          </cell>
          <cell r="AF1004">
            <v>0</v>
          </cell>
          <cell r="AG1004">
            <v>0</v>
          </cell>
          <cell r="AJ1004">
            <v>0</v>
          </cell>
        </row>
        <row r="1005">
          <cell r="A1005">
            <v>18600031</v>
          </cell>
          <cell r="C1005" t="str">
            <v>CLX Cashier Shortage Blocked</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T1005" t="str">
            <v>53</v>
          </cell>
          <cell r="AD1005">
            <v>0</v>
          </cell>
          <cell r="AE1005">
            <v>0</v>
          </cell>
          <cell r="AF1005">
            <v>0</v>
          </cell>
          <cell r="AG1005">
            <v>0</v>
          </cell>
          <cell r="AJ1005">
            <v>0</v>
          </cell>
        </row>
        <row r="1006">
          <cell r="A1006">
            <v>18600053</v>
          </cell>
          <cell r="C1006" t="str">
            <v>ZCLM Damage Claim Orders</v>
          </cell>
          <cell r="D1006">
            <v>3961132.96</v>
          </cell>
          <cell r="E1006">
            <v>3670522.34</v>
          </cell>
          <cell r="F1006">
            <v>3506052.82</v>
          </cell>
          <cell r="G1006">
            <v>3778931.74</v>
          </cell>
          <cell r="H1006">
            <v>4389051.9400000004</v>
          </cell>
          <cell r="I1006">
            <v>4352640.05</v>
          </cell>
          <cell r="J1006">
            <v>4620578.38</v>
          </cell>
          <cell r="K1006">
            <v>4849581.97</v>
          </cell>
          <cell r="L1006">
            <v>5046883.3</v>
          </cell>
          <cell r="M1006">
            <v>5519809.4199999999</v>
          </cell>
          <cell r="N1006">
            <v>5626044.2199999997</v>
          </cell>
          <cell r="O1006">
            <v>5534674.2300000004</v>
          </cell>
          <cell r="P1006">
            <v>5550370.5300000003</v>
          </cell>
          <cell r="Q1006">
            <v>4637543.5129166665</v>
          </cell>
          <cell r="V1006">
            <v>0</v>
          </cell>
          <cell r="W1006">
            <v>0</v>
          </cell>
          <cell r="X1006">
            <v>0</v>
          </cell>
          <cell r="AD1006">
            <v>0</v>
          </cell>
          <cell r="AH1006">
            <v>4637543.5129166665</v>
          </cell>
          <cell r="AJ1006">
            <v>0</v>
          </cell>
        </row>
        <row r="1007">
          <cell r="A1007">
            <v>18600063</v>
          </cell>
          <cell r="C1007" t="str">
            <v>Cashiers Shortages - Misc Def Debits</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T1007" t="str">
            <v>57</v>
          </cell>
          <cell r="V1007">
            <v>0</v>
          </cell>
          <cell r="W1007">
            <v>0</v>
          </cell>
          <cell r="X1007">
            <v>0</v>
          </cell>
          <cell r="AD1007">
            <v>0</v>
          </cell>
          <cell r="AE1007">
            <v>0</v>
          </cell>
          <cell r="AF1007">
            <v>0</v>
          </cell>
          <cell r="AG1007">
            <v>0</v>
          </cell>
          <cell r="AJ1007">
            <v>0</v>
          </cell>
        </row>
        <row r="1008">
          <cell r="A1008">
            <v>18600073</v>
          </cell>
          <cell r="C1008" t="str">
            <v>Intang FAS87 Pension Asset - Misc Def Debits</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T1008" t="str">
            <v>57</v>
          </cell>
          <cell r="V1008">
            <v>0</v>
          </cell>
          <cell r="W1008">
            <v>0</v>
          </cell>
          <cell r="X1008">
            <v>0</v>
          </cell>
          <cell r="AD1008">
            <v>0</v>
          </cell>
          <cell r="AE1008">
            <v>0</v>
          </cell>
          <cell r="AF1008">
            <v>0</v>
          </cell>
          <cell r="AG1008">
            <v>0</v>
          </cell>
          <cell r="AJ1008">
            <v>0</v>
          </cell>
        </row>
        <row r="1009">
          <cell r="A1009">
            <v>18600082</v>
          </cell>
          <cell r="C1009" t="str">
            <v>Env Rem - Lake Union Legal Costs</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T1009" t="str">
            <v>57</v>
          </cell>
          <cell r="V1009">
            <v>0</v>
          </cell>
          <cell r="W1009">
            <v>0</v>
          </cell>
          <cell r="X1009">
            <v>0</v>
          </cell>
          <cell r="AD1009">
            <v>0</v>
          </cell>
          <cell r="AE1009">
            <v>0</v>
          </cell>
          <cell r="AF1009">
            <v>0</v>
          </cell>
          <cell r="AG1009">
            <v>0</v>
          </cell>
          <cell r="AJ1009">
            <v>0</v>
          </cell>
        </row>
        <row r="1010">
          <cell r="A1010">
            <v>18600083</v>
          </cell>
          <cell r="C1010" t="str">
            <v>Prepd Pens Cost Excess Contrib - Misc Def Deb</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T1010" t="str">
            <v>57</v>
          </cell>
          <cell r="V1010">
            <v>0</v>
          </cell>
          <cell r="W1010">
            <v>0</v>
          </cell>
          <cell r="X1010">
            <v>0</v>
          </cell>
          <cell r="AD1010">
            <v>0</v>
          </cell>
          <cell r="AE1010">
            <v>0</v>
          </cell>
          <cell r="AF1010">
            <v>0</v>
          </cell>
          <cell r="AG1010">
            <v>0</v>
          </cell>
          <cell r="AJ1010">
            <v>0</v>
          </cell>
        </row>
        <row r="1011">
          <cell r="A1011">
            <v>18600091</v>
          </cell>
          <cell r="C1011" t="str">
            <v>Generating Plant Expenses</v>
          </cell>
          <cell r="D1011">
            <v>6736.13</v>
          </cell>
          <cell r="E1011">
            <v>6469.97</v>
          </cell>
          <cell r="F1011">
            <v>4437.8500000000004</v>
          </cell>
          <cell r="G1011">
            <v>4199.91</v>
          </cell>
          <cell r="H1011">
            <v>6814.86</v>
          </cell>
          <cell r="I1011">
            <v>9268.68</v>
          </cell>
          <cell r="J1011">
            <v>9268.68</v>
          </cell>
          <cell r="K1011">
            <v>8358.08</v>
          </cell>
          <cell r="L1011">
            <v>7443.65</v>
          </cell>
          <cell r="M1011">
            <v>7687.53</v>
          </cell>
          <cell r="N1011">
            <v>19794.669999999998</v>
          </cell>
          <cell r="O1011">
            <v>4950.6099999999997</v>
          </cell>
          <cell r="P1011">
            <v>5732.52</v>
          </cell>
          <cell r="Q1011">
            <v>7910.7345833333338</v>
          </cell>
          <cell r="T1011" t="str">
            <v xml:space="preserve"> </v>
          </cell>
          <cell r="U1011" t="str">
            <v>Changed</v>
          </cell>
          <cell r="V1011">
            <v>0</v>
          </cell>
          <cell r="W1011">
            <v>0</v>
          </cell>
          <cell r="X1011">
            <v>0</v>
          </cell>
          <cell r="AD1011">
            <v>0</v>
          </cell>
          <cell r="AH1011">
            <v>7910.7345833333338</v>
          </cell>
          <cell r="AJ1011">
            <v>0</v>
          </cell>
        </row>
        <row r="1012">
          <cell r="A1012">
            <v>18600101</v>
          </cell>
          <cell r="C1012" t="str">
            <v>Unamortized AFUCE Gross Up (2/97-12/02)</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T1012" t="str">
            <v>57</v>
          </cell>
          <cell r="V1012">
            <v>0</v>
          </cell>
          <cell r="W1012">
            <v>0</v>
          </cell>
          <cell r="X1012">
            <v>0</v>
          </cell>
          <cell r="AD1012">
            <v>0</v>
          </cell>
          <cell r="AE1012">
            <v>0</v>
          </cell>
          <cell r="AF1012">
            <v>0</v>
          </cell>
          <cell r="AG1012">
            <v>0</v>
          </cell>
          <cell r="AJ1012">
            <v>0</v>
          </cell>
        </row>
        <row r="1013">
          <cell r="A1013">
            <v>18600121</v>
          </cell>
          <cell r="C1013" t="str">
            <v>Wind Resource Acquisition</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T1013" t="str">
            <v>57</v>
          </cell>
          <cell r="V1013">
            <v>0</v>
          </cell>
          <cell r="W1013">
            <v>0</v>
          </cell>
          <cell r="X1013">
            <v>0</v>
          </cell>
          <cell r="AD1013">
            <v>0</v>
          </cell>
          <cell r="AE1013">
            <v>0</v>
          </cell>
          <cell r="AF1013">
            <v>0</v>
          </cell>
          <cell r="AG1013">
            <v>0</v>
          </cell>
          <cell r="AJ1013">
            <v>0</v>
          </cell>
        </row>
        <row r="1014">
          <cell r="A1014">
            <v>18600122</v>
          </cell>
          <cell r="C1014" t="str">
            <v>Gas - Misc Def Debits</v>
          </cell>
          <cell r="D1014">
            <v>-270.87</v>
          </cell>
          <cell r="E1014">
            <v>-5805.85</v>
          </cell>
          <cell r="F1014">
            <v>-4294.7700000000004</v>
          </cell>
          <cell r="G1014">
            <v>-3140.38</v>
          </cell>
          <cell r="H1014">
            <v>-2355</v>
          </cell>
          <cell r="I1014">
            <v>-1631.12</v>
          </cell>
          <cell r="J1014">
            <v>-2430.34</v>
          </cell>
          <cell r="K1014">
            <v>662.64</v>
          </cell>
          <cell r="L1014">
            <v>1410.74</v>
          </cell>
          <cell r="M1014">
            <v>2137.6</v>
          </cell>
          <cell r="N1014">
            <v>2672.79</v>
          </cell>
          <cell r="O1014">
            <v>3413.13</v>
          </cell>
          <cell r="P1014">
            <v>4295.8500000000004</v>
          </cell>
          <cell r="Q1014">
            <v>-612.33916666666653</v>
          </cell>
          <cell r="T1014" t="str">
            <v xml:space="preserve"> </v>
          </cell>
          <cell r="U1014" t="str">
            <v>Changed</v>
          </cell>
          <cell r="V1014">
            <v>0</v>
          </cell>
          <cell r="W1014">
            <v>0</v>
          </cell>
          <cell r="X1014">
            <v>0</v>
          </cell>
          <cell r="AD1014">
            <v>0</v>
          </cell>
          <cell r="AH1014">
            <v>-612.33916666666653</v>
          </cell>
          <cell r="AJ1014">
            <v>0</v>
          </cell>
        </row>
        <row r="1015">
          <cell r="A1015">
            <v>18600123</v>
          </cell>
          <cell r="C1015" t="str">
            <v>Cashiers Shortages - CLX</v>
          </cell>
          <cell r="D1015">
            <v>630.84</v>
          </cell>
          <cell r="E1015">
            <v>690.84</v>
          </cell>
          <cell r="F1015">
            <v>717.84</v>
          </cell>
          <cell r="G1015">
            <v>0</v>
          </cell>
          <cell r="H1015">
            <v>-20</v>
          </cell>
          <cell r="I1015">
            <v>435.03</v>
          </cell>
          <cell r="J1015">
            <v>550.03</v>
          </cell>
          <cell r="K1015">
            <v>590.03</v>
          </cell>
          <cell r="L1015">
            <v>600.03</v>
          </cell>
          <cell r="M1015">
            <v>615.03</v>
          </cell>
          <cell r="N1015">
            <v>748.03</v>
          </cell>
          <cell r="O1015">
            <v>813.03</v>
          </cell>
          <cell r="P1015">
            <v>913.03</v>
          </cell>
          <cell r="Q1015">
            <v>542.65208333333328</v>
          </cell>
          <cell r="T1015" t="str">
            <v xml:space="preserve"> </v>
          </cell>
          <cell r="U1015" t="str">
            <v>Changed</v>
          </cell>
          <cell r="V1015">
            <v>0</v>
          </cell>
          <cell r="W1015">
            <v>0</v>
          </cell>
          <cell r="X1015">
            <v>0</v>
          </cell>
          <cell r="AD1015">
            <v>0</v>
          </cell>
          <cell r="AH1015">
            <v>542.65208333333328</v>
          </cell>
          <cell r="AJ1015">
            <v>0</v>
          </cell>
        </row>
        <row r="1016">
          <cell r="A1016">
            <v>18600131</v>
          </cell>
          <cell r="C1016" t="str">
            <v>All Source Resource Acquisition</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T1016" t="str">
            <v>57</v>
          </cell>
          <cell r="V1016">
            <v>0</v>
          </cell>
          <cell r="W1016">
            <v>0</v>
          </cell>
          <cell r="X1016">
            <v>0</v>
          </cell>
          <cell r="AD1016">
            <v>0</v>
          </cell>
          <cell r="AE1016">
            <v>0</v>
          </cell>
          <cell r="AF1016">
            <v>0</v>
          </cell>
          <cell r="AG1016">
            <v>0</v>
          </cell>
          <cell r="AJ1016">
            <v>0</v>
          </cell>
        </row>
        <row r="1017">
          <cell r="A1017">
            <v>18600141</v>
          </cell>
          <cell r="C1017" t="str">
            <v>PTC Credits (Sch 95a)</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T1017" t="str">
            <v>57</v>
          </cell>
          <cell r="V1017">
            <v>0</v>
          </cell>
          <cell r="W1017">
            <v>0</v>
          </cell>
          <cell r="X1017">
            <v>0</v>
          </cell>
          <cell r="AD1017">
            <v>0</v>
          </cell>
          <cell r="AE1017">
            <v>0</v>
          </cell>
          <cell r="AF1017">
            <v>0</v>
          </cell>
          <cell r="AG1017">
            <v>0</v>
          </cell>
          <cell r="AJ1017">
            <v>0</v>
          </cell>
        </row>
        <row r="1018">
          <cell r="A1018">
            <v>18600143</v>
          </cell>
          <cell r="C1018" t="str">
            <v>Unbilled Accumulated Costs</v>
          </cell>
          <cell r="D1018">
            <v>14893.62</v>
          </cell>
          <cell r="E1018">
            <v>32841.68</v>
          </cell>
          <cell r="F1018">
            <v>10654.4</v>
          </cell>
          <cell r="G1018">
            <v>4967.59</v>
          </cell>
          <cell r="H1018">
            <v>14970.73</v>
          </cell>
          <cell r="I1018">
            <v>15384.65</v>
          </cell>
          <cell r="J1018">
            <v>46640.12</v>
          </cell>
          <cell r="K1018">
            <v>18977.45</v>
          </cell>
          <cell r="L1018">
            <v>23220.33</v>
          </cell>
          <cell r="M1018">
            <v>15814.75</v>
          </cell>
          <cell r="N1018">
            <v>10941.12</v>
          </cell>
          <cell r="O1018">
            <v>55729.63</v>
          </cell>
          <cell r="P1018">
            <v>61405.19</v>
          </cell>
          <cell r="Q1018">
            <v>24024.321249999997</v>
          </cell>
          <cell r="T1018" t="str">
            <v>53</v>
          </cell>
          <cell r="V1018">
            <v>0</v>
          </cell>
          <cell r="W1018">
            <v>0</v>
          </cell>
          <cell r="X1018">
            <v>0</v>
          </cell>
          <cell r="AD1018">
            <v>0</v>
          </cell>
          <cell r="AE1018">
            <v>24024.321249999997</v>
          </cell>
          <cell r="AF1018">
            <v>24024.321249999997</v>
          </cell>
          <cell r="AG1018">
            <v>24024.321249999997</v>
          </cell>
          <cell r="AJ1018">
            <v>0</v>
          </cell>
        </row>
        <row r="1019">
          <cell r="A1019">
            <v>18600151</v>
          </cell>
          <cell r="C1019" t="str">
            <v>PTC Credits (Sch 95a) Contra</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T1019" t="str">
            <v>57</v>
          </cell>
          <cell r="V1019">
            <v>0</v>
          </cell>
          <cell r="W1019">
            <v>0</v>
          </cell>
          <cell r="X1019">
            <v>0</v>
          </cell>
          <cell r="AD1019">
            <v>0</v>
          </cell>
          <cell r="AE1019">
            <v>0</v>
          </cell>
          <cell r="AF1019">
            <v>0</v>
          </cell>
          <cell r="AG1019">
            <v>0</v>
          </cell>
          <cell r="AJ1019">
            <v>0</v>
          </cell>
        </row>
        <row r="1020">
          <cell r="A1020">
            <v>18600161</v>
          </cell>
          <cell r="C1020" t="str">
            <v>Advance Pmt Montana Firm Contract - Misc Def</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V1020">
            <v>0</v>
          </cell>
          <cell r="W1020">
            <v>0</v>
          </cell>
          <cell r="X1020">
            <v>0</v>
          </cell>
          <cell r="AD1020">
            <v>0</v>
          </cell>
          <cell r="AH1020">
            <v>0</v>
          </cell>
          <cell r="AJ1020">
            <v>0</v>
          </cell>
        </row>
        <row r="1021">
          <cell r="A1021">
            <v>18600193</v>
          </cell>
          <cell r="C1021" t="str">
            <v>2004 Credit Facility</v>
          </cell>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T1021">
            <v>11</v>
          </cell>
          <cell r="V1021">
            <v>0</v>
          </cell>
          <cell r="W1021">
            <v>0</v>
          </cell>
          <cell r="X1021">
            <v>0</v>
          </cell>
          <cell r="AD1021">
            <v>0</v>
          </cell>
          <cell r="AJ1021">
            <v>0</v>
          </cell>
        </row>
        <row r="1022">
          <cell r="A1022">
            <v>18600203</v>
          </cell>
          <cell r="C1022" t="str">
            <v>Def Debits - Misc Def Debits</v>
          </cell>
          <cell r="D1022">
            <v>0</v>
          </cell>
          <cell r="E1022">
            <v>0</v>
          </cell>
          <cell r="F1022">
            <v>0</v>
          </cell>
          <cell r="G1022">
            <v>149468.6</v>
          </cell>
          <cell r="H1022">
            <v>0</v>
          </cell>
          <cell r="I1022">
            <v>0</v>
          </cell>
          <cell r="J1022">
            <v>0</v>
          </cell>
          <cell r="K1022">
            <v>0</v>
          </cell>
          <cell r="L1022">
            <v>0</v>
          </cell>
          <cell r="M1022">
            <v>0</v>
          </cell>
          <cell r="N1022">
            <v>0</v>
          </cell>
          <cell r="O1022">
            <v>0</v>
          </cell>
          <cell r="P1022">
            <v>0</v>
          </cell>
          <cell r="Q1022">
            <v>12455.716666666667</v>
          </cell>
          <cell r="T1022" t="str">
            <v xml:space="preserve"> </v>
          </cell>
          <cell r="U1022" t="str">
            <v>Changed</v>
          </cell>
          <cell r="V1022">
            <v>0</v>
          </cell>
          <cell r="W1022">
            <v>0</v>
          </cell>
          <cell r="X1022">
            <v>0</v>
          </cell>
          <cell r="AD1022">
            <v>0</v>
          </cell>
          <cell r="AH1022">
            <v>12455.716666666667</v>
          </cell>
          <cell r="AJ1022">
            <v>0</v>
          </cell>
        </row>
        <row r="1023">
          <cell r="A1023">
            <v>18600213</v>
          </cell>
          <cell r="C1023" t="str">
            <v>2005 - ShelfReg</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T1023" t="str">
            <v>11</v>
          </cell>
          <cell r="V1023">
            <v>0</v>
          </cell>
          <cell r="W1023">
            <v>0</v>
          </cell>
          <cell r="X1023">
            <v>0</v>
          </cell>
          <cell r="AD1023">
            <v>0</v>
          </cell>
          <cell r="AJ1023">
            <v>0</v>
          </cell>
        </row>
        <row r="1024">
          <cell r="A1024">
            <v>18600283</v>
          </cell>
          <cell r="C1024" t="str">
            <v>2006 - Shelf Registration</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T1024" t="str">
            <v>11</v>
          </cell>
          <cell r="V1024">
            <v>0</v>
          </cell>
          <cell r="W1024">
            <v>0</v>
          </cell>
          <cell r="X1024">
            <v>0</v>
          </cell>
          <cell r="AD1024">
            <v>0</v>
          </cell>
          <cell r="AJ1024">
            <v>0</v>
          </cell>
        </row>
        <row r="1025">
          <cell r="A1025">
            <v>18600291</v>
          </cell>
          <cell r="C1025" t="str">
            <v xml:space="preserve">Redmond Ridge Soil Mgmt Agmt    </v>
          </cell>
          <cell r="D1025">
            <v>12399.37</v>
          </cell>
          <cell r="E1025">
            <v>12399.37</v>
          </cell>
          <cell r="F1025">
            <v>12399.37</v>
          </cell>
          <cell r="G1025">
            <v>12399.37</v>
          </cell>
          <cell r="H1025">
            <v>12399.37</v>
          </cell>
          <cell r="I1025">
            <v>12399.37</v>
          </cell>
          <cell r="J1025">
            <v>12399.37</v>
          </cell>
          <cell r="K1025">
            <v>12399.37</v>
          </cell>
          <cell r="L1025">
            <v>12399.37</v>
          </cell>
          <cell r="M1025">
            <v>12399.37</v>
          </cell>
          <cell r="N1025">
            <v>12399.37</v>
          </cell>
          <cell r="O1025">
            <v>12399.37</v>
          </cell>
          <cell r="P1025">
            <v>19899.37</v>
          </cell>
          <cell r="Q1025">
            <v>12711.869999999997</v>
          </cell>
          <cell r="T1025" t="str">
            <v xml:space="preserve"> </v>
          </cell>
          <cell r="V1025">
            <v>0</v>
          </cell>
          <cell r="W1025">
            <v>0</v>
          </cell>
          <cell r="X1025">
            <v>0</v>
          </cell>
          <cell r="AD1025">
            <v>0</v>
          </cell>
          <cell r="AH1025">
            <v>12711.869999999997</v>
          </cell>
          <cell r="AJ1025">
            <v>0</v>
          </cell>
        </row>
        <row r="1026">
          <cell r="A1026">
            <v>18600293</v>
          </cell>
          <cell r="C1026" t="str">
            <v>Real Estate Reimbursable Projects</v>
          </cell>
          <cell r="D1026">
            <v>11849.47</v>
          </cell>
          <cell r="E1026">
            <v>22816.41</v>
          </cell>
          <cell r="F1026">
            <v>38823.03</v>
          </cell>
          <cell r="G1026">
            <v>155954.32999999999</v>
          </cell>
          <cell r="H1026">
            <v>219982.06</v>
          </cell>
          <cell r="I1026">
            <v>219982.06</v>
          </cell>
          <cell r="J1026">
            <v>222308.32</v>
          </cell>
          <cell r="K1026">
            <v>222308.32</v>
          </cell>
          <cell r="L1026">
            <v>9569.2199999999993</v>
          </cell>
          <cell r="M1026">
            <v>0</v>
          </cell>
          <cell r="N1026">
            <v>0</v>
          </cell>
          <cell r="O1026">
            <v>0</v>
          </cell>
          <cell r="P1026">
            <v>0</v>
          </cell>
          <cell r="Q1026">
            <v>93139.04041666667</v>
          </cell>
          <cell r="T1026" t="str">
            <v xml:space="preserve"> </v>
          </cell>
          <cell r="U1026" t="str">
            <v>Changed</v>
          </cell>
          <cell r="V1026">
            <v>0</v>
          </cell>
          <cell r="W1026">
            <v>0</v>
          </cell>
          <cell r="X1026">
            <v>0</v>
          </cell>
          <cell r="AD1026">
            <v>0</v>
          </cell>
          <cell r="AH1026">
            <v>93139.04041666667</v>
          </cell>
          <cell r="AJ1026">
            <v>0</v>
          </cell>
        </row>
        <row r="1027">
          <cell r="A1027">
            <v>18600301</v>
          </cell>
          <cell r="C1027" t="str">
            <v>PGA FAS 157 Net Credit Reserve</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T1027" t="str">
            <v>57</v>
          </cell>
          <cell r="AD1027">
            <v>0</v>
          </cell>
          <cell r="AE1027">
            <v>0</v>
          </cell>
          <cell r="AF1027">
            <v>0</v>
          </cell>
          <cell r="AG1027">
            <v>0</v>
          </cell>
          <cell r="AJ1027">
            <v>0</v>
          </cell>
        </row>
        <row r="1028">
          <cell r="A1028">
            <v>18600311</v>
          </cell>
          <cell r="C1028" t="str">
            <v>Misc Dfrd Debits - LSR Ph.1 Fixed Costs UE-111048</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t="str">
            <v>6o</v>
          </cell>
          <cell r="T1028" t="str">
            <v>23</v>
          </cell>
          <cell r="V1028">
            <v>0</v>
          </cell>
          <cell r="W1028">
            <v>0</v>
          </cell>
          <cell r="X1028">
            <v>0</v>
          </cell>
          <cell r="Y1028">
            <v>0</v>
          </cell>
          <cell r="AA1028">
            <v>0</v>
          </cell>
          <cell r="AC1028">
            <v>0</v>
          </cell>
          <cell r="AD1028">
            <v>0</v>
          </cell>
          <cell r="AJ1028">
            <v>0</v>
          </cell>
        </row>
        <row r="1029">
          <cell r="A1029">
            <v>18600321</v>
          </cell>
          <cell r="C1029" t="str">
            <v>Residential Exchange - Misc Deferred De</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T1029" t="str">
            <v>57</v>
          </cell>
          <cell r="V1029">
            <v>0</v>
          </cell>
          <cell r="W1029">
            <v>0</v>
          </cell>
          <cell r="X1029">
            <v>0</v>
          </cell>
          <cell r="AD1029">
            <v>0</v>
          </cell>
          <cell r="AE1029">
            <v>0</v>
          </cell>
          <cell r="AF1029">
            <v>0</v>
          </cell>
          <cell r="AG1029">
            <v>0</v>
          </cell>
          <cell r="AJ1029">
            <v>0</v>
          </cell>
        </row>
        <row r="1030">
          <cell r="A1030">
            <v>18600323</v>
          </cell>
          <cell r="C1030" t="str">
            <v>2002 Universal Shelf</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T1030">
            <v>11</v>
          </cell>
          <cell r="V1030">
            <v>0</v>
          </cell>
          <cell r="W1030">
            <v>0</v>
          </cell>
          <cell r="X1030">
            <v>0</v>
          </cell>
          <cell r="AD1030">
            <v>0</v>
          </cell>
          <cell r="AE1030">
            <v>0</v>
          </cell>
          <cell r="AF1030">
            <v>0</v>
          </cell>
          <cell r="AG1030">
            <v>0</v>
          </cell>
          <cell r="AJ1030">
            <v>0</v>
          </cell>
        </row>
        <row r="1031">
          <cell r="A1031">
            <v>18600331</v>
          </cell>
          <cell r="C1031" t="str">
            <v>Misc. Dfrd Debits- LSR Phase 1 Var. Costs UE-111048</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t="str">
            <v>6o</v>
          </cell>
          <cell r="T1031" t="str">
            <v>23</v>
          </cell>
          <cell r="V1031">
            <v>0</v>
          </cell>
          <cell r="W1031">
            <v>0</v>
          </cell>
          <cell r="X1031">
            <v>0</v>
          </cell>
          <cell r="Y1031">
            <v>0</v>
          </cell>
          <cell r="AA1031">
            <v>0</v>
          </cell>
          <cell r="AC1031">
            <v>0</v>
          </cell>
          <cell r="AD1031">
            <v>0</v>
          </cell>
          <cell r="AJ1031">
            <v>0</v>
          </cell>
        </row>
        <row r="1032">
          <cell r="A1032">
            <v>18600341</v>
          </cell>
          <cell r="C1032" t="str">
            <v>Whitehorn Turbine Repair</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T1032" t="str">
            <v>57</v>
          </cell>
          <cell r="V1032">
            <v>0</v>
          </cell>
          <cell r="W1032">
            <v>0</v>
          </cell>
          <cell r="X1032">
            <v>0</v>
          </cell>
          <cell r="AD1032">
            <v>0</v>
          </cell>
          <cell r="AE1032">
            <v>0</v>
          </cell>
          <cell r="AF1032">
            <v>0</v>
          </cell>
          <cell r="AG1032">
            <v>0</v>
          </cell>
          <cell r="AJ1032">
            <v>0</v>
          </cell>
        </row>
        <row r="1033">
          <cell r="A1033">
            <v>18600342</v>
          </cell>
          <cell r="C1033" t="str">
            <v>Municipal Tax Assessment - Gas</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T1033" t="str">
            <v>57</v>
          </cell>
          <cell r="V1033">
            <v>0</v>
          </cell>
          <cell r="W1033">
            <v>0</v>
          </cell>
          <cell r="X1033">
            <v>0</v>
          </cell>
          <cell r="AD1033">
            <v>0</v>
          </cell>
          <cell r="AE1033">
            <v>0</v>
          </cell>
          <cell r="AF1033">
            <v>0</v>
          </cell>
          <cell r="AG1033">
            <v>0</v>
          </cell>
          <cell r="AJ1033">
            <v>0</v>
          </cell>
        </row>
        <row r="1034">
          <cell r="A1034">
            <v>18600343</v>
          </cell>
          <cell r="C1034" t="str">
            <v>2009 - Shelf Registration</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T1034" t="str">
            <v>11</v>
          </cell>
          <cell r="V1034">
            <v>0</v>
          </cell>
          <cell r="W1034">
            <v>0</v>
          </cell>
          <cell r="X1034">
            <v>0</v>
          </cell>
          <cell r="AD1034">
            <v>0</v>
          </cell>
          <cell r="AJ1034">
            <v>0</v>
          </cell>
        </row>
        <row r="1035">
          <cell r="A1035">
            <v>18600351</v>
          </cell>
          <cell r="C1035" t="str">
            <v>Misc Deferred Debits - MNT Fixed Costs UE-082128</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t="str">
            <v>6i</v>
          </cell>
          <cell r="T1035" t="str">
            <v>23</v>
          </cell>
          <cell r="V1035">
            <v>0</v>
          </cell>
          <cell r="W1035">
            <v>0</v>
          </cell>
          <cell r="X1035">
            <v>0</v>
          </cell>
          <cell r="Y1035">
            <v>0</v>
          </cell>
          <cell r="AA1035">
            <v>0</v>
          </cell>
          <cell r="AD1035">
            <v>0</v>
          </cell>
          <cell r="AJ1035">
            <v>0</v>
          </cell>
        </row>
        <row r="1036">
          <cell r="A1036">
            <v>18600353</v>
          </cell>
          <cell r="C1036" t="str">
            <v>2010 Shelf Registration</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T1036" t="str">
            <v>11</v>
          </cell>
          <cell r="V1036">
            <v>0</v>
          </cell>
          <cell r="W1036">
            <v>0</v>
          </cell>
          <cell r="X1036">
            <v>0</v>
          </cell>
          <cell r="AD1036">
            <v>0</v>
          </cell>
          <cell r="AJ1036">
            <v>0</v>
          </cell>
        </row>
        <row r="1037">
          <cell r="A1037">
            <v>18600361</v>
          </cell>
          <cell r="C1037" t="str">
            <v>Misc Deferred Debits - MNT Var Costs UE-082128</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t="str">
            <v>6i</v>
          </cell>
          <cell r="T1037" t="str">
            <v>23</v>
          </cell>
          <cell r="V1037">
            <v>0</v>
          </cell>
          <cell r="W1037">
            <v>0</v>
          </cell>
          <cell r="X1037">
            <v>0</v>
          </cell>
          <cell r="Y1037">
            <v>0</v>
          </cell>
          <cell r="AA1037">
            <v>0</v>
          </cell>
          <cell r="AD1037">
            <v>0</v>
          </cell>
          <cell r="AJ1037">
            <v>0</v>
          </cell>
        </row>
        <row r="1038">
          <cell r="A1038">
            <v>18600363</v>
          </cell>
          <cell r="C1038" t="str">
            <v>2011 PSE Universal Shelf Registration</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T1038" t="str">
            <v>11</v>
          </cell>
          <cell r="V1038">
            <v>0</v>
          </cell>
          <cell r="W1038">
            <v>0</v>
          </cell>
          <cell r="X1038">
            <v>0</v>
          </cell>
          <cell r="AD1038">
            <v>0</v>
          </cell>
          <cell r="AJ1038">
            <v>0</v>
          </cell>
        </row>
        <row r="1039">
          <cell r="A1039">
            <v>18600371</v>
          </cell>
          <cell r="C1039" t="str">
            <v>MNT Return on RB &amp; CD on Fixed Deferral UE-082128</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t="str">
            <v>6i</v>
          </cell>
          <cell r="T1039" t="str">
            <v>23</v>
          </cell>
          <cell r="V1039">
            <v>0</v>
          </cell>
          <cell r="W1039">
            <v>0</v>
          </cell>
          <cell r="X1039">
            <v>0</v>
          </cell>
          <cell r="Y1039">
            <v>0</v>
          </cell>
          <cell r="AA1039">
            <v>0</v>
          </cell>
          <cell r="AD1039">
            <v>0</v>
          </cell>
          <cell r="AJ1039">
            <v>0</v>
          </cell>
        </row>
        <row r="1040">
          <cell r="A1040">
            <v>18600373</v>
          </cell>
          <cell r="C1040" t="str">
            <v>$350M Hedging Credit Facility PSE 2013</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T1040" t="str">
            <v>11</v>
          </cell>
          <cell r="V1040">
            <v>0</v>
          </cell>
          <cell r="W1040">
            <v>0</v>
          </cell>
          <cell r="X1040">
            <v>0</v>
          </cell>
          <cell r="AD1040">
            <v>0</v>
          </cell>
          <cell r="AJ1040">
            <v>0</v>
          </cell>
        </row>
        <row r="1041">
          <cell r="A1041">
            <v>18600381</v>
          </cell>
          <cell r="C1041" t="str">
            <v>Misc Def Debits - MNT Carry Costs Var UE-082128</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t="str">
            <v xml:space="preserve"> </v>
          </cell>
          <cell r="T1041" t="str">
            <v>57</v>
          </cell>
          <cell r="V1041">
            <v>0</v>
          </cell>
          <cell r="W1041">
            <v>0</v>
          </cell>
          <cell r="X1041">
            <v>0</v>
          </cell>
          <cell r="AD1041">
            <v>0</v>
          </cell>
          <cell r="AE1041">
            <v>0</v>
          </cell>
          <cell r="AF1041">
            <v>0</v>
          </cell>
          <cell r="AG1041">
            <v>0</v>
          </cell>
          <cell r="AJ1041">
            <v>0</v>
          </cell>
        </row>
        <row r="1042">
          <cell r="A1042">
            <v>18600383</v>
          </cell>
          <cell r="C1042" t="str">
            <v>$650M Liguidity Credit Facility PSE 2013</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T1042" t="str">
            <v>11</v>
          </cell>
          <cell r="V1042">
            <v>0</v>
          </cell>
          <cell r="W1042">
            <v>0</v>
          </cell>
          <cell r="X1042">
            <v>0</v>
          </cell>
          <cell r="AD1042">
            <v>0</v>
          </cell>
          <cell r="AJ1042">
            <v>0</v>
          </cell>
        </row>
        <row r="1043">
          <cell r="A1043">
            <v>18600391</v>
          </cell>
          <cell r="C1043" t="str">
            <v>LSR Ph. 1 RB Return on Fixed Def. UE-111048</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t="str">
            <v>6o</v>
          </cell>
          <cell r="T1043" t="str">
            <v>23</v>
          </cell>
          <cell r="V1043">
            <v>0</v>
          </cell>
          <cell r="W1043">
            <v>0</v>
          </cell>
          <cell r="X1043">
            <v>0</v>
          </cell>
          <cell r="Y1043">
            <v>0</v>
          </cell>
          <cell r="AA1043">
            <v>0</v>
          </cell>
          <cell r="AC1043">
            <v>0</v>
          </cell>
          <cell r="AD1043">
            <v>0</v>
          </cell>
          <cell r="AJ1043">
            <v>0</v>
          </cell>
        </row>
        <row r="1044">
          <cell r="A1044">
            <v>18600393</v>
          </cell>
          <cell r="C1044" t="str">
            <v>Deferred Debits - CFS Parts Warranty Re</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T1044" t="str">
            <v>57</v>
          </cell>
          <cell r="V1044">
            <v>0</v>
          </cell>
          <cell r="W1044">
            <v>0</v>
          </cell>
          <cell r="X1044">
            <v>0</v>
          </cell>
          <cell r="AD1044">
            <v>0</v>
          </cell>
          <cell r="AE1044">
            <v>0</v>
          </cell>
          <cell r="AF1044">
            <v>0</v>
          </cell>
          <cell r="AG1044">
            <v>0</v>
          </cell>
          <cell r="AJ1044">
            <v>0</v>
          </cell>
        </row>
        <row r="1045">
          <cell r="A1045">
            <v>18600401</v>
          </cell>
          <cell r="C1045" t="str">
            <v>Bellingham Tax Assessment - Misc. Deferred Debits</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T1045" t="str">
            <v>57</v>
          </cell>
          <cell r="V1045">
            <v>0</v>
          </cell>
          <cell r="W1045">
            <v>0</v>
          </cell>
          <cell r="X1045">
            <v>0</v>
          </cell>
          <cell r="AD1045">
            <v>0</v>
          </cell>
          <cell r="AE1045">
            <v>0</v>
          </cell>
          <cell r="AF1045">
            <v>0</v>
          </cell>
          <cell r="AG1045">
            <v>0</v>
          </cell>
          <cell r="AJ1045">
            <v>0</v>
          </cell>
        </row>
        <row r="1046">
          <cell r="A1046">
            <v>18600403</v>
          </cell>
          <cell r="C1046" t="str">
            <v>IBNR for Workers Comp</v>
          </cell>
          <cell r="D1046">
            <v>1806145.43</v>
          </cell>
          <cell r="E1046">
            <v>1806145.43</v>
          </cell>
          <cell r="F1046">
            <v>1806145.43</v>
          </cell>
          <cell r="G1046">
            <v>1699128.75</v>
          </cell>
          <cell r="H1046">
            <v>1699128.75</v>
          </cell>
          <cell r="I1046">
            <v>1699128.75</v>
          </cell>
          <cell r="J1046">
            <v>1300386.67</v>
          </cell>
          <cell r="K1046">
            <v>1300386.67</v>
          </cell>
          <cell r="L1046">
            <v>1300386.67</v>
          </cell>
          <cell r="M1046">
            <v>1198680.31</v>
          </cell>
          <cell r="N1046">
            <v>1198680.31</v>
          </cell>
          <cell r="O1046">
            <v>1198680.31</v>
          </cell>
          <cell r="P1046">
            <v>1144595.21</v>
          </cell>
          <cell r="Q1046">
            <v>1473520.6975</v>
          </cell>
          <cell r="U1046" t="str">
            <v>No Change</v>
          </cell>
          <cell r="V1046">
            <v>0</v>
          </cell>
          <cell r="W1046">
            <v>0</v>
          </cell>
          <cell r="X1046">
            <v>0</v>
          </cell>
          <cell r="AD1046">
            <v>0</v>
          </cell>
          <cell r="AH1046">
            <v>1473520.6975</v>
          </cell>
          <cell r="AJ1046">
            <v>0</v>
          </cell>
        </row>
        <row r="1047">
          <cell r="A1047">
            <v>18600411</v>
          </cell>
          <cell r="C1047" t="str">
            <v>Municipal Tax Assessment - Electric</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T1047" t="str">
            <v>57</v>
          </cell>
          <cell r="V1047">
            <v>0</v>
          </cell>
          <cell r="W1047">
            <v>0</v>
          </cell>
          <cell r="X1047">
            <v>0</v>
          </cell>
          <cell r="AD1047">
            <v>0</v>
          </cell>
          <cell r="AE1047">
            <v>0</v>
          </cell>
          <cell r="AF1047">
            <v>0</v>
          </cell>
          <cell r="AG1047">
            <v>0</v>
          </cell>
          <cell r="AJ1047">
            <v>0</v>
          </cell>
        </row>
        <row r="1048">
          <cell r="A1048">
            <v>18600413</v>
          </cell>
          <cell r="C1048" t="str">
            <v>2013 Pollution Control Bonds</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T1048" t="str">
            <v>11</v>
          </cell>
          <cell r="V1048">
            <v>0</v>
          </cell>
          <cell r="W1048">
            <v>0</v>
          </cell>
          <cell r="X1048">
            <v>0</v>
          </cell>
          <cell r="AD1048">
            <v>0</v>
          </cell>
          <cell r="AJ1048">
            <v>0</v>
          </cell>
        </row>
        <row r="1049">
          <cell r="A1049">
            <v>18600441</v>
          </cell>
          <cell r="C1049" t="str">
            <v>Real Estate Brokerage Fee</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V1049">
            <v>0</v>
          </cell>
          <cell r="W1049">
            <v>0</v>
          </cell>
          <cell r="X1049">
            <v>0</v>
          </cell>
          <cell r="AD1049">
            <v>0</v>
          </cell>
          <cell r="AH1049">
            <v>0</v>
          </cell>
          <cell r="AJ1049">
            <v>0</v>
          </cell>
        </row>
        <row r="1050">
          <cell r="A1050">
            <v>18600451</v>
          </cell>
          <cell r="C1050" t="str">
            <v>Snoqualmie RB Deferred Return UE-130559</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t="str">
            <v>6a</v>
          </cell>
          <cell r="T1050" t="str">
            <v>23</v>
          </cell>
          <cell r="V1050">
            <v>0</v>
          </cell>
          <cell r="W1050">
            <v>0</v>
          </cell>
          <cell r="X1050">
            <v>0</v>
          </cell>
          <cell r="Y1050">
            <v>0</v>
          </cell>
          <cell r="AA1050">
            <v>0</v>
          </cell>
          <cell r="AC1050">
            <v>0</v>
          </cell>
          <cell r="AD1050">
            <v>0</v>
          </cell>
          <cell r="AJ1050">
            <v>0</v>
          </cell>
        </row>
        <row r="1051">
          <cell r="A1051">
            <v>18600461</v>
          </cell>
          <cell r="C1051" t="str">
            <v>Snoqualmie Variable Deferral UE-130559</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t="str">
            <v>6a</v>
          </cell>
          <cell r="T1051" t="str">
            <v>23</v>
          </cell>
          <cell r="V1051">
            <v>0</v>
          </cell>
          <cell r="W1051">
            <v>0</v>
          </cell>
          <cell r="X1051">
            <v>0</v>
          </cell>
          <cell r="Y1051">
            <v>0</v>
          </cell>
          <cell r="AA1051">
            <v>0</v>
          </cell>
          <cell r="AC1051">
            <v>0</v>
          </cell>
          <cell r="AD1051">
            <v>0</v>
          </cell>
          <cell r="AJ1051">
            <v>0</v>
          </cell>
        </row>
        <row r="1052">
          <cell r="A1052">
            <v>18600473</v>
          </cell>
          <cell r="C1052" t="str">
            <v>SFAS 132 Supplemental Death Intangible</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T1052" t="str">
            <v>57</v>
          </cell>
          <cell r="V1052">
            <v>0</v>
          </cell>
          <cell r="W1052">
            <v>0</v>
          </cell>
          <cell r="X1052">
            <v>0</v>
          </cell>
          <cell r="AD1052">
            <v>0</v>
          </cell>
          <cell r="AE1052">
            <v>0</v>
          </cell>
          <cell r="AF1052">
            <v>0</v>
          </cell>
          <cell r="AG1052">
            <v>0</v>
          </cell>
          <cell r="AJ1052">
            <v>0</v>
          </cell>
        </row>
        <row r="1053">
          <cell r="A1053">
            <v>18600511</v>
          </cell>
          <cell r="C1053" t="str">
            <v>PCA FAS 133 Derivative</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T1053" t="str">
            <v>57</v>
          </cell>
          <cell r="V1053">
            <v>0</v>
          </cell>
          <cell r="W1053">
            <v>0</v>
          </cell>
          <cell r="X1053">
            <v>0</v>
          </cell>
          <cell r="AD1053">
            <v>0</v>
          </cell>
          <cell r="AE1053">
            <v>0</v>
          </cell>
          <cell r="AF1053">
            <v>0</v>
          </cell>
          <cell r="AG1053">
            <v>0</v>
          </cell>
          <cell r="AJ1053">
            <v>0</v>
          </cell>
        </row>
        <row r="1054">
          <cell r="A1054">
            <v>18600512</v>
          </cell>
          <cell r="C1054" t="str">
            <v xml:space="preserve">PGA Unrealized Loss </v>
          </cell>
          <cell r="D1054">
            <v>63403668.590000004</v>
          </cell>
          <cell r="E1054">
            <v>70161331.170000002</v>
          </cell>
          <cell r="F1054">
            <v>70233066.719999999</v>
          </cell>
          <cell r="G1054">
            <v>60889375.350000001</v>
          </cell>
          <cell r="H1054">
            <v>57257233.920000002</v>
          </cell>
          <cell r="I1054">
            <v>67721222.709999993</v>
          </cell>
          <cell r="J1054">
            <v>48086459.609999999</v>
          </cell>
          <cell r="K1054">
            <v>36850561.310000002</v>
          </cell>
          <cell r="L1054">
            <v>29317680.600000001</v>
          </cell>
          <cell r="M1054">
            <v>13939669.17</v>
          </cell>
          <cell r="N1054">
            <v>13140019.08</v>
          </cell>
          <cell r="O1054">
            <v>16040998.060000001</v>
          </cell>
          <cell r="P1054">
            <v>18522578.190000001</v>
          </cell>
          <cell r="Q1054">
            <v>43716728.424166664</v>
          </cell>
          <cell r="T1054" t="str">
            <v>57</v>
          </cell>
          <cell r="V1054">
            <v>0</v>
          </cell>
          <cell r="W1054">
            <v>0</v>
          </cell>
          <cell r="X1054">
            <v>0</v>
          </cell>
          <cell r="AD1054">
            <v>0</v>
          </cell>
          <cell r="AE1054">
            <v>43716728.424166664</v>
          </cell>
          <cell r="AF1054">
            <v>43716728.424166664</v>
          </cell>
          <cell r="AG1054">
            <v>43716728.424166664</v>
          </cell>
          <cell r="AJ1054">
            <v>0</v>
          </cell>
        </row>
        <row r="1055">
          <cell r="A1055">
            <v>18600531</v>
          </cell>
          <cell r="C1055" t="str">
            <v>Misc Def. Debits - Ferndale Fixed UE-121843</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t="str">
            <v>6f</v>
          </cell>
          <cell r="T1055" t="str">
            <v>23</v>
          </cell>
          <cell r="V1055">
            <v>0</v>
          </cell>
          <cell r="W1055">
            <v>0</v>
          </cell>
          <cell r="X1055">
            <v>0</v>
          </cell>
          <cell r="Y1055">
            <v>0</v>
          </cell>
          <cell r="AA1055">
            <v>0</v>
          </cell>
          <cell r="AD1055">
            <v>0</v>
          </cell>
          <cell r="AJ1055">
            <v>0</v>
          </cell>
        </row>
        <row r="1056">
          <cell r="A1056">
            <v>18600541</v>
          </cell>
          <cell r="C1056" t="str">
            <v>Sumas - Def Asset Prepaid Expense-Plnd Major Maint</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t="str">
            <v>6l</v>
          </cell>
          <cell r="T1056" t="str">
            <v>23</v>
          </cell>
          <cell r="V1056">
            <v>0</v>
          </cell>
          <cell r="W1056">
            <v>0</v>
          </cell>
          <cell r="X1056">
            <v>0</v>
          </cell>
          <cell r="Y1056">
            <v>0</v>
          </cell>
          <cell r="AA1056">
            <v>0</v>
          </cell>
          <cell r="AD1056">
            <v>0</v>
          </cell>
          <cell r="AJ1056">
            <v>0</v>
          </cell>
        </row>
        <row r="1057">
          <cell r="A1057">
            <v>18600542</v>
          </cell>
          <cell r="C1057" t="str">
            <v>PGA FAS 157 Liability Reserve</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T1057" t="str">
            <v>57</v>
          </cell>
          <cell r="AE1057">
            <v>0</v>
          </cell>
          <cell r="AF1057">
            <v>0</v>
          </cell>
          <cell r="AG1057">
            <v>0</v>
          </cell>
          <cell r="AJ1057">
            <v>0</v>
          </cell>
        </row>
        <row r="1058">
          <cell r="A1058">
            <v>18600551</v>
          </cell>
          <cell r="C1058" t="str">
            <v>Colstrip # &amp; 4 Deferred Asset-Prepaid Lime</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V1058">
            <v>0</v>
          </cell>
          <cell r="W1058">
            <v>0</v>
          </cell>
          <cell r="X1058">
            <v>0</v>
          </cell>
          <cell r="AD1058">
            <v>0</v>
          </cell>
          <cell r="AE1058">
            <v>0</v>
          </cell>
          <cell r="AF1058">
            <v>0</v>
          </cell>
          <cell r="AG1058">
            <v>0</v>
          </cell>
          <cell r="AH1058">
            <v>0</v>
          </cell>
          <cell r="AJ1058">
            <v>0</v>
          </cell>
        </row>
        <row r="1059">
          <cell r="A1059">
            <v>18600561</v>
          </cell>
          <cell r="C1059" t="str">
            <v>SFAS 71 - Snoqualmie License Expenses</v>
          </cell>
          <cell r="D1059">
            <v>8126893</v>
          </cell>
          <cell r="E1059">
            <v>8126893</v>
          </cell>
          <cell r="F1059">
            <v>8126893</v>
          </cell>
          <cell r="G1059">
            <v>7979899</v>
          </cell>
          <cell r="H1059">
            <v>7979899</v>
          </cell>
          <cell r="I1059">
            <v>7979899</v>
          </cell>
          <cell r="J1059">
            <v>7989232</v>
          </cell>
          <cell r="K1059">
            <v>7989232</v>
          </cell>
          <cell r="L1059">
            <v>7989232</v>
          </cell>
          <cell r="M1059">
            <v>7998721</v>
          </cell>
          <cell r="N1059">
            <v>7998721</v>
          </cell>
          <cell r="O1059">
            <v>7998721</v>
          </cell>
          <cell r="P1059">
            <v>8008370</v>
          </cell>
          <cell r="Q1059">
            <v>8018747.791666667</v>
          </cell>
          <cell r="T1059" t="str">
            <v>57</v>
          </cell>
          <cell r="V1059">
            <v>0</v>
          </cell>
          <cell r="W1059">
            <v>0</v>
          </cell>
          <cell r="X1059">
            <v>0</v>
          </cell>
          <cell r="AD1059">
            <v>0</v>
          </cell>
          <cell r="AE1059">
            <v>8018747.791666667</v>
          </cell>
          <cell r="AF1059">
            <v>8018747.791666667</v>
          </cell>
          <cell r="AG1059">
            <v>8018747.791666667</v>
          </cell>
          <cell r="AJ1059">
            <v>0</v>
          </cell>
        </row>
        <row r="1060">
          <cell r="A1060">
            <v>18600571</v>
          </cell>
          <cell r="C1060" t="str">
            <v>SFAS 71 - Baker License Expenses</v>
          </cell>
          <cell r="D1060">
            <v>60429728.780000001</v>
          </cell>
          <cell r="E1060">
            <v>60429728.780000001</v>
          </cell>
          <cell r="F1060">
            <v>60429728.780000001</v>
          </cell>
          <cell r="G1060">
            <v>63393508.810000002</v>
          </cell>
          <cell r="H1060">
            <v>63393508.810000002</v>
          </cell>
          <cell r="I1060">
            <v>63393508.810000002</v>
          </cell>
          <cell r="J1060">
            <v>62260372.530000001</v>
          </cell>
          <cell r="K1060">
            <v>62260372.530000001</v>
          </cell>
          <cell r="L1060">
            <v>62260372.530000001</v>
          </cell>
          <cell r="M1060">
            <v>62246365.829999998</v>
          </cell>
          <cell r="N1060">
            <v>62246365.829999998</v>
          </cell>
          <cell r="O1060">
            <v>62246365.829999998</v>
          </cell>
          <cell r="P1060">
            <v>62946100.609999999</v>
          </cell>
          <cell r="Q1060">
            <v>62187342.813750006</v>
          </cell>
          <cell r="T1060" t="str">
            <v>57</v>
          </cell>
          <cell r="V1060">
            <v>0</v>
          </cell>
          <cell r="W1060">
            <v>0</v>
          </cell>
          <cell r="X1060">
            <v>0</v>
          </cell>
          <cell r="AD1060">
            <v>0</v>
          </cell>
          <cell r="AE1060">
            <v>62187342.813750006</v>
          </cell>
          <cell r="AF1060">
            <v>62187342.813750006</v>
          </cell>
          <cell r="AG1060">
            <v>62187342.813750006</v>
          </cell>
          <cell r="AJ1060">
            <v>0</v>
          </cell>
        </row>
        <row r="1061">
          <cell r="A1061">
            <v>18600573</v>
          </cell>
          <cell r="C1061" t="str">
            <v>Operating Leases Obligation</v>
          </cell>
          <cell r="D1061">
            <v>5402685</v>
          </cell>
          <cell r="E1061">
            <v>5391282</v>
          </cell>
          <cell r="F1061">
            <v>6085105</v>
          </cell>
          <cell r="G1061">
            <v>6803607</v>
          </cell>
          <cell r="H1061">
            <v>7417503</v>
          </cell>
          <cell r="I1061">
            <v>7502997</v>
          </cell>
          <cell r="J1061">
            <v>7582336</v>
          </cell>
          <cell r="K1061">
            <v>7642404</v>
          </cell>
          <cell r="L1061">
            <v>7642404</v>
          </cell>
          <cell r="M1061">
            <v>7726826</v>
          </cell>
          <cell r="N1061">
            <v>7726826</v>
          </cell>
          <cell r="O1061">
            <v>7726826</v>
          </cell>
          <cell r="P1061">
            <v>7772522</v>
          </cell>
          <cell r="Q1061">
            <v>7152976.625</v>
          </cell>
          <cell r="T1061" t="str">
            <v>56</v>
          </cell>
          <cell r="V1061">
            <v>0</v>
          </cell>
          <cell r="W1061">
            <v>0</v>
          </cell>
          <cell r="X1061">
            <v>0</v>
          </cell>
          <cell r="AD1061">
            <v>0</v>
          </cell>
          <cell r="AE1061">
            <v>7152976.625</v>
          </cell>
          <cell r="AF1061">
            <v>7152976.625</v>
          </cell>
          <cell r="AG1061">
            <v>7152976.625</v>
          </cell>
          <cell r="AJ1061">
            <v>0</v>
          </cell>
        </row>
        <row r="1062">
          <cell r="A1062">
            <v>18600581</v>
          </cell>
          <cell r="C1062" t="str">
            <v>BPA Trans. Dep. - LSR -100882</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t="str">
            <v>6o</v>
          </cell>
          <cell r="T1062" t="str">
            <v>23</v>
          </cell>
          <cell r="V1062">
            <v>0</v>
          </cell>
          <cell r="W1062">
            <v>0</v>
          </cell>
          <cell r="X1062">
            <v>0</v>
          </cell>
          <cell r="Y1062">
            <v>0</v>
          </cell>
          <cell r="AA1062">
            <v>0</v>
          </cell>
          <cell r="AC1062">
            <v>0</v>
          </cell>
          <cell r="AD1062">
            <v>0</v>
          </cell>
          <cell r="AJ1062">
            <v>0</v>
          </cell>
        </row>
        <row r="1063">
          <cell r="A1063">
            <v>18600591</v>
          </cell>
          <cell r="C1063" t="str">
            <v>Return on LSR BPA Transm. Deposit</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t="str">
            <v>6o</v>
          </cell>
          <cell r="T1063" t="str">
            <v>23</v>
          </cell>
          <cell r="V1063">
            <v>0</v>
          </cell>
          <cell r="W1063">
            <v>0</v>
          </cell>
          <cell r="X1063">
            <v>0</v>
          </cell>
          <cell r="Y1063">
            <v>0</v>
          </cell>
          <cell r="AA1063">
            <v>0</v>
          </cell>
          <cell r="AC1063">
            <v>0</v>
          </cell>
          <cell r="AD1063">
            <v>0</v>
          </cell>
          <cell r="AJ1063">
            <v>0</v>
          </cell>
        </row>
        <row r="1064">
          <cell r="A1064">
            <v>18600601</v>
          </cell>
          <cell r="C1064" t="str">
            <v>Limited Use Permit PSPL RR ROW</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T1064" t="str">
            <v>57</v>
          </cell>
          <cell r="V1064">
            <v>0</v>
          </cell>
          <cell r="W1064">
            <v>0</v>
          </cell>
          <cell r="X1064">
            <v>0</v>
          </cell>
          <cell r="AD1064">
            <v>0</v>
          </cell>
          <cell r="AE1064">
            <v>0</v>
          </cell>
          <cell r="AF1064">
            <v>0</v>
          </cell>
          <cell r="AG1064">
            <v>0</v>
          </cell>
          <cell r="AJ1064">
            <v>0</v>
          </cell>
        </row>
        <row r="1065">
          <cell r="A1065">
            <v>18600602</v>
          </cell>
          <cell r="C1065" t="str">
            <v>Deferred Debits - Gas- Reimbusement</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T1065" t="str">
            <v>57</v>
          </cell>
          <cell r="V1065">
            <v>0</v>
          </cell>
          <cell r="W1065">
            <v>0</v>
          </cell>
          <cell r="X1065">
            <v>0</v>
          </cell>
          <cell r="AD1065">
            <v>0</v>
          </cell>
          <cell r="AE1065">
            <v>0</v>
          </cell>
          <cell r="AF1065">
            <v>0</v>
          </cell>
          <cell r="AG1065">
            <v>0</v>
          </cell>
          <cell r="AJ1065">
            <v>0</v>
          </cell>
        </row>
        <row r="1066">
          <cell r="A1066">
            <v>18600611</v>
          </cell>
          <cell r="C1066" t="str">
            <v>Misc. Def. Debits- WHE Fixed Costs UE-090704</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t="str">
            <v>6k</v>
          </cell>
          <cell r="T1066" t="str">
            <v>23</v>
          </cell>
          <cell r="V1066">
            <v>0</v>
          </cell>
          <cell r="W1066">
            <v>0</v>
          </cell>
          <cell r="X1066">
            <v>0</v>
          </cell>
          <cell r="Y1066">
            <v>0</v>
          </cell>
          <cell r="AA1066">
            <v>0</v>
          </cell>
          <cell r="AD1066">
            <v>0</v>
          </cell>
          <cell r="AJ1066">
            <v>0</v>
          </cell>
        </row>
        <row r="1067">
          <cell r="A1067">
            <v>18600613</v>
          </cell>
          <cell r="C1067" t="str">
            <v>2005 A/R Securitzation</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t="str">
            <v xml:space="preserve"> </v>
          </cell>
          <cell r="T1067" t="str">
            <v>5</v>
          </cell>
          <cell r="V1067">
            <v>0</v>
          </cell>
          <cell r="W1067">
            <v>0</v>
          </cell>
          <cell r="X1067">
            <v>0</v>
          </cell>
          <cell r="AD1067">
            <v>0</v>
          </cell>
          <cell r="AE1067">
            <v>0</v>
          </cell>
          <cell r="AF1067">
            <v>0</v>
          </cell>
          <cell r="AG1067">
            <v>0</v>
          </cell>
          <cell r="AJ1067">
            <v>0</v>
          </cell>
        </row>
        <row r="1068">
          <cell r="A1068">
            <v>18600621</v>
          </cell>
          <cell r="C1068" t="str">
            <v>Misc. Def. Debits- WHE Variable Def. Costs UE-090704</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t="str">
            <v>6k</v>
          </cell>
          <cell r="T1068" t="str">
            <v>23</v>
          </cell>
          <cell r="V1068">
            <v>0</v>
          </cell>
          <cell r="W1068">
            <v>0</v>
          </cell>
          <cell r="X1068">
            <v>0</v>
          </cell>
          <cell r="Y1068">
            <v>0</v>
          </cell>
          <cell r="AA1068">
            <v>0</v>
          </cell>
          <cell r="AD1068">
            <v>0</v>
          </cell>
          <cell r="AJ1068">
            <v>0</v>
          </cell>
        </row>
        <row r="1069">
          <cell r="A1069">
            <v>18600631</v>
          </cell>
          <cell r="C1069" t="str">
            <v>Misc. Def. Debits- WHE Eq. Res. Fixed Def. UE-090704</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t="str">
            <v>6k</v>
          </cell>
          <cell r="T1069" t="str">
            <v>23</v>
          </cell>
          <cell r="V1069">
            <v>0</v>
          </cell>
          <cell r="W1069">
            <v>0</v>
          </cell>
          <cell r="X1069">
            <v>0</v>
          </cell>
          <cell r="Y1069">
            <v>0</v>
          </cell>
          <cell r="AA1069">
            <v>0</v>
          </cell>
          <cell r="AD1069">
            <v>0</v>
          </cell>
          <cell r="AJ1069">
            <v>0</v>
          </cell>
        </row>
        <row r="1070">
          <cell r="A1070">
            <v>18600633</v>
          </cell>
          <cell r="C1070" t="str">
            <v>PSE Capital Credit Agreement</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T1070" t="str">
            <v>11</v>
          </cell>
          <cell r="V1070">
            <v>0</v>
          </cell>
          <cell r="W1070">
            <v>0</v>
          </cell>
          <cell r="X1070">
            <v>0</v>
          </cell>
          <cell r="AD1070">
            <v>0</v>
          </cell>
          <cell r="AJ1070">
            <v>0</v>
          </cell>
        </row>
        <row r="1071">
          <cell r="A1071">
            <v>18600641</v>
          </cell>
          <cell r="C1071" t="str">
            <v>Misc. Def. Debits- WHE Carry Costs Fixed Def. UE-090704</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t="str">
            <v xml:space="preserve"> </v>
          </cell>
          <cell r="T1071" t="str">
            <v>57</v>
          </cell>
          <cell r="V1071">
            <v>0</v>
          </cell>
          <cell r="W1071">
            <v>0</v>
          </cell>
          <cell r="X1071">
            <v>0</v>
          </cell>
          <cell r="AD1071">
            <v>0</v>
          </cell>
          <cell r="AE1071">
            <v>0</v>
          </cell>
          <cell r="AF1071">
            <v>0</v>
          </cell>
          <cell r="AG1071">
            <v>0</v>
          </cell>
          <cell r="AJ1071">
            <v>0</v>
          </cell>
        </row>
        <row r="1072">
          <cell r="A1072">
            <v>18600643</v>
          </cell>
          <cell r="C1072" t="str">
            <v>PSE Operating Credit Agreement</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T1072" t="str">
            <v>11</v>
          </cell>
          <cell r="V1072">
            <v>0</v>
          </cell>
          <cell r="W1072">
            <v>0</v>
          </cell>
          <cell r="X1072">
            <v>0</v>
          </cell>
          <cell r="AD1072">
            <v>0</v>
          </cell>
          <cell r="AJ1072">
            <v>0</v>
          </cell>
        </row>
        <row r="1073">
          <cell r="A1073">
            <v>18600651</v>
          </cell>
          <cell r="C1073" t="str">
            <v>Contra. Rtrn. On LSR BPA Trans. Deposit</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T1073" t="str">
            <v>57</v>
          </cell>
          <cell r="V1073">
            <v>0</v>
          </cell>
          <cell r="W1073">
            <v>0</v>
          </cell>
          <cell r="X1073">
            <v>0</v>
          </cell>
          <cell r="AD1073">
            <v>0</v>
          </cell>
          <cell r="AE1073">
            <v>0</v>
          </cell>
          <cell r="AF1073">
            <v>0</v>
          </cell>
          <cell r="AG1073">
            <v>0</v>
          </cell>
          <cell r="AJ1073">
            <v>0</v>
          </cell>
        </row>
        <row r="1074">
          <cell r="A1074">
            <v>18600653</v>
          </cell>
          <cell r="C1074" t="str">
            <v>PSE Hedging Credit Agreement</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T1074" t="str">
            <v>11</v>
          </cell>
          <cell r="V1074">
            <v>0</v>
          </cell>
          <cell r="W1074">
            <v>0</v>
          </cell>
          <cell r="X1074">
            <v>0</v>
          </cell>
          <cell r="AD1074">
            <v>0</v>
          </cell>
          <cell r="AJ1074">
            <v>0</v>
          </cell>
        </row>
        <row r="1075">
          <cell r="A1075">
            <v>18600661</v>
          </cell>
          <cell r="C1075" t="str">
            <v>Tenaska Underrecovery Reg Asset</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t="str">
            <v xml:space="preserve"> </v>
          </cell>
          <cell r="T1075" t="str">
            <v>23</v>
          </cell>
          <cell r="V1075">
            <v>0</v>
          </cell>
          <cell r="W1075">
            <v>0</v>
          </cell>
          <cell r="X1075">
            <v>0</v>
          </cell>
          <cell r="AB1075">
            <v>0</v>
          </cell>
          <cell r="AC1075">
            <v>0</v>
          </cell>
          <cell r="AD1075">
            <v>0</v>
          </cell>
          <cell r="AE1075">
            <v>0</v>
          </cell>
          <cell r="AF1075">
            <v>0</v>
          </cell>
          <cell r="AG1075">
            <v>0</v>
          </cell>
          <cell r="AJ1075">
            <v>0</v>
          </cell>
        </row>
        <row r="1076">
          <cell r="A1076">
            <v>18600663</v>
          </cell>
          <cell r="C1076" t="str">
            <v>Hybrid Security 2007</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T1076" t="str">
            <v>5</v>
          </cell>
          <cell r="V1076">
            <v>0</v>
          </cell>
          <cell r="W1076">
            <v>0</v>
          </cell>
          <cell r="X1076">
            <v>0</v>
          </cell>
          <cell r="AD1076">
            <v>0</v>
          </cell>
          <cell r="AE1076">
            <v>0</v>
          </cell>
          <cell r="AF1076">
            <v>0</v>
          </cell>
          <cell r="AG1076">
            <v>0</v>
          </cell>
          <cell r="AJ1076">
            <v>0</v>
          </cell>
        </row>
        <row r="1077">
          <cell r="A1077">
            <v>18600671</v>
          </cell>
          <cell r="C1077" t="str">
            <v>Ferndale RB Deferral Return UE-121843</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t="str">
            <v>6f</v>
          </cell>
          <cell r="T1077" t="str">
            <v>23</v>
          </cell>
          <cell r="V1077">
            <v>0</v>
          </cell>
          <cell r="W1077">
            <v>0</v>
          </cell>
          <cell r="X1077">
            <v>0</v>
          </cell>
          <cell r="Y1077">
            <v>0</v>
          </cell>
          <cell r="AA1077">
            <v>0</v>
          </cell>
          <cell r="AD1077">
            <v>0</v>
          </cell>
          <cell r="AJ1077">
            <v>0</v>
          </cell>
        </row>
        <row r="1078">
          <cell r="A1078">
            <v>18600681</v>
          </cell>
          <cell r="C1078" t="str">
            <v>Misc. Def. Debits- WHE Carry Costs Variable Def. UE-090704</v>
          </cell>
          <cell r="D1078">
            <v>0</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T1078" t="str">
            <v>57</v>
          </cell>
          <cell r="V1078">
            <v>0</v>
          </cell>
          <cell r="W1078">
            <v>0</v>
          </cell>
          <cell r="X1078">
            <v>0</v>
          </cell>
          <cell r="AD1078">
            <v>0</v>
          </cell>
          <cell r="AE1078">
            <v>0</v>
          </cell>
          <cell r="AF1078">
            <v>0</v>
          </cell>
          <cell r="AG1078">
            <v>0</v>
          </cell>
          <cell r="AJ1078">
            <v>0</v>
          </cell>
        </row>
        <row r="1079">
          <cell r="A1079">
            <v>18600691</v>
          </cell>
          <cell r="C1079" t="str">
            <v>Ferndale Var Deferral UE-121843</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t="str">
            <v>6f</v>
          </cell>
          <cell r="T1079" t="str">
            <v>23</v>
          </cell>
          <cell r="V1079">
            <v>0</v>
          </cell>
          <cell r="W1079">
            <v>0</v>
          </cell>
          <cell r="X1079">
            <v>0</v>
          </cell>
          <cell r="Y1079">
            <v>0</v>
          </cell>
          <cell r="AA1079">
            <v>0</v>
          </cell>
          <cell r="AD1079">
            <v>0</v>
          </cell>
          <cell r="AJ1079">
            <v>0</v>
          </cell>
        </row>
        <row r="1080">
          <cell r="A1080">
            <v>18600701</v>
          </cell>
          <cell r="C1080" t="str">
            <v>White River Conveyance Costs</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T1080" t="str">
            <v>57</v>
          </cell>
          <cell r="V1080">
            <v>0</v>
          </cell>
          <cell r="W1080">
            <v>0</v>
          </cell>
          <cell r="X1080">
            <v>0</v>
          </cell>
          <cell r="AD1080">
            <v>0</v>
          </cell>
          <cell r="AE1080">
            <v>0</v>
          </cell>
          <cell r="AF1080">
            <v>0</v>
          </cell>
          <cell r="AG1080">
            <v>0</v>
          </cell>
          <cell r="AJ1080">
            <v>0</v>
          </cell>
        </row>
        <row r="1081">
          <cell r="A1081">
            <v>18600703</v>
          </cell>
          <cell r="C1081" t="str">
            <v>APB-25 Restricted Stock Grant</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T1081">
            <v>11</v>
          </cell>
          <cell r="V1081">
            <v>0</v>
          </cell>
          <cell r="W1081">
            <v>0</v>
          </cell>
          <cell r="X1081">
            <v>0</v>
          </cell>
          <cell r="AD1081">
            <v>0</v>
          </cell>
          <cell r="AJ1081">
            <v>0</v>
          </cell>
        </row>
        <row r="1082">
          <cell r="A1082">
            <v>18600711</v>
          </cell>
          <cell r="C1082" t="str">
            <v>WHR Conveyance Costs-CWA Reimbursements</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T1082" t="str">
            <v>57</v>
          </cell>
          <cell r="V1082">
            <v>0</v>
          </cell>
          <cell r="W1082">
            <v>0</v>
          </cell>
          <cell r="X1082">
            <v>0</v>
          </cell>
          <cell r="AD1082">
            <v>0</v>
          </cell>
          <cell r="AE1082">
            <v>0</v>
          </cell>
          <cell r="AF1082">
            <v>0</v>
          </cell>
          <cell r="AG1082">
            <v>0</v>
          </cell>
          <cell r="AJ1082">
            <v>0</v>
          </cell>
        </row>
        <row r="1083">
          <cell r="A1083">
            <v>18600713</v>
          </cell>
          <cell r="C1083" t="str">
            <v>November 2005 Equity Issuance</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T1083" t="str">
            <v>4</v>
          </cell>
          <cell r="V1083">
            <v>0</v>
          </cell>
          <cell r="W1083">
            <v>0</v>
          </cell>
          <cell r="X1083">
            <v>0</v>
          </cell>
          <cell r="AD1083">
            <v>0</v>
          </cell>
          <cell r="AE1083">
            <v>0</v>
          </cell>
          <cell r="AF1083">
            <v>0</v>
          </cell>
          <cell r="AG1083">
            <v>0</v>
          </cell>
          <cell r="AJ1083">
            <v>0</v>
          </cell>
        </row>
        <row r="1084">
          <cell r="A1084">
            <v>18600721</v>
          </cell>
          <cell r="C1084" t="str">
            <v>WHR Conveyance Costs-Army Corp Reimburs</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T1084" t="str">
            <v>57</v>
          </cell>
          <cell r="V1084">
            <v>0</v>
          </cell>
          <cell r="W1084">
            <v>0</v>
          </cell>
          <cell r="X1084">
            <v>0</v>
          </cell>
          <cell r="AD1084">
            <v>0</v>
          </cell>
          <cell r="AE1084">
            <v>0</v>
          </cell>
          <cell r="AF1084">
            <v>0</v>
          </cell>
          <cell r="AG1084">
            <v>0</v>
          </cell>
          <cell r="AJ1084">
            <v>0</v>
          </cell>
        </row>
        <row r="1085">
          <cell r="A1085">
            <v>18600731</v>
          </cell>
          <cell r="C1085" t="str">
            <v>CWA Processing Cost</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T1085" t="str">
            <v>57</v>
          </cell>
          <cell r="V1085">
            <v>0</v>
          </cell>
          <cell r="W1085">
            <v>0</v>
          </cell>
          <cell r="X1085">
            <v>0</v>
          </cell>
          <cell r="AD1085">
            <v>0</v>
          </cell>
          <cell r="AE1085">
            <v>0</v>
          </cell>
          <cell r="AF1085">
            <v>0</v>
          </cell>
          <cell r="AG1085">
            <v>0</v>
          </cell>
          <cell r="AJ1085">
            <v>0</v>
          </cell>
        </row>
        <row r="1086">
          <cell r="A1086">
            <v>18600741</v>
          </cell>
          <cell r="C1086" t="str">
            <v>WHR Conveyance Costs-CWA Reimbursements</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T1086" t="str">
            <v>57</v>
          </cell>
          <cell r="V1086">
            <v>0</v>
          </cell>
          <cell r="W1086">
            <v>0</v>
          </cell>
          <cell r="X1086">
            <v>0</v>
          </cell>
          <cell r="AD1086">
            <v>0</v>
          </cell>
          <cell r="AE1086">
            <v>0</v>
          </cell>
          <cell r="AF1086">
            <v>0</v>
          </cell>
          <cell r="AG1086">
            <v>0</v>
          </cell>
          <cell r="AJ1086">
            <v>0</v>
          </cell>
        </row>
        <row r="1087">
          <cell r="A1087">
            <v>18600751</v>
          </cell>
          <cell r="C1087" t="str">
            <v>Prepmt - Chelan PUD - RR Working Capital Charge</v>
          </cell>
          <cell r="D1087">
            <v>2508797.92</v>
          </cell>
          <cell r="E1087">
            <v>2496008.75</v>
          </cell>
          <cell r="F1087">
            <v>2483219.58</v>
          </cell>
          <cell r="G1087">
            <v>2468025.13</v>
          </cell>
          <cell r="H1087">
            <v>2470521.12</v>
          </cell>
          <cell r="I1087">
            <v>2457449.58</v>
          </cell>
          <cell r="J1087">
            <v>2444378.04</v>
          </cell>
          <cell r="K1087">
            <v>2431306.5</v>
          </cell>
          <cell r="L1087">
            <v>2418234.96</v>
          </cell>
          <cell r="M1087">
            <v>2405163.42</v>
          </cell>
          <cell r="N1087">
            <v>2392091.88</v>
          </cell>
          <cell r="O1087">
            <v>2379020.34</v>
          </cell>
          <cell r="P1087">
            <v>2365948.7999999998</v>
          </cell>
          <cell r="Q1087">
            <v>2440232.7216666662</v>
          </cell>
          <cell r="T1087" t="str">
            <v xml:space="preserve"> </v>
          </cell>
          <cell r="V1087">
            <v>0</v>
          </cell>
          <cell r="W1087">
            <v>0</v>
          </cell>
          <cell r="X1087">
            <v>0</v>
          </cell>
          <cell r="AD1087">
            <v>0</v>
          </cell>
          <cell r="AE1087">
            <v>0</v>
          </cell>
          <cell r="AF1087">
            <v>0</v>
          </cell>
          <cell r="AG1087">
            <v>0</v>
          </cell>
          <cell r="AH1087">
            <v>2440232.7216666662</v>
          </cell>
          <cell r="AJ1087">
            <v>0</v>
          </cell>
        </row>
        <row r="1088">
          <cell r="A1088">
            <v>18600761</v>
          </cell>
          <cell r="C1088" t="str">
            <v>Prepmt - Chelan PUD - RR Coverage Fund Charge</v>
          </cell>
          <cell r="D1088">
            <v>1074485.81</v>
          </cell>
          <cell r="E1088">
            <v>1068918.52</v>
          </cell>
          <cell r="F1088">
            <v>1063351.23</v>
          </cell>
          <cell r="G1088">
            <v>1057783.94</v>
          </cell>
          <cell r="H1088">
            <v>1052216.6499999999</v>
          </cell>
          <cell r="I1088">
            <v>1046649.36</v>
          </cell>
          <cell r="J1088">
            <v>1041082.07</v>
          </cell>
          <cell r="K1088">
            <v>1035514.78</v>
          </cell>
          <cell r="L1088">
            <v>1029947.49</v>
          </cell>
          <cell r="M1088">
            <v>1024380.2</v>
          </cell>
          <cell r="N1088">
            <v>1018812.91</v>
          </cell>
          <cell r="O1088">
            <v>1013245.62</v>
          </cell>
          <cell r="P1088">
            <v>1007678.33</v>
          </cell>
          <cell r="Q1088">
            <v>1041082.07</v>
          </cell>
          <cell r="T1088" t="str">
            <v xml:space="preserve"> </v>
          </cell>
          <cell r="V1088">
            <v>0</v>
          </cell>
          <cell r="W1088">
            <v>0</v>
          </cell>
          <cell r="X1088">
            <v>0</v>
          </cell>
          <cell r="AD1088">
            <v>0</v>
          </cell>
          <cell r="AE1088">
            <v>0</v>
          </cell>
          <cell r="AF1088">
            <v>0</v>
          </cell>
          <cell r="AG1088">
            <v>0</v>
          </cell>
          <cell r="AH1088">
            <v>1041082.07</v>
          </cell>
          <cell r="AJ1088">
            <v>0</v>
          </cell>
        </row>
        <row r="1089">
          <cell r="A1089">
            <v>18600771</v>
          </cell>
          <cell r="C1089" t="str">
            <v>Prepmt - Chelan PUD - RI Working Capital Charge</v>
          </cell>
          <cell r="D1089">
            <v>2590299.4</v>
          </cell>
          <cell r="E1089">
            <v>2577087.9500000002</v>
          </cell>
          <cell r="F1089">
            <v>2563876.5</v>
          </cell>
          <cell r="G1089">
            <v>2548259.77</v>
          </cell>
          <cell r="H1089">
            <v>2550333.4700000002</v>
          </cell>
          <cell r="I1089">
            <v>2536839.64</v>
          </cell>
          <cell r="J1089">
            <v>2523345.81</v>
          </cell>
          <cell r="K1089">
            <v>2509851.98</v>
          </cell>
          <cell r="L1089">
            <v>2496358.15</v>
          </cell>
          <cell r="M1089">
            <v>2482864.3199999998</v>
          </cell>
          <cell r="N1089">
            <v>2469370.4900000002</v>
          </cell>
          <cell r="O1089">
            <v>2455876.66</v>
          </cell>
          <cell r="P1089">
            <v>2442382.83</v>
          </cell>
          <cell r="Q1089">
            <v>2519200.4879166665</v>
          </cell>
          <cell r="V1089">
            <v>0</v>
          </cell>
          <cell r="W1089">
            <v>0</v>
          </cell>
          <cell r="X1089">
            <v>0</v>
          </cell>
          <cell r="AD1089">
            <v>0</v>
          </cell>
          <cell r="AE1089">
            <v>0</v>
          </cell>
          <cell r="AF1089">
            <v>0</v>
          </cell>
          <cell r="AG1089">
            <v>0</v>
          </cell>
          <cell r="AH1089">
            <v>2519200.4879166665</v>
          </cell>
          <cell r="AJ1089">
            <v>0</v>
          </cell>
        </row>
        <row r="1090">
          <cell r="A1090">
            <v>18600781</v>
          </cell>
          <cell r="C1090" t="str">
            <v>Prepmt - Chelan PUD - RI Coverage Fund Charge</v>
          </cell>
          <cell r="D1090">
            <v>1372489.44</v>
          </cell>
          <cell r="E1090">
            <v>1365378.1</v>
          </cell>
          <cell r="F1090">
            <v>1358266.76</v>
          </cell>
          <cell r="G1090">
            <v>1351155.42</v>
          </cell>
          <cell r="H1090">
            <v>1344044.08</v>
          </cell>
          <cell r="I1090">
            <v>1336932.74</v>
          </cell>
          <cell r="J1090">
            <v>1329821.3999999999</v>
          </cell>
          <cell r="K1090">
            <v>1322710.06</v>
          </cell>
          <cell r="L1090">
            <v>1315598.72</v>
          </cell>
          <cell r="M1090">
            <v>1308487.3799999999</v>
          </cell>
          <cell r="N1090">
            <v>1301376.04</v>
          </cell>
          <cell r="O1090">
            <v>1294264.7</v>
          </cell>
          <cell r="P1090">
            <v>1287153.3600000001</v>
          </cell>
          <cell r="Q1090">
            <v>1329821.3999999999</v>
          </cell>
          <cell r="V1090">
            <v>0</v>
          </cell>
          <cell r="W1090">
            <v>0</v>
          </cell>
          <cell r="X1090">
            <v>0</v>
          </cell>
          <cell r="AD1090">
            <v>0</v>
          </cell>
          <cell r="AE1090">
            <v>0</v>
          </cell>
          <cell r="AF1090">
            <v>0</v>
          </cell>
          <cell r="AG1090">
            <v>0</v>
          </cell>
          <cell r="AH1090">
            <v>1329821.3999999999</v>
          </cell>
          <cell r="AJ1090">
            <v>0</v>
          </cell>
        </row>
        <row r="1091">
          <cell r="A1091">
            <v>18600791</v>
          </cell>
          <cell r="C1091" t="str">
            <v>Ferndale Var Def Market Offset UE-121843</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t="str">
            <v>6f</v>
          </cell>
          <cell r="T1091" t="str">
            <v>23</v>
          </cell>
          <cell r="V1091">
            <v>0</v>
          </cell>
          <cell r="W1091">
            <v>0</v>
          </cell>
          <cell r="X1091">
            <v>0</v>
          </cell>
          <cell r="Y1091">
            <v>0</v>
          </cell>
          <cell r="AA1091">
            <v>0</v>
          </cell>
          <cell r="AD1091">
            <v>0</v>
          </cell>
          <cell r="AJ1091">
            <v>0</v>
          </cell>
        </row>
        <row r="1092">
          <cell r="A1092">
            <v>18600801</v>
          </cell>
          <cell r="C1092" t="str">
            <v>Misc Dfrd DRs - Baker Fixed UE-131387</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t="str">
            <v>6b</v>
          </cell>
          <cell r="T1092" t="str">
            <v>23</v>
          </cell>
          <cell r="V1092">
            <v>0</v>
          </cell>
          <cell r="W1092">
            <v>0</v>
          </cell>
          <cell r="X1092">
            <v>0</v>
          </cell>
          <cell r="Y1092">
            <v>0</v>
          </cell>
          <cell r="AA1092">
            <v>0</v>
          </cell>
          <cell r="AD1092">
            <v>0</v>
          </cell>
          <cell r="AJ1092">
            <v>0</v>
          </cell>
        </row>
        <row r="1093">
          <cell r="A1093">
            <v>18600811</v>
          </cell>
          <cell r="C1093" t="str">
            <v>Baker Rb Deferred Return UE-131387</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t="str">
            <v>6b</v>
          </cell>
          <cell r="T1093" t="str">
            <v>23</v>
          </cell>
          <cell r="V1093">
            <v>0</v>
          </cell>
          <cell r="W1093">
            <v>0</v>
          </cell>
          <cell r="X1093">
            <v>0</v>
          </cell>
          <cell r="Y1093">
            <v>0</v>
          </cell>
          <cell r="AA1093">
            <v>0</v>
          </cell>
          <cell r="AD1093">
            <v>0</v>
          </cell>
          <cell r="AJ1093">
            <v>0</v>
          </cell>
        </row>
        <row r="1094">
          <cell r="A1094">
            <v>18600821</v>
          </cell>
          <cell r="C1094" t="str">
            <v>Baker Varaible Deferral UE-131387</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t="str">
            <v>6b</v>
          </cell>
          <cell r="T1094" t="str">
            <v>23</v>
          </cell>
          <cell r="V1094">
            <v>0</v>
          </cell>
          <cell r="W1094">
            <v>0</v>
          </cell>
          <cell r="X1094">
            <v>0</v>
          </cell>
          <cell r="Y1094">
            <v>0</v>
          </cell>
          <cell r="AA1094">
            <v>0</v>
          </cell>
          <cell r="AD1094">
            <v>0</v>
          </cell>
          <cell r="AJ1094">
            <v>0</v>
          </cell>
        </row>
        <row r="1095">
          <cell r="A1095">
            <v>18600813</v>
          </cell>
          <cell r="C1095" t="str">
            <v>PSE New Credit Agreement - 364 days</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T1095">
            <v>11</v>
          </cell>
          <cell r="V1095">
            <v>0</v>
          </cell>
          <cell r="W1095">
            <v>0</v>
          </cell>
          <cell r="X1095">
            <v>0</v>
          </cell>
          <cell r="AD1095">
            <v>0</v>
          </cell>
          <cell r="AE1095">
            <v>0</v>
          </cell>
          <cell r="AF1095">
            <v>0</v>
          </cell>
          <cell r="AG1095">
            <v>0</v>
          </cell>
          <cell r="AJ1095">
            <v>0</v>
          </cell>
        </row>
        <row r="1096">
          <cell r="A1096">
            <v>18600823</v>
          </cell>
          <cell r="C1096" t="str">
            <v>PSE A/R Securitization - 3 years Facili</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T1096">
            <v>11</v>
          </cell>
          <cell r="V1096">
            <v>0</v>
          </cell>
          <cell r="W1096">
            <v>0</v>
          </cell>
          <cell r="X1096">
            <v>0</v>
          </cell>
          <cell r="AD1096">
            <v>0</v>
          </cell>
          <cell r="AE1096">
            <v>0</v>
          </cell>
          <cell r="AF1096">
            <v>0</v>
          </cell>
          <cell r="AG1096">
            <v>0</v>
          </cell>
          <cell r="AJ1096">
            <v>0</v>
          </cell>
        </row>
        <row r="1097">
          <cell r="A1097">
            <v>18600831</v>
          </cell>
          <cell r="C1097" t="str">
            <v>Freddy-Def Asset Prepaid Exp. -Plant Major Maint.</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t="str">
            <v>6l</v>
          </cell>
          <cell r="T1097" t="str">
            <v>23</v>
          </cell>
          <cell r="V1097">
            <v>0</v>
          </cell>
          <cell r="W1097">
            <v>0</v>
          </cell>
          <cell r="X1097">
            <v>0</v>
          </cell>
          <cell r="Y1097">
            <v>0</v>
          </cell>
          <cell r="AA1097">
            <v>0</v>
          </cell>
          <cell r="AD1097">
            <v>0</v>
          </cell>
          <cell r="AJ1097">
            <v>0</v>
          </cell>
        </row>
        <row r="1098">
          <cell r="A1098">
            <v>18600841</v>
          </cell>
          <cell r="C1098" t="str">
            <v>Goldendale - Def Asset Prepaid Exp. - Plant Major Maint.</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t="str">
            <v>6l</v>
          </cell>
          <cell r="T1098" t="str">
            <v>23</v>
          </cell>
          <cell r="V1098">
            <v>0</v>
          </cell>
          <cell r="W1098">
            <v>0</v>
          </cell>
          <cell r="X1098">
            <v>0</v>
          </cell>
          <cell r="Y1098">
            <v>0</v>
          </cell>
          <cell r="AA1098">
            <v>0</v>
          </cell>
          <cell r="AD1098">
            <v>0</v>
          </cell>
          <cell r="AJ1098">
            <v>0</v>
          </cell>
        </row>
        <row r="1099">
          <cell r="A1099">
            <v>18600851</v>
          </cell>
          <cell r="C1099" t="str">
            <v>California ISO/PX Receivables</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T1099" t="str">
            <v>56</v>
          </cell>
          <cell r="V1099">
            <v>0</v>
          </cell>
          <cell r="W1099">
            <v>0</v>
          </cell>
          <cell r="X1099">
            <v>0</v>
          </cell>
          <cell r="AD1099">
            <v>0</v>
          </cell>
          <cell r="AE1099">
            <v>0</v>
          </cell>
          <cell r="AF1099">
            <v>0</v>
          </cell>
          <cell r="AG1099">
            <v>0</v>
          </cell>
          <cell r="AJ1099">
            <v>0</v>
          </cell>
        </row>
        <row r="1100">
          <cell r="A1100">
            <v>18600901</v>
          </cell>
          <cell r="C1100" t="str">
            <v>$250m debt issuance 1/7/2009</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T1100">
            <v>5</v>
          </cell>
          <cell r="V1100">
            <v>0</v>
          </cell>
          <cell r="W1100">
            <v>0</v>
          </cell>
          <cell r="X1100">
            <v>0</v>
          </cell>
          <cell r="AD1100">
            <v>0</v>
          </cell>
          <cell r="AE1100">
            <v>0</v>
          </cell>
          <cell r="AF1100">
            <v>0</v>
          </cell>
          <cell r="AG1100">
            <v>0</v>
          </cell>
          <cell r="AJ1100">
            <v>0</v>
          </cell>
        </row>
        <row r="1101">
          <cell r="A1101">
            <v>18600913</v>
          </cell>
          <cell r="C1101" t="str">
            <v>6.75% Senior Notes due 1/15/2016</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T1101" t="str">
            <v>5</v>
          </cell>
          <cell r="V1101">
            <v>0</v>
          </cell>
          <cell r="W1101">
            <v>0</v>
          </cell>
          <cell r="X1101">
            <v>0</v>
          </cell>
          <cell r="AD1101">
            <v>0</v>
          </cell>
          <cell r="AE1101">
            <v>0</v>
          </cell>
          <cell r="AF1101">
            <v>0</v>
          </cell>
          <cell r="AG1101">
            <v>0</v>
          </cell>
          <cell r="AJ1101">
            <v>0</v>
          </cell>
        </row>
        <row r="1102">
          <cell r="A1102">
            <v>18600923</v>
          </cell>
          <cell r="C1102" t="str">
            <v>$250 Million 4.434% Sr. Notes due 2041</v>
          </cell>
          <cell r="D1102">
            <v>0</v>
          </cell>
          <cell r="E1102">
            <v>0</v>
          </cell>
          <cell r="F1102">
            <v>0</v>
          </cell>
          <cell r="G1102">
            <v>29322.25</v>
          </cell>
          <cell r="H1102">
            <v>0</v>
          </cell>
          <cell r="I1102">
            <v>0</v>
          </cell>
          <cell r="J1102">
            <v>0</v>
          </cell>
          <cell r="K1102">
            <v>0</v>
          </cell>
          <cell r="L1102">
            <v>0</v>
          </cell>
          <cell r="M1102">
            <v>0</v>
          </cell>
          <cell r="N1102">
            <v>0</v>
          </cell>
          <cell r="O1102">
            <v>0</v>
          </cell>
          <cell r="P1102">
            <v>0</v>
          </cell>
          <cell r="Q1102">
            <v>2443.5208333333335</v>
          </cell>
          <cell r="T1102" t="str">
            <v>5</v>
          </cell>
          <cell r="V1102">
            <v>2443.5208333333335</v>
          </cell>
          <cell r="W1102">
            <v>2443.5208333333335</v>
          </cell>
          <cell r="X1102">
            <v>2443.5208333333335</v>
          </cell>
          <cell r="AD1102">
            <v>0</v>
          </cell>
          <cell r="AE1102">
            <v>0</v>
          </cell>
          <cell r="AF1102">
            <v>0</v>
          </cell>
          <cell r="AG1102">
            <v>0</v>
          </cell>
          <cell r="AJ1102">
            <v>0</v>
          </cell>
        </row>
        <row r="1103">
          <cell r="A1103">
            <v>18600933</v>
          </cell>
          <cell r="C1103" t="str">
            <v>$45 Million 4.70% Sr. Notes due 2051</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T1103" t="str">
            <v>5</v>
          </cell>
          <cell r="V1103">
            <v>0</v>
          </cell>
          <cell r="W1103">
            <v>0</v>
          </cell>
          <cell r="X1103">
            <v>0</v>
          </cell>
          <cell r="AD1103">
            <v>0</v>
          </cell>
          <cell r="AE1103">
            <v>0</v>
          </cell>
          <cell r="AF1103">
            <v>0</v>
          </cell>
          <cell r="AG1103">
            <v>0</v>
          </cell>
          <cell r="AJ1103">
            <v>0</v>
          </cell>
        </row>
        <row r="1104">
          <cell r="A1104">
            <v>18600941</v>
          </cell>
          <cell r="C1104" t="str">
            <v>Vernell Office Building Direct Leasing</v>
          </cell>
          <cell r="D1104">
            <v>39997.760000000002</v>
          </cell>
          <cell r="E1104">
            <v>38331.199999999997</v>
          </cell>
          <cell r="F1104">
            <v>36664.639999999999</v>
          </cell>
          <cell r="G1104">
            <v>34998.080000000002</v>
          </cell>
          <cell r="H1104">
            <v>33331.519999999997</v>
          </cell>
          <cell r="I1104">
            <v>31664.959999999999</v>
          </cell>
          <cell r="J1104">
            <v>29998.400000000001</v>
          </cell>
          <cell r="K1104">
            <v>28331.84</v>
          </cell>
          <cell r="L1104">
            <v>26665.279999999999</v>
          </cell>
          <cell r="M1104">
            <v>24998.720000000001</v>
          </cell>
          <cell r="N1104">
            <v>23332.16</v>
          </cell>
          <cell r="O1104">
            <v>21665.599999999999</v>
          </cell>
          <cell r="P1104">
            <v>19999.04</v>
          </cell>
          <cell r="Q1104">
            <v>29998.399999999998</v>
          </cell>
          <cell r="AD1104">
            <v>0</v>
          </cell>
          <cell r="AH1104">
            <v>29998.399999999998</v>
          </cell>
          <cell r="AJ1104">
            <v>0</v>
          </cell>
        </row>
        <row r="1105">
          <cell r="A1105">
            <v>18600943</v>
          </cell>
          <cell r="C1105" t="str">
            <v>PSE 4th Flr Sublease Direct Leasing Cos</v>
          </cell>
          <cell r="D1105">
            <v>369809.45</v>
          </cell>
          <cell r="E1105">
            <v>359021.76</v>
          </cell>
          <cell r="F1105">
            <v>348234.07</v>
          </cell>
          <cell r="G1105">
            <v>336504.32000000001</v>
          </cell>
          <cell r="H1105">
            <v>325649.34000000003</v>
          </cell>
          <cell r="I1105">
            <v>314794.36</v>
          </cell>
          <cell r="J1105">
            <v>303939.38</v>
          </cell>
          <cell r="K1105">
            <v>293084.40000000002</v>
          </cell>
          <cell r="L1105">
            <v>282229.42</v>
          </cell>
          <cell r="M1105">
            <v>271374.44</v>
          </cell>
          <cell r="N1105">
            <v>260519.46</v>
          </cell>
          <cell r="O1105">
            <v>249664.48</v>
          </cell>
          <cell r="P1105">
            <v>238809.5</v>
          </cell>
          <cell r="Q1105">
            <v>304110.40875</v>
          </cell>
          <cell r="AD1105">
            <v>0</v>
          </cell>
          <cell r="AH1105">
            <v>304110.40875</v>
          </cell>
          <cell r="AJ1105">
            <v>0</v>
          </cell>
        </row>
        <row r="1106">
          <cell r="A1106">
            <v>18600953</v>
          </cell>
          <cell r="C1106" t="str">
            <v>1900-Restructuree maturing $250mm credi</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T1106">
            <v>11</v>
          </cell>
          <cell r="V1106">
            <v>0</v>
          </cell>
          <cell r="W1106">
            <v>0</v>
          </cell>
          <cell r="X1106">
            <v>0</v>
          </cell>
          <cell r="AD1106">
            <v>0</v>
          </cell>
          <cell r="AE1106">
            <v>0</v>
          </cell>
          <cell r="AF1106">
            <v>0</v>
          </cell>
          <cell r="AG1106">
            <v>0</v>
          </cell>
          <cell r="AJ1106">
            <v>0</v>
          </cell>
        </row>
        <row r="1107">
          <cell r="A1107">
            <v>18600983</v>
          </cell>
          <cell r="C1107" t="str">
            <v>1900-2004 Shelf Registration</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T1107">
            <v>11</v>
          </cell>
          <cell r="V1107">
            <v>0</v>
          </cell>
          <cell r="W1107">
            <v>0</v>
          </cell>
          <cell r="X1107">
            <v>0</v>
          </cell>
          <cell r="AD1107">
            <v>0</v>
          </cell>
          <cell r="AE1107">
            <v>0</v>
          </cell>
          <cell r="AF1107">
            <v>0</v>
          </cell>
          <cell r="AG1107">
            <v>0</v>
          </cell>
          <cell r="AJ1107">
            <v>0</v>
          </cell>
        </row>
        <row r="1108">
          <cell r="A1108">
            <v>18600993</v>
          </cell>
          <cell r="C1108" t="str">
            <v>5.197% Senior Notes Due 10/01/15</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T1108" t="str">
            <v>5</v>
          </cell>
          <cell r="V1108">
            <v>0</v>
          </cell>
          <cell r="W1108">
            <v>0</v>
          </cell>
          <cell r="X1108">
            <v>0</v>
          </cell>
          <cell r="AD1108">
            <v>0</v>
          </cell>
          <cell r="AE1108">
            <v>0</v>
          </cell>
          <cell r="AF1108">
            <v>0</v>
          </cell>
          <cell r="AG1108">
            <v>0</v>
          </cell>
          <cell r="AJ1108">
            <v>0</v>
          </cell>
        </row>
        <row r="1109">
          <cell r="A1109">
            <v>18601003</v>
          </cell>
          <cell r="C1109" t="str">
            <v>June 2006 $250M 30 Year Notes Issuance</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T1109" t="str">
            <v>5</v>
          </cell>
          <cell r="V1109">
            <v>0</v>
          </cell>
          <cell r="W1109">
            <v>0</v>
          </cell>
          <cell r="X1109">
            <v>0</v>
          </cell>
          <cell r="AD1109">
            <v>0</v>
          </cell>
          <cell r="AE1109">
            <v>0</v>
          </cell>
          <cell r="AF1109">
            <v>0</v>
          </cell>
          <cell r="AG1109">
            <v>0</v>
          </cell>
          <cell r="AJ1109">
            <v>0</v>
          </cell>
        </row>
        <row r="1110">
          <cell r="A1110">
            <v>18601013</v>
          </cell>
          <cell r="C1110" t="str">
            <v>Redmond West Direct Leasing Cost</v>
          </cell>
          <cell r="D1110">
            <v>112637.5</v>
          </cell>
          <cell r="E1110">
            <v>112637.5</v>
          </cell>
          <cell r="F1110">
            <v>112637.5</v>
          </cell>
          <cell r="G1110">
            <v>112637.5</v>
          </cell>
          <cell r="H1110">
            <v>112637.5</v>
          </cell>
          <cell r="I1110">
            <v>112637.5</v>
          </cell>
          <cell r="J1110">
            <v>112637.5</v>
          </cell>
          <cell r="K1110">
            <v>112637.5</v>
          </cell>
          <cell r="L1110">
            <v>112637.5</v>
          </cell>
          <cell r="M1110">
            <v>112637.5</v>
          </cell>
          <cell r="N1110">
            <v>112637.5</v>
          </cell>
          <cell r="O1110">
            <v>113299.28</v>
          </cell>
          <cell r="P1110">
            <v>-31265.49</v>
          </cell>
          <cell r="Q1110">
            <v>106696.69041666666</v>
          </cell>
          <cell r="V1110">
            <v>0</v>
          </cell>
          <cell r="W1110">
            <v>0</v>
          </cell>
          <cell r="X1110">
            <v>0</v>
          </cell>
          <cell r="AH1110">
            <v>106696.69041666666</v>
          </cell>
          <cell r="AJ1110">
            <v>0</v>
          </cell>
        </row>
        <row r="1111">
          <cell r="A1111">
            <v>18601021</v>
          </cell>
          <cell r="C1111" t="str">
            <v>MTF 2013 Hot Gas Path Inspection</v>
          </cell>
          <cell r="D1111">
            <v>423147.21</v>
          </cell>
          <cell r="E1111">
            <v>370253.82</v>
          </cell>
          <cell r="F1111">
            <v>317360.43</v>
          </cell>
          <cell r="G1111">
            <v>264467.03999999998</v>
          </cell>
          <cell r="H1111">
            <v>211573.65</v>
          </cell>
          <cell r="I1111">
            <v>158680.26</v>
          </cell>
          <cell r="J1111">
            <v>105786.87</v>
          </cell>
          <cell r="K1111">
            <v>52893.48</v>
          </cell>
          <cell r="L1111">
            <v>0</v>
          </cell>
          <cell r="M1111">
            <v>0</v>
          </cell>
          <cell r="N1111">
            <v>0</v>
          </cell>
          <cell r="O1111">
            <v>0</v>
          </cell>
          <cell r="P1111">
            <v>0</v>
          </cell>
          <cell r="Q1111">
            <v>141049.09624999997</v>
          </cell>
          <cell r="T1111" t="str">
            <v xml:space="preserve"> </v>
          </cell>
          <cell r="V1111">
            <v>0</v>
          </cell>
          <cell r="W1111">
            <v>0</v>
          </cell>
          <cell r="X1111">
            <v>0</v>
          </cell>
          <cell r="AD1111">
            <v>0</v>
          </cell>
          <cell r="AE1111">
            <v>0</v>
          </cell>
          <cell r="AF1111">
            <v>0</v>
          </cell>
          <cell r="AG1111">
            <v>0</v>
          </cell>
          <cell r="AH1111">
            <v>141049.09624999997</v>
          </cell>
          <cell r="AJ1111">
            <v>0</v>
          </cell>
        </row>
        <row r="1112">
          <cell r="A1112">
            <v>18601033</v>
          </cell>
          <cell r="C1112" t="str">
            <v>6.274% Senior Notes Due 3/15/2037</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T1112" t="str">
            <v>5</v>
          </cell>
          <cell r="V1112">
            <v>0</v>
          </cell>
          <cell r="W1112">
            <v>0</v>
          </cell>
          <cell r="X1112">
            <v>0</v>
          </cell>
          <cell r="AD1112">
            <v>0</v>
          </cell>
          <cell r="AE1112">
            <v>0</v>
          </cell>
          <cell r="AF1112">
            <v>0</v>
          </cell>
          <cell r="AG1112">
            <v>0</v>
          </cell>
          <cell r="AJ1112">
            <v>0</v>
          </cell>
        </row>
        <row r="1113">
          <cell r="A1113">
            <v>18601051</v>
          </cell>
          <cell r="C1113" t="str">
            <v>FIN 48 Capitalized Overheads - Electric</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t="str">
            <v xml:space="preserve"> </v>
          </cell>
          <cell r="T1113" t="str">
            <v>57</v>
          </cell>
          <cell r="V1113">
            <v>0</v>
          </cell>
          <cell r="W1113">
            <v>0</v>
          </cell>
          <cell r="X1113">
            <v>0</v>
          </cell>
          <cell r="AD1113">
            <v>0</v>
          </cell>
          <cell r="AE1113">
            <v>0</v>
          </cell>
          <cell r="AF1113">
            <v>0</v>
          </cell>
          <cell r="AG1113">
            <v>0</v>
          </cell>
          <cell r="AJ1113">
            <v>0</v>
          </cell>
        </row>
        <row r="1114">
          <cell r="A1114">
            <v>18601052</v>
          </cell>
          <cell r="C1114" t="str">
            <v>FIN 48 Capitalized Overheads - Gas</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S1114" t="str">
            <v xml:space="preserve"> </v>
          </cell>
          <cell r="T1114" t="str">
            <v>57</v>
          </cell>
          <cell r="V1114">
            <v>0</v>
          </cell>
          <cell r="W1114">
            <v>0</v>
          </cell>
          <cell r="X1114">
            <v>0</v>
          </cell>
          <cell r="AD1114">
            <v>0</v>
          </cell>
          <cell r="AE1114">
            <v>0</v>
          </cell>
          <cell r="AF1114">
            <v>0</v>
          </cell>
          <cell r="AG1114">
            <v>0</v>
          </cell>
          <cell r="AJ1114">
            <v>0</v>
          </cell>
        </row>
        <row r="1115">
          <cell r="A1115">
            <v>18601113</v>
          </cell>
          <cell r="C1115" t="str">
            <v>5.757% Senior Notes Due 10/01/39</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T1115" t="str">
            <v>5</v>
          </cell>
          <cell r="V1115">
            <v>0</v>
          </cell>
          <cell r="W1115">
            <v>0</v>
          </cell>
          <cell r="X1115">
            <v>0</v>
          </cell>
          <cell r="AD1115">
            <v>0</v>
          </cell>
          <cell r="AE1115">
            <v>0</v>
          </cell>
          <cell r="AF1115">
            <v>0</v>
          </cell>
          <cell r="AG1115">
            <v>0</v>
          </cell>
          <cell r="AJ1115">
            <v>0</v>
          </cell>
        </row>
        <row r="1116">
          <cell r="A1116">
            <v>18601123</v>
          </cell>
          <cell r="C1116" t="str">
            <v>March 2010 Bond Issue</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T1116" t="str">
            <v>5</v>
          </cell>
          <cell r="V1116">
            <v>0</v>
          </cell>
          <cell r="W1116">
            <v>0</v>
          </cell>
          <cell r="X1116">
            <v>0</v>
          </cell>
          <cell r="AD1116">
            <v>0</v>
          </cell>
          <cell r="AE1116">
            <v>0</v>
          </cell>
          <cell r="AF1116">
            <v>0</v>
          </cell>
          <cell r="AG1116">
            <v>0</v>
          </cell>
          <cell r="AJ1116">
            <v>0</v>
          </cell>
        </row>
        <row r="1117">
          <cell r="A1117">
            <v>18601133</v>
          </cell>
          <cell r="C1117" t="str">
            <v>PSE Summer 2010 Bonds</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T1117" t="str">
            <v>5</v>
          </cell>
          <cell r="V1117">
            <v>0</v>
          </cell>
          <cell r="W1117">
            <v>0</v>
          </cell>
          <cell r="X1117">
            <v>0</v>
          </cell>
          <cell r="AD1117">
            <v>0</v>
          </cell>
          <cell r="AE1117">
            <v>0</v>
          </cell>
          <cell r="AF1117">
            <v>0</v>
          </cell>
          <cell r="AG1117">
            <v>0</v>
          </cell>
          <cell r="AJ1117">
            <v>0</v>
          </cell>
        </row>
        <row r="1118">
          <cell r="A1118">
            <v>18601143</v>
          </cell>
          <cell r="C1118" t="str">
            <v>2011 March Senior Notes</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T1118" t="str">
            <v>5</v>
          </cell>
          <cell r="V1118">
            <v>0</v>
          </cell>
          <cell r="W1118">
            <v>0</v>
          </cell>
          <cell r="X1118">
            <v>0</v>
          </cell>
          <cell r="AD1118">
            <v>0</v>
          </cell>
          <cell r="AE1118">
            <v>0</v>
          </cell>
          <cell r="AF1118">
            <v>0</v>
          </cell>
          <cell r="AG1118">
            <v>0</v>
          </cell>
          <cell r="AJ1118">
            <v>0</v>
          </cell>
        </row>
        <row r="1119">
          <cell r="A1119">
            <v>18601153</v>
          </cell>
          <cell r="C1119" t="str">
            <v>2013 $650M Credit Facility</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T1119" t="str">
            <v>5</v>
          </cell>
          <cell r="V1119">
            <v>0</v>
          </cell>
          <cell r="W1119">
            <v>0</v>
          </cell>
          <cell r="X1119">
            <v>0</v>
          </cell>
          <cell r="AD1119">
            <v>0</v>
          </cell>
          <cell r="AE1119">
            <v>0</v>
          </cell>
          <cell r="AF1119">
            <v>0</v>
          </cell>
          <cell r="AG1119">
            <v>0</v>
          </cell>
          <cell r="AJ1119">
            <v>0</v>
          </cell>
        </row>
        <row r="1120">
          <cell r="A1120">
            <v>18601173</v>
          </cell>
          <cell r="C1120" t="str">
            <v>2014 PSE Universal Shelf Registration</v>
          </cell>
          <cell r="D1120">
            <v>80437.97</v>
          </cell>
          <cell r="E1120">
            <v>80437.97</v>
          </cell>
          <cell r="F1120">
            <v>80437.97</v>
          </cell>
          <cell r="G1120">
            <v>80437.97</v>
          </cell>
          <cell r="H1120">
            <v>80437.97</v>
          </cell>
          <cell r="I1120">
            <v>80437.97</v>
          </cell>
          <cell r="J1120">
            <v>80437.97</v>
          </cell>
          <cell r="K1120">
            <v>80437.97</v>
          </cell>
          <cell r="L1120">
            <v>80437.97</v>
          </cell>
          <cell r="M1120">
            <v>80437.97</v>
          </cell>
          <cell r="N1120">
            <v>80437.97</v>
          </cell>
          <cell r="O1120">
            <v>80437.97</v>
          </cell>
          <cell r="P1120">
            <v>80437.97</v>
          </cell>
          <cell r="Q1120">
            <v>80437.969999999987</v>
          </cell>
          <cell r="T1120" t="str">
            <v>5</v>
          </cell>
          <cell r="V1120">
            <v>80437.969999999987</v>
          </cell>
          <cell r="W1120">
            <v>80437.969999999987</v>
          </cell>
          <cell r="X1120">
            <v>80437.969999999987</v>
          </cell>
          <cell r="AD1120">
            <v>0</v>
          </cell>
          <cell r="AE1120">
            <v>0</v>
          </cell>
          <cell r="AF1120">
            <v>0</v>
          </cell>
          <cell r="AG1120">
            <v>0</v>
          </cell>
          <cell r="AJ1120">
            <v>0</v>
          </cell>
        </row>
        <row r="1121">
          <cell r="A1121">
            <v>18601502</v>
          </cell>
          <cell r="C1121" t="str">
            <v>Deferred Debit - Carbon Offset Program</v>
          </cell>
          <cell r="D1121">
            <v>162837.93</v>
          </cell>
          <cell r="E1121">
            <v>172602.46</v>
          </cell>
          <cell r="F1121">
            <v>168292.1</v>
          </cell>
          <cell r="G1121">
            <v>163231.35999999999</v>
          </cell>
          <cell r="H1121">
            <v>158067.04</v>
          </cell>
          <cell r="I1121">
            <v>149759.97</v>
          </cell>
          <cell r="J1121">
            <v>142806.66</v>
          </cell>
          <cell r="K1121">
            <v>142806.66</v>
          </cell>
          <cell r="L1121">
            <v>142806.66</v>
          </cell>
          <cell r="M1121">
            <v>153285.18</v>
          </cell>
          <cell r="N1121">
            <v>153285.18</v>
          </cell>
          <cell r="O1121">
            <v>153285.18</v>
          </cell>
          <cell r="P1121">
            <v>137747.48000000001</v>
          </cell>
          <cell r="Q1121">
            <v>154210.09624999997</v>
          </cell>
          <cell r="T1121" t="str">
            <v xml:space="preserve"> </v>
          </cell>
          <cell r="U1121" t="str">
            <v>Changed</v>
          </cell>
          <cell r="V1121">
            <v>0</v>
          </cell>
          <cell r="W1121">
            <v>0</v>
          </cell>
          <cell r="X1121">
            <v>0</v>
          </cell>
          <cell r="AD1121">
            <v>0</v>
          </cell>
          <cell r="AE1121">
            <v>0</v>
          </cell>
          <cell r="AF1121">
            <v>0</v>
          </cell>
          <cell r="AG1121">
            <v>0</v>
          </cell>
          <cell r="AH1121">
            <v>154210.09624999997</v>
          </cell>
          <cell r="AJ1121">
            <v>0</v>
          </cell>
        </row>
        <row r="1122">
          <cell r="A1122">
            <v>18602231</v>
          </cell>
          <cell r="C1122" t="str">
            <v>WSU ARRA Weatherization - Electric</v>
          </cell>
          <cell r="D1122">
            <v>0</v>
          </cell>
          <cell r="E1122">
            <v>0</v>
          </cell>
          <cell r="F1122">
            <v>0</v>
          </cell>
          <cell r="G1122">
            <v>0</v>
          </cell>
          <cell r="H1122">
            <v>0</v>
          </cell>
          <cell r="I1122">
            <v>0</v>
          </cell>
          <cell r="J1122">
            <v>0</v>
          </cell>
          <cell r="K1122">
            <v>0</v>
          </cell>
          <cell r="L1122">
            <v>0</v>
          </cell>
          <cell r="M1122">
            <v>0</v>
          </cell>
          <cell r="N1122">
            <v>0</v>
          </cell>
          <cell r="O1122">
            <v>2766.22</v>
          </cell>
          <cell r="P1122">
            <v>2766.22</v>
          </cell>
          <cell r="Q1122">
            <v>345.77749999999997</v>
          </cell>
          <cell r="T1122" t="str">
            <v>57</v>
          </cell>
          <cell r="V1122">
            <v>0</v>
          </cell>
          <cell r="W1122">
            <v>0</v>
          </cell>
          <cell r="X1122">
            <v>0</v>
          </cell>
          <cell r="AD1122">
            <v>0</v>
          </cell>
          <cell r="AE1122">
            <v>345.77749999999997</v>
          </cell>
          <cell r="AF1122">
            <v>345.77749999999997</v>
          </cell>
          <cell r="AG1122">
            <v>345.77749999999997</v>
          </cell>
          <cell r="AJ1122">
            <v>0</v>
          </cell>
        </row>
        <row r="1123">
          <cell r="A1123">
            <v>18602232</v>
          </cell>
          <cell r="C1123" t="str">
            <v>WSU ARRA Weatherization - Gas</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T1123" t="str">
            <v>57</v>
          </cell>
          <cell r="V1123">
            <v>0</v>
          </cell>
          <cell r="W1123">
            <v>0</v>
          </cell>
          <cell r="X1123">
            <v>0</v>
          </cell>
          <cell r="AD1123">
            <v>0</v>
          </cell>
          <cell r="AE1123">
            <v>0</v>
          </cell>
          <cell r="AF1123">
            <v>0</v>
          </cell>
          <cell r="AG1123">
            <v>0</v>
          </cell>
          <cell r="AJ1123">
            <v>0</v>
          </cell>
        </row>
        <row r="1124">
          <cell r="A1124">
            <v>18603003</v>
          </cell>
          <cell r="C1124" t="str">
            <v>Workers Comp IBNR recoveries</v>
          </cell>
          <cell r="D1124">
            <v>1468646.96</v>
          </cell>
          <cell r="E1124">
            <v>1468646.96</v>
          </cell>
          <cell r="F1124">
            <v>1468646.96</v>
          </cell>
          <cell r="G1124">
            <v>1481579.93</v>
          </cell>
          <cell r="H1124">
            <v>1481579.93</v>
          </cell>
          <cell r="I1124">
            <v>1481579.93</v>
          </cell>
          <cell r="J1124">
            <v>1494488.81</v>
          </cell>
          <cell r="K1124">
            <v>1494488.81</v>
          </cell>
          <cell r="L1124">
            <v>1494488.81</v>
          </cell>
          <cell r="M1124">
            <v>1507397.69</v>
          </cell>
          <cell r="N1124">
            <v>1507397.69</v>
          </cell>
          <cell r="O1124">
            <v>1507397.69</v>
          </cell>
          <cell r="P1124">
            <v>1520306.57</v>
          </cell>
          <cell r="Q1124">
            <v>1490180.8312499998</v>
          </cell>
          <cell r="U1124" t="str">
            <v>No Change</v>
          </cell>
          <cell r="AD1124">
            <v>0</v>
          </cell>
          <cell r="AH1124">
            <v>1490180.8312499998</v>
          </cell>
          <cell r="AJ1124">
            <v>0</v>
          </cell>
        </row>
        <row r="1125">
          <cell r="A1125">
            <v>18603011</v>
          </cell>
          <cell r="C1125" t="str">
            <v>GLD Steam Turbine Major Inspection 2014</v>
          </cell>
          <cell r="D1125">
            <v>1980223.51</v>
          </cell>
          <cell r="E1125">
            <v>1948438.02</v>
          </cell>
          <cell r="F1125">
            <v>1916652.53</v>
          </cell>
          <cell r="G1125">
            <v>1884867.04</v>
          </cell>
          <cell r="H1125">
            <v>1853081.55</v>
          </cell>
          <cell r="I1125">
            <v>1821296.06</v>
          </cell>
          <cell r="J1125">
            <v>1789510.57</v>
          </cell>
          <cell r="K1125">
            <v>1757725.08</v>
          </cell>
          <cell r="L1125">
            <v>1725939.59</v>
          </cell>
          <cell r="M1125">
            <v>1694154.1</v>
          </cell>
          <cell r="N1125">
            <v>1662368.61</v>
          </cell>
          <cell r="O1125">
            <v>1630583.12</v>
          </cell>
          <cell r="P1125">
            <v>1598797.63</v>
          </cell>
          <cell r="Q1125">
            <v>1789510.57</v>
          </cell>
          <cell r="AD1125">
            <v>0</v>
          </cell>
          <cell r="AH1125">
            <v>1789510.57</v>
          </cell>
          <cell r="AJ1125">
            <v>0</v>
          </cell>
        </row>
        <row r="1126">
          <cell r="A1126">
            <v>18603013</v>
          </cell>
          <cell r="C1126" t="str">
            <v>$425MM 4.30% Sr Notes 2045 Issuance Expense</v>
          </cell>
          <cell r="D1126">
            <v>82415.960000000006</v>
          </cell>
          <cell r="E1126">
            <v>0</v>
          </cell>
          <cell r="F1126">
            <v>0</v>
          </cell>
          <cell r="G1126">
            <v>-29322.25</v>
          </cell>
          <cell r="H1126">
            <v>0</v>
          </cell>
          <cell r="I1126">
            <v>0</v>
          </cell>
          <cell r="J1126">
            <v>0</v>
          </cell>
          <cell r="K1126">
            <v>0</v>
          </cell>
          <cell r="L1126">
            <v>1368.02</v>
          </cell>
          <cell r="M1126">
            <v>0</v>
          </cell>
          <cell r="N1126">
            <v>0</v>
          </cell>
          <cell r="O1126">
            <v>0</v>
          </cell>
          <cell r="P1126">
            <v>0</v>
          </cell>
          <cell r="Q1126">
            <v>1104.479166666667</v>
          </cell>
          <cell r="T1126" t="str">
            <v>5</v>
          </cell>
          <cell r="V1126">
            <v>1104.479166666667</v>
          </cell>
          <cell r="W1126">
            <v>1104.479166666667</v>
          </cell>
          <cell r="X1126">
            <v>1104.479166666667</v>
          </cell>
          <cell r="AD1126">
            <v>0</v>
          </cell>
          <cell r="AJ1126">
            <v>0</v>
          </cell>
        </row>
        <row r="1127">
          <cell r="A1127">
            <v>18603021</v>
          </cell>
          <cell r="C1127" t="str">
            <v>FRA Unit#2 Combustion Inspection 2014-L</v>
          </cell>
          <cell r="D1127">
            <v>6059461.3300000001</v>
          </cell>
          <cell r="E1127">
            <v>6001208.9800000004</v>
          </cell>
          <cell r="F1127">
            <v>5942956.6299999999</v>
          </cell>
          <cell r="G1127">
            <v>5884704.2800000003</v>
          </cell>
          <cell r="H1127">
            <v>5826451.9299999997</v>
          </cell>
          <cell r="I1127">
            <v>5768199.5800000001</v>
          </cell>
          <cell r="J1127">
            <v>5709947.2300000004</v>
          </cell>
          <cell r="K1127">
            <v>5651694.8799999999</v>
          </cell>
          <cell r="L1127">
            <v>5593442.5300000003</v>
          </cell>
          <cell r="M1127">
            <v>5535190.1799999997</v>
          </cell>
          <cell r="N1127">
            <v>5476937.8300000001</v>
          </cell>
          <cell r="O1127">
            <v>5418685.4800000004</v>
          </cell>
          <cell r="P1127">
            <v>5360433.13</v>
          </cell>
          <cell r="Q1127">
            <v>5709947.2300000004</v>
          </cell>
          <cell r="AD1127">
            <v>0</v>
          </cell>
          <cell r="AH1127">
            <v>5709947.2300000004</v>
          </cell>
          <cell r="AJ1127">
            <v>0</v>
          </cell>
        </row>
        <row r="1128">
          <cell r="A1128">
            <v>18603031</v>
          </cell>
          <cell r="C1128" t="str">
            <v>MTF ST Full-Scale Inspection 2014</v>
          </cell>
          <cell r="D1128">
            <v>1913160.33</v>
          </cell>
          <cell r="E1128">
            <v>1855472.67</v>
          </cell>
          <cell r="F1128">
            <v>1797785.01</v>
          </cell>
          <cell r="G1128">
            <v>1740097.35</v>
          </cell>
          <cell r="H1128">
            <v>1682409.69</v>
          </cell>
          <cell r="I1128">
            <v>1624722.03</v>
          </cell>
          <cell r="J1128">
            <v>1567034.37</v>
          </cell>
          <cell r="K1128">
            <v>1509346.71</v>
          </cell>
          <cell r="L1128">
            <v>1451659.05</v>
          </cell>
          <cell r="M1128">
            <v>1393971.39</v>
          </cell>
          <cell r="N1128">
            <v>1336283.73</v>
          </cell>
          <cell r="O1128">
            <v>1278596.07</v>
          </cell>
          <cell r="P1128">
            <v>1220908.4099999999</v>
          </cell>
          <cell r="Q1128">
            <v>1567034.37</v>
          </cell>
          <cell r="AD1128">
            <v>0</v>
          </cell>
          <cell r="AH1128">
            <v>1567034.37</v>
          </cell>
          <cell r="AJ1128">
            <v>0</v>
          </cell>
        </row>
        <row r="1129">
          <cell r="A1129">
            <v>18603041</v>
          </cell>
          <cell r="C1129" t="str">
            <v>FRE U2 Hot Gas Path Inspection 2014-LT</v>
          </cell>
          <cell r="D1129">
            <v>975278.95</v>
          </cell>
          <cell r="E1129">
            <v>954960.64</v>
          </cell>
          <cell r="F1129">
            <v>934642.33</v>
          </cell>
          <cell r="G1129">
            <v>914324.02</v>
          </cell>
          <cell r="H1129">
            <v>894005.71</v>
          </cell>
          <cell r="I1129">
            <v>873687.4</v>
          </cell>
          <cell r="J1129">
            <v>853369.09</v>
          </cell>
          <cell r="K1129">
            <v>833050.78</v>
          </cell>
          <cell r="L1129">
            <v>812732.47</v>
          </cell>
          <cell r="M1129">
            <v>792414.16</v>
          </cell>
          <cell r="N1129">
            <v>772095.85</v>
          </cell>
          <cell r="O1129">
            <v>751777.54</v>
          </cell>
          <cell r="P1129">
            <v>731459.23</v>
          </cell>
          <cell r="Q1129">
            <v>853369.0900000002</v>
          </cell>
          <cell r="AD1129">
            <v>0</v>
          </cell>
          <cell r="AH1129">
            <v>853369.0900000002</v>
          </cell>
          <cell r="AJ1129">
            <v>0</v>
          </cell>
        </row>
        <row r="1130">
          <cell r="A1130">
            <v>18603051</v>
          </cell>
          <cell r="C1130" t="str">
            <v>Goldendale 2014 Combustion Inspection Maint-LT</v>
          </cell>
          <cell r="D1130">
            <v>703312.39</v>
          </cell>
          <cell r="E1130">
            <v>615398.34</v>
          </cell>
          <cell r="F1130">
            <v>527484.29</v>
          </cell>
          <cell r="G1130">
            <v>439570.24</v>
          </cell>
          <cell r="H1130">
            <v>351656.19</v>
          </cell>
          <cell r="I1130">
            <v>263742.14</v>
          </cell>
          <cell r="J1130">
            <v>175828.09</v>
          </cell>
          <cell r="K1130">
            <v>87914.04</v>
          </cell>
          <cell r="L1130">
            <v>-0.01</v>
          </cell>
          <cell r="M1130">
            <v>0</v>
          </cell>
          <cell r="N1130">
            <v>0</v>
          </cell>
          <cell r="O1130">
            <v>0</v>
          </cell>
          <cell r="P1130">
            <v>0</v>
          </cell>
          <cell r="Q1130">
            <v>234437.45958333332</v>
          </cell>
          <cell r="AD1130">
            <v>0</v>
          </cell>
          <cell r="AH1130">
            <v>234437.45958333332</v>
          </cell>
          <cell r="AJ1130">
            <v>0</v>
          </cell>
        </row>
        <row r="1131">
          <cell r="A1131">
            <v>18603061</v>
          </cell>
          <cell r="C1131" t="str">
            <v>FERN Steam Turbine Major Inspection 201</v>
          </cell>
          <cell r="D1131">
            <v>1387129.81</v>
          </cell>
          <cell r="E1131">
            <v>2804412.82</v>
          </cell>
          <cell r="F1131">
            <v>2785211.35</v>
          </cell>
          <cell r="G1131">
            <v>2765684.89</v>
          </cell>
          <cell r="H1131">
            <v>2745643.7</v>
          </cell>
          <cell r="I1131">
            <v>2725602.51</v>
          </cell>
          <cell r="J1131">
            <v>2705561.32</v>
          </cell>
          <cell r="K1131">
            <v>2685520.13</v>
          </cell>
          <cell r="L1131">
            <v>2665478.94</v>
          </cell>
          <cell r="M1131">
            <v>2645437.75</v>
          </cell>
          <cell r="N1131">
            <v>2625396.56</v>
          </cell>
          <cell r="O1131">
            <v>2605355.37</v>
          </cell>
          <cell r="P1131">
            <v>2585314.1800000002</v>
          </cell>
          <cell r="Q1131">
            <v>2645460.6112500005</v>
          </cell>
          <cell r="AH1131">
            <v>2645460.6112500005</v>
          </cell>
          <cell r="AJ1131">
            <v>0</v>
          </cell>
        </row>
        <row r="1132">
          <cell r="A1132">
            <v>18603071</v>
          </cell>
          <cell r="C1132" t="str">
            <v>ENC Unit#1 Major Inspection 2015-LT</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AH1132">
            <v>0</v>
          </cell>
          <cell r="AJ1132">
            <v>0</v>
          </cell>
        </row>
        <row r="1133">
          <cell r="A1133" t="str">
            <v>18603072</v>
          </cell>
          <cell r="C1133" t="str">
            <v>Prepaid Gas Options-LT</v>
          </cell>
          <cell r="D1133">
            <v>1530286.25</v>
          </cell>
          <cell r="E1133">
            <v>1530286.25</v>
          </cell>
          <cell r="F1133">
            <v>1530286.25</v>
          </cell>
          <cell r="G1133">
            <v>0</v>
          </cell>
          <cell r="H1133">
            <v>0</v>
          </cell>
          <cell r="I1133">
            <v>0</v>
          </cell>
          <cell r="J1133">
            <v>0</v>
          </cell>
          <cell r="K1133">
            <v>0</v>
          </cell>
          <cell r="L1133">
            <v>0</v>
          </cell>
          <cell r="M1133">
            <v>0</v>
          </cell>
          <cell r="N1133">
            <v>0</v>
          </cell>
          <cell r="O1133">
            <v>0</v>
          </cell>
          <cell r="P1133">
            <v>0</v>
          </cell>
          <cell r="Q1133">
            <v>318809.63541666669</v>
          </cell>
          <cell r="T1133" t="str">
            <v>57</v>
          </cell>
          <cell r="U1133" t="str">
            <v>Changed</v>
          </cell>
          <cell r="V1133">
            <v>0</v>
          </cell>
          <cell r="W1133">
            <v>0</v>
          </cell>
          <cell r="X1133">
            <v>0</v>
          </cell>
          <cell r="AD1133">
            <v>0</v>
          </cell>
          <cell r="AE1133">
            <v>318809.63541666669</v>
          </cell>
          <cell r="AF1133">
            <v>318809.63541666669</v>
          </cell>
          <cell r="AG1133">
            <v>318809.63541666669</v>
          </cell>
          <cell r="AJ1133">
            <v>0</v>
          </cell>
        </row>
        <row r="1134">
          <cell r="A1134">
            <v>18603081</v>
          </cell>
          <cell r="C1134" t="str">
            <v>Colstrip 1&amp;2 Misc Deferred Debits-LT</v>
          </cell>
          <cell r="D1134">
            <v>10000</v>
          </cell>
          <cell r="E1134">
            <v>10000</v>
          </cell>
          <cell r="F1134">
            <v>10000</v>
          </cell>
          <cell r="G1134">
            <v>10000</v>
          </cell>
          <cell r="H1134">
            <v>10000</v>
          </cell>
          <cell r="I1134">
            <v>10000</v>
          </cell>
          <cell r="J1134">
            <v>10000</v>
          </cell>
          <cell r="K1134">
            <v>10000</v>
          </cell>
          <cell r="L1134">
            <v>10000</v>
          </cell>
          <cell r="M1134">
            <v>10000</v>
          </cell>
          <cell r="N1134">
            <v>10000</v>
          </cell>
          <cell r="O1134">
            <v>10000</v>
          </cell>
          <cell r="P1134">
            <v>10000</v>
          </cell>
          <cell r="Q1134">
            <v>10000</v>
          </cell>
          <cell r="AH1134">
            <v>10000</v>
          </cell>
          <cell r="AJ1134">
            <v>0</v>
          </cell>
        </row>
        <row r="1135">
          <cell r="A1135">
            <v>18603091</v>
          </cell>
          <cell r="C1135" t="str">
            <v>Colstrip 3&amp;4 Misc Deferred Debits-LT</v>
          </cell>
          <cell r="D1135">
            <v>12500</v>
          </cell>
          <cell r="E1135">
            <v>12500</v>
          </cell>
          <cell r="F1135">
            <v>12500</v>
          </cell>
          <cell r="G1135">
            <v>12500</v>
          </cell>
          <cell r="H1135">
            <v>12500</v>
          </cell>
          <cell r="I1135">
            <v>12500</v>
          </cell>
          <cell r="J1135">
            <v>12500</v>
          </cell>
          <cell r="K1135">
            <v>12500</v>
          </cell>
          <cell r="L1135">
            <v>12500</v>
          </cell>
          <cell r="M1135">
            <v>12500</v>
          </cell>
          <cell r="N1135">
            <v>12500</v>
          </cell>
          <cell r="O1135">
            <v>12500</v>
          </cell>
          <cell r="P1135">
            <v>12500</v>
          </cell>
          <cell r="Q1135">
            <v>12500</v>
          </cell>
          <cell r="AH1135">
            <v>12500</v>
          </cell>
          <cell r="AJ1135">
            <v>0</v>
          </cell>
        </row>
        <row r="1136">
          <cell r="A1136">
            <v>18605001</v>
          </cell>
          <cell r="C1136" t="str">
            <v>BoFuels Sch 91 Var Def UE-140012</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T1136" t="str">
            <v>23</v>
          </cell>
          <cell r="V1136">
            <v>0</v>
          </cell>
          <cell r="W1136">
            <v>0</v>
          </cell>
          <cell r="X1136">
            <v>0</v>
          </cell>
          <cell r="AB1136">
            <v>0</v>
          </cell>
          <cell r="AC1136">
            <v>0</v>
          </cell>
          <cell r="AD1136">
            <v>0</v>
          </cell>
          <cell r="AE1136">
            <v>0</v>
          </cell>
          <cell r="AF1136">
            <v>0</v>
          </cell>
          <cell r="AG1136">
            <v>0</v>
          </cell>
          <cell r="AJ1136">
            <v>0</v>
          </cell>
        </row>
        <row r="1137">
          <cell r="A1137">
            <v>18605011</v>
          </cell>
          <cell r="C1137" t="str">
            <v>Colstrip 3&amp;4 2014 Overhaul Costs</v>
          </cell>
          <cell r="D1137">
            <v>1898211.96</v>
          </cell>
          <cell r="E1137">
            <v>1807820.92</v>
          </cell>
          <cell r="F1137">
            <v>1717429.88</v>
          </cell>
          <cell r="G1137">
            <v>1627038.84</v>
          </cell>
          <cell r="H1137">
            <v>1536647.8</v>
          </cell>
          <cell r="I1137">
            <v>1446256.76</v>
          </cell>
          <cell r="J1137">
            <v>1408731.37</v>
          </cell>
          <cell r="K1137">
            <v>1435027.69</v>
          </cell>
          <cell r="L1137">
            <v>2114114.88</v>
          </cell>
          <cell r="M1137">
            <v>3729714.12</v>
          </cell>
          <cell r="N1137">
            <v>4879398.78</v>
          </cell>
          <cell r="O1137">
            <v>3632648.83</v>
          </cell>
          <cell r="P1137">
            <v>3505116.17</v>
          </cell>
          <cell r="Q1137">
            <v>2336374.4945833338</v>
          </cell>
          <cell r="AD1137">
            <v>0</v>
          </cell>
          <cell r="AH1137">
            <v>2336374.4945833338</v>
          </cell>
          <cell r="AJ1137">
            <v>0</v>
          </cell>
        </row>
        <row r="1138">
          <cell r="A1138">
            <v>18605021</v>
          </cell>
          <cell r="C1138" t="str">
            <v>Colstrip 1&amp;2 Major Maintenance UE141141</v>
          </cell>
          <cell r="D1138">
            <v>4005168.71</v>
          </cell>
          <cell r="E1138">
            <v>4328738.5599999996</v>
          </cell>
          <cell r="F1138">
            <v>4412674.9800000004</v>
          </cell>
          <cell r="G1138">
            <v>4270330.63</v>
          </cell>
          <cell r="H1138">
            <v>4127986.28</v>
          </cell>
          <cell r="I1138">
            <v>3985641.93</v>
          </cell>
          <cell r="J1138">
            <v>4204452.43</v>
          </cell>
          <cell r="K1138">
            <v>4438722.74</v>
          </cell>
          <cell r="L1138">
            <v>4578061.0199999996</v>
          </cell>
          <cell r="M1138">
            <v>4458195.1100000003</v>
          </cell>
          <cell r="N1138">
            <v>4322130.53</v>
          </cell>
          <cell r="O1138">
            <v>4145427.71</v>
          </cell>
          <cell r="P1138">
            <v>3967452.49</v>
          </cell>
          <cell r="Q1138">
            <v>4271556.043333333</v>
          </cell>
          <cell r="AH1138">
            <v>4271556.043333333</v>
          </cell>
          <cell r="AJ1138">
            <v>0</v>
          </cell>
        </row>
        <row r="1139">
          <cell r="A1139">
            <v>18605031</v>
          </cell>
          <cell r="C1139" t="str">
            <v>MNT 2015 Combustion Inspection</v>
          </cell>
          <cell r="D1139">
            <v>1419324.68</v>
          </cell>
          <cell r="E1139">
            <v>1348358.44</v>
          </cell>
          <cell r="F1139">
            <v>1277392.2</v>
          </cell>
          <cell r="G1139">
            <v>1206425.96</v>
          </cell>
          <cell r="H1139">
            <v>1135459.72</v>
          </cell>
          <cell r="I1139">
            <v>1064493.48</v>
          </cell>
          <cell r="J1139">
            <v>993527.24</v>
          </cell>
          <cell r="K1139">
            <v>922561</v>
          </cell>
          <cell r="L1139">
            <v>851594.76</v>
          </cell>
          <cell r="M1139">
            <v>780628.52</v>
          </cell>
          <cell r="N1139">
            <v>709662.28</v>
          </cell>
          <cell r="O1139">
            <v>638696.04</v>
          </cell>
          <cell r="P1139">
            <v>567729.80000000005</v>
          </cell>
          <cell r="Q1139">
            <v>993527.23999999976</v>
          </cell>
          <cell r="AD1139">
            <v>0</v>
          </cell>
          <cell r="AH1139">
            <v>993527.23999999976</v>
          </cell>
          <cell r="AJ1139">
            <v>0</v>
          </cell>
        </row>
        <row r="1140">
          <cell r="A1140">
            <v>18605041</v>
          </cell>
          <cell r="C1140" t="str">
            <v>En Unit #1 Major Inspection 2015</v>
          </cell>
          <cell r="D1140">
            <v>2598952.7400000002</v>
          </cell>
          <cell r="E1140">
            <v>2586219.2000000002</v>
          </cell>
          <cell r="F1140">
            <v>2578405.06</v>
          </cell>
          <cell r="G1140">
            <v>2951658.12</v>
          </cell>
          <cell r="H1140">
            <v>2963045.2</v>
          </cell>
          <cell r="I1140">
            <v>3318687.8</v>
          </cell>
          <cell r="J1140">
            <v>3261032.95</v>
          </cell>
          <cell r="K1140">
            <v>3231115.22</v>
          </cell>
          <cell r="L1140">
            <v>3052900.22</v>
          </cell>
          <cell r="M1140">
            <v>3006583.75</v>
          </cell>
          <cell r="N1140">
            <v>2978219.75</v>
          </cell>
          <cell r="O1140">
            <v>2949855.75</v>
          </cell>
          <cell r="P1140">
            <v>2921509.16</v>
          </cell>
          <cell r="Q1140">
            <v>2969829.4975000001</v>
          </cell>
          <cell r="AH1140">
            <v>2969829.4975000001</v>
          </cell>
          <cell r="AJ1140">
            <v>0</v>
          </cell>
        </row>
        <row r="1141">
          <cell r="A1141" t="str">
            <v>18605051</v>
          </cell>
          <cell r="C1141" t="str">
            <v>ENC Unit#2 Major Inspection 2016-LT</v>
          </cell>
          <cell r="H1141">
            <v>1498.52</v>
          </cell>
          <cell r="I1141">
            <v>2500.0300000000002</v>
          </cell>
          <cell r="J1141">
            <v>23465.42</v>
          </cell>
          <cell r="K1141">
            <v>-129037.42</v>
          </cell>
          <cell r="L1141">
            <v>1625524.14</v>
          </cell>
          <cell r="M1141">
            <v>3015715.48</v>
          </cell>
          <cell r="N1141">
            <v>3476172.41</v>
          </cell>
          <cell r="O1141">
            <v>3561670.2</v>
          </cell>
          <cell r="P1141">
            <v>3563431.38</v>
          </cell>
          <cell r="Q1141">
            <v>1113268.7058333333</v>
          </cell>
          <cell r="AH1141">
            <v>1113268.7058333333</v>
          </cell>
          <cell r="AJ1141">
            <v>0</v>
          </cell>
        </row>
        <row r="1142">
          <cell r="A1142">
            <v>18605061</v>
          </cell>
          <cell r="C1142" t="str">
            <v>Goldendale 2016 Major Inspection - LT</v>
          </cell>
          <cell r="M1142">
            <v>1748299.98</v>
          </cell>
          <cell r="N1142">
            <v>1711877.06</v>
          </cell>
          <cell r="O1142">
            <v>1675454.14</v>
          </cell>
          <cell r="P1142">
            <v>1639031.22</v>
          </cell>
          <cell r="Q1142">
            <v>496262.23249999998</v>
          </cell>
          <cell r="AH1142">
            <v>496262.23249999998</v>
          </cell>
          <cell r="AJ1142">
            <v>0</v>
          </cell>
        </row>
        <row r="1143">
          <cell r="A1143">
            <v>18605071</v>
          </cell>
          <cell r="C1143" t="str">
            <v>WHH Unit 2 Compressor Rebuild</v>
          </cell>
          <cell r="J1143">
            <v>2365.13</v>
          </cell>
          <cell r="K1143">
            <v>88849.83</v>
          </cell>
          <cell r="L1143">
            <v>176474.85</v>
          </cell>
          <cell r="M1143">
            <v>601152</v>
          </cell>
          <cell r="N1143">
            <v>1496707.63</v>
          </cell>
          <cell r="O1143">
            <v>2292015.5699999998</v>
          </cell>
          <cell r="P1143">
            <v>2258435.7999999998</v>
          </cell>
          <cell r="Q1143">
            <v>482231.90916666668</v>
          </cell>
          <cell r="AH1143">
            <v>482231.90916666668</v>
          </cell>
          <cell r="AJ1143">
            <v>0</v>
          </cell>
        </row>
        <row r="1144">
          <cell r="A1144">
            <v>18608001</v>
          </cell>
          <cell r="C1144" t="str">
            <v>Env Rem - Lower Baker Power Plant Site</v>
          </cell>
          <cell r="D1144">
            <v>411481.88</v>
          </cell>
          <cell r="E1144">
            <v>411481.88</v>
          </cell>
          <cell r="F1144">
            <v>415205.63</v>
          </cell>
          <cell r="G1144">
            <v>416450.38</v>
          </cell>
          <cell r="H1144">
            <v>416450.38</v>
          </cell>
          <cell r="I1144">
            <v>417378.38</v>
          </cell>
          <cell r="J1144">
            <v>419159.38</v>
          </cell>
          <cell r="K1144">
            <v>419159.38</v>
          </cell>
          <cell r="L1144">
            <v>423611.83</v>
          </cell>
          <cell r="M1144">
            <v>425344.58</v>
          </cell>
          <cell r="N1144">
            <v>426175.33</v>
          </cell>
          <cell r="O1144">
            <v>440996.89</v>
          </cell>
          <cell r="P1144">
            <v>440996.89</v>
          </cell>
          <cell r="Q1144">
            <v>421471.11874999997</v>
          </cell>
          <cell r="V1144">
            <v>0</v>
          </cell>
          <cell r="W1144">
            <v>0</v>
          </cell>
          <cell r="X1144">
            <v>0</v>
          </cell>
          <cell r="AD1144">
            <v>0</v>
          </cell>
          <cell r="AH1144">
            <v>421471.11874999997</v>
          </cell>
          <cell r="AJ1144">
            <v>0</v>
          </cell>
        </row>
        <row r="1145">
          <cell r="A1145">
            <v>18608002</v>
          </cell>
          <cell r="C1145" t="str">
            <v>Env. Rem - Downtower Property</v>
          </cell>
          <cell r="D1145">
            <v>504328.4</v>
          </cell>
          <cell r="E1145">
            <v>504328.4</v>
          </cell>
          <cell r="F1145">
            <v>505295.9</v>
          </cell>
          <cell r="G1145">
            <v>505295.9</v>
          </cell>
          <cell r="H1145">
            <v>512286.57</v>
          </cell>
          <cell r="I1145">
            <v>516679.22</v>
          </cell>
          <cell r="J1145">
            <v>516679.22</v>
          </cell>
          <cell r="K1145">
            <v>517794.22</v>
          </cell>
          <cell r="L1145">
            <v>517794.22</v>
          </cell>
          <cell r="M1145">
            <v>517794.22</v>
          </cell>
          <cell r="N1145">
            <v>518202.47</v>
          </cell>
          <cell r="O1145">
            <v>518202.47</v>
          </cell>
          <cell r="P1145">
            <v>518202.47</v>
          </cell>
          <cell r="Q1145">
            <v>513468.18708333321</v>
          </cell>
          <cell r="T1145" t="str">
            <v xml:space="preserve"> </v>
          </cell>
          <cell r="U1145" t="str">
            <v>Changed</v>
          </cell>
          <cell r="V1145">
            <v>0</v>
          </cell>
          <cell r="W1145">
            <v>0</v>
          </cell>
          <cell r="X1145">
            <v>0</v>
          </cell>
          <cell r="AD1145">
            <v>0</v>
          </cell>
          <cell r="AH1145">
            <v>513468.18708333321</v>
          </cell>
          <cell r="AJ1145">
            <v>0</v>
          </cell>
        </row>
        <row r="1146">
          <cell r="A1146">
            <v>18608011</v>
          </cell>
          <cell r="C1146" t="str">
            <v>Env Rem - Lower Baker Power Plant Site- Future Costs</v>
          </cell>
          <cell r="D1146">
            <v>340622.45</v>
          </cell>
          <cell r="E1146">
            <v>340622.45</v>
          </cell>
          <cell r="F1146">
            <v>340622.45</v>
          </cell>
          <cell r="G1146">
            <v>350000</v>
          </cell>
          <cell r="H1146">
            <v>350000</v>
          </cell>
          <cell r="I1146">
            <v>350000</v>
          </cell>
          <cell r="J1146">
            <v>347291</v>
          </cell>
          <cell r="K1146">
            <v>347291</v>
          </cell>
          <cell r="L1146">
            <v>347291</v>
          </cell>
          <cell r="M1146">
            <v>341105.8</v>
          </cell>
          <cell r="N1146">
            <v>341105.8</v>
          </cell>
          <cell r="O1146">
            <v>341105.8</v>
          </cell>
          <cell r="P1146">
            <v>325453.49</v>
          </cell>
          <cell r="Q1146">
            <v>344122.77249999996</v>
          </cell>
          <cell r="T1146" t="str">
            <v>57</v>
          </cell>
          <cell r="V1146">
            <v>0</v>
          </cell>
          <cell r="W1146">
            <v>0</v>
          </cell>
          <cell r="X1146">
            <v>0</v>
          </cell>
          <cell r="AD1146">
            <v>0</v>
          </cell>
          <cell r="AE1146">
            <v>344122.77249999996</v>
          </cell>
          <cell r="AF1146">
            <v>344122.77249999996</v>
          </cell>
          <cell r="AG1146">
            <v>344122.77249999996</v>
          </cell>
          <cell r="AJ1146">
            <v>0</v>
          </cell>
        </row>
        <row r="1147">
          <cell r="A1147">
            <v>18608012</v>
          </cell>
          <cell r="C1147" t="str">
            <v>Env Rem - Downtowner Property (Future Costs)</v>
          </cell>
          <cell r="D1147">
            <v>212895.87</v>
          </cell>
          <cell r="E1147">
            <v>212895.87</v>
          </cell>
          <cell r="F1147">
            <v>212895.87</v>
          </cell>
          <cell r="G1147">
            <v>100000</v>
          </cell>
          <cell r="H1147">
            <v>100000</v>
          </cell>
          <cell r="I1147">
            <v>100000</v>
          </cell>
          <cell r="J1147">
            <v>88616.68</v>
          </cell>
          <cell r="K1147">
            <v>88616.68</v>
          </cell>
          <cell r="L1147">
            <v>88616.68</v>
          </cell>
          <cell r="M1147">
            <v>87501.68</v>
          </cell>
          <cell r="N1147">
            <v>87501.68</v>
          </cell>
          <cell r="O1147">
            <v>87501.68</v>
          </cell>
          <cell r="P1147">
            <v>87093.43</v>
          </cell>
          <cell r="Q1147">
            <v>117011.78916666663</v>
          </cell>
          <cell r="T1147" t="str">
            <v>57</v>
          </cell>
          <cell r="V1147">
            <v>0</v>
          </cell>
          <cell r="W1147">
            <v>0</v>
          </cell>
          <cell r="X1147">
            <v>0</v>
          </cell>
          <cell r="AD1147">
            <v>0</v>
          </cell>
          <cell r="AE1147">
            <v>117011.78916666663</v>
          </cell>
          <cell r="AF1147">
            <v>117011.78916666663</v>
          </cell>
          <cell r="AG1147">
            <v>117011.78916666663</v>
          </cell>
          <cell r="AJ1147">
            <v>0</v>
          </cell>
        </row>
        <row r="1148">
          <cell r="A1148">
            <v>18608021</v>
          </cell>
          <cell r="C1148" t="str">
            <v>Env Rem - Snoqualmie Hydro Generation</v>
          </cell>
          <cell r="D1148">
            <v>2254508.17</v>
          </cell>
          <cell r="E1148">
            <v>2254508.17</v>
          </cell>
          <cell r="F1148">
            <v>2254508.17</v>
          </cell>
          <cell r="G1148">
            <v>2254508.17</v>
          </cell>
          <cell r="H1148">
            <v>2254508.17</v>
          </cell>
          <cell r="I1148">
            <v>2254508.17</v>
          </cell>
          <cell r="J1148">
            <v>2254508.17</v>
          </cell>
          <cell r="K1148">
            <v>2254508.17</v>
          </cell>
          <cell r="L1148">
            <v>2254508.17</v>
          </cell>
          <cell r="M1148">
            <v>2254508.17</v>
          </cell>
          <cell r="N1148">
            <v>2254508.17</v>
          </cell>
          <cell r="O1148">
            <v>2254508.17</v>
          </cell>
          <cell r="P1148">
            <v>2254508.17</v>
          </cell>
          <cell r="Q1148">
            <v>2254508.1700000004</v>
          </cell>
          <cell r="V1148">
            <v>0</v>
          </cell>
          <cell r="W1148">
            <v>0</v>
          </cell>
          <cell r="X1148">
            <v>0</v>
          </cell>
          <cell r="AD1148">
            <v>0</v>
          </cell>
          <cell r="AH1148">
            <v>2254508.1700000004</v>
          </cell>
          <cell r="AJ1148">
            <v>0</v>
          </cell>
        </row>
        <row r="1149">
          <cell r="A1149">
            <v>18608022</v>
          </cell>
          <cell r="C1149" t="str">
            <v>Env Rem - Estimated Future Costs Misc Gas Sit</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T1149" t="str">
            <v>57</v>
          </cell>
          <cell r="V1149">
            <v>0</v>
          </cell>
          <cell r="W1149">
            <v>0</v>
          </cell>
          <cell r="X1149">
            <v>0</v>
          </cell>
          <cell r="AD1149">
            <v>0</v>
          </cell>
          <cell r="AE1149">
            <v>0</v>
          </cell>
          <cell r="AF1149">
            <v>0</v>
          </cell>
          <cell r="AG1149">
            <v>0</v>
          </cell>
          <cell r="AJ1149">
            <v>0</v>
          </cell>
        </row>
        <row r="1150">
          <cell r="A1150">
            <v>18608031</v>
          </cell>
          <cell r="C1150" t="str">
            <v>Env Rem - Snoqualmie Hydro Generation</v>
          </cell>
          <cell r="D1150">
            <v>50000</v>
          </cell>
          <cell r="E1150">
            <v>50000</v>
          </cell>
          <cell r="F1150">
            <v>50000</v>
          </cell>
          <cell r="G1150">
            <v>50000</v>
          </cell>
          <cell r="H1150">
            <v>50000</v>
          </cell>
          <cell r="I1150">
            <v>50000</v>
          </cell>
          <cell r="J1150">
            <v>50000</v>
          </cell>
          <cell r="K1150">
            <v>50000</v>
          </cell>
          <cell r="L1150">
            <v>50000</v>
          </cell>
          <cell r="M1150">
            <v>50000</v>
          </cell>
          <cell r="N1150">
            <v>50000</v>
          </cell>
          <cell r="O1150">
            <v>50000</v>
          </cell>
          <cell r="P1150">
            <v>50000</v>
          </cell>
          <cell r="Q1150">
            <v>50000</v>
          </cell>
          <cell r="V1150">
            <v>0</v>
          </cell>
          <cell r="W1150">
            <v>0</v>
          </cell>
          <cell r="X1150">
            <v>0</v>
          </cell>
          <cell r="AD1150">
            <v>0</v>
          </cell>
          <cell r="AH1150">
            <v>50000</v>
          </cell>
          <cell r="AJ1150">
            <v>0</v>
          </cell>
        </row>
        <row r="1151">
          <cell r="A1151">
            <v>18608041</v>
          </cell>
          <cell r="C1151" t="str">
            <v>Env Rem - Bellingham Manufactured Gas Site</v>
          </cell>
          <cell r="D1151">
            <v>2037340.84</v>
          </cell>
          <cell r="E1151">
            <v>2095187.76</v>
          </cell>
          <cell r="F1151">
            <v>2118499.5499999998</v>
          </cell>
          <cell r="G1151">
            <v>1913839.28</v>
          </cell>
          <cell r="H1151">
            <v>1945919.46</v>
          </cell>
          <cell r="I1151">
            <v>1955064.71</v>
          </cell>
          <cell r="J1151">
            <v>1970847.02</v>
          </cell>
          <cell r="K1151">
            <v>2001341.03</v>
          </cell>
          <cell r="L1151">
            <v>1542311.38</v>
          </cell>
          <cell r="M1151">
            <v>1556298.08</v>
          </cell>
          <cell r="N1151">
            <v>1561021.55</v>
          </cell>
          <cell r="O1151">
            <v>1561021.55</v>
          </cell>
          <cell r="P1151">
            <v>1579857.19</v>
          </cell>
          <cell r="Q1151">
            <v>1835829.1987499997</v>
          </cell>
          <cell r="V1151">
            <v>0</v>
          </cell>
          <cell r="W1151">
            <v>0</v>
          </cell>
          <cell r="X1151">
            <v>0</v>
          </cell>
          <cell r="AD1151">
            <v>0</v>
          </cell>
          <cell r="AH1151">
            <v>1835829.1987499997</v>
          </cell>
          <cell r="AJ1151">
            <v>0</v>
          </cell>
        </row>
        <row r="1152">
          <cell r="A1152">
            <v>18608051</v>
          </cell>
          <cell r="C1152" t="str">
            <v>Env Rem - Bellingham Mfd Gas Site (Future Cost Est</v>
          </cell>
          <cell r="D1152">
            <v>2992681.55</v>
          </cell>
          <cell r="E1152">
            <v>2992681.55</v>
          </cell>
          <cell r="F1152">
            <v>2992681.55</v>
          </cell>
          <cell r="G1152">
            <v>2925000</v>
          </cell>
          <cell r="H1152">
            <v>2925000</v>
          </cell>
          <cell r="I1152">
            <v>2925000</v>
          </cell>
          <cell r="J1152">
            <v>2867992.26</v>
          </cell>
          <cell r="K1152">
            <v>2867992.26</v>
          </cell>
          <cell r="L1152">
            <v>2867992.26</v>
          </cell>
          <cell r="M1152">
            <v>2804475.3</v>
          </cell>
          <cell r="N1152">
            <v>2804475.3</v>
          </cell>
          <cell r="O1152">
            <v>2804475.3</v>
          </cell>
          <cell r="P1152">
            <v>2780916.19</v>
          </cell>
          <cell r="Q1152">
            <v>2888713.7208333332</v>
          </cell>
          <cell r="T1152" t="str">
            <v>57</v>
          </cell>
          <cell r="V1152">
            <v>0</v>
          </cell>
          <cell r="W1152">
            <v>0</v>
          </cell>
          <cell r="X1152">
            <v>0</v>
          </cell>
          <cell r="AD1152">
            <v>0</v>
          </cell>
          <cell r="AE1152">
            <v>2888713.7208333332</v>
          </cell>
          <cell r="AF1152">
            <v>2888713.7208333332</v>
          </cell>
          <cell r="AG1152">
            <v>2888713.7208333332</v>
          </cell>
          <cell r="AJ1152">
            <v>0</v>
          </cell>
        </row>
        <row r="1153">
          <cell r="A1153">
            <v>18608061</v>
          </cell>
          <cell r="C1153" t="str">
            <v>Env Rem - Crystal Mountain Diesel Spill Site</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V1153">
            <v>0</v>
          </cell>
          <cell r="W1153">
            <v>0</v>
          </cell>
          <cell r="X1153">
            <v>0</v>
          </cell>
          <cell r="AD1153">
            <v>0</v>
          </cell>
          <cell r="AH1153">
            <v>0</v>
          </cell>
          <cell r="AJ1153">
            <v>0</v>
          </cell>
        </row>
        <row r="1154">
          <cell r="A1154">
            <v>18608062</v>
          </cell>
          <cell r="C1154" t="str">
            <v>Env Rem - Gas Historical Actual Ins Recoverie</v>
          </cell>
          <cell r="D1154">
            <v>-50267724.640000001</v>
          </cell>
          <cell r="E1154">
            <v>-50267724.640000001</v>
          </cell>
          <cell r="F1154">
            <v>-50267724.640000001</v>
          </cell>
          <cell r="G1154">
            <v>-50267724.640000001</v>
          </cell>
          <cell r="H1154">
            <v>-50267724.640000001</v>
          </cell>
          <cell r="I1154">
            <v>-50267724.640000001</v>
          </cell>
          <cell r="J1154">
            <v>-50267724.640000001</v>
          </cell>
          <cell r="K1154">
            <v>-50267724.640000001</v>
          </cell>
          <cell r="L1154">
            <v>-50267724.640000001</v>
          </cell>
          <cell r="M1154">
            <v>-50267724.640000001</v>
          </cell>
          <cell r="N1154">
            <v>-50267724.640000001</v>
          </cell>
          <cell r="O1154">
            <v>-50267724.640000001</v>
          </cell>
          <cell r="P1154">
            <v>-50267724.640000001</v>
          </cell>
          <cell r="Q1154">
            <v>-50267724.639999993</v>
          </cell>
          <cell r="T1154" t="str">
            <v xml:space="preserve"> </v>
          </cell>
          <cell r="U1154" t="str">
            <v>Changed</v>
          </cell>
          <cell r="V1154">
            <v>0</v>
          </cell>
          <cell r="W1154">
            <v>0</v>
          </cell>
          <cell r="X1154">
            <v>0</v>
          </cell>
          <cell r="AD1154">
            <v>0</v>
          </cell>
          <cell r="AH1154">
            <v>-50267724.639999993</v>
          </cell>
          <cell r="AJ1154">
            <v>0</v>
          </cell>
        </row>
        <row r="1155">
          <cell r="A1155">
            <v>18608071</v>
          </cell>
          <cell r="C1155" t="str">
            <v>Env Rem - Puyallup Service Center Site</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V1155">
            <v>0</v>
          </cell>
          <cell r="W1155">
            <v>0</v>
          </cell>
          <cell r="X1155">
            <v>0</v>
          </cell>
          <cell r="AD1155">
            <v>0</v>
          </cell>
          <cell r="AH1155">
            <v>0</v>
          </cell>
          <cell r="AJ1155">
            <v>0</v>
          </cell>
        </row>
        <row r="1156">
          <cell r="A1156">
            <v>18608081</v>
          </cell>
          <cell r="C1156" t="str">
            <v>Env Rem - Electron Flume Site</v>
          </cell>
          <cell r="D1156">
            <v>659654.59</v>
          </cell>
          <cell r="E1156">
            <v>659654.59</v>
          </cell>
          <cell r="F1156">
            <v>659654.59</v>
          </cell>
          <cell r="G1156">
            <v>659654.59</v>
          </cell>
          <cell r="H1156">
            <v>659654.59</v>
          </cell>
          <cell r="I1156">
            <v>659654.59</v>
          </cell>
          <cell r="J1156">
            <v>659654.59</v>
          </cell>
          <cell r="K1156">
            <v>659654.59</v>
          </cell>
          <cell r="L1156">
            <v>659654.59</v>
          </cell>
          <cell r="M1156">
            <v>659654.59</v>
          </cell>
          <cell r="N1156">
            <v>659654.59</v>
          </cell>
          <cell r="O1156">
            <v>659654.59</v>
          </cell>
          <cell r="P1156">
            <v>659654.59</v>
          </cell>
          <cell r="Q1156">
            <v>659654.59</v>
          </cell>
          <cell r="V1156">
            <v>0</v>
          </cell>
          <cell r="W1156">
            <v>0</v>
          </cell>
          <cell r="X1156">
            <v>0</v>
          </cell>
          <cell r="AD1156">
            <v>0</v>
          </cell>
          <cell r="AH1156">
            <v>659654.59</v>
          </cell>
          <cell r="AJ1156">
            <v>0</v>
          </cell>
        </row>
        <row r="1157">
          <cell r="A1157">
            <v>18608091</v>
          </cell>
          <cell r="C1157" t="str">
            <v>Env Rem - Floyd Equipment Company Site</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cell r="V1157">
            <v>0</v>
          </cell>
          <cell r="W1157">
            <v>0</v>
          </cell>
          <cell r="X1157">
            <v>0</v>
          </cell>
          <cell r="AD1157">
            <v>0</v>
          </cell>
          <cell r="AH1157">
            <v>0</v>
          </cell>
          <cell r="AJ1157">
            <v>0</v>
          </cell>
        </row>
        <row r="1158">
          <cell r="A1158">
            <v>18608101</v>
          </cell>
          <cell r="C1158" t="str">
            <v>Env Rem - Puyallup Svc Center Site-Future Cost Est</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V1158">
            <v>0</v>
          </cell>
          <cell r="W1158">
            <v>0</v>
          </cell>
          <cell r="X1158">
            <v>0</v>
          </cell>
          <cell r="AD1158">
            <v>0</v>
          </cell>
          <cell r="AH1158">
            <v>0</v>
          </cell>
          <cell r="AJ1158">
            <v>0</v>
          </cell>
        </row>
        <row r="1159">
          <cell r="A1159">
            <v>18608112</v>
          </cell>
          <cell r="C1159" t="str">
            <v>Env Rem - Tacoma Tide Flats Remediation Costs</v>
          </cell>
          <cell r="D1159">
            <v>38864324.350000001</v>
          </cell>
          <cell r="E1159">
            <v>38883359.140000001</v>
          </cell>
          <cell r="F1159">
            <v>38903734</v>
          </cell>
          <cell r="G1159">
            <v>38921021.770000003</v>
          </cell>
          <cell r="H1159">
            <v>38924792.020000003</v>
          </cell>
          <cell r="I1159">
            <v>38935265.43</v>
          </cell>
          <cell r="J1159">
            <v>38947027.159999996</v>
          </cell>
          <cell r="K1159">
            <v>38968968.009999998</v>
          </cell>
          <cell r="L1159">
            <v>38981906.920000002</v>
          </cell>
          <cell r="M1159">
            <v>38996906.280000001</v>
          </cell>
          <cell r="N1159">
            <v>39013153.460000001</v>
          </cell>
          <cell r="O1159">
            <v>39021973.25</v>
          </cell>
          <cell r="P1159">
            <v>39029531.229999997</v>
          </cell>
          <cell r="Q1159">
            <v>38953752.935833335</v>
          </cell>
          <cell r="T1159" t="str">
            <v xml:space="preserve"> </v>
          </cell>
          <cell r="U1159" t="str">
            <v>Changed</v>
          </cell>
          <cell r="V1159">
            <v>0</v>
          </cell>
          <cell r="W1159">
            <v>0</v>
          </cell>
          <cell r="X1159">
            <v>0</v>
          </cell>
          <cell r="AD1159">
            <v>0</v>
          </cell>
          <cell r="AH1159">
            <v>38953752.935833335</v>
          </cell>
          <cell r="AJ1159">
            <v>0</v>
          </cell>
        </row>
        <row r="1160">
          <cell r="A1160">
            <v>18608111</v>
          </cell>
          <cell r="C1160" t="str">
            <v>Env Rem - Electric Flume (Future Cost Est)</v>
          </cell>
          <cell r="D1160">
            <v>250000</v>
          </cell>
          <cell r="E1160">
            <v>250000</v>
          </cell>
          <cell r="F1160">
            <v>250000</v>
          </cell>
          <cell r="G1160">
            <v>250000</v>
          </cell>
          <cell r="H1160">
            <v>250000</v>
          </cell>
          <cell r="I1160">
            <v>250000</v>
          </cell>
          <cell r="J1160">
            <v>250000</v>
          </cell>
          <cell r="K1160">
            <v>250000</v>
          </cell>
          <cell r="L1160">
            <v>250000</v>
          </cell>
          <cell r="M1160">
            <v>250000</v>
          </cell>
          <cell r="N1160">
            <v>250000</v>
          </cell>
          <cell r="O1160">
            <v>250000</v>
          </cell>
          <cell r="P1160">
            <v>250000</v>
          </cell>
          <cell r="Q1160">
            <v>250000</v>
          </cell>
          <cell r="T1160" t="str">
            <v>57</v>
          </cell>
          <cell r="V1160">
            <v>0</v>
          </cell>
          <cell r="W1160">
            <v>0</v>
          </cell>
          <cell r="X1160">
            <v>0</v>
          </cell>
          <cell r="AD1160">
            <v>0</v>
          </cell>
          <cell r="AE1160">
            <v>250000</v>
          </cell>
          <cell r="AF1160">
            <v>250000</v>
          </cell>
          <cell r="AG1160">
            <v>250000</v>
          </cell>
          <cell r="AJ1160">
            <v>0</v>
          </cell>
        </row>
        <row r="1161">
          <cell r="A1161">
            <v>18608121</v>
          </cell>
          <cell r="C1161" t="str">
            <v>Env Rem - Everett Trolley</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V1161">
            <v>0</v>
          </cell>
          <cell r="W1161">
            <v>0</v>
          </cell>
          <cell r="X1161">
            <v>0</v>
          </cell>
          <cell r="AD1161">
            <v>0</v>
          </cell>
          <cell r="AH1161">
            <v>0</v>
          </cell>
          <cell r="AJ1161">
            <v>0</v>
          </cell>
        </row>
        <row r="1162">
          <cell r="A1162">
            <v>18608131</v>
          </cell>
          <cell r="C1162" t="str">
            <v>Env Rem - Crystal Mountain Future Cost Estimate</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V1162">
            <v>0</v>
          </cell>
          <cell r="W1162">
            <v>0</v>
          </cell>
          <cell r="X1162">
            <v>0</v>
          </cell>
          <cell r="AD1162">
            <v>0</v>
          </cell>
          <cell r="AH1162">
            <v>0</v>
          </cell>
          <cell r="AJ1162">
            <v>0</v>
          </cell>
        </row>
        <row r="1163">
          <cell r="A1163">
            <v>18608141</v>
          </cell>
          <cell r="C1163" t="str">
            <v>Env Rem - Talbot Hill Substation and Switchyard</v>
          </cell>
          <cell r="D1163">
            <v>224879.76</v>
          </cell>
          <cell r="E1163">
            <v>224879.76</v>
          </cell>
          <cell r="F1163">
            <v>224879.76</v>
          </cell>
          <cell r="G1163">
            <v>224879.76</v>
          </cell>
          <cell r="H1163">
            <v>224879.76</v>
          </cell>
          <cell r="I1163">
            <v>224879.76</v>
          </cell>
          <cell r="J1163">
            <v>224879.76</v>
          </cell>
          <cell r="K1163">
            <v>224879.76</v>
          </cell>
          <cell r="L1163">
            <v>224879.76</v>
          </cell>
          <cell r="M1163">
            <v>224879.76</v>
          </cell>
          <cell r="N1163">
            <v>224879.76</v>
          </cell>
          <cell r="O1163">
            <v>224879.76</v>
          </cell>
          <cell r="P1163">
            <v>224879.76</v>
          </cell>
          <cell r="Q1163">
            <v>224879.76</v>
          </cell>
          <cell r="V1163">
            <v>0</v>
          </cell>
          <cell r="W1163">
            <v>0</v>
          </cell>
          <cell r="X1163">
            <v>0</v>
          </cell>
          <cell r="AD1163">
            <v>0</v>
          </cell>
          <cell r="AH1163">
            <v>224879.76</v>
          </cell>
          <cell r="AJ1163">
            <v>0</v>
          </cell>
        </row>
        <row r="1164">
          <cell r="A1164">
            <v>18608142</v>
          </cell>
          <cell r="C1164" t="str">
            <v>Env Rem - Tacoma Tide Flats Legal Costs</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T1164" t="str">
            <v>57</v>
          </cell>
          <cell r="V1164">
            <v>0</v>
          </cell>
          <cell r="W1164">
            <v>0</v>
          </cell>
          <cell r="X1164">
            <v>0</v>
          </cell>
          <cell r="AD1164">
            <v>0</v>
          </cell>
          <cell r="AE1164">
            <v>0</v>
          </cell>
          <cell r="AF1164">
            <v>0</v>
          </cell>
          <cell r="AG1164">
            <v>0</v>
          </cell>
          <cell r="AJ1164">
            <v>0</v>
          </cell>
        </row>
        <row r="1165">
          <cell r="A1165">
            <v>18608151</v>
          </cell>
          <cell r="C1165" t="str">
            <v>Env Rem - Talbot Hill Subs &amp; Switchyard -Fut Cost Est.</v>
          </cell>
          <cell r="D1165">
            <v>75000</v>
          </cell>
          <cell r="E1165">
            <v>75000</v>
          </cell>
          <cell r="F1165">
            <v>75000</v>
          </cell>
          <cell r="G1165">
            <v>75000</v>
          </cell>
          <cell r="H1165">
            <v>75000</v>
          </cell>
          <cell r="I1165">
            <v>75000</v>
          </cell>
          <cell r="J1165">
            <v>75000</v>
          </cell>
          <cell r="K1165">
            <v>75000</v>
          </cell>
          <cell r="L1165">
            <v>75000</v>
          </cell>
          <cell r="M1165">
            <v>75000</v>
          </cell>
          <cell r="N1165">
            <v>75000</v>
          </cell>
          <cell r="O1165">
            <v>75000</v>
          </cell>
          <cell r="P1165">
            <v>75000</v>
          </cell>
          <cell r="Q1165">
            <v>75000</v>
          </cell>
          <cell r="T1165" t="str">
            <v>57</v>
          </cell>
          <cell r="V1165">
            <v>0</v>
          </cell>
          <cell r="W1165">
            <v>0</v>
          </cell>
          <cell r="X1165">
            <v>0</v>
          </cell>
          <cell r="AD1165">
            <v>0</v>
          </cell>
          <cell r="AE1165">
            <v>75000</v>
          </cell>
          <cell r="AF1165">
            <v>75000</v>
          </cell>
          <cell r="AG1165">
            <v>75000</v>
          </cell>
          <cell r="AJ1165">
            <v>0</v>
          </cell>
        </row>
        <row r="1166">
          <cell r="A1166">
            <v>18608152</v>
          </cell>
          <cell r="C1166" t="str">
            <v>Env Rem - Tac Tide Flts Historical Internal C</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T1166" t="str">
            <v>57</v>
          </cell>
          <cell r="V1166">
            <v>0</v>
          </cell>
          <cell r="W1166">
            <v>0</v>
          </cell>
          <cell r="X1166">
            <v>0</v>
          </cell>
          <cell r="AD1166">
            <v>0</v>
          </cell>
          <cell r="AE1166">
            <v>0</v>
          </cell>
          <cell r="AF1166">
            <v>0</v>
          </cell>
          <cell r="AG1166">
            <v>0</v>
          </cell>
          <cell r="AJ1166">
            <v>0</v>
          </cell>
        </row>
        <row r="1167">
          <cell r="A1167">
            <v>18608161</v>
          </cell>
          <cell r="C1167" t="str">
            <v>Env Rem - Everett Asacro (Future Cost Est.)</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T1167" t="str">
            <v>57</v>
          </cell>
          <cell r="V1167">
            <v>0</v>
          </cell>
          <cell r="W1167">
            <v>0</v>
          </cell>
          <cell r="X1167">
            <v>0</v>
          </cell>
          <cell r="AD1167">
            <v>0</v>
          </cell>
          <cell r="AE1167">
            <v>0</v>
          </cell>
          <cell r="AF1167">
            <v>0</v>
          </cell>
          <cell r="AG1167">
            <v>0</v>
          </cell>
          <cell r="AJ1167">
            <v>0</v>
          </cell>
        </row>
        <row r="1168">
          <cell r="A1168">
            <v>18608171</v>
          </cell>
          <cell r="C1168" t="str">
            <v>Env. Rem -Everett Asarco Site</v>
          </cell>
          <cell r="D1168">
            <v>212588.68</v>
          </cell>
          <cell r="E1168">
            <v>212588.68</v>
          </cell>
          <cell r="F1168">
            <v>212588.68</v>
          </cell>
          <cell r="G1168">
            <v>212588.68</v>
          </cell>
          <cell r="H1168">
            <v>212588.68</v>
          </cell>
          <cell r="I1168">
            <v>212588.68</v>
          </cell>
          <cell r="J1168">
            <v>212588.68</v>
          </cell>
          <cell r="K1168">
            <v>212588.68</v>
          </cell>
          <cell r="L1168">
            <v>212588.68</v>
          </cell>
          <cell r="M1168">
            <v>212588.68</v>
          </cell>
          <cell r="N1168">
            <v>212588.68</v>
          </cell>
          <cell r="O1168">
            <v>212588.68</v>
          </cell>
          <cell r="P1168">
            <v>212588.68</v>
          </cell>
          <cell r="Q1168">
            <v>212588.68000000002</v>
          </cell>
          <cell r="V1168">
            <v>0</v>
          </cell>
          <cell r="W1168">
            <v>0</v>
          </cell>
          <cell r="X1168">
            <v>0</v>
          </cell>
          <cell r="AD1168">
            <v>0</v>
          </cell>
          <cell r="AH1168">
            <v>212588.68000000002</v>
          </cell>
          <cell r="AJ1168">
            <v>0</v>
          </cell>
        </row>
        <row r="1169">
          <cell r="A1169">
            <v>18608181</v>
          </cell>
          <cell r="C1169" t="str">
            <v>Env. Rem - Sammamish Substation (Future Cost Est.)</v>
          </cell>
          <cell r="D1169">
            <v>50000</v>
          </cell>
          <cell r="E1169">
            <v>50000</v>
          </cell>
          <cell r="F1169">
            <v>50000</v>
          </cell>
          <cell r="G1169">
            <v>50000</v>
          </cell>
          <cell r="H1169">
            <v>50000</v>
          </cell>
          <cell r="I1169">
            <v>50000</v>
          </cell>
          <cell r="J1169">
            <v>50000</v>
          </cell>
          <cell r="K1169">
            <v>50000</v>
          </cell>
          <cell r="L1169">
            <v>50000</v>
          </cell>
          <cell r="M1169">
            <v>50000</v>
          </cell>
          <cell r="N1169">
            <v>50000</v>
          </cell>
          <cell r="O1169">
            <v>50000</v>
          </cell>
          <cell r="P1169">
            <v>50000</v>
          </cell>
          <cell r="Q1169">
            <v>50000</v>
          </cell>
          <cell r="T1169" t="str">
            <v>57</v>
          </cell>
          <cell r="V1169">
            <v>0</v>
          </cell>
          <cell r="W1169">
            <v>0</v>
          </cell>
          <cell r="X1169">
            <v>0</v>
          </cell>
          <cell r="AD1169">
            <v>0</v>
          </cell>
          <cell r="AE1169">
            <v>50000</v>
          </cell>
          <cell r="AF1169">
            <v>50000</v>
          </cell>
          <cell r="AG1169">
            <v>50000</v>
          </cell>
          <cell r="AJ1169">
            <v>0</v>
          </cell>
        </row>
        <row r="1170">
          <cell r="A1170">
            <v>18608191</v>
          </cell>
          <cell r="C1170" t="str">
            <v xml:space="preserve">Env. Rem - Sammamish Substation </v>
          </cell>
          <cell r="D1170">
            <v>400495.47</v>
          </cell>
          <cell r="E1170">
            <v>400495.47</v>
          </cell>
          <cell r="F1170">
            <v>400495.47</v>
          </cell>
          <cell r="G1170">
            <v>400495.47</v>
          </cell>
          <cell r="H1170">
            <v>400495.47</v>
          </cell>
          <cell r="I1170">
            <v>400495.47</v>
          </cell>
          <cell r="J1170">
            <v>400495.47</v>
          </cell>
          <cell r="K1170">
            <v>400495.47</v>
          </cell>
          <cell r="L1170">
            <v>400495.47</v>
          </cell>
          <cell r="M1170">
            <v>400495.47</v>
          </cell>
          <cell r="N1170">
            <v>400495.47</v>
          </cell>
          <cell r="O1170">
            <v>400495.47</v>
          </cell>
          <cell r="P1170">
            <v>400495.47</v>
          </cell>
          <cell r="Q1170">
            <v>400495.46999999991</v>
          </cell>
          <cell r="V1170">
            <v>0</v>
          </cell>
          <cell r="W1170">
            <v>0</v>
          </cell>
          <cell r="X1170">
            <v>0</v>
          </cell>
          <cell r="AD1170">
            <v>0</v>
          </cell>
          <cell r="AH1170">
            <v>400495.46999999991</v>
          </cell>
          <cell r="AJ1170">
            <v>0</v>
          </cell>
        </row>
        <row r="1171">
          <cell r="A1171">
            <v>18608201</v>
          </cell>
          <cell r="C1171" t="str">
            <v>Env. Rem. -Pt Robinson Cbl Station (Future Cost Est)</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T1171" t="str">
            <v>57</v>
          </cell>
          <cell r="V1171">
            <v>0</v>
          </cell>
          <cell r="W1171">
            <v>0</v>
          </cell>
          <cell r="X1171">
            <v>0</v>
          </cell>
          <cell r="AD1171">
            <v>0</v>
          </cell>
          <cell r="AE1171">
            <v>0</v>
          </cell>
          <cell r="AF1171">
            <v>0</v>
          </cell>
          <cell r="AG1171">
            <v>0</v>
          </cell>
          <cell r="AJ1171">
            <v>0</v>
          </cell>
        </row>
        <row r="1172">
          <cell r="A1172">
            <v>18608211</v>
          </cell>
          <cell r="C1172" t="str">
            <v>Env. Rem. -Pt. Robinson cable station</v>
          </cell>
          <cell r="D1172">
            <v>111880.23</v>
          </cell>
          <cell r="E1172">
            <v>111880.23</v>
          </cell>
          <cell r="F1172">
            <v>111880.23</v>
          </cell>
          <cell r="G1172">
            <v>111880.23</v>
          </cell>
          <cell r="H1172">
            <v>111880.23</v>
          </cell>
          <cell r="I1172">
            <v>111880.23</v>
          </cell>
          <cell r="J1172">
            <v>111880.23</v>
          </cell>
          <cell r="K1172">
            <v>111880.23</v>
          </cell>
          <cell r="L1172">
            <v>111880.23</v>
          </cell>
          <cell r="M1172">
            <v>111880.23</v>
          </cell>
          <cell r="N1172">
            <v>111880.23</v>
          </cell>
          <cell r="O1172">
            <v>111880.23</v>
          </cell>
          <cell r="P1172">
            <v>111880.23</v>
          </cell>
          <cell r="Q1172">
            <v>111880.23</v>
          </cell>
          <cell r="V1172">
            <v>0</v>
          </cell>
          <cell r="W1172">
            <v>0</v>
          </cell>
          <cell r="X1172">
            <v>0</v>
          </cell>
          <cell r="AD1172">
            <v>0</v>
          </cell>
          <cell r="AH1172">
            <v>111880.23</v>
          </cell>
          <cell r="AJ1172">
            <v>0</v>
          </cell>
        </row>
        <row r="1173">
          <cell r="A1173">
            <v>18608212</v>
          </cell>
          <cell r="C1173" t="str">
            <v>Env Rem - Everett Remediation Costs</v>
          </cell>
          <cell r="D1173">
            <v>1462095.9</v>
          </cell>
          <cell r="E1173">
            <v>1466613.5</v>
          </cell>
          <cell r="F1173">
            <v>1466613.5</v>
          </cell>
          <cell r="G1173">
            <v>1468902.75</v>
          </cell>
          <cell r="H1173">
            <v>1468902.75</v>
          </cell>
          <cell r="I1173">
            <v>1468902.75</v>
          </cell>
          <cell r="J1173">
            <v>1466508.01</v>
          </cell>
          <cell r="K1173">
            <v>1466508.01</v>
          </cell>
          <cell r="L1173">
            <v>1466508.01</v>
          </cell>
          <cell r="M1173">
            <v>1466508.01</v>
          </cell>
          <cell r="N1173">
            <v>1466508.01</v>
          </cell>
          <cell r="O1173">
            <v>1468005.57</v>
          </cell>
          <cell r="P1173">
            <v>1470852.25</v>
          </cell>
          <cell r="Q1173">
            <v>1467246.2454166666</v>
          </cell>
          <cell r="T1173" t="str">
            <v xml:space="preserve"> </v>
          </cell>
          <cell r="U1173" t="str">
            <v>Changed</v>
          </cell>
          <cell r="V1173">
            <v>0</v>
          </cell>
          <cell r="W1173">
            <v>0</v>
          </cell>
          <cell r="X1173">
            <v>0</v>
          </cell>
          <cell r="AD1173">
            <v>0</v>
          </cell>
          <cell r="AH1173">
            <v>1467246.2454166666</v>
          </cell>
          <cell r="AJ1173">
            <v>0</v>
          </cell>
        </row>
        <row r="1174">
          <cell r="A1174">
            <v>18608221</v>
          </cell>
          <cell r="C1174" t="str">
            <v>Env-Rem-City of Olympia vs. PSE (Future Cost Est.)</v>
          </cell>
          <cell r="D1174">
            <v>124919.19</v>
          </cell>
          <cell r="E1174">
            <v>124919.19</v>
          </cell>
          <cell r="F1174">
            <v>124919.19</v>
          </cell>
          <cell r="G1174">
            <v>125000</v>
          </cell>
          <cell r="H1174">
            <v>125000</v>
          </cell>
          <cell r="I1174">
            <v>125000</v>
          </cell>
          <cell r="J1174">
            <v>103859</v>
          </cell>
          <cell r="K1174">
            <v>103859</v>
          </cell>
          <cell r="L1174">
            <v>103859</v>
          </cell>
          <cell r="M1174">
            <v>89566.8</v>
          </cell>
          <cell r="N1174">
            <v>89566.8</v>
          </cell>
          <cell r="O1174">
            <v>89566.8</v>
          </cell>
          <cell r="P1174">
            <v>182506.68</v>
          </cell>
          <cell r="Q1174">
            <v>113235.72625000001</v>
          </cell>
          <cell r="T1174" t="str">
            <v>57</v>
          </cell>
          <cell r="V1174">
            <v>0</v>
          </cell>
          <cell r="W1174">
            <v>0</v>
          </cell>
          <cell r="X1174">
            <v>0</v>
          </cell>
          <cell r="AD1174">
            <v>0</v>
          </cell>
          <cell r="AE1174">
            <v>113235.72625000001</v>
          </cell>
          <cell r="AF1174">
            <v>113235.72625000001</v>
          </cell>
          <cell r="AG1174">
            <v>113235.72625000001</v>
          </cell>
          <cell r="AJ1174">
            <v>0</v>
          </cell>
        </row>
        <row r="1175">
          <cell r="A1175">
            <v>18608231</v>
          </cell>
          <cell r="C1175" t="str">
            <v>Env Rem-City Of Olympia vs. PSE (Plum St Substation)</v>
          </cell>
          <cell r="D1175">
            <v>247508.67</v>
          </cell>
          <cell r="E1175">
            <v>248109.92</v>
          </cell>
          <cell r="F1175">
            <v>278092.42</v>
          </cell>
          <cell r="G1175">
            <v>289204.92</v>
          </cell>
          <cell r="H1175">
            <v>289204.92</v>
          </cell>
          <cell r="I1175">
            <v>303608.42</v>
          </cell>
          <cell r="J1175">
            <v>310345.92</v>
          </cell>
          <cell r="K1175">
            <v>320383.42</v>
          </cell>
          <cell r="L1175">
            <v>314555.62</v>
          </cell>
          <cell r="M1175">
            <v>324638.12</v>
          </cell>
          <cell r="N1175">
            <v>229750.74</v>
          </cell>
          <cell r="O1175">
            <v>231698.24</v>
          </cell>
          <cell r="P1175">
            <v>231698.24</v>
          </cell>
          <cell r="Q1175">
            <v>281599.67625000002</v>
          </cell>
          <cell r="V1175">
            <v>0</v>
          </cell>
          <cell r="W1175">
            <v>0</v>
          </cell>
          <cell r="X1175">
            <v>0</v>
          </cell>
          <cell r="AD1175">
            <v>0</v>
          </cell>
          <cell r="AH1175">
            <v>281599.67625000002</v>
          </cell>
          <cell r="AJ1175">
            <v>0</v>
          </cell>
        </row>
        <row r="1176">
          <cell r="A1176">
            <v>18608241</v>
          </cell>
          <cell r="C1176" t="str">
            <v>Env-Rem-Whitehorn UST (Future Cost Est.)</v>
          </cell>
          <cell r="D1176">
            <v>95304.25</v>
          </cell>
          <cell r="E1176">
            <v>95304.25</v>
          </cell>
          <cell r="F1176">
            <v>95304.25</v>
          </cell>
          <cell r="G1176">
            <v>96000</v>
          </cell>
          <cell r="H1176">
            <v>96000</v>
          </cell>
          <cell r="I1176">
            <v>96000</v>
          </cell>
          <cell r="J1176">
            <v>96000</v>
          </cell>
          <cell r="K1176">
            <v>96000</v>
          </cell>
          <cell r="L1176">
            <v>96000</v>
          </cell>
          <cell r="M1176">
            <v>96000</v>
          </cell>
          <cell r="N1176">
            <v>96000</v>
          </cell>
          <cell r="O1176">
            <v>96000</v>
          </cell>
          <cell r="P1176">
            <v>96000</v>
          </cell>
          <cell r="Q1176">
            <v>95855.052083333328</v>
          </cell>
          <cell r="T1176" t="str">
            <v>57</v>
          </cell>
          <cell r="V1176">
            <v>0</v>
          </cell>
          <cell r="W1176">
            <v>0</v>
          </cell>
          <cell r="X1176">
            <v>0</v>
          </cell>
          <cell r="AD1176">
            <v>0</v>
          </cell>
          <cell r="AE1176">
            <v>95855.052083333328</v>
          </cell>
          <cell r="AF1176">
            <v>95855.052083333328</v>
          </cell>
          <cell r="AG1176">
            <v>95855.052083333328</v>
          </cell>
          <cell r="AJ1176">
            <v>0</v>
          </cell>
        </row>
        <row r="1177">
          <cell r="A1177">
            <v>18608242</v>
          </cell>
          <cell r="C1177" t="str">
            <v>Env Rem - Everett Legal Costs</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T1177" t="str">
            <v>57</v>
          </cell>
          <cell r="V1177">
            <v>0</v>
          </cell>
          <cell r="W1177">
            <v>0</v>
          </cell>
          <cell r="X1177">
            <v>0</v>
          </cell>
          <cell r="AD1177">
            <v>0</v>
          </cell>
          <cell r="AE1177">
            <v>0</v>
          </cell>
          <cell r="AF1177">
            <v>0</v>
          </cell>
          <cell r="AG1177">
            <v>0</v>
          </cell>
          <cell r="AJ1177">
            <v>0</v>
          </cell>
        </row>
        <row r="1178">
          <cell r="A1178">
            <v>18608251</v>
          </cell>
          <cell r="C1178" t="str">
            <v>Env Rem-Whitehorn UST</v>
          </cell>
          <cell r="D1178">
            <v>695.75</v>
          </cell>
          <cell r="E1178">
            <v>695.75</v>
          </cell>
          <cell r="F1178">
            <v>695.75</v>
          </cell>
          <cell r="G1178">
            <v>695.75</v>
          </cell>
          <cell r="H1178">
            <v>695.75</v>
          </cell>
          <cell r="I1178">
            <v>695.75</v>
          </cell>
          <cell r="J1178">
            <v>695.75</v>
          </cell>
          <cell r="K1178">
            <v>695.75</v>
          </cell>
          <cell r="L1178">
            <v>695.75</v>
          </cell>
          <cell r="M1178">
            <v>695.75</v>
          </cell>
          <cell r="N1178">
            <v>695.75</v>
          </cell>
          <cell r="O1178">
            <v>695.75</v>
          </cell>
          <cell r="P1178">
            <v>695.75</v>
          </cell>
          <cell r="Q1178">
            <v>695.75</v>
          </cell>
          <cell r="AH1178">
            <v>695.75</v>
          </cell>
          <cell r="AJ1178">
            <v>0</v>
          </cell>
        </row>
        <row r="1179">
          <cell r="A1179">
            <v>18608312</v>
          </cell>
          <cell r="C1179" t="str">
            <v>Env Rem - Chehalis Remediation Costs</v>
          </cell>
          <cell r="D1179">
            <v>3956574.68</v>
          </cell>
          <cell r="E1179">
            <v>3956574.68</v>
          </cell>
          <cell r="F1179">
            <v>3956574.68</v>
          </cell>
          <cell r="G1179">
            <v>3957998.74</v>
          </cell>
          <cell r="H1179">
            <v>3957998.74</v>
          </cell>
          <cell r="I1179">
            <v>3957998.74</v>
          </cell>
          <cell r="J1179">
            <v>3960605.37</v>
          </cell>
          <cell r="K1179">
            <v>3960605.37</v>
          </cell>
          <cell r="L1179">
            <v>3961262</v>
          </cell>
          <cell r="M1179">
            <v>3961262</v>
          </cell>
          <cell r="N1179">
            <v>3961262</v>
          </cell>
          <cell r="O1179">
            <v>3961262</v>
          </cell>
          <cell r="P1179">
            <v>3961262</v>
          </cell>
          <cell r="Q1179">
            <v>3959360.2216666676</v>
          </cell>
          <cell r="T1179" t="str">
            <v xml:space="preserve"> </v>
          </cell>
          <cell r="U1179" t="str">
            <v>Changed</v>
          </cell>
          <cell r="V1179">
            <v>0</v>
          </cell>
          <cell r="W1179">
            <v>0</v>
          </cell>
          <cell r="X1179">
            <v>0</v>
          </cell>
          <cell r="AD1179">
            <v>0</v>
          </cell>
          <cell r="AH1179">
            <v>3959360.2216666676</v>
          </cell>
          <cell r="AJ1179">
            <v>0</v>
          </cell>
        </row>
        <row r="1180">
          <cell r="A1180">
            <v>18608412</v>
          </cell>
          <cell r="C1180" t="str">
            <v>Env Rem - Gas Works Remediation Costs</v>
          </cell>
          <cell r="D1180">
            <v>2651381.7400000002</v>
          </cell>
          <cell r="E1180">
            <v>2651381.7400000002</v>
          </cell>
          <cell r="F1180">
            <v>2651381.7400000002</v>
          </cell>
          <cell r="G1180">
            <v>2651381.7400000002</v>
          </cell>
          <cell r="H1180">
            <v>2651381.7400000002</v>
          </cell>
          <cell r="I1180">
            <v>2651381.7400000002</v>
          </cell>
          <cell r="J1180">
            <v>2651381.7400000002</v>
          </cell>
          <cell r="K1180">
            <v>2651381.7400000002</v>
          </cell>
          <cell r="L1180">
            <v>2651381.7400000002</v>
          </cell>
          <cell r="M1180">
            <v>2651381.7400000002</v>
          </cell>
          <cell r="N1180">
            <v>2651381.7400000002</v>
          </cell>
          <cell r="O1180">
            <v>2651381.7400000002</v>
          </cell>
          <cell r="P1180">
            <v>2651381.7400000002</v>
          </cell>
          <cell r="Q1180">
            <v>2651381.7400000007</v>
          </cell>
          <cell r="T1180" t="str">
            <v xml:space="preserve"> </v>
          </cell>
          <cell r="U1180" t="str">
            <v>Changed</v>
          </cell>
          <cell r="V1180">
            <v>0</v>
          </cell>
          <cell r="W1180">
            <v>0</v>
          </cell>
          <cell r="X1180">
            <v>0</v>
          </cell>
          <cell r="AD1180">
            <v>0</v>
          </cell>
          <cell r="AH1180">
            <v>2651381.7400000007</v>
          </cell>
          <cell r="AJ1180">
            <v>0</v>
          </cell>
        </row>
        <row r="1181">
          <cell r="A1181">
            <v>18608442</v>
          </cell>
          <cell r="C1181" t="str">
            <v>Env Rem - Gas Works Legal Costs</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T1181" t="str">
            <v>57</v>
          </cell>
          <cell r="V1181">
            <v>0</v>
          </cell>
          <cell r="W1181">
            <v>0</v>
          </cell>
          <cell r="X1181">
            <v>0</v>
          </cell>
          <cell r="AD1181">
            <v>0</v>
          </cell>
          <cell r="AE1181">
            <v>0</v>
          </cell>
          <cell r="AF1181">
            <v>0</v>
          </cell>
          <cell r="AG1181">
            <v>0</v>
          </cell>
          <cell r="AJ1181">
            <v>0</v>
          </cell>
        </row>
        <row r="1182">
          <cell r="A1182">
            <v>18608452</v>
          </cell>
          <cell r="C1182" t="str">
            <v>Env Rem - Gas Works Historical Internal Costs</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T1182" t="str">
            <v>57</v>
          </cell>
          <cell r="V1182">
            <v>0</v>
          </cell>
          <cell r="W1182">
            <v>0</v>
          </cell>
          <cell r="X1182">
            <v>0</v>
          </cell>
          <cell r="AD1182">
            <v>0</v>
          </cell>
          <cell r="AE1182">
            <v>0</v>
          </cell>
          <cell r="AF1182">
            <v>0</v>
          </cell>
          <cell r="AG1182">
            <v>0</v>
          </cell>
          <cell r="AJ1182">
            <v>0</v>
          </cell>
        </row>
        <row r="1183">
          <cell r="A1183">
            <v>18608512</v>
          </cell>
          <cell r="C1183" t="str">
            <v>Env Rem - WSDOT Federal/State Remediati</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T1183" t="str">
            <v>57</v>
          </cell>
          <cell r="V1183">
            <v>0</v>
          </cell>
          <cell r="W1183">
            <v>0</v>
          </cell>
          <cell r="X1183">
            <v>0</v>
          </cell>
          <cell r="AD1183">
            <v>0</v>
          </cell>
          <cell r="AE1183">
            <v>0</v>
          </cell>
          <cell r="AF1183">
            <v>0</v>
          </cell>
          <cell r="AG1183">
            <v>0</v>
          </cell>
          <cell r="AJ1183">
            <v>0</v>
          </cell>
        </row>
        <row r="1184">
          <cell r="A1184">
            <v>18608542</v>
          </cell>
          <cell r="C1184" t="str">
            <v>Env Rem - WSDOT Fedl/State Legal Costs</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T1184" t="str">
            <v>57</v>
          </cell>
          <cell r="V1184">
            <v>0</v>
          </cell>
          <cell r="W1184">
            <v>0</v>
          </cell>
          <cell r="X1184">
            <v>0</v>
          </cell>
          <cell r="AD1184">
            <v>0</v>
          </cell>
          <cell r="AE1184">
            <v>0</v>
          </cell>
          <cell r="AF1184">
            <v>0</v>
          </cell>
          <cell r="AG1184">
            <v>0</v>
          </cell>
          <cell r="AJ1184">
            <v>0</v>
          </cell>
        </row>
        <row r="1185">
          <cell r="A1185">
            <v>18608612</v>
          </cell>
          <cell r="C1185" t="str">
            <v>Env Rem - WSDOT Upland Remediation Costs</v>
          </cell>
          <cell r="D1185">
            <v>776531.8</v>
          </cell>
          <cell r="E1185">
            <v>776531.8</v>
          </cell>
          <cell r="F1185">
            <v>776531.8</v>
          </cell>
          <cell r="G1185">
            <v>776531.8</v>
          </cell>
          <cell r="H1185">
            <v>776531.8</v>
          </cell>
          <cell r="I1185">
            <v>780308.23</v>
          </cell>
          <cell r="J1185">
            <v>780308.23</v>
          </cell>
          <cell r="K1185">
            <v>781021.98</v>
          </cell>
          <cell r="L1185">
            <v>781921.98</v>
          </cell>
          <cell r="M1185">
            <v>782101.95</v>
          </cell>
          <cell r="N1185">
            <v>782101.95</v>
          </cell>
          <cell r="O1185">
            <v>784856.57</v>
          </cell>
          <cell r="P1185">
            <v>785957.33</v>
          </cell>
          <cell r="Q1185">
            <v>779999.3879166668</v>
          </cell>
          <cell r="T1185" t="str">
            <v xml:space="preserve"> </v>
          </cell>
          <cell r="U1185" t="str">
            <v>Changed</v>
          </cell>
          <cell r="V1185">
            <v>0</v>
          </cell>
          <cell r="W1185">
            <v>0</v>
          </cell>
          <cell r="X1185">
            <v>0</v>
          </cell>
          <cell r="AD1185">
            <v>0</v>
          </cell>
          <cell r="AH1185">
            <v>779999.3879166668</v>
          </cell>
          <cell r="AJ1185">
            <v>0</v>
          </cell>
        </row>
        <row r="1186">
          <cell r="A1186">
            <v>18608642</v>
          </cell>
          <cell r="C1186" t="str">
            <v>Env Rem - WSDOT Fedl/State Legal Costs</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T1186" t="str">
            <v>57</v>
          </cell>
          <cell r="V1186">
            <v>0</v>
          </cell>
          <cell r="W1186">
            <v>0</v>
          </cell>
          <cell r="X1186">
            <v>0</v>
          </cell>
          <cell r="AD1186">
            <v>0</v>
          </cell>
          <cell r="AE1186">
            <v>0</v>
          </cell>
          <cell r="AF1186">
            <v>0</v>
          </cell>
          <cell r="AG1186">
            <v>0</v>
          </cell>
          <cell r="AJ1186">
            <v>0</v>
          </cell>
        </row>
        <row r="1187">
          <cell r="A1187">
            <v>18608712</v>
          </cell>
          <cell r="C1187" t="str">
            <v>Env Rem - WSDOT Thea Foss Remediation Costs</v>
          </cell>
          <cell r="D1187">
            <v>5358200.1500000004</v>
          </cell>
          <cell r="E1187">
            <v>5358200.1500000004</v>
          </cell>
          <cell r="F1187">
            <v>5358200.1500000004</v>
          </cell>
          <cell r="G1187">
            <v>5358200.1500000004</v>
          </cell>
          <cell r="H1187">
            <v>5358200.1500000004</v>
          </cell>
          <cell r="I1187">
            <v>5358200.1500000004</v>
          </cell>
          <cell r="J1187">
            <v>5357771.72</v>
          </cell>
          <cell r="K1187">
            <v>5358249.62</v>
          </cell>
          <cell r="L1187">
            <v>5357529.62</v>
          </cell>
          <cell r="M1187">
            <v>5357529.62</v>
          </cell>
          <cell r="N1187">
            <v>5361017.12</v>
          </cell>
          <cell r="O1187">
            <v>5361208.37</v>
          </cell>
          <cell r="P1187">
            <v>5361208.37</v>
          </cell>
          <cell r="Q1187">
            <v>5358667.5899999989</v>
          </cell>
          <cell r="T1187" t="str">
            <v xml:space="preserve"> </v>
          </cell>
          <cell r="U1187" t="str">
            <v>Changed</v>
          </cell>
          <cell r="V1187">
            <v>0</v>
          </cell>
          <cell r="W1187">
            <v>0</v>
          </cell>
          <cell r="X1187">
            <v>0</v>
          </cell>
          <cell r="AD1187">
            <v>0</v>
          </cell>
          <cell r="AH1187">
            <v>5358667.5899999989</v>
          </cell>
          <cell r="AJ1187">
            <v>0</v>
          </cell>
        </row>
        <row r="1188">
          <cell r="A1188" t="str">
            <v>18608722</v>
          </cell>
          <cell r="C1188" t="str">
            <v>BLOCKED-Thea Foss Recovery</v>
          </cell>
          <cell r="E1188">
            <v>7087.5</v>
          </cell>
          <cell r="F1188">
            <v>7656.25</v>
          </cell>
          <cell r="G1188">
            <v>7656.25</v>
          </cell>
          <cell r="H1188">
            <v>7656.25</v>
          </cell>
          <cell r="I1188">
            <v>7656.25</v>
          </cell>
          <cell r="J1188">
            <v>7656.25</v>
          </cell>
          <cell r="K1188">
            <v>7656.25</v>
          </cell>
          <cell r="L1188">
            <v>8781.25</v>
          </cell>
          <cell r="M1188">
            <v>8781.25</v>
          </cell>
          <cell r="N1188">
            <v>8781.25</v>
          </cell>
          <cell r="O1188">
            <v>8781.25</v>
          </cell>
          <cell r="P1188">
            <v>8781.25</v>
          </cell>
          <cell r="Q1188">
            <v>7711.71875</v>
          </cell>
          <cell r="T1188" t="str">
            <v xml:space="preserve"> </v>
          </cell>
          <cell r="U1188" t="str">
            <v>Changed</v>
          </cell>
          <cell r="V1188">
            <v>0</v>
          </cell>
          <cell r="W1188">
            <v>0</v>
          </cell>
          <cell r="X1188">
            <v>0</v>
          </cell>
          <cell r="AD1188">
            <v>0</v>
          </cell>
          <cell r="AH1188">
            <v>7711.71875</v>
          </cell>
          <cell r="AJ1188">
            <v>0</v>
          </cell>
        </row>
        <row r="1189">
          <cell r="A1189">
            <v>18608742</v>
          </cell>
          <cell r="C1189" t="str">
            <v>Env Rem - WSDOT Thea Foss Legal Costs</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T1189" t="str">
            <v>57</v>
          </cell>
          <cell r="V1189">
            <v>0</v>
          </cell>
          <cell r="W1189">
            <v>0</v>
          </cell>
          <cell r="X1189">
            <v>0</v>
          </cell>
          <cell r="AD1189">
            <v>0</v>
          </cell>
          <cell r="AE1189">
            <v>0</v>
          </cell>
          <cell r="AF1189">
            <v>0</v>
          </cell>
          <cell r="AG1189">
            <v>0</v>
          </cell>
          <cell r="AJ1189">
            <v>0</v>
          </cell>
        </row>
        <row r="1190">
          <cell r="A1190">
            <v>18608752</v>
          </cell>
          <cell r="C1190" t="str">
            <v>Env Rem - Verbeek Properties Remediation Costs</v>
          </cell>
          <cell r="D1190">
            <v>935530</v>
          </cell>
          <cell r="E1190">
            <v>935530</v>
          </cell>
          <cell r="F1190">
            <v>935530</v>
          </cell>
          <cell r="G1190">
            <v>935530</v>
          </cell>
          <cell r="H1190">
            <v>935530</v>
          </cell>
          <cell r="I1190">
            <v>935530</v>
          </cell>
          <cell r="J1190">
            <v>935530</v>
          </cell>
          <cell r="K1190">
            <v>935530</v>
          </cell>
          <cell r="L1190">
            <v>935530</v>
          </cell>
          <cell r="M1190">
            <v>935530</v>
          </cell>
          <cell r="N1190">
            <v>935530</v>
          </cell>
          <cell r="O1190">
            <v>935530</v>
          </cell>
          <cell r="P1190">
            <v>935530</v>
          </cell>
          <cell r="Q1190">
            <v>935530</v>
          </cell>
          <cell r="U1190" t="str">
            <v>No Change</v>
          </cell>
          <cell r="V1190">
            <v>0</v>
          </cell>
          <cell r="W1190">
            <v>0</v>
          </cell>
          <cell r="X1190">
            <v>0</v>
          </cell>
          <cell r="AD1190">
            <v>0</v>
          </cell>
          <cell r="AH1190">
            <v>935530</v>
          </cell>
          <cell r="AJ1190">
            <v>0</v>
          </cell>
        </row>
        <row r="1191">
          <cell r="A1191">
            <v>18608762</v>
          </cell>
          <cell r="C1191" t="str">
            <v>Env Rem - Verbeek Properties Legal Costs</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V1191">
            <v>0</v>
          </cell>
          <cell r="W1191">
            <v>0</v>
          </cell>
          <cell r="X1191">
            <v>0</v>
          </cell>
          <cell r="AD1191">
            <v>0</v>
          </cell>
          <cell r="AH1191">
            <v>0</v>
          </cell>
          <cell r="AJ1191">
            <v>0</v>
          </cell>
        </row>
        <row r="1192">
          <cell r="A1192">
            <v>18608772</v>
          </cell>
          <cell r="C1192" t="str">
            <v>Thea Foss Waterway (WADOT Settlement)</v>
          </cell>
          <cell r="D1192">
            <v>-3488999.1</v>
          </cell>
          <cell r="E1192">
            <v>-3488999.1</v>
          </cell>
          <cell r="F1192">
            <v>-3488999.1</v>
          </cell>
          <cell r="G1192">
            <v>-3488999.1</v>
          </cell>
          <cell r="H1192">
            <v>-3488999.1</v>
          </cell>
          <cell r="I1192">
            <v>-3488999.1</v>
          </cell>
          <cell r="J1192">
            <v>-3488999.1</v>
          </cell>
          <cell r="K1192">
            <v>-3488999.1</v>
          </cell>
          <cell r="L1192">
            <v>-3488999.1</v>
          </cell>
          <cell r="M1192">
            <v>-3488999.1</v>
          </cell>
          <cell r="N1192">
            <v>-3488999.1</v>
          </cell>
          <cell r="O1192">
            <v>-3488999.1</v>
          </cell>
          <cell r="P1192">
            <v>-3488999.1</v>
          </cell>
          <cell r="Q1192">
            <v>-3488999.100000001</v>
          </cell>
          <cell r="T1192" t="str">
            <v xml:space="preserve"> </v>
          </cell>
          <cell r="U1192" t="str">
            <v>Changed</v>
          </cell>
          <cell r="V1192">
            <v>0</v>
          </cell>
          <cell r="W1192">
            <v>0</v>
          </cell>
          <cell r="X1192">
            <v>0</v>
          </cell>
          <cell r="AD1192">
            <v>0</v>
          </cell>
          <cell r="AH1192">
            <v>-3488999.100000001</v>
          </cell>
          <cell r="AJ1192">
            <v>0</v>
          </cell>
        </row>
        <row r="1193">
          <cell r="A1193">
            <v>18608782</v>
          </cell>
          <cell r="C1193" t="str">
            <v>Everett Washington (WADOT Settlement)</v>
          </cell>
          <cell r="D1193">
            <v>-801550.75</v>
          </cell>
          <cell r="E1193">
            <v>-801550.75</v>
          </cell>
          <cell r="F1193">
            <v>-801550.75</v>
          </cell>
          <cell r="G1193">
            <v>-801550.75</v>
          </cell>
          <cell r="H1193">
            <v>-801550.75</v>
          </cell>
          <cell r="I1193">
            <v>-801550.75</v>
          </cell>
          <cell r="J1193">
            <v>-801550.75</v>
          </cell>
          <cell r="K1193">
            <v>-801550.75</v>
          </cell>
          <cell r="L1193">
            <v>-801550.75</v>
          </cell>
          <cell r="M1193">
            <v>-801550.75</v>
          </cell>
          <cell r="N1193">
            <v>-801550.75</v>
          </cell>
          <cell r="O1193">
            <v>-801550.75</v>
          </cell>
          <cell r="P1193">
            <v>-801550.75</v>
          </cell>
          <cell r="Q1193">
            <v>-801550.75</v>
          </cell>
          <cell r="T1193" t="str">
            <v xml:space="preserve"> </v>
          </cell>
          <cell r="U1193" t="str">
            <v>Changed</v>
          </cell>
          <cell r="V1193">
            <v>0</v>
          </cell>
          <cell r="W1193">
            <v>0</v>
          </cell>
          <cell r="X1193">
            <v>0</v>
          </cell>
          <cell r="AD1193">
            <v>0</v>
          </cell>
          <cell r="AH1193">
            <v>-801550.75</v>
          </cell>
          <cell r="AJ1193">
            <v>0</v>
          </cell>
        </row>
        <row r="1194">
          <cell r="A1194">
            <v>18608792</v>
          </cell>
          <cell r="C1194" t="str">
            <v>Olympia Columbia Street MGP (WADOT Sett</v>
          </cell>
          <cell r="D1194">
            <v>-160310.15</v>
          </cell>
          <cell r="E1194">
            <v>-160310.15</v>
          </cell>
          <cell r="F1194">
            <v>-160310.15</v>
          </cell>
          <cell r="G1194">
            <v>-160310.15</v>
          </cell>
          <cell r="H1194">
            <v>-160310.15</v>
          </cell>
          <cell r="I1194">
            <v>-160310.15</v>
          </cell>
          <cell r="J1194">
            <v>-160310.15</v>
          </cell>
          <cell r="K1194">
            <v>-160310.15</v>
          </cell>
          <cell r="L1194">
            <v>-160310.15</v>
          </cell>
          <cell r="M1194">
            <v>-160310.15</v>
          </cell>
          <cell r="N1194">
            <v>-160310.15</v>
          </cell>
          <cell r="O1194">
            <v>-160310.15</v>
          </cell>
          <cell r="P1194">
            <v>-160310.15</v>
          </cell>
          <cell r="Q1194">
            <v>-160310.14999999997</v>
          </cell>
          <cell r="T1194" t="str">
            <v xml:space="preserve"> </v>
          </cell>
          <cell r="U1194" t="str">
            <v>Changed</v>
          </cell>
          <cell r="V1194">
            <v>0</v>
          </cell>
          <cell r="W1194">
            <v>0</v>
          </cell>
          <cell r="X1194">
            <v>0</v>
          </cell>
          <cell r="AD1194">
            <v>0</v>
          </cell>
          <cell r="AH1194">
            <v>-160310.14999999997</v>
          </cell>
          <cell r="AJ1194">
            <v>0</v>
          </cell>
        </row>
        <row r="1195">
          <cell r="A1195">
            <v>18608812</v>
          </cell>
          <cell r="C1195" t="str">
            <v>Env Rem - Tulalip Remediation Costs</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T1195" t="str">
            <v>57</v>
          </cell>
          <cell r="V1195">
            <v>0</v>
          </cell>
          <cell r="W1195">
            <v>0</v>
          </cell>
          <cell r="X1195">
            <v>0</v>
          </cell>
          <cell r="AD1195">
            <v>0</v>
          </cell>
          <cell r="AE1195">
            <v>0</v>
          </cell>
          <cell r="AF1195">
            <v>0</v>
          </cell>
          <cell r="AG1195">
            <v>0</v>
          </cell>
          <cell r="AJ1195">
            <v>0</v>
          </cell>
        </row>
        <row r="1196">
          <cell r="A1196">
            <v>18608912</v>
          </cell>
          <cell r="C1196" t="str">
            <v>Env Rem - System Oil Insur Lit Legal Co</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T1196" t="str">
            <v>57</v>
          </cell>
          <cell r="V1196">
            <v>0</v>
          </cell>
          <cell r="W1196">
            <v>0</v>
          </cell>
          <cell r="X1196">
            <v>0</v>
          </cell>
          <cell r="AD1196">
            <v>0</v>
          </cell>
          <cell r="AE1196">
            <v>0</v>
          </cell>
          <cell r="AF1196">
            <v>0</v>
          </cell>
          <cell r="AG1196">
            <v>0</v>
          </cell>
          <cell r="AJ1196">
            <v>0</v>
          </cell>
        </row>
        <row r="1197">
          <cell r="A1197">
            <v>18608941</v>
          </cell>
          <cell r="C1197" t="str">
            <v>Env Rem - Onmnibus Insur Lit Legal Cost</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T1197" t="str">
            <v>57</v>
          </cell>
          <cell r="V1197">
            <v>0</v>
          </cell>
          <cell r="W1197">
            <v>0</v>
          </cell>
          <cell r="X1197">
            <v>0</v>
          </cell>
          <cell r="AD1197">
            <v>0</v>
          </cell>
          <cell r="AE1197">
            <v>0</v>
          </cell>
          <cell r="AF1197">
            <v>0</v>
          </cell>
          <cell r="AG1197">
            <v>0</v>
          </cell>
          <cell r="AJ1197">
            <v>0</v>
          </cell>
        </row>
        <row r="1198">
          <cell r="A1198">
            <v>18608942</v>
          </cell>
          <cell r="C1198" t="str">
            <v>Env Rem - Onmnibus Insur Lit Legal Cost</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T1198" t="str">
            <v>57</v>
          </cell>
          <cell r="V1198">
            <v>0</v>
          </cell>
          <cell r="W1198">
            <v>0</v>
          </cell>
          <cell r="X1198">
            <v>0</v>
          </cell>
          <cell r="AD1198">
            <v>0</v>
          </cell>
          <cell r="AE1198">
            <v>0</v>
          </cell>
          <cell r="AF1198">
            <v>0</v>
          </cell>
          <cell r="AG1198">
            <v>0</v>
          </cell>
          <cell r="AJ1198">
            <v>0</v>
          </cell>
        </row>
        <row r="1199">
          <cell r="A1199">
            <v>18608951</v>
          </cell>
          <cell r="C1199" t="str">
            <v>Insurance Recovery-Electric</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T1199" t="str">
            <v>57</v>
          </cell>
          <cell r="V1199">
            <v>0</v>
          </cell>
          <cell r="W1199">
            <v>0</v>
          </cell>
          <cell r="X1199">
            <v>0</v>
          </cell>
          <cell r="AD1199">
            <v>0</v>
          </cell>
          <cell r="AE1199">
            <v>0</v>
          </cell>
          <cell r="AF1199">
            <v>0</v>
          </cell>
          <cell r="AG1199">
            <v>0</v>
          </cell>
          <cell r="AJ1199">
            <v>0</v>
          </cell>
        </row>
        <row r="1200">
          <cell r="A1200">
            <v>18609112</v>
          </cell>
          <cell r="C1200" t="str">
            <v>Env Rem - 5th &amp; Jackson Remediation Costs</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T1200" t="str">
            <v>57</v>
          </cell>
          <cell r="V1200">
            <v>0</v>
          </cell>
          <cell r="W1200">
            <v>0</v>
          </cell>
          <cell r="X1200">
            <v>0</v>
          </cell>
          <cell r="AD1200">
            <v>0</v>
          </cell>
          <cell r="AE1200">
            <v>0</v>
          </cell>
          <cell r="AF1200">
            <v>0</v>
          </cell>
          <cell r="AG1200">
            <v>0</v>
          </cell>
          <cell r="AJ1200">
            <v>0</v>
          </cell>
        </row>
        <row r="1201">
          <cell r="A1201">
            <v>18609122</v>
          </cell>
          <cell r="C1201" t="str">
            <v>Env Rem - 5th &amp; Jackson Remedia Reimbur</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T1201" t="str">
            <v>57</v>
          </cell>
          <cell r="V1201">
            <v>0</v>
          </cell>
          <cell r="W1201">
            <v>0</v>
          </cell>
          <cell r="X1201">
            <v>0</v>
          </cell>
          <cell r="AD1201">
            <v>0</v>
          </cell>
          <cell r="AE1201">
            <v>0</v>
          </cell>
          <cell r="AF1201">
            <v>0</v>
          </cell>
          <cell r="AG1201">
            <v>0</v>
          </cell>
          <cell r="AJ1201">
            <v>0</v>
          </cell>
        </row>
        <row r="1202">
          <cell r="A1202">
            <v>18609132</v>
          </cell>
          <cell r="C1202" t="str">
            <v>5th &amp; Jackson Legal Costs</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T1202" t="str">
            <v>57</v>
          </cell>
          <cell r="V1202">
            <v>0</v>
          </cell>
          <cell r="W1202">
            <v>0</v>
          </cell>
          <cell r="X1202">
            <v>0</v>
          </cell>
          <cell r="AD1202">
            <v>0</v>
          </cell>
          <cell r="AE1202">
            <v>0</v>
          </cell>
          <cell r="AF1202">
            <v>0</v>
          </cell>
          <cell r="AG1202">
            <v>0</v>
          </cell>
          <cell r="AJ1202">
            <v>0</v>
          </cell>
        </row>
        <row r="1203">
          <cell r="A1203">
            <v>18609142</v>
          </cell>
          <cell r="C1203" t="str">
            <v>5th &amp; Jackson Indemnity</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T1203" t="str">
            <v>57</v>
          </cell>
          <cell r="V1203">
            <v>0</v>
          </cell>
          <cell r="W1203">
            <v>0</v>
          </cell>
          <cell r="X1203">
            <v>0</v>
          </cell>
          <cell r="AD1203">
            <v>0</v>
          </cell>
          <cell r="AE1203">
            <v>0</v>
          </cell>
          <cell r="AF1203">
            <v>0</v>
          </cell>
          <cell r="AG1203">
            <v>0</v>
          </cell>
          <cell r="AJ1203">
            <v>0</v>
          </cell>
        </row>
        <row r="1204">
          <cell r="A1204">
            <v>18609212</v>
          </cell>
          <cell r="C1204" t="str">
            <v>Env Rem - Mercer Street Remediation Costs</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T1204" t="str">
            <v>57</v>
          </cell>
          <cell r="V1204">
            <v>0</v>
          </cell>
          <cell r="W1204">
            <v>0</v>
          </cell>
          <cell r="X1204">
            <v>0</v>
          </cell>
          <cell r="AD1204">
            <v>0</v>
          </cell>
          <cell r="AE1204">
            <v>0</v>
          </cell>
          <cell r="AF1204">
            <v>0</v>
          </cell>
          <cell r="AG1204">
            <v>0</v>
          </cell>
          <cell r="AJ1204">
            <v>0</v>
          </cell>
        </row>
        <row r="1205">
          <cell r="A1205">
            <v>18609312</v>
          </cell>
          <cell r="C1205" t="str">
            <v>Env Rem - Quendall Terminal Remediation</v>
          </cell>
          <cell r="D1205">
            <v>12405154.710000001</v>
          </cell>
          <cell r="E1205">
            <v>12405154.710000001</v>
          </cell>
          <cell r="F1205">
            <v>12405154.710000001</v>
          </cell>
          <cell r="G1205">
            <v>12405154.710000001</v>
          </cell>
          <cell r="H1205">
            <v>12405154.710000001</v>
          </cell>
          <cell r="I1205">
            <v>12405154.710000001</v>
          </cell>
          <cell r="J1205">
            <v>12405154.710000001</v>
          </cell>
          <cell r="K1205">
            <v>12405154.710000001</v>
          </cell>
          <cell r="L1205">
            <v>12405154.710000001</v>
          </cell>
          <cell r="M1205">
            <v>12405154.710000001</v>
          </cell>
          <cell r="N1205">
            <v>12405154.710000001</v>
          </cell>
          <cell r="O1205">
            <v>12405154.710000001</v>
          </cell>
          <cell r="P1205">
            <v>12405154.710000001</v>
          </cell>
          <cell r="Q1205">
            <v>12405154.710000003</v>
          </cell>
          <cell r="T1205" t="str">
            <v xml:space="preserve"> </v>
          </cell>
          <cell r="U1205" t="str">
            <v>Changed</v>
          </cell>
          <cell r="V1205">
            <v>0</v>
          </cell>
          <cell r="W1205">
            <v>0</v>
          </cell>
          <cell r="X1205">
            <v>0</v>
          </cell>
          <cell r="AD1205">
            <v>0</v>
          </cell>
          <cell r="AH1205">
            <v>12405154.710000003</v>
          </cell>
          <cell r="AJ1205">
            <v>0</v>
          </cell>
        </row>
        <row r="1206">
          <cell r="A1206">
            <v>18609422</v>
          </cell>
          <cell r="C1206" t="str">
            <v>Env. Rem - Gas Works Park (Future Cost Est.)</v>
          </cell>
          <cell r="D1206">
            <v>21308626.59</v>
          </cell>
          <cell r="E1206">
            <v>21308626.59</v>
          </cell>
          <cell r="F1206">
            <v>21308626.59</v>
          </cell>
          <cell r="G1206">
            <v>21000000</v>
          </cell>
          <cell r="H1206">
            <v>21000000</v>
          </cell>
          <cell r="I1206">
            <v>21000000</v>
          </cell>
          <cell r="J1206">
            <v>22000000</v>
          </cell>
          <cell r="K1206">
            <v>22000000</v>
          </cell>
          <cell r="L1206">
            <v>22000000</v>
          </cell>
          <cell r="M1206">
            <v>21861913.539999999</v>
          </cell>
          <cell r="N1206">
            <v>21861913.539999999</v>
          </cell>
          <cell r="O1206">
            <v>21861913.539999999</v>
          </cell>
          <cell r="P1206">
            <v>27500000</v>
          </cell>
          <cell r="Q1206">
            <v>21800608.924583331</v>
          </cell>
          <cell r="T1206" t="str">
            <v>57</v>
          </cell>
          <cell r="V1206">
            <v>0</v>
          </cell>
          <cell r="W1206">
            <v>0</v>
          </cell>
          <cell r="X1206">
            <v>0</v>
          </cell>
          <cell r="AD1206">
            <v>0</v>
          </cell>
          <cell r="AE1206">
            <v>21800608.924583331</v>
          </cell>
          <cell r="AF1206">
            <v>21800608.924583331</v>
          </cell>
          <cell r="AG1206">
            <v>21800608.924583331</v>
          </cell>
          <cell r="AJ1206">
            <v>0</v>
          </cell>
        </row>
        <row r="1207">
          <cell r="A1207">
            <v>18609432</v>
          </cell>
          <cell r="C1207" t="str">
            <v>Env Rem-Post Nov 2012 Gas Works Park -</v>
          </cell>
          <cell r="D1207">
            <v>5634836.96</v>
          </cell>
          <cell r="E1207">
            <v>5726977.7199999997</v>
          </cell>
          <cell r="F1207">
            <v>5871140.1699999999</v>
          </cell>
          <cell r="G1207">
            <v>5839272.6200000001</v>
          </cell>
          <cell r="H1207">
            <v>6057030.2000000002</v>
          </cell>
          <cell r="I1207">
            <v>6237630.2000000002</v>
          </cell>
          <cell r="J1207">
            <v>6374950.4500000002</v>
          </cell>
          <cell r="K1207">
            <v>6457864.5300000003</v>
          </cell>
          <cell r="L1207">
            <v>6426658.46</v>
          </cell>
          <cell r="M1207">
            <v>6513036.9100000001</v>
          </cell>
          <cell r="N1207">
            <v>6558238.9299999997</v>
          </cell>
          <cell r="O1207">
            <v>6710935.7999999998</v>
          </cell>
          <cell r="P1207">
            <v>6872373.6200000001</v>
          </cell>
          <cell r="Q1207">
            <v>6252278.4400000013</v>
          </cell>
          <cell r="T1207" t="str">
            <v xml:space="preserve"> </v>
          </cell>
          <cell r="U1207" t="str">
            <v>Changed</v>
          </cell>
          <cell r="V1207">
            <v>0</v>
          </cell>
          <cell r="W1207">
            <v>0</v>
          </cell>
          <cell r="X1207">
            <v>0</v>
          </cell>
          <cell r="AD1207">
            <v>0</v>
          </cell>
          <cell r="AH1207">
            <v>6252278.4400000013</v>
          </cell>
          <cell r="AJ1207">
            <v>0</v>
          </cell>
        </row>
        <row r="1208">
          <cell r="A1208">
            <v>18609512</v>
          </cell>
          <cell r="C1208" t="str">
            <v>Env Rem-Quendall Terminal - Remediation</v>
          </cell>
          <cell r="D1208">
            <v>30093.55</v>
          </cell>
          <cell r="E1208">
            <v>30093.55</v>
          </cell>
          <cell r="F1208">
            <v>30093.55</v>
          </cell>
          <cell r="G1208">
            <v>37413</v>
          </cell>
          <cell r="H1208">
            <v>38264.879999999997</v>
          </cell>
          <cell r="I1208">
            <v>38264.879999999997</v>
          </cell>
          <cell r="J1208">
            <v>43589.13</v>
          </cell>
          <cell r="K1208">
            <v>43589.13</v>
          </cell>
          <cell r="L1208">
            <v>49298.32</v>
          </cell>
          <cell r="M1208">
            <v>54328.86</v>
          </cell>
          <cell r="N1208">
            <v>227819.36</v>
          </cell>
          <cell r="O1208">
            <v>227819.36</v>
          </cell>
          <cell r="P1208">
            <v>227819.36</v>
          </cell>
          <cell r="Q1208">
            <v>79127.539583333317</v>
          </cell>
          <cell r="T1208" t="str">
            <v xml:space="preserve"> </v>
          </cell>
          <cell r="U1208" t="str">
            <v>Changed</v>
          </cell>
          <cell r="V1208">
            <v>0</v>
          </cell>
          <cell r="W1208">
            <v>0</v>
          </cell>
          <cell r="X1208">
            <v>0</v>
          </cell>
          <cell r="AD1208">
            <v>0</v>
          </cell>
          <cell r="AH1208">
            <v>79127.539583333317</v>
          </cell>
          <cell r="AJ1208">
            <v>0</v>
          </cell>
        </row>
        <row r="1209">
          <cell r="A1209">
            <v>18609522</v>
          </cell>
          <cell r="C1209" t="str">
            <v>Env Rem - Quendall Terminal Legal Costs</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T1209" t="str">
            <v>57</v>
          </cell>
          <cell r="V1209">
            <v>0</v>
          </cell>
          <cell r="W1209">
            <v>0</v>
          </cell>
          <cell r="X1209">
            <v>0</v>
          </cell>
          <cell r="AD1209">
            <v>0</v>
          </cell>
          <cell r="AE1209">
            <v>0</v>
          </cell>
          <cell r="AF1209">
            <v>0</v>
          </cell>
          <cell r="AG1209">
            <v>0</v>
          </cell>
          <cell r="AJ1209">
            <v>0</v>
          </cell>
        </row>
        <row r="1210">
          <cell r="A1210">
            <v>18609532</v>
          </cell>
          <cell r="C1210" t="str">
            <v>Env Rem - Bay Station (Elliot Ave) MGP</v>
          </cell>
          <cell r="D1210">
            <v>231369.84</v>
          </cell>
          <cell r="E1210">
            <v>231369.84</v>
          </cell>
          <cell r="F1210">
            <v>231369.84</v>
          </cell>
          <cell r="G1210">
            <v>231369.84</v>
          </cell>
          <cell r="H1210">
            <v>231369.84</v>
          </cell>
          <cell r="I1210">
            <v>231369.84</v>
          </cell>
          <cell r="J1210">
            <v>231369.84</v>
          </cell>
          <cell r="K1210">
            <v>231369.84</v>
          </cell>
          <cell r="L1210">
            <v>231369.84</v>
          </cell>
          <cell r="M1210">
            <v>232919.84</v>
          </cell>
          <cell r="N1210">
            <v>240483.58</v>
          </cell>
          <cell r="O1210">
            <v>242928.58</v>
          </cell>
          <cell r="P1210">
            <v>436858.74</v>
          </cell>
          <cell r="Q1210">
            <v>241783.75083333335</v>
          </cell>
          <cell r="T1210" t="str">
            <v xml:space="preserve"> </v>
          </cell>
          <cell r="U1210" t="str">
            <v>Changed</v>
          </cell>
          <cell r="V1210">
            <v>0</v>
          </cell>
          <cell r="W1210">
            <v>0</v>
          </cell>
          <cell r="X1210">
            <v>0</v>
          </cell>
          <cell r="AD1210">
            <v>0</v>
          </cell>
          <cell r="AH1210">
            <v>241783.75083333335</v>
          </cell>
          <cell r="AJ1210">
            <v>0</v>
          </cell>
        </row>
        <row r="1211">
          <cell r="A1211">
            <v>18609542</v>
          </cell>
          <cell r="C1211" t="str">
            <v>Env Rem - Olympia ( Columbia Street) MGP</v>
          </cell>
          <cell r="D1211">
            <v>1252253.1299999999</v>
          </cell>
          <cell r="E1211">
            <v>1255957.1299999999</v>
          </cell>
          <cell r="F1211">
            <v>1258790.6299999999</v>
          </cell>
          <cell r="G1211">
            <v>1271214.6299999999</v>
          </cell>
          <cell r="H1211">
            <v>1271214.6299999999</v>
          </cell>
          <cell r="I1211">
            <v>1257936.1299999999</v>
          </cell>
          <cell r="J1211">
            <v>1255840.19</v>
          </cell>
          <cell r="K1211">
            <v>1255840.19</v>
          </cell>
          <cell r="L1211">
            <v>1255840.19</v>
          </cell>
          <cell r="M1211">
            <v>1255840.19</v>
          </cell>
          <cell r="N1211">
            <v>1256078.69</v>
          </cell>
          <cell r="O1211">
            <v>1256873.69</v>
          </cell>
          <cell r="P1211">
            <v>1263973.54</v>
          </cell>
          <cell r="Q1211">
            <v>1259128.302083333</v>
          </cell>
          <cell r="T1211" t="str">
            <v xml:space="preserve"> </v>
          </cell>
          <cell r="U1211" t="str">
            <v>Changed</v>
          </cell>
          <cell r="V1211">
            <v>0</v>
          </cell>
          <cell r="W1211">
            <v>0</v>
          </cell>
          <cell r="X1211">
            <v>0</v>
          </cell>
          <cell r="AD1211">
            <v>0</v>
          </cell>
          <cell r="AH1211">
            <v>1259128.302083333</v>
          </cell>
          <cell r="AJ1211">
            <v>0</v>
          </cell>
        </row>
        <row r="1212">
          <cell r="A1212">
            <v>18609552</v>
          </cell>
          <cell r="C1212" t="str">
            <v>Env Rem - Bay Station (Elliot Ave) MGP Legal Costs</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T1212" t="str">
            <v>57</v>
          </cell>
          <cell r="V1212">
            <v>0</v>
          </cell>
          <cell r="W1212">
            <v>0</v>
          </cell>
          <cell r="X1212">
            <v>0</v>
          </cell>
          <cell r="AE1212">
            <v>0</v>
          </cell>
          <cell r="AF1212">
            <v>0</v>
          </cell>
          <cell r="AG1212">
            <v>0</v>
          </cell>
          <cell r="AJ1212">
            <v>0</v>
          </cell>
        </row>
        <row r="1213">
          <cell r="A1213">
            <v>18609562</v>
          </cell>
          <cell r="C1213" t="str">
            <v>Env Rem-Olympia (Columbia Street) MGP L</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T1213" t="str">
            <v>57</v>
          </cell>
          <cell r="V1213">
            <v>0</v>
          </cell>
          <cell r="W1213">
            <v>0</v>
          </cell>
          <cell r="X1213">
            <v>0</v>
          </cell>
          <cell r="AE1213">
            <v>0</v>
          </cell>
          <cell r="AF1213">
            <v>0</v>
          </cell>
          <cell r="AG1213">
            <v>0</v>
          </cell>
          <cell r="AJ1213">
            <v>0</v>
          </cell>
        </row>
        <row r="1214">
          <cell r="A1214">
            <v>18609572</v>
          </cell>
          <cell r="C1214" t="str">
            <v>Env Rem - Tacoma Gas Company (Future Co</v>
          </cell>
          <cell r="D1214">
            <v>609250</v>
          </cell>
          <cell r="E1214">
            <v>609250</v>
          </cell>
          <cell r="F1214">
            <v>609250</v>
          </cell>
          <cell r="G1214">
            <v>635000</v>
          </cell>
          <cell r="H1214">
            <v>635000</v>
          </cell>
          <cell r="I1214">
            <v>635000</v>
          </cell>
          <cell r="J1214">
            <v>631223.56999999995</v>
          </cell>
          <cell r="K1214">
            <v>631223.56999999995</v>
          </cell>
          <cell r="L1214">
            <v>631223.56999999995</v>
          </cell>
          <cell r="M1214">
            <v>629429.85</v>
          </cell>
          <cell r="N1214">
            <v>629429.85</v>
          </cell>
          <cell r="O1214">
            <v>629429.85</v>
          </cell>
          <cell r="P1214">
            <v>625574.47</v>
          </cell>
          <cell r="Q1214">
            <v>626906.04124999989</v>
          </cell>
          <cell r="T1214" t="str">
            <v>57</v>
          </cell>
          <cell r="V1214">
            <v>0</v>
          </cell>
          <cell r="W1214">
            <v>0</v>
          </cell>
          <cell r="X1214">
            <v>0</v>
          </cell>
          <cell r="AE1214">
            <v>626906.04124999989</v>
          </cell>
          <cell r="AF1214">
            <v>626906.04124999989</v>
          </cell>
          <cell r="AG1214">
            <v>626906.04124999989</v>
          </cell>
          <cell r="AJ1214">
            <v>0</v>
          </cell>
        </row>
        <row r="1215">
          <cell r="A1215">
            <v>18609582</v>
          </cell>
          <cell r="C1215" t="str">
            <v>Env Rem - Thea Foss Waterway (Future Co</v>
          </cell>
          <cell r="D1215">
            <v>628040.44999999995</v>
          </cell>
          <cell r="E1215">
            <v>628040.44999999995</v>
          </cell>
          <cell r="F1215">
            <v>628040.44999999995</v>
          </cell>
          <cell r="G1215">
            <v>530000</v>
          </cell>
          <cell r="H1215">
            <v>530000</v>
          </cell>
          <cell r="I1215">
            <v>530000</v>
          </cell>
          <cell r="J1215">
            <v>530428.43000000005</v>
          </cell>
          <cell r="K1215">
            <v>530428.43000000005</v>
          </cell>
          <cell r="L1215">
            <v>530428.43000000005</v>
          </cell>
          <cell r="M1215">
            <v>529545.53</v>
          </cell>
          <cell r="N1215">
            <v>556000</v>
          </cell>
          <cell r="O1215">
            <v>556000</v>
          </cell>
          <cell r="P1215">
            <v>552321.25</v>
          </cell>
          <cell r="Q1215">
            <v>555757.71416666673</v>
          </cell>
          <cell r="T1215" t="str">
            <v>57</v>
          </cell>
          <cell r="V1215">
            <v>0</v>
          </cell>
          <cell r="W1215">
            <v>0</v>
          </cell>
          <cell r="X1215">
            <v>0</v>
          </cell>
          <cell r="AE1215">
            <v>555757.71416666673</v>
          </cell>
          <cell r="AF1215">
            <v>555757.71416666673</v>
          </cell>
          <cell r="AG1215">
            <v>555757.71416666673</v>
          </cell>
          <cell r="AJ1215">
            <v>0</v>
          </cell>
        </row>
        <row r="1216">
          <cell r="A1216">
            <v>18609592</v>
          </cell>
          <cell r="C1216" t="str">
            <v>Env Rem - Everett, Washington (Future C</v>
          </cell>
          <cell r="D1216">
            <v>3298077.33</v>
          </cell>
          <cell r="E1216">
            <v>3298077.33</v>
          </cell>
          <cell r="F1216">
            <v>3298077.33</v>
          </cell>
          <cell r="G1216">
            <v>3300000</v>
          </cell>
          <cell r="H1216">
            <v>3300000</v>
          </cell>
          <cell r="I1216">
            <v>3300000</v>
          </cell>
          <cell r="J1216">
            <v>3302394.74</v>
          </cell>
          <cell r="K1216">
            <v>3302394.74</v>
          </cell>
          <cell r="L1216">
            <v>3302394.74</v>
          </cell>
          <cell r="M1216">
            <v>3302394.74</v>
          </cell>
          <cell r="N1216">
            <v>3302394.74</v>
          </cell>
          <cell r="O1216">
            <v>3302394.74</v>
          </cell>
          <cell r="P1216">
            <v>3298050.5</v>
          </cell>
          <cell r="Q1216">
            <v>3300715.5845833342</v>
          </cell>
          <cell r="T1216" t="str">
            <v>57</v>
          </cell>
          <cell r="V1216">
            <v>0</v>
          </cell>
          <cell r="W1216">
            <v>0</v>
          </cell>
          <cell r="X1216">
            <v>0</v>
          </cell>
          <cell r="AE1216">
            <v>3300715.5845833342</v>
          </cell>
          <cell r="AF1216">
            <v>3300715.5845833342</v>
          </cell>
          <cell r="AG1216">
            <v>3300715.5845833342</v>
          </cell>
          <cell r="AJ1216">
            <v>0</v>
          </cell>
        </row>
        <row r="1217">
          <cell r="A1217">
            <v>18609602</v>
          </cell>
          <cell r="C1217" t="str">
            <v>Env Rem - Chehalis, Washington (Future</v>
          </cell>
          <cell r="D1217">
            <v>229267.22</v>
          </cell>
          <cell r="E1217">
            <v>229267.22</v>
          </cell>
          <cell r="F1217">
            <v>229267.22</v>
          </cell>
          <cell r="G1217">
            <v>239000</v>
          </cell>
          <cell r="H1217">
            <v>239000</v>
          </cell>
          <cell r="I1217">
            <v>239000</v>
          </cell>
          <cell r="J1217">
            <v>236393.37</v>
          </cell>
          <cell r="K1217">
            <v>236393.37</v>
          </cell>
          <cell r="L1217">
            <v>236393.37</v>
          </cell>
          <cell r="M1217">
            <v>235736.74</v>
          </cell>
          <cell r="N1217">
            <v>235736.74</v>
          </cell>
          <cell r="O1217">
            <v>235736.74</v>
          </cell>
          <cell r="P1217">
            <v>235736.74</v>
          </cell>
          <cell r="Q1217">
            <v>235368.89583333337</v>
          </cell>
          <cell r="T1217" t="str">
            <v>57</v>
          </cell>
          <cell r="V1217">
            <v>0</v>
          </cell>
          <cell r="W1217">
            <v>0</v>
          </cell>
          <cell r="X1217">
            <v>0</v>
          </cell>
          <cell r="AE1217">
            <v>235368.89583333337</v>
          </cell>
          <cell r="AF1217">
            <v>235368.89583333337</v>
          </cell>
          <cell r="AG1217">
            <v>235368.89583333337</v>
          </cell>
          <cell r="AJ1217">
            <v>0</v>
          </cell>
        </row>
        <row r="1218">
          <cell r="A1218">
            <v>18609612</v>
          </cell>
          <cell r="C1218" t="str">
            <v>Env Rem - Gas Works Park (Future Cost E</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T1218" t="str">
            <v>57</v>
          </cell>
          <cell r="V1218">
            <v>0</v>
          </cell>
          <cell r="W1218">
            <v>0</v>
          </cell>
          <cell r="X1218">
            <v>0</v>
          </cell>
          <cell r="AE1218">
            <v>0</v>
          </cell>
          <cell r="AF1218">
            <v>0</v>
          </cell>
          <cell r="AG1218">
            <v>0</v>
          </cell>
          <cell r="AJ1218">
            <v>0</v>
          </cell>
        </row>
        <row r="1219">
          <cell r="A1219">
            <v>18609622</v>
          </cell>
          <cell r="C1219" t="str">
            <v>Env Rem - Quendall Terminals (Future Co</v>
          </cell>
          <cell r="D1219">
            <v>1269906.45</v>
          </cell>
          <cell r="E1219">
            <v>1269906.45</v>
          </cell>
          <cell r="F1219">
            <v>1269906.45</v>
          </cell>
          <cell r="G1219">
            <v>1300000</v>
          </cell>
          <cell r="H1219">
            <v>1300000</v>
          </cell>
          <cell r="I1219">
            <v>1300000</v>
          </cell>
          <cell r="J1219">
            <v>1293823.8700000001</v>
          </cell>
          <cell r="K1219">
            <v>1293823.8700000001</v>
          </cell>
          <cell r="L1219">
            <v>1293823.8700000001</v>
          </cell>
          <cell r="M1219">
            <v>1283084.1399999999</v>
          </cell>
          <cell r="N1219">
            <v>1283084.1399999999</v>
          </cell>
          <cell r="O1219">
            <v>1283084.1399999999</v>
          </cell>
          <cell r="P1219">
            <v>1109593.6399999999</v>
          </cell>
          <cell r="Q1219">
            <v>1280023.9145833335</v>
          </cell>
          <cell r="T1219" t="str">
            <v>57</v>
          </cell>
          <cell r="V1219">
            <v>0</v>
          </cell>
          <cell r="W1219">
            <v>0</v>
          </cell>
          <cell r="X1219">
            <v>0</v>
          </cell>
          <cell r="AE1219">
            <v>1280023.9145833335</v>
          </cell>
          <cell r="AF1219">
            <v>1280023.9145833335</v>
          </cell>
          <cell r="AG1219">
            <v>1280023.9145833335</v>
          </cell>
          <cell r="AJ1219">
            <v>0</v>
          </cell>
        </row>
        <row r="1220">
          <cell r="A1220">
            <v>18609632</v>
          </cell>
          <cell r="C1220" t="str">
            <v>Env Rem - Lake Union Sediment (Future C</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T1220" t="str">
            <v>57</v>
          </cell>
          <cell r="V1220">
            <v>0</v>
          </cell>
          <cell r="W1220">
            <v>0</v>
          </cell>
          <cell r="X1220">
            <v>0</v>
          </cell>
          <cell r="AE1220">
            <v>0</v>
          </cell>
          <cell r="AF1220">
            <v>0</v>
          </cell>
          <cell r="AG1220">
            <v>0</v>
          </cell>
          <cell r="AJ1220">
            <v>0</v>
          </cell>
        </row>
        <row r="1221">
          <cell r="A1221">
            <v>18609642</v>
          </cell>
          <cell r="C1221" t="str">
            <v>Env Rem - Tacoma Tar Pits (Future Cost</v>
          </cell>
          <cell r="D1221">
            <v>2359079.77</v>
          </cell>
          <cell r="E1221">
            <v>2359079.77</v>
          </cell>
          <cell r="F1221">
            <v>2359079.77</v>
          </cell>
          <cell r="G1221">
            <v>2500000</v>
          </cell>
          <cell r="H1221">
            <v>2500000</v>
          </cell>
          <cell r="I1221">
            <v>2500000</v>
          </cell>
          <cell r="J1221">
            <v>2473994.61</v>
          </cell>
          <cell r="K1221">
            <v>2473994.61</v>
          </cell>
          <cell r="L1221">
            <v>2473994.61</v>
          </cell>
          <cell r="M1221">
            <v>7450000</v>
          </cell>
          <cell r="N1221">
            <v>7450000</v>
          </cell>
          <cell r="O1221">
            <v>7450000</v>
          </cell>
          <cell r="P1221">
            <v>7417375.0499999998</v>
          </cell>
          <cell r="Q1221">
            <v>3906530.8983333334</v>
          </cell>
          <cell r="T1221" t="str">
            <v>57</v>
          </cell>
          <cell r="V1221">
            <v>0</v>
          </cell>
          <cell r="W1221">
            <v>0</v>
          </cell>
          <cell r="X1221">
            <v>0</v>
          </cell>
          <cell r="AE1221">
            <v>3906530.8983333334</v>
          </cell>
          <cell r="AF1221">
            <v>3906530.8983333334</v>
          </cell>
          <cell r="AG1221">
            <v>3906530.8983333334</v>
          </cell>
          <cell r="AJ1221">
            <v>0</v>
          </cell>
        </row>
        <row r="1222">
          <cell r="A1222">
            <v>18609652</v>
          </cell>
          <cell r="C1222" t="str">
            <v>Env Rem - Bay Station (Future Cost Est)</v>
          </cell>
          <cell r="D1222">
            <v>2050000</v>
          </cell>
          <cell r="E1222">
            <v>2050000</v>
          </cell>
          <cell r="F1222">
            <v>2050000</v>
          </cell>
          <cell r="G1222">
            <v>2050000</v>
          </cell>
          <cell r="H1222">
            <v>2050000</v>
          </cell>
          <cell r="I1222">
            <v>2050000</v>
          </cell>
          <cell r="J1222">
            <v>2050000</v>
          </cell>
          <cell r="K1222">
            <v>2050000</v>
          </cell>
          <cell r="L1222">
            <v>2050000</v>
          </cell>
          <cell r="M1222">
            <v>2048450</v>
          </cell>
          <cell r="N1222">
            <v>2048450</v>
          </cell>
          <cell r="O1222">
            <v>2048450</v>
          </cell>
          <cell r="P1222">
            <v>1844511.1</v>
          </cell>
          <cell r="Q1222">
            <v>2041050.4625000001</v>
          </cell>
          <cell r="T1222" t="str">
            <v>57</v>
          </cell>
          <cell r="V1222">
            <v>0</v>
          </cell>
          <cell r="W1222">
            <v>0</v>
          </cell>
          <cell r="X1222">
            <v>0</v>
          </cell>
          <cell r="AE1222">
            <v>2041050.4625000001</v>
          </cell>
          <cell r="AF1222">
            <v>2041050.4625000001</v>
          </cell>
          <cell r="AG1222">
            <v>2041050.4625000001</v>
          </cell>
          <cell r="AJ1222">
            <v>0</v>
          </cell>
        </row>
        <row r="1223">
          <cell r="A1223">
            <v>18609662</v>
          </cell>
          <cell r="C1223" t="str">
            <v>Env Rem-Olympia (Columbia St) MGP(Futur</v>
          </cell>
          <cell r="D1223">
            <v>509729.84</v>
          </cell>
          <cell r="E1223">
            <v>509729.84</v>
          </cell>
          <cell r="F1223">
            <v>509729.84</v>
          </cell>
          <cell r="G1223">
            <v>484500</v>
          </cell>
          <cell r="H1223">
            <v>484500</v>
          </cell>
          <cell r="I1223">
            <v>484500</v>
          </cell>
          <cell r="J1223">
            <v>499874.44</v>
          </cell>
          <cell r="K1223">
            <v>499874.44</v>
          </cell>
          <cell r="L1223">
            <v>499874.44</v>
          </cell>
          <cell r="M1223">
            <v>499874.44</v>
          </cell>
          <cell r="N1223">
            <v>499874.44</v>
          </cell>
          <cell r="O1223">
            <v>499874.44</v>
          </cell>
          <cell r="P1223">
            <v>491741.09</v>
          </cell>
          <cell r="Q1223">
            <v>497745.14875000011</v>
          </cell>
          <cell r="T1223" t="str">
            <v>57</v>
          </cell>
          <cell r="V1223">
            <v>0</v>
          </cell>
          <cell r="W1223">
            <v>0</v>
          </cell>
          <cell r="X1223">
            <v>0</v>
          </cell>
          <cell r="AE1223">
            <v>497745.14875000011</v>
          </cell>
          <cell r="AF1223">
            <v>497745.14875000011</v>
          </cell>
          <cell r="AG1223">
            <v>497745.14875000011</v>
          </cell>
          <cell r="AJ1223">
            <v>0</v>
          </cell>
        </row>
        <row r="1224">
          <cell r="A1224">
            <v>18609672</v>
          </cell>
          <cell r="C1224" t="str">
            <v>Env Rem - Verbeek Autowrecking (Future</v>
          </cell>
          <cell r="D1224">
            <v>200000</v>
          </cell>
          <cell r="E1224">
            <v>200000</v>
          </cell>
          <cell r="F1224">
            <v>200000</v>
          </cell>
          <cell r="G1224">
            <v>200000</v>
          </cell>
          <cell r="H1224">
            <v>200000</v>
          </cell>
          <cell r="I1224">
            <v>200000</v>
          </cell>
          <cell r="J1224">
            <v>200000</v>
          </cell>
          <cell r="K1224">
            <v>200000</v>
          </cell>
          <cell r="L1224">
            <v>200000</v>
          </cell>
          <cell r="M1224">
            <v>200000</v>
          </cell>
          <cell r="N1224">
            <v>200000</v>
          </cell>
          <cell r="O1224">
            <v>200000</v>
          </cell>
          <cell r="P1224">
            <v>200000</v>
          </cell>
          <cell r="Q1224">
            <v>200000</v>
          </cell>
          <cell r="T1224" t="str">
            <v>57</v>
          </cell>
          <cell r="V1224">
            <v>0</v>
          </cell>
          <cell r="W1224">
            <v>0</v>
          </cell>
          <cell r="X1224">
            <v>0</v>
          </cell>
          <cell r="AE1224">
            <v>200000</v>
          </cell>
          <cell r="AF1224">
            <v>200000</v>
          </cell>
          <cell r="AG1224">
            <v>200000</v>
          </cell>
          <cell r="AJ1224">
            <v>0</v>
          </cell>
        </row>
        <row r="1225">
          <cell r="A1225">
            <v>18609682</v>
          </cell>
          <cell r="C1225" t="str">
            <v>Env Rem - Swarr Station (Future Cost Est.)</v>
          </cell>
          <cell r="D1225">
            <v>140000</v>
          </cell>
          <cell r="E1225">
            <v>140000</v>
          </cell>
          <cell r="F1225">
            <v>140000</v>
          </cell>
          <cell r="G1225">
            <v>140000</v>
          </cell>
          <cell r="H1225">
            <v>140000</v>
          </cell>
          <cell r="I1225">
            <v>140000</v>
          </cell>
          <cell r="J1225">
            <v>140000</v>
          </cell>
          <cell r="K1225">
            <v>140000</v>
          </cell>
          <cell r="L1225">
            <v>140000</v>
          </cell>
          <cell r="M1225">
            <v>140000</v>
          </cell>
          <cell r="N1225">
            <v>140000</v>
          </cell>
          <cell r="O1225">
            <v>140000</v>
          </cell>
          <cell r="P1225">
            <v>130200.01</v>
          </cell>
          <cell r="Q1225">
            <v>139591.66708333333</v>
          </cell>
          <cell r="T1225" t="str">
            <v>57</v>
          </cell>
          <cell r="V1225">
            <v>0</v>
          </cell>
          <cell r="W1225">
            <v>0</v>
          </cell>
          <cell r="X1225">
            <v>0</v>
          </cell>
          <cell r="AE1225">
            <v>139591.66708333333</v>
          </cell>
          <cell r="AF1225">
            <v>139591.66708333333</v>
          </cell>
          <cell r="AG1225">
            <v>139591.66708333333</v>
          </cell>
          <cell r="AJ1225">
            <v>0</v>
          </cell>
        </row>
        <row r="1226">
          <cell r="A1226">
            <v>18609692</v>
          </cell>
          <cell r="C1226" t="str">
            <v>Env Rem - North Operating Base (Future Cost Est.)</v>
          </cell>
          <cell r="D1226">
            <v>100000</v>
          </cell>
          <cell r="E1226">
            <v>100000</v>
          </cell>
          <cell r="F1226">
            <v>100000</v>
          </cell>
          <cell r="G1226">
            <v>100000</v>
          </cell>
          <cell r="H1226">
            <v>100000</v>
          </cell>
          <cell r="I1226">
            <v>100000</v>
          </cell>
          <cell r="J1226">
            <v>100000</v>
          </cell>
          <cell r="K1226">
            <v>100000</v>
          </cell>
          <cell r="L1226">
            <v>100000</v>
          </cell>
          <cell r="M1226">
            <v>100000</v>
          </cell>
          <cell r="N1226">
            <v>100000</v>
          </cell>
          <cell r="O1226">
            <v>100000</v>
          </cell>
          <cell r="P1226">
            <v>100000</v>
          </cell>
          <cell r="Q1226">
            <v>100000</v>
          </cell>
          <cell r="T1226" t="str">
            <v>57</v>
          </cell>
          <cell r="V1226">
            <v>0</v>
          </cell>
          <cell r="W1226">
            <v>0</v>
          </cell>
          <cell r="X1226">
            <v>0</v>
          </cell>
          <cell r="AE1226">
            <v>100000</v>
          </cell>
          <cell r="AF1226">
            <v>100000</v>
          </cell>
          <cell r="AG1226">
            <v>100000</v>
          </cell>
          <cell r="AJ1226">
            <v>0</v>
          </cell>
        </row>
        <row r="1227">
          <cell r="A1227">
            <v>18609801</v>
          </cell>
          <cell r="C1227" t="str">
            <v>Article 502 - Forest Habitat Capital Fund</v>
          </cell>
          <cell r="D1227">
            <v>163563</v>
          </cell>
          <cell r="E1227">
            <v>163595.71</v>
          </cell>
          <cell r="F1227">
            <v>163595.71</v>
          </cell>
          <cell r="G1227">
            <v>163595.71</v>
          </cell>
          <cell r="H1227">
            <v>163595.71</v>
          </cell>
          <cell r="I1227">
            <v>163595.71</v>
          </cell>
          <cell r="J1227">
            <v>163595.71</v>
          </cell>
          <cell r="K1227">
            <v>163595.71</v>
          </cell>
          <cell r="L1227">
            <v>163595.71</v>
          </cell>
          <cell r="M1227">
            <v>163595.71</v>
          </cell>
          <cell r="N1227">
            <v>163595.71</v>
          </cell>
          <cell r="O1227">
            <v>163595.71</v>
          </cell>
          <cell r="P1227">
            <v>163595.71</v>
          </cell>
          <cell r="Q1227">
            <v>163594.34708333333</v>
          </cell>
          <cell r="T1227" t="str">
            <v>57</v>
          </cell>
          <cell r="U1227" t="str">
            <v>Changed</v>
          </cell>
          <cell r="V1227">
            <v>0</v>
          </cell>
          <cell r="W1227">
            <v>0</v>
          </cell>
          <cell r="X1227">
            <v>0</v>
          </cell>
          <cell r="AE1227">
            <v>163594.34708333333</v>
          </cell>
          <cell r="AF1227">
            <v>163594.34708333333</v>
          </cell>
          <cell r="AG1227">
            <v>163594.34708333333</v>
          </cell>
          <cell r="AJ1227">
            <v>0</v>
          </cell>
        </row>
        <row r="1228">
          <cell r="A1228">
            <v>18609821</v>
          </cell>
          <cell r="C1228" t="str">
            <v>Article 503 - Elk Habitat Capital Fund</v>
          </cell>
          <cell r="D1228">
            <v>816792.84</v>
          </cell>
          <cell r="E1228">
            <v>817225.65</v>
          </cell>
          <cell r="F1228">
            <v>817225.65</v>
          </cell>
          <cell r="G1228">
            <v>817108.2</v>
          </cell>
          <cell r="H1228">
            <v>817108.2</v>
          </cell>
          <cell r="I1228">
            <v>817108.2</v>
          </cell>
          <cell r="J1228">
            <v>817108.2</v>
          </cell>
          <cell r="K1228">
            <v>817108.2</v>
          </cell>
          <cell r="L1228">
            <v>817108.2</v>
          </cell>
          <cell r="M1228">
            <v>817108.2</v>
          </cell>
          <cell r="N1228">
            <v>817108.2</v>
          </cell>
          <cell r="O1228">
            <v>817108.2</v>
          </cell>
          <cell r="P1228">
            <v>817108.2</v>
          </cell>
          <cell r="Q1228">
            <v>817114.63500000013</v>
          </cell>
          <cell r="T1228" t="str">
            <v>57</v>
          </cell>
          <cell r="U1228" t="str">
            <v>Changed</v>
          </cell>
          <cell r="V1228">
            <v>0</v>
          </cell>
          <cell r="W1228">
            <v>0</v>
          </cell>
          <cell r="X1228">
            <v>0</v>
          </cell>
          <cell r="AE1228">
            <v>817114.63500000013</v>
          </cell>
          <cell r="AF1228">
            <v>817114.63500000013</v>
          </cell>
          <cell r="AG1228">
            <v>817114.63500000013</v>
          </cell>
          <cell r="AJ1228">
            <v>0</v>
          </cell>
        </row>
        <row r="1229">
          <cell r="A1229">
            <v>18609841</v>
          </cell>
          <cell r="C1229" t="str">
            <v>Article 504 - Wetland Habitat Capital Fund</v>
          </cell>
          <cell r="D1229">
            <v>1449786</v>
          </cell>
          <cell r="E1229">
            <v>1449799.6</v>
          </cell>
          <cell r="F1229">
            <v>1449799.6</v>
          </cell>
          <cell r="G1229">
            <v>1449799.6</v>
          </cell>
          <cell r="H1229">
            <v>1449799.6</v>
          </cell>
          <cell r="I1229">
            <v>1449799.6</v>
          </cell>
          <cell r="J1229">
            <v>1449799.6</v>
          </cell>
          <cell r="K1229">
            <v>1449799.6</v>
          </cell>
          <cell r="L1229">
            <v>1449799.6</v>
          </cell>
          <cell r="M1229">
            <v>1449799.6</v>
          </cell>
          <cell r="N1229">
            <v>1449799.6</v>
          </cell>
          <cell r="O1229">
            <v>1449799.6</v>
          </cell>
          <cell r="P1229">
            <v>1449799.6</v>
          </cell>
          <cell r="Q1229">
            <v>1449799.0333333332</v>
          </cell>
          <cell r="T1229" t="str">
            <v>57</v>
          </cell>
          <cell r="U1229" t="str">
            <v>Changed</v>
          </cell>
          <cell r="V1229">
            <v>0</v>
          </cell>
          <cell r="W1229">
            <v>0</v>
          </cell>
          <cell r="X1229">
            <v>0</v>
          </cell>
          <cell r="AE1229">
            <v>1449799.0333333332</v>
          </cell>
          <cell r="AF1229">
            <v>1449799.0333333332</v>
          </cell>
          <cell r="AG1229">
            <v>1449799.0333333332</v>
          </cell>
          <cell r="AJ1229">
            <v>0</v>
          </cell>
        </row>
        <row r="1230">
          <cell r="A1230">
            <v>18609861</v>
          </cell>
          <cell r="C1230" t="str">
            <v>Article 505 - Aquatic Riparian Habitat Capital Fund</v>
          </cell>
          <cell r="D1230">
            <v>1351294.85</v>
          </cell>
          <cell r="E1230">
            <v>1351558.6</v>
          </cell>
          <cell r="F1230">
            <v>1351558.6</v>
          </cell>
          <cell r="G1230">
            <v>1289169.29</v>
          </cell>
          <cell r="H1230">
            <v>1289169.29</v>
          </cell>
          <cell r="I1230">
            <v>1289169.29</v>
          </cell>
          <cell r="J1230">
            <v>1257125.7</v>
          </cell>
          <cell r="K1230">
            <v>1257125.7</v>
          </cell>
          <cell r="L1230">
            <v>1257125.7</v>
          </cell>
          <cell r="M1230">
            <v>1283684.77</v>
          </cell>
          <cell r="N1230">
            <v>1283684.77</v>
          </cell>
          <cell r="O1230">
            <v>1283684.77</v>
          </cell>
          <cell r="P1230">
            <v>3458805.07</v>
          </cell>
          <cell r="Q1230">
            <v>1383175.5366666664</v>
          </cell>
          <cell r="T1230" t="str">
            <v>57</v>
          </cell>
          <cell r="U1230" t="str">
            <v>Changed</v>
          </cell>
          <cell r="V1230">
            <v>0</v>
          </cell>
          <cell r="W1230">
            <v>0</v>
          </cell>
          <cell r="X1230">
            <v>0</v>
          </cell>
          <cell r="AE1230">
            <v>1383175.5366666664</v>
          </cell>
          <cell r="AF1230">
            <v>1383175.5366666664</v>
          </cell>
          <cell r="AG1230">
            <v>1383175.5366666664</v>
          </cell>
          <cell r="AJ1230">
            <v>0</v>
          </cell>
        </row>
        <row r="1231">
          <cell r="A1231">
            <v>18609881</v>
          </cell>
          <cell r="C1231" t="str">
            <v>Baker License Capital LT Liability</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V1231">
            <v>0</v>
          </cell>
          <cell r="W1231">
            <v>0</v>
          </cell>
          <cell r="X1231">
            <v>0</v>
          </cell>
          <cell r="AD1231">
            <v>0</v>
          </cell>
          <cell r="AH1231">
            <v>0</v>
          </cell>
          <cell r="AJ1231">
            <v>0</v>
          </cell>
        </row>
        <row r="1232">
          <cell r="A1232">
            <v>18630031</v>
          </cell>
          <cell r="C1232" t="str">
            <v>WUTC-AFUDC</v>
          </cell>
          <cell r="D1232">
            <v>290890.03999999998</v>
          </cell>
          <cell r="E1232">
            <v>432368.52</v>
          </cell>
          <cell r="F1232">
            <v>578853.15</v>
          </cell>
          <cell r="G1232">
            <v>0</v>
          </cell>
          <cell r="H1232">
            <v>241166.82</v>
          </cell>
          <cell r="I1232">
            <v>220585.85</v>
          </cell>
          <cell r="J1232">
            <v>204929.84</v>
          </cell>
          <cell r="K1232">
            <v>196688.05</v>
          </cell>
          <cell r="L1232">
            <v>155510.24</v>
          </cell>
          <cell r="M1232">
            <v>139842.70000000001</v>
          </cell>
          <cell r="N1232">
            <v>93887</v>
          </cell>
          <cell r="O1232">
            <v>28087.84</v>
          </cell>
          <cell r="P1232">
            <v>238666.58</v>
          </cell>
          <cell r="Q1232">
            <v>213058.19333333336</v>
          </cell>
          <cell r="T1232" t="str">
            <v>57</v>
          </cell>
          <cell r="AD1232">
            <v>0</v>
          </cell>
          <cell r="AE1232">
            <v>213058.19333333336</v>
          </cell>
          <cell r="AF1232">
            <v>213058.19333333336</v>
          </cell>
          <cell r="AG1232">
            <v>213058.19333333336</v>
          </cell>
          <cell r="AJ1232">
            <v>0</v>
          </cell>
        </row>
        <row r="1233">
          <cell r="A1233">
            <v>18700001</v>
          </cell>
          <cell r="C1233" t="str">
            <v>Electric - Def Losses fr Disposition of Utili</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V1233">
            <v>0</v>
          </cell>
          <cell r="W1233">
            <v>0</v>
          </cell>
          <cell r="X1233">
            <v>0</v>
          </cell>
          <cell r="AD1233">
            <v>0</v>
          </cell>
          <cell r="AH1233">
            <v>0</v>
          </cell>
          <cell r="AJ1233">
            <v>0</v>
          </cell>
        </row>
        <row r="1234">
          <cell r="A1234">
            <v>18700002</v>
          </cell>
          <cell r="C1234" t="str">
            <v>Def Losses fr Disposition of Utility Pl</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V1234">
            <v>0</v>
          </cell>
          <cell r="W1234">
            <v>0</v>
          </cell>
          <cell r="X1234">
            <v>0</v>
          </cell>
          <cell r="AD1234">
            <v>0</v>
          </cell>
          <cell r="AH1234">
            <v>0</v>
          </cell>
          <cell r="AJ1234">
            <v>0</v>
          </cell>
        </row>
        <row r="1235">
          <cell r="A1235">
            <v>18700003</v>
          </cell>
          <cell r="C1235" t="str">
            <v>Def Losses fr Disposition of Utility Pl</v>
          </cell>
          <cell r="D1235">
            <v>0</v>
          </cell>
          <cell r="E1235">
            <v>0</v>
          </cell>
          <cell r="F1235">
            <v>0</v>
          </cell>
          <cell r="G1235">
            <v>0</v>
          </cell>
          <cell r="H1235">
            <v>0</v>
          </cell>
          <cell r="I1235">
            <v>0</v>
          </cell>
          <cell r="J1235">
            <v>0</v>
          </cell>
          <cell r="K1235">
            <v>0</v>
          </cell>
          <cell r="L1235">
            <v>0</v>
          </cell>
          <cell r="M1235">
            <v>0</v>
          </cell>
          <cell r="N1235">
            <v>0</v>
          </cell>
          <cell r="O1235">
            <v>481168.02</v>
          </cell>
          <cell r="P1235">
            <v>0</v>
          </cell>
          <cell r="Q1235">
            <v>40097.334999999999</v>
          </cell>
          <cell r="V1235">
            <v>0</v>
          </cell>
          <cell r="W1235">
            <v>0</v>
          </cell>
          <cell r="X1235">
            <v>0</v>
          </cell>
          <cell r="AD1235">
            <v>0</v>
          </cell>
          <cell r="AH1235">
            <v>40097.334999999999</v>
          </cell>
          <cell r="AJ1235">
            <v>0</v>
          </cell>
        </row>
        <row r="1236">
          <cell r="A1236">
            <v>18700011</v>
          </cell>
          <cell r="C1236" t="str">
            <v>Def Loss Disp Plt. - Electric</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V1236">
            <v>0</v>
          </cell>
          <cell r="W1236">
            <v>0</v>
          </cell>
          <cell r="X1236">
            <v>0</v>
          </cell>
          <cell r="AD1236">
            <v>0</v>
          </cell>
          <cell r="AH1236">
            <v>0</v>
          </cell>
          <cell r="AJ1236">
            <v>0</v>
          </cell>
        </row>
        <row r="1237">
          <cell r="A1237">
            <v>18700012</v>
          </cell>
          <cell r="C1237" t="str">
            <v>Def Loss Disp Plt. - Gas</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V1237">
            <v>0</v>
          </cell>
          <cell r="W1237">
            <v>0</v>
          </cell>
          <cell r="X1237">
            <v>0</v>
          </cell>
          <cell r="AD1237">
            <v>0</v>
          </cell>
          <cell r="AH1237">
            <v>0</v>
          </cell>
          <cell r="AJ1237">
            <v>0</v>
          </cell>
        </row>
        <row r="1238">
          <cell r="A1238">
            <v>18700021</v>
          </cell>
          <cell r="C1238" t="str">
            <v>Deferred Losses post 12/31/05 Property</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V1238">
            <v>0</v>
          </cell>
          <cell r="W1238">
            <v>0</v>
          </cell>
          <cell r="X1238">
            <v>0</v>
          </cell>
          <cell r="AD1238">
            <v>0</v>
          </cell>
          <cell r="AH1238">
            <v>0</v>
          </cell>
          <cell r="AJ1238">
            <v>0</v>
          </cell>
        </row>
        <row r="1239">
          <cell r="A1239">
            <v>18700022</v>
          </cell>
          <cell r="C1239" t="str">
            <v>Deferred Losses post 12/31/05 Property</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V1239">
            <v>0</v>
          </cell>
          <cell r="W1239">
            <v>0</v>
          </cell>
          <cell r="X1239">
            <v>0</v>
          </cell>
          <cell r="AD1239">
            <v>0</v>
          </cell>
          <cell r="AH1239">
            <v>0</v>
          </cell>
          <cell r="AJ1239">
            <v>0</v>
          </cell>
        </row>
        <row r="1240">
          <cell r="A1240">
            <v>18700031</v>
          </cell>
          <cell r="C1240" t="str">
            <v>Deferred Losses post 5/31/08 Property Sales - Electric</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V1240">
            <v>0</v>
          </cell>
          <cell r="W1240">
            <v>0</v>
          </cell>
          <cell r="X1240">
            <v>0</v>
          </cell>
          <cell r="AD1240">
            <v>0</v>
          </cell>
          <cell r="AH1240">
            <v>0</v>
          </cell>
          <cell r="AJ1240">
            <v>0</v>
          </cell>
        </row>
        <row r="1241">
          <cell r="A1241">
            <v>18700032</v>
          </cell>
          <cell r="C1241" t="str">
            <v>Deferred Losses post 5/31/08 Property Sales - Gas</v>
          </cell>
          <cell r="D1241">
            <v>316253.37</v>
          </cell>
          <cell r="E1241">
            <v>316253.37</v>
          </cell>
          <cell r="F1241">
            <v>316253.37</v>
          </cell>
          <cell r="G1241">
            <v>316253.37</v>
          </cell>
          <cell r="H1241">
            <v>316253.37</v>
          </cell>
          <cell r="I1241">
            <v>316253.37</v>
          </cell>
          <cell r="J1241">
            <v>316253.37</v>
          </cell>
          <cell r="K1241">
            <v>316253.37</v>
          </cell>
          <cell r="L1241">
            <v>316253.37</v>
          </cell>
          <cell r="M1241">
            <v>316253.37</v>
          </cell>
          <cell r="N1241">
            <v>316253.37</v>
          </cell>
          <cell r="O1241">
            <v>316253.37</v>
          </cell>
          <cell r="P1241">
            <v>316253.37</v>
          </cell>
          <cell r="Q1241">
            <v>316253.37000000005</v>
          </cell>
          <cell r="V1241">
            <v>0</v>
          </cell>
          <cell r="W1241">
            <v>0</v>
          </cell>
          <cell r="X1241">
            <v>0</v>
          </cell>
          <cell r="AD1241">
            <v>0</v>
          </cell>
          <cell r="AH1241">
            <v>316253.37000000005</v>
          </cell>
          <cell r="AJ1241">
            <v>0</v>
          </cell>
        </row>
        <row r="1242">
          <cell r="A1242">
            <v>18700041</v>
          </cell>
          <cell r="C1242" t="str">
            <v>Deferred Losses post 10/31/09 Property Sales - Electric</v>
          </cell>
          <cell r="D1242">
            <v>275032.92</v>
          </cell>
          <cell r="E1242">
            <v>322270.33</v>
          </cell>
          <cell r="F1242">
            <v>322270.33</v>
          </cell>
          <cell r="G1242">
            <v>327977.06</v>
          </cell>
          <cell r="H1242">
            <v>328083</v>
          </cell>
          <cell r="I1242">
            <v>328215.28000000003</v>
          </cell>
          <cell r="J1242">
            <v>328215.28000000003</v>
          </cell>
          <cell r="K1242">
            <v>328215.28000000003</v>
          </cell>
          <cell r="L1242">
            <v>328215.28000000003</v>
          </cell>
          <cell r="M1242">
            <v>328215.28000000003</v>
          </cell>
          <cell r="N1242">
            <v>328215.28000000003</v>
          </cell>
          <cell r="O1242">
            <v>328215.28000000003</v>
          </cell>
          <cell r="P1242">
            <v>328215.28000000003</v>
          </cell>
          <cell r="Q1242">
            <v>324977.64833333337</v>
          </cell>
          <cell r="V1242">
            <v>0</v>
          </cell>
          <cell r="W1242">
            <v>0</v>
          </cell>
          <cell r="X1242">
            <v>0</v>
          </cell>
          <cell r="AD1242">
            <v>0</v>
          </cell>
          <cell r="AH1242">
            <v>324977.64833333337</v>
          </cell>
          <cell r="AJ1242">
            <v>0</v>
          </cell>
        </row>
        <row r="1243">
          <cell r="A1243">
            <v>18700052</v>
          </cell>
          <cell r="C1243" t="str">
            <v>Gas Def Property Losses UG-090705</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V1243">
            <v>0</v>
          </cell>
          <cell r="W1243">
            <v>0</v>
          </cell>
          <cell r="X1243">
            <v>0</v>
          </cell>
          <cell r="AD1243">
            <v>0</v>
          </cell>
          <cell r="AH1243">
            <v>0</v>
          </cell>
          <cell r="AJ1243">
            <v>0</v>
          </cell>
        </row>
        <row r="1244">
          <cell r="A1244">
            <v>18700061</v>
          </cell>
          <cell r="C1244" t="str">
            <v>Electric Def Property Losses UE-090704</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V1244">
            <v>0</v>
          </cell>
          <cell r="W1244">
            <v>0</v>
          </cell>
          <cell r="X1244">
            <v>0</v>
          </cell>
          <cell r="AD1244">
            <v>0</v>
          </cell>
          <cell r="AH1244">
            <v>0</v>
          </cell>
          <cell r="AJ1244">
            <v>0</v>
          </cell>
        </row>
        <row r="1245">
          <cell r="A1245">
            <v>18700062</v>
          </cell>
          <cell r="C1245" t="str">
            <v>Gas Def Property Losses UG-111049</v>
          </cell>
          <cell r="D1245">
            <v>-8211.69</v>
          </cell>
          <cell r="E1245">
            <v>-9584.93</v>
          </cell>
          <cell r="F1245">
            <v>-10958.17</v>
          </cell>
          <cell r="G1245">
            <v>-12331.41</v>
          </cell>
          <cell r="H1245">
            <v>-13704.65</v>
          </cell>
          <cell r="I1245">
            <v>-15077.89</v>
          </cell>
          <cell r="J1245">
            <v>-16451.13</v>
          </cell>
          <cell r="K1245">
            <v>-17824.37</v>
          </cell>
          <cell r="L1245">
            <v>-19197.61</v>
          </cell>
          <cell r="M1245">
            <v>-20570.849999999999</v>
          </cell>
          <cell r="N1245">
            <v>-21944.09</v>
          </cell>
          <cell r="O1245">
            <v>-23317.33</v>
          </cell>
          <cell r="P1245">
            <v>-24690.57</v>
          </cell>
          <cell r="Q1245">
            <v>-16451.13</v>
          </cell>
          <cell r="V1245">
            <v>0</v>
          </cell>
          <cell r="W1245">
            <v>0</v>
          </cell>
          <cell r="X1245">
            <v>0</v>
          </cell>
          <cell r="AD1245">
            <v>0</v>
          </cell>
          <cell r="AH1245">
            <v>-16451.13</v>
          </cell>
          <cell r="AJ1245">
            <v>0</v>
          </cell>
        </row>
        <row r="1246">
          <cell r="A1246">
            <v>18700071</v>
          </cell>
          <cell r="C1246" t="str">
            <v>Electric Def Property Losses UE-111048</v>
          </cell>
          <cell r="D1246">
            <v>-54819.15</v>
          </cell>
          <cell r="E1246">
            <v>-65873.2</v>
          </cell>
          <cell r="F1246">
            <v>-76927.25</v>
          </cell>
          <cell r="G1246">
            <v>-87981.3</v>
          </cell>
          <cell r="H1246">
            <v>-99035.35</v>
          </cell>
          <cell r="I1246">
            <v>-110089.4</v>
          </cell>
          <cell r="J1246">
            <v>-121143.45</v>
          </cell>
          <cell r="K1246">
            <v>-132197.5</v>
          </cell>
          <cell r="L1246">
            <v>-143251.54999999999</v>
          </cell>
          <cell r="M1246">
            <v>-154305.60000000001</v>
          </cell>
          <cell r="N1246">
            <v>-165359.65</v>
          </cell>
          <cell r="O1246">
            <v>-176413.7</v>
          </cell>
          <cell r="P1246">
            <v>-187467.75</v>
          </cell>
          <cell r="Q1246">
            <v>-121143.45</v>
          </cell>
          <cell r="V1246">
            <v>0</v>
          </cell>
          <cell r="W1246">
            <v>0</v>
          </cell>
          <cell r="X1246">
            <v>0</v>
          </cell>
          <cell r="AD1246">
            <v>0</v>
          </cell>
          <cell r="AH1246">
            <v>-121143.45</v>
          </cell>
          <cell r="AJ1246">
            <v>0</v>
          </cell>
        </row>
        <row r="1247">
          <cell r="A1247">
            <v>18800031</v>
          </cell>
          <cell r="C1247" t="str">
            <v>UW Research Agreement</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T1247" t="str">
            <v xml:space="preserve"> </v>
          </cell>
          <cell r="V1247">
            <v>0</v>
          </cell>
          <cell r="W1247">
            <v>0</v>
          </cell>
          <cell r="X1247">
            <v>0</v>
          </cell>
          <cell r="AD1247">
            <v>0</v>
          </cell>
          <cell r="AH1247">
            <v>0</v>
          </cell>
          <cell r="AJ1247">
            <v>0</v>
          </cell>
        </row>
        <row r="1248">
          <cell r="A1248">
            <v>18900013</v>
          </cell>
          <cell r="C1248" t="str">
            <v>Unamort Loss on Reacquired Debt - 1995</v>
          </cell>
          <cell r="D1248">
            <v>20654</v>
          </cell>
          <cell r="E1248">
            <v>19126</v>
          </cell>
          <cell r="F1248">
            <v>17598</v>
          </cell>
          <cell r="G1248">
            <v>16070</v>
          </cell>
          <cell r="H1248">
            <v>14542</v>
          </cell>
          <cell r="I1248">
            <v>13014</v>
          </cell>
          <cell r="J1248">
            <v>11486</v>
          </cell>
          <cell r="K1248">
            <v>9958</v>
          </cell>
          <cell r="L1248">
            <v>8430</v>
          </cell>
          <cell r="M1248">
            <v>6902</v>
          </cell>
          <cell r="N1248">
            <v>5374</v>
          </cell>
          <cell r="O1248">
            <v>3846</v>
          </cell>
          <cell r="P1248">
            <v>2318</v>
          </cell>
          <cell r="Q1248">
            <v>11486</v>
          </cell>
          <cell r="T1248">
            <v>12</v>
          </cell>
          <cell r="V1248">
            <v>11486</v>
          </cell>
          <cell r="W1248">
            <v>11486</v>
          </cell>
          <cell r="X1248">
            <v>11486</v>
          </cell>
          <cell r="AD1248">
            <v>0</v>
          </cell>
          <cell r="AJ1248">
            <v>0</v>
          </cell>
        </row>
        <row r="1249">
          <cell r="A1249">
            <v>18900083</v>
          </cell>
          <cell r="C1249" t="str">
            <v>8-7/8% Series 10/1/06 - Unam Loss Reacq Debt</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T1249">
            <v>12</v>
          </cell>
          <cell r="V1249">
            <v>0</v>
          </cell>
          <cell r="W1249">
            <v>0</v>
          </cell>
          <cell r="X1249">
            <v>0</v>
          </cell>
          <cell r="AD1249">
            <v>0</v>
          </cell>
          <cell r="AJ1249">
            <v>0</v>
          </cell>
        </row>
        <row r="1250">
          <cell r="A1250">
            <v>18900153</v>
          </cell>
          <cell r="C1250" t="str">
            <v>8.25% Series 4/1/96 - Unam Loss Reacq Debt</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T1250">
            <v>12</v>
          </cell>
          <cell r="V1250">
            <v>0</v>
          </cell>
          <cell r="W1250">
            <v>0</v>
          </cell>
          <cell r="X1250">
            <v>0</v>
          </cell>
          <cell r="AD1250">
            <v>0</v>
          </cell>
          <cell r="AJ1250">
            <v>0</v>
          </cell>
        </row>
        <row r="1251">
          <cell r="A1251">
            <v>18900173</v>
          </cell>
          <cell r="C1251" t="str">
            <v>9-5/8% Series 9/15/94 - Unam Loss Reacq Debt</v>
          </cell>
          <cell r="D1251">
            <v>1407334.66</v>
          </cell>
          <cell r="E1251">
            <v>1393261.32</v>
          </cell>
          <cell r="F1251">
            <v>1379187.98</v>
          </cell>
          <cell r="G1251">
            <v>1365114.64</v>
          </cell>
          <cell r="H1251">
            <v>1351041.3</v>
          </cell>
          <cell r="I1251">
            <v>1336967.96</v>
          </cell>
          <cell r="J1251">
            <v>1322894.6200000001</v>
          </cell>
          <cell r="K1251">
            <v>1308821.28</v>
          </cell>
          <cell r="L1251">
            <v>1294747.94</v>
          </cell>
          <cell r="M1251">
            <v>1280674.6000000001</v>
          </cell>
          <cell r="N1251">
            <v>1266601.26</v>
          </cell>
          <cell r="O1251">
            <v>1252527.92</v>
          </cell>
          <cell r="P1251">
            <v>1238454.58</v>
          </cell>
          <cell r="Q1251">
            <v>1322894.6199999999</v>
          </cell>
          <cell r="T1251">
            <v>12</v>
          </cell>
          <cell r="V1251">
            <v>1322894.6199999999</v>
          </cell>
          <cell r="W1251">
            <v>1322894.6199999999</v>
          </cell>
          <cell r="X1251">
            <v>1322894.6199999999</v>
          </cell>
          <cell r="AD1251">
            <v>0</v>
          </cell>
          <cell r="AJ1251">
            <v>0</v>
          </cell>
        </row>
        <row r="1252">
          <cell r="A1252">
            <v>18900183</v>
          </cell>
          <cell r="C1252" t="str">
            <v>$200M VRN - Amort of Debt Retirement</v>
          </cell>
          <cell r="D1252">
            <v>336035.13</v>
          </cell>
          <cell r="E1252">
            <v>334611.25</v>
          </cell>
          <cell r="F1252">
            <v>333187.37</v>
          </cell>
          <cell r="G1252">
            <v>331763.49</v>
          </cell>
          <cell r="H1252">
            <v>330339.61</v>
          </cell>
          <cell r="I1252">
            <v>328915.73</v>
          </cell>
          <cell r="J1252">
            <v>327491.84999999998</v>
          </cell>
          <cell r="K1252">
            <v>326067.96999999997</v>
          </cell>
          <cell r="L1252">
            <v>324644.09000000003</v>
          </cell>
          <cell r="M1252">
            <v>323220.21000000002</v>
          </cell>
          <cell r="N1252">
            <v>321796.33</v>
          </cell>
          <cell r="O1252">
            <v>320372.45</v>
          </cell>
          <cell r="P1252">
            <v>318948.57</v>
          </cell>
          <cell r="Q1252">
            <v>327491.84999999998</v>
          </cell>
          <cell r="T1252">
            <v>12</v>
          </cell>
          <cell r="V1252">
            <v>327491.84999999998</v>
          </cell>
          <cell r="W1252">
            <v>327491.84999999998</v>
          </cell>
          <cell r="X1252">
            <v>327491.84999999998</v>
          </cell>
          <cell r="AD1252">
            <v>0</v>
          </cell>
          <cell r="AJ1252">
            <v>0</v>
          </cell>
        </row>
        <row r="1253">
          <cell r="A1253">
            <v>18900193</v>
          </cell>
          <cell r="C1253" t="str">
            <v>8.231% Trust Preferred Notes - Amort of</v>
          </cell>
          <cell r="D1253">
            <v>2681048.2599999998</v>
          </cell>
          <cell r="E1253">
            <v>2661897.91</v>
          </cell>
          <cell r="F1253">
            <v>2642747.56</v>
          </cell>
          <cell r="G1253">
            <v>2623597.21</v>
          </cell>
          <cell r="H1253">
            <v>2604446.86</v>
          </cell>
          <cell r="I1253">
            <v>2585296.5099999998</v>
          </cell>
          <cell r="J1253">
            <v>2566146.16</v>
          </cell>
          <cell r="K1253">
            <v>2546995.81</v>
          </cell>
          <cell r="L1253">
            <v>2527845.46</v>
          </cell>
          <cell r="M1253">
            <v>2508695.11</v>
          </cell>
          <cell r="N1253">
            <v>2489544.7599999998</v>
          </cell>
          <cell r="O1253">
            <v>2470394.41</v>
          </cell>
          <cell r="P1253">
            <v>2451244.06</v>
          </cell>
          <cell r="Q1253">
            <v>2566146.16</v>
          </cell>
          <cell r="T1253">
            <v>12</v>
          </cell>
          <cell r="V1253">
            <v>2566146.16</v>
          </cell>
          <cell r="W1253">
            <v>2566146.16</v>
          </cell>
          <cell r="X1253">
            <v>2566146.16</v>
          </cell>
          <cell r="AD1253">
            <v>0</v>
          </cell>
          <cell r="AJ1253">
            <v>0</v>
          </cell>
        </row>
        <row r="1254">
          <cell r="A1254">
            <v>18900203</v>
          </cell>
          <cell r="C1254" t="str">
            <v>Call Prem &amp; Exp for redemp $150MM 5.197</v>
          </cell>
          <cell r="D1254">
            <v>2436186.2999999998</v>
          </cell>
          <cell r="E1254">
            <v>2429327.7599999998</v>
          </cell>
          <cell r="F1254">
            <v>2422469.2200000002</v>
          </cell>
          <cell r="G1254">
            <v>2415610.6800000002</v>
          </cell>
          <cell r="H1254">
            <v>2408752.14</v>
          </cell>
          <cell r="I1254">
            <v>2401893.6</v>
          </cell>
          <cell r="J1254">
            <v>2395035.06</v>
          </cell>
          <cell r="K1254">
            <v>2388176.52</v>
          </cell>
          <cell r="L1254">
            <v>2381317.98</v>
          </cell>
          <cell r="M1254">
            <v>2374459.44</v>
          </cell>
          <cell r="N1254">
            <v>2367600.9</v>
          </cell>
          <cell r="O1254">
            <v>2360742.36</v>
          </cell>
          <cell r="P1254">
            <v>2353883.8199999998</v>
          </cell>
          <cell r="Q1254">
            <v>2395035.06</v>
          </cell>
          <cell r="T1254" t="str">
            <v>12</v>
          </cell>
          <cell r="V1254">
            <v>2395035.06</v>
          </cell>
          <cell r="W1254">
            <v>2395035.06</v>
          </cell>
          <cell r="X1254">
            <v>2395035.06</v>
          </cell>
          <cell r="AJ1254">
            <v>0</v>
          </cell>
        </row>
        <row r="1255">
          <cell r="A1255">
            <v>18900213</v>
          </cell>
          <cell r="C1255" t="str">
            <v>Call Prem &amp; Exp for redemp $250MM 6.75%</v>
          </cell>
          <cell r="D1255">
            <v>9371565.5399999991</v>
          </cell>
          <cell r="E1255">
            <v>9345178.0600000005</v>
          </cell>
          <cell r="F1255">
            <v>9318790.5800000001</v>
          </cell>
          <cell r="G1255">
            <v>9292403.0999999996</v>
          </cell>
          <cell r="H1255">
            <v>9266015.6199999992</v>
          </cell>
          <cell r="I1255">
            <v>9239628.1400000006</v>
          </cell>
          <cell r="J1255">
            <v>9213240.6600000001</v>
          </cell>
          <cell r="K1255">
            <v>9186853.1799999997</v>
          </cell>
          <cell r="L1255">
            <v>9160465.6999999993</v>
          </cell>
          <cell r="M1255">
            <v>9134078.2200000007</v>
          </cell>
          <cell r="N1255">
            <v>9107690.7400000002</v>
          </cell>
          <cell r="O1255">
            <v>9081303.2599999998</v>
          </cell>
          <cell r="P1255">
            <v>9054915.7799999993</v>
          </cell>
          <cell r="Q1255">
            <v>9213240.6599999983</v>
          </cell>
          <cell r="T1255" t="str">
            <v>12</v>
          </cell>
          <cell r="V1255">
            <v>9213240.6599999983</v>
          </cell>
          <cell r="W1255">
            <v>9213240.6599999983</v>
          </cell>
          <cell r="X1255">
            <v>9213240.6599999983</v>
          </cell>
          <cell r="AJ1255">
            <v>0</v>
          </cell>
        </row>
        <row r="1256">
          <cell r="A1256">
            <v>18900223</v>
          </cell>
          <cell r="C1256" t="str">
            <v>9.375% PEI Bonds 2017 - Unam Loss Reacq Debt</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T1256">
            <v>12</v>
          </cell>
          <cell r="V1256">
            <v>0</v>
          </cell>
          <cell r="W1256">
            <v>0</v>
          </cell>
          <cell r="X1256">
            <v>0</v>
          </cell>
          <cell r="AD1256">
            <v>0</v>
          </cell>
          <cell r="AJ1256">
            <v>0</v>
          </cell>
        </row>
        <row r="1257">
          <cell r="A1257">
            <v>18900243</v>
          </cell>
          <cell r="C1257" t="str">
            <v>9.14% Med Term Notes Due 06/15/18- Unam Loss</v>
          </cell>
          <cell r="D1257">
            <v>9621.3799999999992</v>
          </cell>
          <cell r="E1257">
            <v>9329.81</v>
          </cell>
          <cell r="F1257">
            <v>9038.24</v>
          </cell>
          <cell r="G1257">
            <v>8746.67</v>
          </cell>
          <cell r="H1257">
            <v>8455.1</v>
          </cell>
          <cell r="I1257">
            <v>8163.53</v>
          </cell>
          <cell r="J1257">
            <v>7871.96</v>
          </cell>
          <cell r="K1257">
            <v>7580.39</v>
          </cell>
          <cell r="L1257">
            <v>7288.82</v>
          </cell>
          <cell r="M1257">
            <v>6997.25</v>
          </cell>
          <cell r="N1257">
            <v>6705.68</v>
          </cell>
          <cell r="O1257">
            <v>6414.11</v>
          </cell>
          <cell r="P1257">
            <v>6122.54</v>
          </cell>
          <cell r="Q1257">
            <v>7871.9599999999991</v>
          </cell>
          <cell r="T1257">
            <v>12</v>
          </cell>
          <cell r="V1257">
            <v>7871.9599999999991</v>
          </cell>
          <cell r="W1257">
            <v>7871.9599999999991</v>
          </cell>
          <cell r="X1257">
            <v>7871.9599999999991</v>
          </cell>
          <cell r="AD1257">
            <v>0</v>
          </cell>
          <cell r="AJ1257">
            <v>0</v>
          </cell>
        </row>
        <row r="1258">
          <cell r="A1258">
            <v>18900253</v>
          </cell>
          <cell r="C1258" t="str">
            <v>7.05% PCB Series 1991A-Unamort Loss on</v>
          </cell>
          <cell r="D1258">
            <v>701156.83</v>
          </cell>
          <cell r="E1258">
            <v>697366.79</v>
          </cell>
          <cell r="F1258">
            <v>693576.75</v>
          </cell>
          <cell r="G1258">
            <v>689786.71</v>
          </cell>
          <cell r="H1258">
            <v>685996.67</v>
          </cell>
          <cell r="I1258">
            <v>682206.63</v>
          </cell>
          <cell r="J1258">
            <v>678416.59</v>
          </cell>
          <cell r="K1258">
            <v>674626.55</v>
          </cell>
          <cell r="L1258">
            <v>670836.51</v>
          </cell>
          <cell r="M1258">
            <v>667046.47</v>
          </cell>
          <cell r="N1258">
            <v>663256.43000000005</v>
          </cell>
          <cell r="O1258">
            <v>659466.39</v>
          </cell>
          <cell r="P1258">
            <v>655676.35</v>
          </cell>
          <cell r="Q1258">
            <v>678416.58999999985</v>
          </cell>
          <cell r="T1258">
            <v>12</v>
          </cell>
          <cell r="V1258">
            <v>678416.58999999985</v>
          </cell>
          <cell r="W1258">
            <v>678416.58999999985</v>
          </cell>
          <cell r="X1258">
            <v>678416.58999999985</v>
          </cell>
          <cell r="AD1258">
            <v>0</v>
          </cell>
          <cell r="AJ1258">
            <v>0</v>
          </cell>
        </row>
        <row r="1259">
          <cell r="A1259">
            <v>18900263</v>
          </cell>
          <cell r="C1259" t="str">
            <v>7.25% PCB Series 1991B-Unamort Loss on</v>
          </cell>
          <cell r="D1259">
            <v>532821.30000000005</v>
          </cell>
          <cell r="E1259">
            <v>529941.18000000005</v>
          </cell>
          <cell r="F1259">
            <v>527061.06000000006</v>
          </cell>
          <cell r="G1259">
            <v>524180.94</v>
          </cell>
          <cell r="H1259">
            <v>521300.82</v>
          </cell>
          <cell r="I1259">
            <v>518420.7</v>
          </cell>
          <cell r="J1259">
            <v>515540.58</v>
          </cell>
          <cell r="K1259">
            <v>512660.46</v>
          </cell>
          <cell r="L1259">
            <v>509780.34</v>
          </cell>
          <cell r="M1259">
            <v>506900.22</v>
          </cell>
          <cell r="N1259">
            <v>504020.1</v>
          </cell>
          <cell r="O1259">
            <v>501139.98</v>
          </cell>
          <cell r="P1259">
            <v>498259.86</v>
          </cell>
          <cell r="Q1259">
            <v>515540.5799999999</v>
          </cell>
          <cell r="T1259">
            <v>12</v>
          </cell>
          <cell r="V1259">
            <v>515540.5799999999</v>
          </cell>
          <cell r="W1259">
            <v>515540.5799999999</v>
          </cell>
          <cell r="X1259">
            <v>515540.5799999999</v>
          </cell>
          <cell r="AD1259">
            <v>0</v>
          </cell>
          <cell r="AJ1259">
            <v>0</v>
          </cell>
        </row>
        <row r="1260">
          <cell r="A1260">
            <v>18900273</v>
          </cell>
          <cell r="C1260" t="str">
            <v>6.8% PCB Series 1992-Unamort Loss on Re</v>
          </cell>
          <cell r="D1260">
            <v>1631475.1</v>
          </cell>
          <cell r="E1260">
            <v>1622656.31</v>
          </cell>
          <cell r="F1260">
            <v>1613837.52</v>
          </cell>
          <cell r="G1260">
            <v>1605018.73</v>
          </cell>
          <cell r="H1260">
            <v>1596199.94</v>
          </cell>
          <cell r="I1260">
            <v>1587381.15</v>
          </cell>
          <cell r="J1260">
            <v>1578562.36</v>
          </cell>
          <cell r="K1260">
            <v>1569743.57</v>
          </cell>
          <cell r="L1260">
            <v>1560924.78</v>
          </cell>
          <cell r="M1260">
            <v>1552105.99</v>
          </cell>
          <cell r="N1260">
            <v>1543287.2</v>
          </cell>
          <cell r="O1260">
            <v>1534468.41</v>
          </cell>
          <cell r="P1260">
            <v>1525649.62</v>
          </cell>
          <cell r="Q1260">
            <v>1578562.3599999996</v>
          </cell>
          <cell r="T1260">
            <v>12</v>
          </cell>
          <cell r="V1260">
            <v>1578562.3599999996</v>
          </cell>
          <cell r="W1260">
            <v>1578562.3599999996</v>
          </cell>
          <cell r="X1260">
            <v>1578562.3599999996</v>
          </cell>
          <cell r="AD1260">
            <v>0</v>
          </cell>
          <cell r="AJ1260">
            <v>0</v>
          </cell>
        </row>
        <row r="1261">
          <cell r="A1261">
            <v>18900283</v>
          </cell>
          <cell r="C1261" t="str">
            <v>5.875% PCB Series 1993-Unamort Loss on</v>
          </cell>
          <cell r="D1261">
            <v>497925.03</v>
          </cell>
          <cell r="E1261">
            <v>495233.55</v>
          </cell>
          <cell r="F1261">
            <v>492542.07</v>
          </cell>
          <cell r="G1261">
            <v>489850.59</v>
          </cell>
          <cell r="H1261">
            <v>487159.11</v>
          </cell>
          <cell r="I1261">
            <v>484467.63</v>
          </cell>
          <cell r="J1261">
            <v>481776.15</v>
          </cell>
          <cell r="K1261">
            <v>479084.67</v>
          </cell>
          <cell r="L1261">
            <v>476393.19</v>
          </cell>
          <cell r="M1261">
            <v>473701.71</v>
          </cell>
          <cell r="N1261">
            <v>471010.23</v>
          </cell>
          <cell r="O1261">
            <v>468318.75</v>
          </cell>
          <cell r="P1261">
            <v>465627.27</v>
          </cell>
          <cell r="Q1261">
            <v>481776.15000000008</v>
          </cell>
          <cell r="T1261">
            <v>12</v>
          </cell>
          <cell r="V1261">
            <v>481776.15000000008</v>
          </cell>
          <cell r="W1261">
            <v>481776.15000000008</v>
          </cell>
          <cell r="X1261">
            <v>481776.15000000008</v>
          </cell>
          <cell r="AD1261">
            <v>0</v>
          </cell>
          <cell r="AJ1261">
            <v>0</v>
          </cell>
        </row>
        <row r="1262">
          <cell r="A1262">
            <v>18900293</v>
          </cell>
          <cell r="C1262" t="str">
            <v>8.4%WING MTN SERIES A DUE 1/13/2022 (rd</v>
          </cell>
          <cell r="D1262">
            <v>7131.93</v>
          </cell>
          <cell r="E1262">
            <v>7036.84</v>
          </cell>
          <cell r="F1262">
            <v>6941.75</v>
          </cell>
          <cell r="G1262">
            <v>6846.66</v>
          </cell>
          <cell r="H1262">
            <v>6751.57</v>
          </cell>
          <cell r="I1262">
            <v>6656.48</v>
          </cell>
          <cell r="J1262">
            <v>6561.39</v>
          </cell>
          <cell r="K1262">
            <v>6466.3</v>
          </cell>
          <cell r="L1262">
            <v>6371.21</v>
          </cell>
          <cell r="M1262">
            <v>6276.12</v>
          </cell>
          <cell r="N1262">
            <v>6181.03</v>
          </cell>
          <cell r="O1262">
            <v>6085.94</v>
          </cell>
          <cell r="P1262">
            <v>5990.85</v>
          </cell>
          <cell r="Q1262">
            <v>6561.39</v>
          </cell>
          <cell r="T1262">
            <v>12</v>
          </cell>
          <cell r="V1262">
            <v>6561.39</v>
          </cell>
          <cell r="W1262">
            <v>6561.39</v>
          </cell>
          <cell r="X1262">
            <v>6561.39</v>
          </cell>
          <cell r="AD1262">
            <v>0</v>
          </cell>
          <cell r="AJ1262">
            <v>0</v>
          </cell>
        </row>
        <row r="1263">
          <cell r="A1263">
            <v>18900303</v>
          </cell>
          <cell r="C1263" t="str">
            <v>8.39%WNG MTN SERIES A DUE 1/13/2022 (rd</v>
          </cell>
          <cell r="D1263">
            <v>16640.13</v>
          </cell>
          <cell r="E1263">
            <v>16418.25</v>
          </cell>
          <cell r="F1263">
            <v>16196.37</v>
          </cell>
          <cell r="G1263">
            <v>15974.49</v>
          </cell>
          <cell r="H1263">
            <v>15752.61</v>
          </cell>
          <cell r="I1263">
            <v>15530.73</v>
          </cell>
          <cell r="J1263">
            <v>15308.85</v>
          </cell>
          <cell r="K1263">
            <v>15086.97</v>
          </cell>
          <cell r="L1263">
            <v>14865.09</v>
          </cell>
          <cell r="M1263">
            <v>14643.21</v>
          </cell>
          <cell r="N1263">
            <v>14421.33</v>
          </cell>
          <cell r="O1263">
            <v>14199.45</v>
          </cell>
          <cell r="P1263">
            <v>13977.57</v>
          </cell>
          <cell r="Q1263">
            <v>15308.85</v>
          </cell>
          <cell r="T1263">
            <v>12</v>
          </cell>
          <cell r="V1263">
            <v>15308.85</v>
          </cell>
          <cell r="W1263">
            <v>15308.85</v>
          </cell>
          <cell r="X1263">
            <v>15308.85</v>
          </cell>
          <cell r="AD1263">
            <v>0</v>
          </cell>
          <cell r="AJ1263">
            <v>0</v>
          </cell>
        </row>
        <row r="1264">
          <cell r="A1264">
            <v>18900313</v>
          </cell>
          <cell r="C1264" t="str">
            <v>8.4% PP MTN SERIES A DUE 5/7/07 (rdeemd</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T1264">
            <v>12</v>
          </cell>
          <cell r="V1264">
            <v>0</v>
          </cell>
          <cell r="W1264">
            <v>0</v>
          </cell>
          <cell r="X1264">
            <v>0</v>
          </cell>
          <cell r="AD1264">
            <v>0</v>
          </cell>
          <cell r="AJ1264">
            <v>0</v>
          </cell>
        </row>
        <row r="1265">
          <cell r="A1265">
            <v>18900323</v>
          </cell>
          <cell r="C1265" t="str">
            <v>8.25% WNG MTN SERIES A DUE 8/12/22, rde</v>
          </cell>
          <cell r="D1265">
            <v>432192.98</v>
          </cell>
          <cell r="E1265">
            <v>426985.84</v>
          </cell>
          <cell r="F1265">
            <v>421778.7</v>
          </cell>
          <cell r="G1265">
            <v>416571.56</v>
          </cell>
          <cell r="H1265">
            <v>411364.42</v>
          </cell>
          <cell r="I1265">
            <v>406157.28</v>
          </cell>
          <cell r="J1265">
            <v>400950.14</v>
          </cell>
          <cell r="K1265">
            <v>395743</v>
          </cell>
          <cell r="L1265">
            <v>390535.86</v>
          </cell>
          <cell r="M1265">
            <v>385328.72</v>
          </cell>
          <cell r="N1265">
            <v>380121.58</v>
          </cell>
          <cell r="O1265">
            <v>374914.44</v>
          </cell>
          <cell r="P1265">
            <v>369707.3</v>
          </cell>
          <cell r="Q1265">
            <v>400950.13999999996</v>
          </cell>
          <cell r="T1265">
            <v>12</v>
          </cell>
          <cell r="V1265">
            <v>400950.13999999996</v>
          </cell>
          <cell r="W1265">
            <v>400950.13999999996</v>
          </cell>
          <cell r="X1265">
            <v>400950.13999999996</v>
          </cell>
          <cell r="AD1265">
            <v>0</v>
          </cell>
          <cell r="AJ1265">
            <v>0</v>
          </cell>
        </row>
        <row r="1266">
          <cell r="A1266">
            <v>18900333</v>
          </cell>
          <cell r="C1266" t="str">
            <v>8.2% PSPL MTN SERIES B DUE 12/21/12 rde</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T1266">
            <v>12</v>
          </cell>
          <cell r="V1266">
            <v>0</v>
          </cell>
          <cell r="W1266">
            <v>0</v>
          </cell>
          <cell r="X1266">
            <v>0</v>
          </cell>
          <cell r="AD1266">
            <v>0</v>
          </cell>
          <cell r="AJ1266">
            <v>0</v>
          </cell>
        </row>
        <row r="1267">
          <cell r="A1267">
            <v>18900343</v>
          </cell>
          <cell r="C1267" t="str">
            <v>8.59% PSPL MTN SERIE A DUE 4/9/12 rdeem</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T1267">
            <v>12</v>
          </cell>
          <cell r="V1267">
            <v>0</v>
          </cell>
          <cell r="W1267">
            <v>0</v>
          </cell>
          <cell r="X1267">
            <v>0</v>
          </cell>
          <cell r="AD1267">
            <v>0</v>
          </cell>
          <cell r="AJ1267">
            <v>0</v>
          </cell>
        </row>
        <row r="1268">
          <cell r="A1268">
            <v>18900353</v>
          </cell>
          <cell r="C1268" t="str">
            <v>7.19% WNG Series B due 8/18/2023</v>
          </cell>
          <cell r="D1268">
            <v>83473.11</v>
          </cell>
          <cell r="E1268">
            <v>82585.119999999995</v>
          </cell>
          <cell r="F1268">
            <v>81697.13</v>
          </cell>
          <cell r="G1268">
            <v>80809.14</v>
          </cell>
          <cell r="H1268">
            <v>79921.149999999994</v>
          </cell>
          <cell r="I1268">
            <v>79033.16</v>
          </cell>
          <cell r="J1268">
            <v>78145.17</v>
          </cell>
          <cell r="K1268">
            <v>77257.179999999993</v>
          </cell>
          <cell r="L1268">
            <v>76369.19</v>
          </cell>
          <cell r="M1268">
            <v>75481.2</v>
          </cell>
          <cell r="N1268">
            <v>74593.210000000006</v>
          </cell>
          <cell r="O1268">
            <v>73705.22</v>
          </cell>
          <cell r="P1268">
            <v>72817.23</v>
          </cell>
          <cell r="Q1268">
            <v>78145.17</v>
          </cell>
          <cell r="T1268">
            <v>12</v>
          </cell>
          <cell r="V1268">
            <v>78145.17</v>
          </cell>
          <cell r="W1268">
            <v>78145.17</v>
          </cell>
          <cell r="X1268">
            <v>78145.17</v>
          </cell>
          <cell r="AD1268">
            <v>0</v>
          </cell>
          <cell r="AJ1268">
            <v>0</v>
          </cell>
        </row>
        <row r="1269">
          <cell r="A1269">
            <v>18900363</v>
          </cell>
          <cell r="C1269" t="str">
            <v>Unamort Loss on Reaqu Debt -$55 Million</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T1269">
            <v>12</v>
          </cell>
          <cell r="V1269">
            <v>0</v>
          </cell>
          <cell r="W1269">
            <v>0</v>
          </cell>
          <cell r="X1269">
            <v>0</v>
          </cell>
          <cell r="AD1269">
            <v>0</v>
          </cell>
          <cell r="AJ1269">
            <v>0</v>
          </cell>
        </row>
        <row r="1270">
          <cell r="A1270">
            <v>18900373</v>
          </cell>
          <cell r="C1270" t="str">
            <v>8.40% Cap Trst - Unamort Reacq Debt</v>
          </cell>
          <cell r="D1270">
            <v>4088193.31</v>
          </cell>
          <cell r="E1270">
            <v>4071774.86</v>
          </cell>
          <cell r="F1270">
            <v>4055356.41</v>
          </cell>
          <cell r="G1270">
            <v>4038937.96</v>
          </cell>
          <cell r="H1270">
            <v>4022519.51</v>
          </cell>
          <cell r="I1270">
            <v>4006101.06</v>
          </cell>
          <cell r="J1270">
            <v>3989682.61</v>
          </cell>
          <cell r="K1270">
            <v>3973264.16</v>
          </cell>
          <cell r="L1270">
            <v>3956845.71</v>
          </cell>
          <cell r="M1270">
            <v>3940427.26</v>
          </cell>
          <cell r="N1270">
            <v>3924008.81</v>
          </cell>
          <cell r="O1270">
            <v>3907590.36</v>
          </cell>
          <cell r="P1270">
            <v>3891171.91</v>
          </cell>
          <cell r="Q1270">
            <v>3989682.61</v>
          </cell>
          <cell r="T1270" t="str">
            <v>12</v>
          </cell>
          <cell r="V1270">
            <v>3989682.61</v>
          </cell>
          <cell r="W1270">
            <v>3989682.61</v>
          </cell>
          <cell r="X1270">
            <v>3989682.61</v>
          </cell>
          <cell r="AD1270">
            <v>0</v>
          </cell>
          <cell r="AJ1270">
            <v>0</v>
          </cell>
        </row>
        <row r="1271">
          <cell r="A1271">
            <v>18900383</v>
          </cell>
          <cell r="C1271" t="str">
            <v>8.231% Capital Trust I Pfd Stock Due 6/1/2</v>
          </cell>
          <cell r="D1271">
            <v>318258.09000000003</v>
          </cell>
          <cell r="E1271">
            <v>302345.19</v>
          </cell>
          <cell r="F1271">
            <v>286432.28999999998</v>
          </cell>
          <cell r="G1271">
            <v>270519.39</v>
          </cell>
          <cell r="H1271">
            <v>254606.49</v>
          </cell>
          <cell r="I1271">
            <v>238693.59</v>
          </cell>
          <cell r="J1271">
            <v>222780.69</v>
          </cell>
          <cell r="K1271">
            <v>206867.79</v>
          </cell>
          <cell r="L1271">
            <v>190954.89</v>
          </cell>
          <cell r="M1271">
            <v>175041.99</v>
          </cell>
          <cell r="N1271">
            <v>159129.09</v>
          </cell>
          <cell r="O1271">
            <v>143216.19</v>
          </cell>
          <cell r="P1271">
            <v>127303.29</v>
          </cell>
          <cell r="Q1271">
            <v>222780.68999999994</v>
          </cell>
          <cell r="T1271" t="str">
            <v>12</v>
          </cell>
          <cell r="V1271">
            <v>222780.68999999994</v>
          </cell>
          <cell r="W1271">
            <v>222780.68999999994</v>
          </cell>
          <cell r="X1271">
            <v>222780.68999999994</v>
          </cell>
          <cell r="AD1271">
            <v>0</v>
          </cell>
          <cell r="AJ1271">
            <v>0</v>
          </cell>
        </row>
        <row r="1272">
          <cell r="A1272">
            <v>18900393</v>
          </cell>
          <cell r="C1272" t="str">
            <v>Redemption Costs for 9.57% FMB's</v>
          </cell>
          <cell r="D1272">
            <v>14452055.529999999</v>
          </cell>
          <cell r="E1272">
            <v>14418678.960000001</v>
          </cell>
          <cell r="F1272">
            <v>14385302.390000001</v>
          </cell>
          <cell r="G1272">
            <v>14351925.82</v>
          </cell>
          <cell r="H1272">
            <v>14318549.25</v>
          </cell>
          <cell r="I1272">
            <v>14285172.68</v>
          </cell>
          <cell r="J1272">
            <v>14251796.109999999</v>
          </cell>
          <cell r="K1272">
            <v>14218419.539999999</v>
          </cell>
          <cell r="L1272">
            <v>14185042.970000001</v>
          </cell>
          <cell r="M1272">
            <v>14151666.4</v>
          </cell>
          <cell r="N1272">
            <v>14118289.83</v>
          </cell>
          <cell r="O1272">
            <v>14084913.26</v>
          </cell>
          <cell r="P1272">
            <v>14051536.689999999</v>
          </cell>
          <cell r="Q1272">
            <v>14251796.109999999</v>
          </cell>
          <cell r="T1272" t="str">
            <v>12</v>
          </cell>
          <cell r="V1272">
            <v>14251796.109999999</v>
          </cell>
          <cell r="W1272">
            <v>14251796.109999999</v>
          </cell>
          <cell r="X1272">
            <v>14251796.109999999</v>
          </cell>
          <cell r="AD1272">
            <v>0</v>
          </cell>
          <cell r="AJ1272">
            <v>0</v>
          </cell>
        </row>
        <row r="1273">
          <cell r="A1273">
            <v>18900403</v>
          </cell>
          <cell r="C1273" t="str">
            <v>2009 PSE Operating Facility Unamortized Costs</v>
          </cell>
          <cell r="D1273">
            <v>147704.71</v>
          </cell>
          <cell r="E1273">
            <v>142429.54999999999</v>
          </cell>
          <cell r="F1273">
            <v>137154.39000000001</v>
          </cell>
          <cell r="G1273">
            <v>131879.23000000001</v>
          </cell>
          <cell r="H1273">
            <v>126604.07</v>
          </cell>
          <cell r="I1273">
            <v>121328.91</v>
          </cell>
          <cell r="J1273">
            <v>116053.75</v>
          </cell>
          <cell r="K1273">
            <v>110778.59</v>
          </cell>
          <cell r="L1273">
            <v>105503.43</v>
          </cell>
          <cell r="M1273">
            <v>100228.27</v>
          </cell>
          <cell r="N1273">
            <v>94953.11</v>
          </cell>
          <cell r="O1273">
            <v>89677.95</v>
          </cell>
          <cell r="P1273">
            <v>84402.79</v>
          </cell>
          <cell r="Q1273">
            <v>116053.75</v>
          </cell>
          <cell r="T1273" t="str">
            <v>12</v>
          </cell>
          <cell r="V1273">
            <v>116053.75</v>
          </cell>
          <cell r="W1273">
            <v>116053.75</v>
          </cell>
          <cell r="X1273">
            <v>116053.75</v>
          </cell>
          <cell r="AD1273">
            <v>0</v>
          </cell>
          <cell r="AJ1273">
            <v>0</v>
          </cell>
        </row>
        <row r="1274">
          <cell r="A1274">
            <v>18900413</v>
          </cell>
          <cell r="C1274" t="str">
            <v>2009 PSE Hedging Facility Unamortized Costs</v>
          </cell>
          <cell r="D1274">
            <v>194015.84</v>
          </cell>
          <cell r="E1274">
            <v>187086.7</v>
          </cell>
          <cell r="F1274">
            <v>180157.56</v>
          </cell>
          <cell r="G1274">
            <v>173228.42</v>
          </cell>
          <cell r="H1274">
            <v>166299.28</v>
          </cell>
          <cell r="I1274">
            <v>159370.14000000001</v>
          </cell>
          <cell r="J1274">
            <v>152441</v>
          </cell>
          <cell r="K1274">
            <v>145511.85999999999</v>
          </cell>
          <cell r="L1274">
            <v>138582.72</v>
          </cell>
          <cell r="M1274">
            <v>131653.57999999999</v>
          </cell>
          <cell r="N1274">
            <v>124724.44</v>
          </cell>
          <cell r="O1274">
            <v>117795.3</v>
          </cell>
          <cell r="P1274">
            <v>110866.16</v>
          </cell>
          <cell r="Q1274">
            <v>152441</v>
          </cell>
          <cell r="T1274" t="str">
            <v>12</v>
          </cell>
          <cell r="V1274">
            <v>152441</v>
          </cell>
          <cell r="W1274">
            <v>152441</v>
          </cell>
          <cell r="X1274">
            <v>152441</v>
          </cell>
          <cell r="AD1274">
            <v>0</v>
          </cell>
          <cell r="AJ1274">
            <v>0</v>
          </cell>
        </row>
        <row r="1275">
          <cell r="A1275">
            <v>18900423</v>
          </cell>
          <cell r="C1275" t="str">
            <v>2009 PSE CapEx Facility Unamortized Costs</v>
          </cell>
          <cell r="D1275">
            <v>773338.05</v>
          </cell>
          <cell r="E1275">
            <v>745718.83</v>
          </cell>
          <cell r="F1275">
            <v>718099.61</v>
          </cell>
          <cell r="G1275">
            <v>690480.39</v>
          </cell>
          <cell r="H1275">
            <v>662861.17000000004</v>
          </cell>
          <cell r="I1275">
            <v>635241.94999999995</v>
          </cell>
          <cell r="J1275">
            <v>607622.73</v>
          </cell>
          <cell r="K1275">
            <v>580003.51</v>
          </cell>
          <cell r="L1275">
            <v>552384.29</v>
          </cell>
          <cell r="M1275">
            <v>524765.06999999995</v>
          </cell>
          <cell r="N1275">
            <v>497145.85</v>
          </cell>
          <cell r="O1275">
            <v>469526.63</v>
          </cell>
          <cell r="P1275">
            <v>441907.41</v>
          </cell>
          <cell r="Q1275">
            <v>607622.73</v>
          </cell>
          <cell r="T1275" t="str">
            <v>12</v>
          </cell>
          <cell r="V1275">
            <v>607622.73</v>
          </cell>
          <cell r="W1275">
            <v>607622.73</v>
          </cell>
          <cell r="X1275">
            <v>607622.73</v>
          </cell>
          <cell r="AD1275">
            <v>0</v>
          </cell>
          <cell r="AJ1275">
            <v>0</v>
          </cell>
        </row>
        <row r="1276">
          <cell r="A1276">
            <v>18900433</v>
          </cell>
          <cell r="C1276" t="str">
            <v>5.0% PCB Series 2003A Unamort Debt Issue Costs</v>
          </cell>
          <cell r="D1276">
            <v>4611568.6900000004</v>
          </cell>
          <cell r="E1276">
            <v>4586641.3</v>
          </cell>
          <cell r="F1276">
            <v>4561713.91</v>
          </cell>
          <cell r="G1276">
            <v>4536786.5199999996</v>
          </cell>
          <cell r="H1276">
            <v>4511859.13</v>
          </cell>
          <cell r="I1276">
            <v>4486931.74</v>
          </cell>
          <cell r="J1276">
            <v>4462004.3499999996</v>
          </cell>
          <cell r="K1276">
            <v>4437076.96</v>
          </cell>
          <cell r="L1276">
            <v>4412149.57</v>
          </cell>
          <cell r="M1276">
            <v>4387222.18</v>
          </cell>
          <cell r="N1276">
            <v>4362294.79</v>
          </cell>
          <cell r="O1276">
            <v>4337367.4000000004</v>
          </cell>
          <cell r="P1276">
            <v>4312440.01</v>
          </cell>
          <cell r="Q1276">
            <v>4462004.3500000006</v>
          </cell>
          <cell r="T1276" t="str">
            <v>12</v>
          </cell>
          <cell r="V1276">
            <v>4462004.3500000006</v>
          </cell>
          <cell r="W1276">
            <v>4462004.3500000006</v>
          </cell>
          <cell r="X1276">
            <v>4462004.3500000006</v>
          </cell>
          <cell r="AD1276">
            <v>0</v>
          </cell>
          <cell r="AJ1276">
            <v>0</v>
          </cell>
        </row>
        <row r="1277">
          <cell r="A1277">
            <v>18900443</v>
          </cell>
          <cell r="C1277" t="str">
            <v>2014 PSE Operating Facility Unamortized Costs</v>
          </cell>
          <cell r="D1277">
            <v>98259.17</v>
          </cell>
          <cell r="E1277">
            <v>95974.07</v>
          </cell>
          <cell r="F1277">
            <v>93688.97</v>
          </cell>
          <cell r="G1277">
            <v>91403.87</v>
          </cell>
          <cell r="H1277">
            <v>89118.77</v>
          </cell>
          <cell r="I1277">
            <v>86833.67</v>
          </cell>
          <cell r="J1277">
            <v>84548.57</v>
          </cell>
          <cell r="K1277">
            <v>82263.47</v>
          </cell>
          <cell r="L1277">
            <v>79978.37</v>
          </cell>
          <cell r="M1277">
            <v>77693.27</v>
          </cell>
          <cell r="N1277">
            <v>75408.17</v>
          </cell>
          <cell r="O1277">
            <v>73123.070000000007</v>
          </cell>
          <cell r="P1277">
            <v>70837.97</v>
          </cell>
          <cell r="Q1277">
            <v>84548.57</v>
          </cell>
          <cell r="T1277" t="str">
            <v>12</v>
          </cell>
          <cell r="V1277">
            <v>84548.57</v>
          </cell>
          <cell r="W1277">
            <v>84548.57</v>
          </cell>
          <cell r="X1277">
            <v>84548.57</v>
          </cell>
          <cell r="AD1277">
            <v>0</v>
          </cell>
          <cell r="AJ1277">
            <v>0</v>
          </cell>
        </row>
        <row r="1278">
          <cell r="A1278">
            <v>18900451</v>
          </cell>
          <cell r="C1278" t="str">
            <v>2014 PSE Hedging Facility Unamortized Costs-62%</v>
          </cell>
          <cell r="D1278">
            <v>33324.129999999997</v>
          </cell>
          <cell r="E1278">
            <v>32549.15</v>
          </cell>
          <cell r="F1278">
            <v>31774.17</v>
          </cell>
          <cell r="G1278">
            <v>30999.19</v>
          </cell>
          <cell r="H1278">
            <v>30224.21</v>
          </cell>
          <cell r="I1278">
            <v>29449.23</v>
          </cell>
          <cell r="J1278">
            <v>28674.25</v>
          </cell>
          <cell r="K1278">
            <v>27899.27</v>
          </cell>
          <cell r="L1278">
            <v>27124.29</v>
          </cell>
          <cell r="M1278">
            <v>26349.31</v>
          </cell>
          <cell r="N1278">
            <v>25574.33</v>
          </cell>
          <cell r="O1278">
            <v>24799.35</v>
          </cell>
          <cell r="P1278">
            <v>24024.37</v>
          </cell>
          <cell r="Q1278">
            <v>28674.25</v>
          </cell>
          <cell r="T1278" t="str">
            <v>12</v>
          </cell>
          <cell r="V1278">
            <v>28674.25</v>
          </cell>
          <cell r="W1278">
            <v>28674.25</v>
          </cell>
          <cell r="X1278">
            <v>28674.25</v>
          </cell>
          <cell r="AD1278">
            <v>0</v>
          </cell>
          <cell r="AJ1278">
            <v>0</v>
          </cell>
        </row>
        <row r="1279">
          <cell r="A1279">
            <v>18900452</v>
          </cell>
          <cell r="C1279" t="str">
            <v>2014 PSE Hedging Facility Unamortized Costs-38%</v>
          </cell>
          <cell r="D1279">
            <v>20424.439999999999</v>
          </cell>
          <cell r="E1279">
            <v>19949.45</v>
          </cell>
          <cell r="F1279">
            <v>19474.46</v>
          </cell>
          <cell r="G1279">
            <v>18999.47</v>
          </cell>
          <cell r="H1279">
            <v>18524.48</v>
          </cell>
          <cell r="I1279">
            <v>18049.490000000002</v>
          </cell>
          <cell r="J1279">
            <v>17574.5</v>
          </cell>
          <cell r="K1279">
            <v>17099.509999999998</v>
          </cell>
          <cell r="L1279">
            <v>16624.52</v>
          </cell>
          <cell r="M1279">
            <v>16149.53</v>
          </cell>
          <cell r="N1279">
            <v>15674.54</v>
          </cell>
          <cell r="O1279">
            <v>15199.55</v>
          </cell>
          <cell r="P1279">
            <v>14724.56</v>
          </cell>
          <cell r="Q1279">
            <v>17574.5</v>
          </cell>
          <cell r="T1279" t="str">
            <v>12</v>
          </cell>
          <cell r="V1279">
            <v>17574.5</v>
          </cell>
          <cell r="W1279">
            <v>17574.5</v>
          </cell>
          <cell r="X1279">
            <v>17574.5</v>
          </cell>
          <cell r="AD1279">
            <v>0</v>
          </cell>
          <cell r="AJ1279">
            <v>0</v>
          </cell>
        </row>
        <row r="1280">
          <cell r="A1280">
            <v>18900453</v>
          </cell>
          <cell r="C1280" t="str">
            <v>2014 PSE Hedging Facility Unamortized Costs</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T1280" t="str">
            <v>12</v>
          </cell>
          <cell r="V1280">
            <v>0</v>
          </cell>
          <cell r="W1280">
            <v>0</v>
          </cell>
          <cell r="X1280">
            <v>0</v>
          </cell>
          <cell r="AD1280">
            <v>0</v>
          </cell>
          <cell r="AJ1280">
            <v>0</v>
          </cell>
        </row>
        <row r="1281">
          <cell r="A1281">
            <v>18900533</v>
          </cell>
          <cell r="C1281" t="str">
            <v>5.10% PCB Series 2003B Unamort Debt Issue Costs</v>
          </cell>
          <cell r="D1281">
            <v>779363.99</v>
          </cell>
          <cell r="E1281">
            <v>775151.22</v>
          </cell>
          <cell r="F1281">
            <v>770938.45</v>
          </cell>
          <cell r="G1281">
            <v>766725.68</v>
          </cell>
          <cell r="H1281">
            <v>762512.91</v>
          </cell>
          <cell r="I1281">
            <v>758300.14</v>
          </cell>
          <cell r="J1281">
            <v>754087.37</v>
          </cell>
          <cell r="K1281">
            <v>749874.6</v>
          </cell>
          <cell r="L1281">
            <v>745661.83</v>
          </cell>
          <cell r="M1281">
            <v>741449.06</v>
          </cell>
          <cell r="N1281">
            <v>737236.29</v>
          </cell>
          <cell r="O1281">
            <v>733023.52</v>
          </cell>
          <cell r="P1281">
            <v>728810.75</v>
          </cell>
          <cell r="Q1281">
            <v>754087.37</v>
          </cell>
          <cell r="T1281" t="str">
            <v>12</v>
          </cell>
          <cell r="V1281">
            <v>754087.37</v>
          </cell>
          <cell r="W1281">
            <v>754087.37</v>
          </cell>
          <cell r="X1281">
            <v>754087.37</v>
          </cell>
          <cell r="AD1281">
            <v>0</v>
          </cell>
          <cell r="AJ1281">
            <v>0</v>
          </cell>
        </row>
        <row r="1282">
          <cell r="A1282">
            <v>19000003</v>
          </cell>
          <cell r="C1282" t="str">
            <v>Def FIT Deferred Compensation</v>
          </cell>
          <cell r="D1282">
            <v>3140859.39</v>
          </cell>
          <cell r="E1282">
            <v>3092763.35</v>
          </cell>
          <cell r="F1282">
            <v>3019854.39</v>
          </cell>
          <cell r="G1282">
            <v>3077344.57</v>
          </cell>
          <cell r="H1282">
            <v>3026305.31</v>
          </cell>
          <cell r="I1282">
            <v>2979586.36</v>
          </cell>
          <cell r="J1282">
            <v>3045453.46</v>
          </cell>
          <cell r="K1282">
            <v>3009447.99</v>
          </cell>
          <cell r="L1282">
            <v>2956824.02</v>
          </cell>
          <cell r="M1282">
            <v>2954949.76</v>
          </cell>
          <cell r="N1282">
            <v>2915672.56</v>
          </cell>
          <cell r="O1282">
            <v>2873474.86</v>
          </cell>
          <cell r="P1282">
            <v>2891189.3</v>
          </cell>
          <cell r="Q1282">
            <v>2997308.4145833333</v>
          </cell>
          <cell r="U1282" t="str">
            <v>No Change</v>
          </cell>
          <cell r="V1282">
            <v>0</v>
          </cell>
          <cell r="W1282">
            <v>0</v>
          </cell>
          <cell r="X1282">
            <v>0</v>
          </cell>
          <cell r="AB1282">
            <v>0</v>
          </cell>
          <cell r="AD1282">
            <v>0</v>
          </cell>
          <cell r="AH1282">
            <v>2997308.4145833333</v>
          </cell>
          <cell r="AJ1282">
            <v>0</v>
          </cell>
        </row>
        <row r="1283">
          <cell r="A1283">
            <v>19000011</v>
          </cell>
          <cell r="C1283" t="str">
            <v>Deferred FIT - Tenaska Regulatory Liabi</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T1283" t="str">
            <v>58</v>
          </cell>
          <cell r="V1283">
            <v>0</v>
          </cell>
          <cell r="W1283">
            <v>0</v>
          </cell>
          <cell r="X1283">
            <v>0</v>
          </cell>
          <cell r="AD1283">
            <v>0</v>
          </cell>
          <cell r="AE1283">
            <v>0</v>
          </cell>
          <cell r="AF1283">
            <v>0</v>
          </cell>
          <cell r="AG1283">
            <v>0</v>
          </cell>
          <cell r="AJ1283">
            <v>0</v>
          </cell>
        </row>
        <row r="1284">
          <cell r="A1284">
            <v>19000012</v>
          </cell>
          <cell r="C1284" t="str">
            <v>Gas - accum Def Income Taxes</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S1284">
            <v>10</v>
          </cell>
          <cell r="T1284" t="str">
            <v>39</v>
          </cell>
          <cell r="V1284">
            <v>0</v>
          </cell>
          <cell r="W1284">
            <v>0</v>
          </cell>
          <cell r="X1284">
            <v>0</v>
          </cell>
          <cell r="Z1284">
            <v>0</v>
          </cell>
          <cell r="AA1284">
            <v>0</v>
          </cell>
          <cell r="AB1284">
            <v>0</v>
          </cell>
          <cell r="AC1284">
            <v>0</v>
          </cell>
          <cell r="AD1284">
            <v>0</v>
          </cell>
          <cell r="AJ1284">
            <v>0</v>
          </cell>
        </row>
        <row r="1285">
          <cell r="A1285">
            <v>19000013</v>
          </cell>
          <cell r="C1285" t="str">
            <v>Def FIT FAS 106 Retirement Benefits</v>
          </cell>
          <cell r="D1285">
            <v>2911169.58</v>
          </cell>
          <cell r="E1285">
            <v>2920272.89</v>
          </cell>
          <cell r="F1285">
            <v>2903458.35</v>
          </cell>
          <cell r="G1285">
            <v>2886829.77</v>
          </cell>
          <cell r="H1285">
            <v>2874276.17</v>
          </cell>
          <cell r="I1285">
            <v>2843532.61</v>
          </cell>
          <cell r="J1285">
            <v>2797911.97</v>
          </cell>
          <cell r="K1285">
            <v>2786061.86</v>
          </cell>
          <cell r="L1285">
            <v>2761463.64</v>
          </cell>
          <cell r="M1285">
            <v>2722738.83</v>
          </cell>
          <cell r="N1285">
            <v>2683854.36</v>
          </cell>
          <cell r="O1285">
            <v>2645561.7200000002</v>
          </cell>
          <cell r="P1285">
            <v>2795919.66</v>
          </cell>
          <cell r="Q1285">
            <v>2806625.5658333325</v>
          </cell>
          <cell r="T1285" t="str">
            <v>58</v>
          </cell>
          <cell r="V1285">
            <v>0</v>
          </cell>
          <cell r="W1285">
            <v>0</v>
          </cell>
          <cell r="X1285">
            <v>0</v>
          </cell>
          <cell r="AB1285">
            <v>0</v>
          </cell>
          <cell r="AD1285">
            <v>0</v>
          </cell>
          <cell r="AE1285">
            <v>2806625.5658333325</v>
          </cell>
          <cell r="AF1285">
            <v>2806625.5658333325</v>
          </cell>
          <cell r="AG1285">
            <v>2806625.5658333325</v>
          </cell>
          <cell r="AJ1285">
            <v>0</v>
          </cell>
        </row>
        <row r="1286">
          <cell r="A1286">
            <v>19000021</v>
          </cell>
          <cell r="C1286" t="str">
            <v>Def FIT - White River Water Right</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t="str">
            <v>37c</v>
          </cell>
          <cell r="T1286" t="str">
            <v>22</v>
          </cell>
          <cell r="V1286">
            <v>0</v>
          </cell>
          <cell r="W1286">
            <v>0</v>
          </cell>
          <cell r="X1286">
            <v>0</v>
          </cell>
          <cell r="Y1286">
            <v>0</v>
          </cell>
          <cell r="AA1286">
            <v>0</v>
          </cell>
          <cell r="AC1286">
            <v>0</v>
          </cell>
          <cell r="AD1286">
            <v>0</v>
          </cell>
          <cell r="AJ1286">
            <v>0</v>
          </cell>
        </row>
        <row r="1287">
          <cell r="A1287">
            <v>19000022</v>
          </cell>
          <cell r="C1287" t="str">
            <v>Gas - Merchandise - accum Def Income Taxes</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T1287" t="str">
            <v>58</v>
          </cell>
          <cell r="V1287">
            <v>0</v>
          </cell>
          <cell r="W1287">
            <v>0</v>
          </cell>
          <cell r="X1287">
            <v>0</v>
          </cell>
          <cell r="AB1287">
            <v>0</v>
          </cell>
          <cell r="AD1287">
            <v>0</v>
          </cell>
          <cell r="AE1287">
            <v>0</v>
          </cell>
          <cell r="AF1287">
            <v>0</v>
          </cell>
          <cell r="AG1287">
            <v>0</v>
          </cell>
          <cell r="AJ1287">
            <v>0</v>
          </cell>
        </row>
        <row r="1288">
          <cell r="A1288">
            <v>19000023</v>
          </cell>
          <cell r="C1288" t="str">
            <v>Deferred Revenue Connext - accum Def Income Tax</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V1288">
            <v>0</v>
          </cell>
          <cell r="W1288">
            <v>0</v>
          </cell>
          <cell r="X1288">
            <v>0</v>
          </cell>
          <cell r="AD1288">
            <v>0</v>
          </cell>
          <cell r="AH1288">
            <v>0</v>
          </cell>
          <cell r="AJ1288">
            <v>0</v>
          </cell>
        </row>
        <row r="1289">
          <cell r="A1289">
            <v>19000032</v>
          </cell>
          <cell r="C1289" t="str">
            <v>DFIT - FAS 133 ST Asset - Gas</v>
          </cell>
          <cell r="D1289">
            <v>18299545.449999999</v>
          </cell>
          <cell r="E1289">
            <v>20388986.109999999</v>
          </cell>
          <cell r="F1289">
            <v>20505364.32</v>
          </cell>
          <cell r="G1289">
            <v>17488402.68</v>
          </cell>
          <cell r="H1289">
            <v>16949105.440000001</v>
          </cell>
          <cell r="I1289">
            <v>21129035.879999999</v>
          </cell>
          <cell r="J1289">
            <v>15485616.99</v>
          </cell>
          <cell r="K1289">
            <v>12135484.83</v>
          </cell>
          <cell r="L1289">
            <v>10223802.039999999</v>
          </cell>
          <cell r="M1289">
            <v>7078029.9100000001</v>
          </cell>
          <cell r="N1289">
            <v>6632558.2400000002</v>
          </cell>
          <cell r="O1289">
            <v>6501168.3700000001</v>
          </cell>
          <cell r="P1289">
            <v>6344458.8700000001</v>
          </cell>
          <cell r="Q1289">
            <v>13903296.414166667</v>
          </cell>
          <cell r="T1289" t="str">
            <v>58</v>
          </cell>
          <cell r="V1289">
            <v>0</v>
          </cell>
          <cell r="W1289">
            <v>0</v>
          </cell>
          <cell r="X1289">
            <v>0</v>
          </cell>
          <cell r="AD1289">
            <v>0</v>
          </cell>
          <cell r="AE1289">
            <v>13903296.414166667</v>
          </cell>
          <cell r="AF1289">
            <v>13903296.414166667</v>
          </cell>
          <cell r="AG1289">
            <v>13903296.414166667</v>
          </cell>
          <cell r="AJ1289">
            <v>0</v>
          </cell>
        </row>
        <row r="1290">
          <cell r="A1290">
            <v>19000033</v>
          </cell>
          <cell r="C1290" t="str">
            <v>DFIT - FAS 133 CFH TLOCK ST</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T1290" t="str">
            <v>5</v>
          </cell>
          <cell r="V1290">
            <v>0</v>
          </cell>
          <cell r="W1290">
            <v>0</v>
          </cell>
          <cell r="X1290">
            <v>0</v>
          </cell>
          <cell r="AD1290">
            <v>0</v>
          </cell>
          <cell r="AE1290">
            <v>0</v>
          </cell>
          <cell r="AF1290">
            <v>0</v>
          </cell>
          <cell r="AG1290">
            <v>0</v>
          </cell>
          <cell r="AJ1290">
            <v>0</v>
          </cell>
        </row>
        <row r="1291">
          <cell r="A1291">
            <v>19000041</v>
          </cell>
          <cell r="C1291" t="str">
            <v>CIAC after 10/8/76 - accum Def Income Tax</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23</v>
          </cell>
          <cell r="T1291">
            <v>22</v>
          </cell>
          <cell r="V1291">
            <v>0</v>
          </cell>
          <cell r="W1291">
            <v>0</v>
          </cell>
          <cell r="X1291">
            <v>0</v>
          </cell>
          <cell r="Y1291">
            <v>0</v>
          </cell>
          <cell r="AA1291">
            <v>0</v>
          </cell>
          <cell r="AC1291">
            <v>0</v>
          </cell>
          <cell r="AD1291">
            <v>0</v>
          </cell>
          <cell r="AJ1291">
            <v>0</v>
          </cell>
        </row>
        <row r="1292">
          <cell r="A1292">
            <v>19000042</v>
          </cell>
          <cell r="C1292" t="str">
            <v>DFIT - FAS 133 LT Asset - Gas</v>
          </cell>
          <cell r="D1292">
            <v>6049371.71</v>
          </cell>
          <cell r="E1292">
            <v>6590364.71</v>
          </cell>
          <cell r="F1292">
            <v>6514099.7800000003</v>
          </cell>
          <cell r="G1292">
            <v>5993152.2800000003</v>
          </cell>
          <cell r="H1292">
            <v>5627363.6600000001</v>
          </cell>
          <cell r="I1292">
            <v>6011937.8899999997</v>
          </cell>
          <cell r="J1292">
            <v>3933563.07</v>
          </cell>
          <cell r="K1292">
            <v>3214888.79</v>
          </cell>
          <cell r="L1292">
            <v>2864001.71</v>
          </cell>
          <cell r="M1292">
            <v>2484081.23</v>
          </cell>
          <cell r="N1292">
            <v>2161763.08</v>
          </cell>
          <cell r="O1292">
            <v>2330455.12</v>
          </cell>
          <cell r="P1292">
            <v>2570283.5</v>
          </cell>
          <cell r="Q1292">
            <v>4336291.5770833334</v>
          </cell>
          <cell r="T1292" t="str">
            <v>58</v>
          </cell>
          <cell r="V1292">
            <v>0</v>
          </cell>
          <cell r="W1292">
            <v>0</v>
          </cell>
          <cell r="X1292">
            <v>0</v>
          </cell>
          <cell r="AD1292">
            <v>0</v>
          </cell>
          <cell r="AE1292">
            <v>4336291.5770833334</v>
          </cell>
          <cell r="AF1292">
            <v>4336291.5770833334</v>
          </cell>
          <cell r="AG1292">
            <v>4336291.5770833334</v>
          </cell>
          <cell r="AJ1292">
            <v>0</v>
          </cell>
        </row>
        <row r="1293">
          <cell r="A1293">
            <v>19000043</v>
          </cell>
          <cell r="C1293" t="str">
            <v>DFIT - FAS 133 CFH TLOCK LT</v>
          </cell>
          <cell r="D1293">
            <v>8101749.6399999997</v>
          </cell>
          <cell r="E1293">
            <v>8067420.2400000002</v>
          </cell>
          <cell r="F1293">
            <v>8033090.8399999999</v>
          </cell>
          <cell r="G1293">
            <v>7998761.4400000004</v>
          </cell>
          <cell r="H1293">
            <v>7964432.04</v>
          </cell>
          <cell r="I1293">
            <v>7930102.6399999997</v>
          </cell>
          <cell r="J1293">
            <v>7895773.2400000002</v>
          </cell>
          <cell r="K1293">
            <v>7861443.8399999999</v>
          </cell>
          <cell r="L1293">
            <v>7827114.4400000004</v>
          </cell>
          <cell r="M1293">
            <v>7792785.04</v>
          </cell>
          <cell r="N1293">
            <v>7758455.6399999997</v>
          </cell>
          <cell r="O1293">
            <v>7724126.2400000002</v>
          </cell>
          <cell r="P1293">
            <v>7689796.8399999999</v>
          </cell>
          <cell r="Q1293">
            <v>7895773.2399999993</v>
          </cell>
          <cell r="T1293" t="str">
            <v>5</v>
          </cell>
          <cell r="V1293">
            <v>7895773.2399999993</v>
          </cell>
          <cell r="W1293">
            <v>7895773.2399999993</v>
          </cell>
          <cell r="X1293">
            <v>7895773.2399999993</v>
          </cell>
          <cell r="AD1293">
            <v>0</v>
          </cell>
          <cell r="AE1293">
            <v>0</v>
          </cell>
          <cell r="AF1293">
            <v>0</v>
          </cell>
          <cell r="AG1293">
            <v>0</v>
          </cell>
          <cell r="AJ1293">
            <v>0</v>
          </cell>
        </row>
        <row r="1294">
          <cell r="A1294">
            <v>19000051</v>
          </cell>
          <cell r="C1294" t="str">
            <v>CIAC - 1986 Changes - accum Def Income Tax</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24</v>
          </cell>
          <cell r="T1294">
            <v>22</v>
          </cell>
          <cell r="V1294">
            <v>0</v>
          </cell>
          <cell r="W1294">
            <v>0</v>
          </cell>
          <cell r="X1294">
            <v>0</v>
          </cell>
          <cell r="Y1294">
            <v>0</v>
          </cell>
          <cell r="AA1294">
            <v>0</v>
          </cell>
          <cell r="AC1294">
            <v>0</v>
          </cell>
          <cell r="AD1294">
            <v>0</v>
          </cell>
          <cell r="AJ1294">
            <v>0</v>
          </cell>
        </row>
        <row r="1295">
          <cell r="A1295">
            <v>19000052</v>
          </cell>
          <cell r="C1295" t="str">
            <v>DFIT - FAS 133 Asset - PGA</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T1295" t="str">
            <v>58</v>
          </cell>
          <cell r="V1295">
            <v>0</v>
          </cell>
          <cell r="W1295">
            <v>0</v>
          </cell>
          <cell r="X1295">
            <v>0</v>
          </cell>
          <cell r="AD1295">
            <v>0</v>
          </cell>
          <cell r="AE1295">
            <v>0</v>
          </cell>
          <cell r="AF1295">
            <v>0</v>
          </cell>
          <cell r="AG1295">
            <v>0</v>
          </cell>
          <cell r="AJ1295">
            <v>0</v>
          </cell>
        </row>
        <row r="1296">
          <cell r="A1296">
            <v>19000053</v>
          </cell>
          <cell r="C1296" t="str">
            <v>FIT - FAS 133 Unrealized Loss Fwd Swap</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T1296" t="str">
            <v>56</v>
          </cell>
          <cell r="V1296">
            <v>0</v>
          </cell>
          <cell r="W1296">
            <v>0</v>
          </cell>
          <cell r="X1296">
            <v>0</v>
          </cell>
          <cell r="AD1296">
            <v>0</v>
          </cell>
          <cell r="AE1296">
            <v>0</v>
          </cell>
          <cell r="AF1296">
            <v>0</v>
          </cell>
          <cell r="AG1296">
            <v>0</v>
          </cell>
          <cell r="AJ1296">
            <v>0</v>
          </cell>
        </row>
        <row r="1297">
          <cell r="A1297">
            <v>19000061</v>
          </cell>
          <cell r="C1297" t="str">
            <v>CIAC - 7/1/87 - accum Def Income Tax</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25</v>
          </cell>
          <cell r="T1297">
            <v>22</v>
          </cell>
          <cell r="V1297">
            <v>0</v>
          </cell>
          <cell r="W1297">
            <v>0</v>
          </cell>
          <cell r="X1297">
            <v>0</v>
          </cell>
          <cell r="Y1297">
            <v>0</v>
          </cell>
          <cell r="AA1297">
            <v>0</v>
          </cell>
          <cell r="AC1297">
            <v>0</v>
          </cell>
          <cell r="AD1297">
            <v>0</v>
          </cell>
          <cell r="AJ1297">
            <v>0</v>
          </cell>
        </row>
        <row r="1298">
          <cell r="A1298">
            <v>19000062</v>
          </cell>
          <cell r="C1298" t="str">
            <v>Pipeline Capacity Assignment</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V1298">
            <v>0</v>
          </cell>
          <cell r="W1298">
            <v>0</v>
          </cell>
          <cell r="X1298">
            <v>0</v>
          </cell>
          <cell r="AD1298">
            <v>0</v>
          </cell>
          <cell r="AH1298">
            <v>0</v>
          </cell>
          <cell r="AJ1298">
            <v>0</v>
          </cell>
        </row>
        <row r="1299">
          <cell r="A1299">
            <v>19000072</v>
          </cell>
          <cell r="C1299" t="str">
            <v>FIT on PGA FAS 157 Credit Reserve - ST</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T1299" t="str">
            <v>58</v>
          </cell>
          <cell r="AD1299">
            <v>0</v>
          </cell>
          <cell r="AE1299">
            <v>0</v>
          </cell>
          <cell r="AF1299">
            <v>0</v>
          </cell>
          <cell r="AG1299">
            <v>0</v>
          </cell>
          <cell r="AJ1299">
            <v>0</v>
          </cell>
        </row>
        <row r="1300">
          <cell r="A1300">
            <v>19000073</v>
          </cell>
          <cell r="C1300" t="str">
            <v>DFIT - Gain on Sale of Crossroads Building</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V1300">
            <v>0</v>
          </cell>
          <cell r="W1300">
            <v>0</v>
          </cell>
          <cell r="X1300">
            <v>0</v>
          </cell>
          <cell r="AD1300">
            <v>0</v>
          </cell>
          <cell r="AH1300">
            <v>0</v>
          </cell>
          <cell r="AJ1300">
            <v>0</v>
          </cell>
        </row>
        <row r="1301">
          <cell r="A1301">
            <v>19000081</v>
          </cell>
          <cell r="C1301" t="str">
            <v>DFIT - FAS 133 ST Asset - Electric</v>
          </cell>
          <cell r="D1301">
            <v>26177575.629999999</v>
          </cell>
          <cell r="E1301">
            <v>28551487.920000002</v>
          </cell>
          <cell r="F1301">
            <v>31036938.050000001</v>
          </cell>
          <cell r="G1301">
            <v>28508707.25</v>
          </cell>
          <cell r="H1301">
            <v>30387474.449999999</v>
          </cell>
          <cell r="I1301">
            <v>41846256.75</v>
          </cell>
          <cell r="J1301">
            <v>32544940.219999999</v>
          </cell>
          <cell r="K1301">
            <v>23647306.02</v>
          </cell>
          <cell r="L1301">
            <v>20972859.370000001</v>
          </cell>
          <cell r="M1301">
            <v>15404467.880000001</v>
          </cell>
          <cell r="N1301">
            <v>13537894.99</v>
          </cell>
          <cell r="O1301">
            <v>12557351.4</v>
          </cell>
          <cell r="P1301">
            <v>11143717.800000001</v>
          </cell>
          <cell r="Q1301">
            <v>24804694.251249999</v>
          </cell>
          <cell r="T1301" t="str">
            <v>58</v>
          </cell>
          <cell r="V1301">
            <v>0</v>
          </cell>
          <cell r="W1301">
            <v>0</v>
          </cell>
          <cell r="X1301">
            <v>0</v>
          </cell>
          <cell r="AD1301">
            <v>0</v>
          </cell>
          <cell r="AE1301">
            <v>24804694.251249999</v>
          </cell>
          <cell r="AF1301">
            <v>24804694.251249999</v>
          </cell>
          <cell r="AG1301">
            <v>24804694.251249999</v>
          </cell>
          <cell r="AJ1301">
            <v>0</v>
          </cell>
        </row>
        <row r="1302">
          <cell r="A1302">
            <v>19000082</v>
          </cell>
          <cell r="C1302" t="str">
            <v>FIT on FAS 157 Liability Reserve - ST G</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T1302" t="str">
            <v>58</v>
          </cell>
          <cell r="AD1302">
            <v>0</v>
          </cell>
          <cell r="AE1302">
            <v>0</v>
          </cell>
          <cell r="AF1302">
            <v>0</v>
          </cell>
          <cell r="AG1302">
            <v>0</v>
          </cell>
          <cell r="AJ1302">
            <v>0</v>
          </cell>
        </row>
        <row r="1303">
          <cell r="A1303">
            <v>19000083</v>
          </cell>
          <cell r="C1303" t="str">
            <v>Pension Liability - accum Def Inc Taxes</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T1303" t="str">
            <v>58</v>
          </cell>
          <cell r="V1303">
            <v>0</v>
          </cell>
          <cell r="W1303">
            <v>0</v>
          </cell>
          <cell r="X1303">
            <v>0</v>
          </cell>
          <cell r="AD1303">
            <v>0</v>
          </cell>
          <cell r="AE1303">
            <v>0</v>
          </cell>
          <cell r="AF1303">
            <v>0</v>
          </cell>
          <cell r="AG1303">
            <v>0</v>
          </cell>
          <cell r="AJ1303">
            <v>0</v>
          </cell>
        </row>
        <row r="1304">
          <cell r="A1304">
            <v>19000091</v>
          </cell>
          <cell r="C1304" t="str">
            <v>DFIT - FAS 133 LT Asset - Electric</v>
          </cell>
          <cell r="D1304">
            <v>12837761.390000001</v>
          </cell>
          <cell r="E1304">
            <v>11646780.6</v>
          </cell>
          <cell r="F1304">
            <v>11969208.49</v>
          </cell>
          <cell r="G1304">
            <v>10728328.199999999</v>
          </cell>
          <cell r="H1304">
            <v>9797008.0800000001</v>
          </cell>
          <cell r="I1304">
            <v>10889691.23</v>
          </cell>
          <cell r="J1304">
            <v>6644351.9900000002</v>
          </cell>
          <cell r="K1304">
            <v>4896414.92</v>
          </cell>
          <cell r="L1304">
            <v>4549017.51</v>
          </cell>
          <cell r="M1304">
            <v>4466568.24</v>
          </cell>
          <cell r="N1304">
            <v>3909905.97</v>
          </cell>
          <cell r="O1304">
            <v>4102882.74</v>
          </cell>
          <cell r="P1304">
            <v>4575808.84</v>
          </cell>
          <cell r="Q1304">
            <v>7692245.2570833312</v>
          </cell>
          <cell r="T1304" t="str">
            <v>58</v>
          </cell>
          <cell r="V1304">
            <v>0</v>
          </cell>
          <cell r="W1304">
            <v>0</v>
          </cell>
          <cell r="X1304">
            <v>0</v>
          </cell>
          <cell r="AD1304">
            <v>0</v>
          </cell>
          <cell r="AE1304">
            <v>7692245.2570833312</v>
          </cell>
          <cell r="AF1304">
            <v>7692245.2570833312</v>
          </cell>
          <cell r="AG1304">
            <v>7692245.2570833312</v>
          </cell>
          <cell r="AJ1304">
            <v>0</v>
          </cell>
        </row>
        <row r="1305">
          <cell r="A1305">
            <v>19000092</v>
          </cell>
          <cell r="C1305" t="str">
            <v>FIT on FAS 157 Liability Reserve - LT G</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T1305" t="str">
            <v>58</v>
          </cell>
          <cell r="AD1305">
            <v>0</v>
          </cell>
          <cell r="AE1305">
            <v>0</v>
          </cell>
          <cell r="AF1305">
            <v>0</v>
          </cell>
          <cell r="AG1305">
            <v>0</v>
          </cell>
          <cell r="AJ1305">
            <v>0</v>
          </cell>
        </row>
        <row r="1306">
          <cell r="A1306">
            <v>19000093</v>
          </cell>
          <cell r="C1306" t="str">
            <v>Vacation Pay - accum Def Inc Taxes</v>
          </cell>
          <cell r="D1306">
            <v>4623721.51</v>
          </cell>
          <cell r="E1306">
            <v>4666853.4400000004</v>
          </cell>
          <cell r="F1306">
            <v>4719955.21</v>
          </cell>
          <cell r="G1306">
            <v>4471223.37</v>
          </cell>
          <cell r="H1306">
            <v>4777147.99</v>
          </cell>
          <cell r="I1306">
            <v>4977426.09</v>
          </cell>
          <cell r="J1306">
            <v>5190307.91</v>
          </cell>
          <cell r="K1306">
            <v>5146081.46</v>
          </cell>
          <cell r="L1306">
            <v>5250116.87</v>
          </cell>
          <cell r="M1306">
            <v>5181895.82</v>
          </cell>
          <cell r="N1306">
            <v>4956209.66</v>
          </cell>
          <cell r="O1306">
            <v>4978072.24</v>
          </cell>
          <cell r="P1306">
            <v>4874667.9400000004</v>
          </cell>
          <cell r="Q1306">
            <v>4922040.3987499997</v>
          </cell>
          <cell r="V1306">
            <v>0</v>
          </cell>
          <cell r="W1306">
            <v>0</v>
          </cell>
          <cell r="X1306">
            <v>0</v>
          </cell>
          <cell r="AC1306">
            <v>0</v>
          </cell>
          <cell r="AD1306">
            <v>0</v>
          </cell>
          <cell r="AH1306">
            <v>4922040.3987499997</v>
          </cell>
          <cell r="AJ1306">
            <v>0</v>
          </cell>
        </row>
        <row r="1307">
          <cell r="A1307">
            <v>19000103</v>
          </cell>
          <cell r="C1307" t="str">
            <v>DFIT - Regence Self INS IBNR</v>
          </cell>
          <cell r="D1307">
            <v>1117918.3700000001</v>
          </cell>
          <cell r="E1307">
            <v>1242205.42</v>
          </cell>
          <cell r="F1307">
            <v>1280529.28</v>
          </cell>
          <cell r="G1307">
            <v>1154563.8999999999</v>
          </cell>
          <cell r="H1307">
            <v>1524242.05</v>
          </cell>
          <cell r="I1307">
            <v>1520700.46</v>
          </cell>
          <cell r="J1307">
            <v>872450.95</v>
          </cell>
          <cell r="K1307">
            <v>847687.98</v>
          </cell>
          <cell r="L1307">
            <v>872450.95</v>
          </cell>
          <cell r="M1307">
            <v>888275.15</v>
          </cell>
          <cell r="N1307">
            <v>940380.71</v>
          </cell>
          <cell r="O1307">
            <v>829008.13</v>
          </cell>
          <cell r="P1307">
            <v>949273.5</v>
          </cell>
          <cell r="Q1307">
            <v>1083840.9095833336</v>
          </cell>
          <cell r="V1307">
            <v>0</v>
          </cell>
          <cell r="W1307">
            <v>0</v>
          </cell>
          <cell r="X1307">
            <v>0</v>
          </cell>
          <cell r="AC1307">
            <v>0</v>
          </cell>
          <cell r="AD1307">
            <v>0</v>
          </cell>
          <cell r="AH1307">
            <v>1083840.9095833336</v>
          </cell>
          <cell r="AJ1307">
            <v>0</v>
          </cell>
        </row>
        <row r="1308">
          <cell r="A1308">
            <v>19000111</v>
          </cell>
          <cell r="C1308" t="str">
            <v>Land Sales - accum Def Inc Taxes</v>
          </cell>
          <cell r="D1308">
            <v>1120183.3799999999</v>
          </cell>
          <cell r="E1308">
            <v>1089037.58</v>
          </cell>
          <cell r="F1308">
            <v>1104925.98</v>
          </cell>
          <cell r="G1308">
            <v>1100533.3999999999</v>
          </cell>
          <cell r="H1308">
            <v>1105399.02</v>
          </cell>
          <cell r="I1308">
            <v>1091678.8899999999</v>
          </cell>
          <cell r="J1308">
            <v>1077085.08</v>
          </cell>
          <cell r="K1308">
            <v>1085173.6000000001</v>
          </cell>
          <cell r="L1308">
            <v>1077418.1299999999</v>
          </cell>
          <cell r="M1308">
            <v>1062824.33</v>
          </cell>
          <cell r="N1308">
            <v>1048230.52</v>
          </cell>
          <cell r="O1308">
            <v>1035431.42</v>
          </cell>
          <cell r="P1308">
            <v>1020837.62</v>
          </cell>
          <cell r="Q1308">
            <v>1079020.7041666666</v>
          </cell>
          <cell r="V1308">
            <v>0</v>
          </cell>
          <cell r="W1308">
            <v>0</v>
          </cell>
          <cell r="X1308">
            <v>0</v>
          </cell>
          <cell r="AD1308">
            <v>0</v>
          </cell>
          <cell r="AH1308">
            <v>1079020.7041666666</v>
          </cell>
          <cell r="AJ1308">
            <v>0</v>
          </cell>
        </row>
        <row r="1309">
          <cell r="A1309">
            <v>19000112</v>
          </cell>
          <cell r="C1309" t="str">
            <v>DFIT- Int'l Paper West Coast Capacity Agreement</v>
          </cell>
          <cell r="D1309">
            <v>37783.699999999997</v>
          </cell>
          <cell r="E1309">
            <v>36734.160000000003</v>
          </cell>
          <cell r="F1309">
            <v>35684.61</v>
          </cell>
          <cell r="G1309">
            <v>34635.07</v>
          </cell>
          <cell r="H1309">
            <v>33585.519999999997</v>
          </cell>
          <cell r="I1309">
            <v>32535.98</v>
          </cell>
          <cell r="J1309">
            <v>31486.43</v>
          </cell>
          <cell r="K1309">
            <v>30436.89</v>
          </cell>
          <cell r="L1309">
            <v>29387.34</v>
          </cell>
          <cell r="M1309">
            <v>28337.8</v>
          </cell>
          <cell r="N1309">
            <v>27288.25</v>
          </cell>
          <cell r="O1309">
            <v>26238.71</v>
          </cell>
          <cell r="P1309">
            <v>25189.16</v>
          </cell>
          <cell r="Q1309">
            <v>31486.432499999999</v>
          </cell>
          <cell r="S1309" t="str">
            <v>10</v>
          </cell>
          <cell r="T1309" t="str">
            <v>39</v>
          </cell>
          <cell r="V1309">
            <v>0</v>
          </cell>
          <cell r="W1309">
            <v>0</v>
          </cell>
          <cell r="X1309">
            <v>0</v>
          </cell>
          <cell r="Z1309">
            <v>31486.432499999999</v>
          </cell>
          <cell r="AA1309">
            <v>31486.432499999999</v>
          </cell>
          <cell r="AD1309">
            <v>0</v>
          </cell>
          <cell r="AJ1309">
            <v>0</v>
          </cell>
        </row>
        <row r="1310">
          <cell r="A1310">
            <v>19000121</v>
          </cell>
          <cell r="C1310" t="str">
            <v>Cabot Gas Contract - accum Def Inc Taxe</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t="str">
            <v>26a</v>
          </cell>
          <cell r="T1310">
            <v>22</v>
          </cell>
          <cell r="V1310">
            <v>0</v>
          </cell>
          <cell r="W1310">
            <v>0</v>
          </cell>
          <cell r="X1310">
            <v>0</v>
          </cell>
          <cell r="Y1310">
            <v>0</v>
          </cell>
          <cell r="AA1310">
            <v>0</v>
          </cell>
          <cell r="AC1310">
            <v>0</v>
          </cell>
          <cell r="AD1310">
            <v>0</v>
          </cell>
          <cell r="AJ1310">
            <v>0</v>
          </cell>
        </row>
        <row r="1311">
          <cell r="A1311">
            <v>19000121</v>
          </cell>
          <cell r="C1311" t="str">
            <v xml:space="preserve">Land Sales - Gas  </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V1311">
            <v>0</v>
          </cell>
          <cell r="W1311">
            <v>0</v>
          </cell>
          <cell r="X1311">
            <v>0</v>
          </cell>
          <cell r="AD1311">
            <v>0</v>
          </cell>
          <cell r="AH1311">
            <v>0</v>
          </cell>
          <cell r="AJ1311">
            <v>0</v>
          </cell>
        </row>
        <row r="1312">
          <cell r="A1312">
            <v>19000122</v>
          </cell>
          <cell r="C1312" t="str">
            <v>DFIT - Land Sales - Gas</v>
          </cell>
          <cell r="D1312">
            <v>-95579.13</v>
          </cell>
          <cell r="E1312">
            <v>-96902.43</v>
          </cell>
          <cell r="F1312">
            <v>-98225.72</v>
          </cell>
          <cell r="G1312">
            <v>-93652.09</v>
          </cell>
          <cell r="H1312">
            <v>-94975.39</v>
          </cell>
          <cell r="I1312">
            <v>-96298.69</v>
          </cell>
          <cell r="J1312">
            <v>-97621.98</v>
          </cell>
          <cell r="K1312">
            <v>-98945.279999999999</v>
          </cell>
          <cell r="L1312">
            <v>-100268.57</v>
          </cell>
          <cell r="M1312">
            <v>-101591.87</v>
          </cell>
          <cell r="N1312">
            <v>-102915.17</v>
          </cell>
          <cell r="O1312">
            <v>-100949.01</v>
          </cell>
          <cell r="P1312">
            <v>-102272.31</v>
          </cell>
          <cell r="Q1312">
            <v>-98439.326666666675</v>
          </cell>
          <cell r="V1312">
            <v>0</v>
          </cell>
          <cell r="W1312">
            <v>0</v>
          </cell>
          <cell r="X1312">
            <v>0</v>
          </cell>
          <cell r="AD1312">
            <v>0</v>
          </cell>
          <cell r="AH1312">
            <v>-98439.326666666675</v>
          </cell>
          <cell r="AJ1312">
            <v>0</v>
          </cell>
        </row>
        <row r="1313">
          <cell r="A1313">
            <v>19000123</v>
          </cell>
          <cell r="C1313" t="str">
            <v>SERPS - accum Def Inc Taxes</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V1313">
            <v>0</v>
          </cell>
          <cell r="W1313">
            <v>0</v>
          </cell>
          <cell r="X1313">
            <v>0</v>
          </cell>
          <cell r="AD1313">
            <v>0</v>
          </cell>
          <cell r="AH1313">
            <v>0</v>
          </cell>
          <cell r="AJ1313">
            <v>0</v>
          </cell>
        </row>
        <row r="1314">
          <cell r="A1314">
            <v>19000131</v>
          </cell>
          <cell r="C1314" t="str">
            <v>DFIT - FAS 133 Asset PCA - L/T</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T1314" t="str">
            <v>58</v>
          </cell>
          <cell r="V1314">
            <v>0</v>
          </cell>
          <cell r="W1314">
            <v>0</v>
          </cell>
          <cell r="X1314">
            <v>0</v>
          </cell>
          <cell r="AD1314">
            <v>0</v>
          </cell>
          <cell r="AE1314">
            <v>0</v>
          </cell>
          <cell r="AF1314">
            <v>0</v>
          </cell>
          <cell r="AG1314">
            <v>0</v>
          </cell>
          <cell r="AJ1314">
            <v>0</v>
          </cell>
        </row>
        <row r="1315">
          <cell r="A1315">
            <v>19000133</v>
          </cell>
          <cell r="C1315" t="str">
            <v>Non-Qual SRP - Officers - accum Def Inc Taxes</v>
          </cell>
          <cell r="D1315">
            <v>13718637.85</v>
          </cell>
          <cell r="E1315">
            <v>13826956.57</v>
          </cell>
          <cell r="F1315">
            <v>13934006.82</v>
          </cell>
          <cell r="G1315">
            <v>14052102.789999999</v>
          </cell>
          <cell r="H1315">
            <v>14121459.35</v>
          </cell>
          <cell r="I1315">
            <v>14204588.17</v>
          </cell>
          <cell r="J1315">
            <v>14079961.390000001</v>
          </cell>
          <cell r="K1315">
            <v>13978173</v>
          </cell>
          <cell r="L1315">
            <v>14061092.529999999</v>
          </cell>
          <cell r="M1315">
            <v>14144048.23</v>
          </cell>
          <cell r="N1315">
            <v>14227004.289999999</v>
          </cell>
          <cell r="O1315">
            <v>14310592.91</v>
          </cell>
          <cell r="P1315">
            <v>14393031.859999999</v>
          </cell>
          <cell r="Q1315">
            <v>14082985.075416667</v>
          </cell>
          <cell r="T1315" t="str">
            <v>58</v>
          </cell>
          <cell r="V1315">
            <v>0</v>
          </cell>
          <cell r="W1315">
            <v>0</v>
          </cell>
          <cell r="X1315">
            <v>0</v>
          </cell>
          <cell r="AD1315">
            <v>0</v>
          </cell>
          <cell r="AE1315">
            <v>14082985.075416667</v>
          </cell>
          <cell r="AF1315">
            <v>14082985.075416667</v>
          </cell>
          <cell r="AG1315">
            <v>14082985.075416667</v>
          </cell>
          <cell r="AJ1315">
            <v>0</v>
          </cell>
        </row>
        <row r="1316">
          <cell r="A1316">
            <v>19000141</v>
          </cell>
          <cell r="C1316" t="str">
            <v>DFIT Gain on Skagit Sale</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V1316">
            <v>0</v>
          </cell>
          <cell r="W1316">
            <v>0</v>
          </cell>
          <cell r="X1316">
            <v>0</v>
          </cell>
          <cell r="AD1316">
            <v>0</v>
          </cell>
          <cell r="AH1316">
            <v>0</v>
          </cell>
          <cell r="AJ1316">
            <v>0</v>
          </cell>
        </row>
        <row r="1317">
          <cell r="A1317">
            <v>19000151</v>
          </cell>
          <cell r="C1317" t="str">
            <v>DFIT - Westcoast Capacity Assignment - Electric</v>
          </cell>
          <cell r="D1317">
            <v>423216.47</v>
          </cell>
          <cell r="E1317">
            <v>411778.18</v>
          </cell>
          <cell r="F1317">
            <v>400339.9</v>
          </cell>
          <cell r="G1317">
            <v>388901.62</v>
          </cell>
          <cell r="H1317">
            <v>377463.34</v>
          </cell>
          <cell r="I1317">
            <v>366025.05</v>
          </cell>
          <cell r="J1317">
            <v>354586.77</v>
          </cell>
          <cell r="K1317">
            <v>343148.49</v>
          </cell>
          <cell r="L1317">
            <v>331710.2</v>
          </cell>
          <cell r="M1317">
            <v>320271.92</v>
          </cell>
          <cell r="N1317">
            <v>308833.64</v>
          </cell>
          <cell r="O1317">
            <v>297395.34999999998</v>
          </cell>
          <cell r="P1317">
            <v>285957.07</v>
          </cell>
          <cell r="Q1317">
            <v>354586.76916666672</v>
          </cell>
          <cell r="R1317" t="str">
            <v>26b</v>
          </cell>
          <cell r="T1317" t="str">
            <v>22</v>
          </cell>
          <cell r="Y1317">
            <v>354586.76916666672</v>
          </cell>
          <cell r="AA1317">
            <v>354586.76916666672</v>
          </cell>
          <cell r="AJ1317">
            <v>0</v>
          </cell>
        </row>
        <row r="1318">
          <cell r="A1318">
            <v>19000153</v>
          </cell>
          <cell r="C1318" t="str">
            <v>L-T Incentive Plan - accum Def Inc Taxes</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T1318" t="str">
            <v>58</v>
          </cell>
          <cell r="V1318">
            <v>0</v>
          </cell>
          <cell r="W1318">
            <v>0</v>
          </cell>
          <cell r="X1318">
            <v>0</v>
          </cell>
          <cell r="AD1318">
            <v>0</v>
          </cell>
          <cell r="AE1318">
            <v>0</v>
          </cell>
          <cell r="AF1318">
            <v>0</v>
          </cell>
          <cell r="AG1318">
            <v>0</v>
          </cell>
          <cell r="AJ1318">
            <v>0</v>
          </cell>
        </row>
        <row r="1319">
          <cell r="A1319">
            <v>19000161</v>
          </cell>
          <cell r="C1319" t="str">
            <v>Env Clean-Up - accum Def Inc Taxes</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V1319">
            <v>0</v>
          </cell>
          <cell r="W1319">
            <v>0</v>
          </cell>
          <cell r="X1319">
            <v>0</v>
          </cell>
          <cell r="AD1319">
            <v>0</v>
          </cell>
          <cell r="AH1319">
            <v>0</v>
          </cell>
          <cell r="AJ1319">
            <v>0</v>
          </cell>
        </row>
        <row r="1320">
          <cell r="A1320">
            <v>19000163</v>
          </cell>
          <cell r="C1320" t="str">
            <v>DFIT - LTIP Restricted Stock</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T1320" t="str">
            <v>58</v>
          </cell>
          <cell r="V1320">
            <v>0</v>
          </cell>
          <cell r="W1320">
            <v>0</v>
          </cell>
          <cell r="X1320">
            <v>0</v>
          </cell>
          <cell r="AD1320">
            <v>0</v>
          </cell>
          <cell r="AE1320">
            <v>0</v>
          </cell>
          <cell r="AF1320">
            <v>0</v>
          </cell>
          <cell r="AG1320">
            <v>0</v>
          </cell>
          <cell r="AJ1320">
            <v>0</v>
          </cell>
        </row>
        <row r="1321">
          <cell r="A1321">
            <v>19000173</v>
          </cell>
          <cell r="C1321" t="str">
            <v>DFIT - Officer Restricted Stock</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T1321" t="str">
            <v>58</v>
          </cell>
          <cell r="V1321">
            <v>0</v>
          </cell>
          <cell r="W1321">
            <v>0</v>
          </cell>
          <cell r="X1321">
            <v>0</v>
          </cell>
          <cell r="AD1321">
            <v>0</v>
          </cell>
          <cell r="AE1321">
            <v>0</v>
          </cell>
          <cell r="AF1321">
            <v>0</v>
          </cell>
          <cell r="AG1321">
            <v>0</v>
          </cell>
          <cell r="AJ1321">
            <v>0</v>
          </cell>
        </row>
        <row r="1322">
          <cell r="A1322">
            <v>19000181</v>
          </cell>
          <cell r="C1322" t="str">
            <v>Electric - Env Remediation Costs - accum Def</v>
          </cell>
          <cell r="D1322">
            <v>-1148162.1499999999</v>
          </cell>
          <cell r="E1322">
            <v>-1169854.73</v>
          </cell>
          <cell r="F1322">
            <v>-1193012.23</v>
          </cell>
          <cell r="G1322">
            <v>-1142919.3400000001</v>
          </cell>
          <cell r="H1322">
            <v>-1162426.3700000001</v>
          </cell>
          <cell r="I1322">
            <v>-1153814.57</v>
          </cell>
          <cell r="J1322">
            <v>-1165539.96</v>
          </cell>
          <cell r="K1322">
            <v>-1185574.51</v>
          </cell>
          <cell r="L1322">
            <v>-1031089.63</v>
          </cell>
          <cell r="M1322">
            <v>-1050732.8</v>
          </cell>
          <cell r="N1322">
            <v>-1007442.59</v>
          </cell>
          <cell r="O1322">
            <v>-1019376.96</v>
          </cell>
          <cell r="P1322">
            <v>-1031617.27</v>
          </cell>
          <cell r="Q1322">
            <v>-1114306.1166666669</v>
          </cell>
          <cell r="V1322">
            <v>0</v>
          </cell>
          <cell r="W1322">
            <v>0</v>
          </cell>
          <cell r="X1322">
            <v>0</v>
          </cell>
          <cell r="AD1322">
            <v>0</v>
          </cell>
          <cell r="AH1322">
            <v>-1114306.1166666669</v>
          </cell>
          <cell r="AJ1322">
            <v>0</v>
          </cell>
        </row>
        <row r="1323">
          <cell r="A1323">
            <v>19000183</v>
          </cell>
          <cell r="C1323" t="str">
            <v>DFIT Commitment Fees</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T1323" t="str">
            <v>58</v>
          </cell>
          <cell r="V1323">
            <v>0</v>
          </cell>
          <cell r="W1323">
            <v>0</v>
          </cell>
          <cell r="X1323">
            <v>0</v>
          </cell>
          <cell r="AD1323">
            <v>0</v>
          </cell>
          <cell r="AE1323">
            <v>0</v>
          </cell>
          <cell r="AF1323">
            <v>0</v>
          </cell>
          <cell r="AG1323">
            <v>0</v>
          </cell>
          <cell r="AJ1323">
            <v>0</v>
          </cell>
        </row>
        <row r="1324">
          <cell r="A1324">
            <v>19000193</v>
          </cell>
          <cell r="C1324" t="str">
            <v>DFIT Charitable Contribution Carryforward</v>
          </cell>
          <cell r="D1324">
            <v>17207.97</v>
          </cell>
          <cell r="E1324">
            <v>17207.97</v>
          </cell>
          <cell r="F1324">
            <v>17207.97</v>
          </cell>
          <cell r="G1324">
            <v>176679.87</v>
          </cell>
          <cell r="H1324">
            <v>176679.87</v>
          </cell>
          <cell r="I1324">
            <v>176679.87</v>
          </cell>
          <cell r="J1324">
            <v>176679.87</v>
          </cell>
          <cell r="K1324">
            <v>176679.87</v>
          </cell>
          <cell r="L1324">
            <v>176679.87</v>
          </cell>
          <cell r="M1324">
            <v>176679.87</v>
          </cell>
          <cell r="N1324">
            <v>176679.87</v>
          </cell>
          <cell r="O1324">
            <v>176679.87</v>
          </cell>
          <cell r="P1324">
            <v>176679.87</v>
          </cell>
          <cell r="Q1324">
            <v>143456.55750000002</v>
          </cell>
          <cell r="T1324" t="str">
            <v>58</v>
          </cell>
          <cell r="U1324" t="str">
            <v>Changed</v>
          </cell>
          <cell r="V1324">
            <v>0</v>
          </cell>
          <cell r="W1324">
            <v>0</v>
          </cell>
          <cell r="X1324">
            <v>0</v>
          </cell>
          <cell r="AD1324">
            <v>0</v>
          </cell>
          <cell r="AE1324">
            <v>143456.55750000002</v>
          </cell>
          <cell r="AF1324">
            <v>143456.55750000002</v>
          </cell>
          <cell r="AG1324">
            <v>143456.55750000002</v>
          </cell>
          <cell r="AJ1324">
            <v>0</v>
          </cell>
        </row>
        <row r="1325">
          <cell r="A1325">
            <v>19000221</v>
          </cell>
          <cell r="C1325" t="str">
            <v>SFAS106 Operating - accum Def Inc Taxes</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V1325">
            <v>0</v>
          </cell>
          <cell r="W1325">
            <v>0</v>
          </cell>
          <cell r="X1325">
            <v>0</v>
          </cell>
          <cell r="AD1325">
            <v>0</v>
          </cell>
          <cell r="AH1325">
            <v>0</v>
          </cell>
          <cell r="AJ1325">
            <v>0</v>
          </cell>
        </row>
        <row r="1326">
          <cell r="A1326">
            <v>19000231</v>
          </cell>
          <cell r="C1326" t="str">
            <v>FIT on FAS 157 Liability Reserve - ST E</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T1326" t="str">
            <v>58</v>
          </cell>
          <cell r="AD1326">
            <v>0</v>
          </cell>
          <cell r="AE1326">
            <v>0</v>
          </cell>
          <cell r="AF1326">
            <v>0</v>
          </cell>
          <cell r="AG1326">
            <v>0</v>
          </cell>
          <cell r="AJ1326">
            <v>0</v>
          </cell>
        </row>
        <row r="1327">
          <cell r="A1327">
            <v>19000233</v>
          </cell>
          <cell r="C1327" t="str">
            <v>SFAS106 Non-Operating - accum Def Inc Taxes</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V1327">
            <v>0</v>
          </cell>
          <cell r="W1327">
            <v>0</v>
          </cell>
          <cell r="X1327">
            <v>0</v>
          </cell>
          <cell r="AD1327">
            <v>0</v>
          </cell>
          <cell r="AH1327">
            <v>0</v>
          </cell>
          <cell r="AJ1327">
            <v>0</v>
          </cell>
        </row>
        <row r="1328">
          <cell r="A1328">
            <v>19000241</v>
          </cell>
          <cell r="C1328" t="str">
            <v>FIT on FAS 157 Liability Reserve - LT E</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T1328" t="str">
            <v>58</v>
          </cell>
          <cell r="AD1328">
            <v>0</v>
          </cell>
          <cell r="AE1328">
            <v>0</v>
          </cell>
          <cell r="AF1328">
            <v>0</v>
          </cell>
          <cell r="AG1328">
            <v>0</v>
          </cell>
          <cell r="AJ1328">
            <v>0</v>
          </cell>
        </row>
        <row r="1329">
          <cell r="A1329">
            <v>19000243</v>
          </cell>
          <cell r="C1329" t="str">
            <v>SFAS106 Plan Curtail Loss - accum Def Inc Tax</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V1329">
            <v>0</v>
          </cell>
          <cell r="W1329">
            <v>0</v>
          </cell>
          <cell r="X1329">
            <v>0</v>
          </cell>
          <cell r="AD1329">
            <v>0</v>
          </cell>
          <cell r="AH1329">
            <v>0</v>
          </cell>
          <cell r="AJ1329">
            <v>0</v>
          </cell>
        </row>
        <row r="1330">
          <cell r="A1330">
            <v>19000251</v>
          </cell>
          <cell r="C1330" t="str">
            <v>Gain on Disp Of Emiss Allow - ACD Def Inc Tax</v>
          </cell>
          <cell r="D1330">
            <v>17226.759999999998</v>
          </cell>
          <cell r="E1330">
            <v>16299.1</v>
          </cell>
          <cell r="F1330">
            <v>15371.45</v>
          </cell>
          <cell r="G1330">
            <v>14407.36</v>
          </cell>
          <cell r="H1330">
            <v>13479.7</v>
          </cell>
          <cell r="I1330">
            <v>12552.04</v>
          </cell>
          <cell r="J1330">
            <v>11624.39</v>
          </cell>
          <cell r="K1330">
            <v>10696.73</v>
          </cell>
          <cell r="L1330">
            <v>9769.42</v>
          </cell>
          <cell r="M1330">
            <v>9281.94</v>
          </cell>
          <cell r="N1330">
            <v>8794.4599999999991</v>
          </cell>
          <cell r="O1330">
            <v>8306.98</v>
          </cell>
          <cell r="P1330">
            <v>7819.5</v>
          </cell>
          <cell r="Q1330">
            <v>11925.558333333332</v>
          </cell>
          <cell r="T1330" t="str">
            <v xml:space="preserve"> </v>
          </cell>
          <cell r="U1330" t="str">
            <v>Changed</v>
          </cell>
          <cell r="V1330">
            <v>0</v>
          </cell>
          <cell r="W1330">
            <v>0</v>
          </cell>
          <cell r="X1330">
            <v>0</v>
          </cell>
          <cell r="AD1330">
            <v>0</v>
          </cell>
          <cell r="AH1330">
            <v>11925.558333333332</v>
          </cell>
          <cell r="AJ1330">
            <v>0</v>
          </cell>
        </row>
        <row r="1331">
          <cell r="A1331">
            <v>19000261</v>
          </cell>
          <cell r="C1331" t="str">
            <v>Pension Costs - VSRP/ESP - accum Def Inc Taxe</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V1331">
            <v>0</v>
          </cell>
          <cell r="W1331">
            <v>0</v>
          </cell>
          <cell r="X1331">
            <v>0</v>
          </cell>
          <cell r="AD1331">
            <v>0</v>
          </cell>
          <cell r="AH1331">
            <v>0</v>
          </cell>
          <cell r="AJ1331">
            <v>0</v>
          </cell>
        </row>
        <row r="1332">
          <cell r="A1332">
            <v>19000281</v>
          </cell>
          <cell r="C1332" t="str">
            <v>Def FIT - Deferred Compensation</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V1332">
            <v>0</v>
          </cell>
          <cell r="W1332">
            <v>0</v>
          </cell>
          <cell r="X1332">
            <v>0</v>
          </cell>
          <cell r="AD1332">
            <v>0</v>
          </cell>
          <cell r="AH1332">
            <v>0</v>
          </cell>
          <cell r="AJ1332">
            <v>0</v>
          </cell>
        </row>
        <row r="1333">
          <cell r="A1333">
            <v>19000282</v>
          </cell>
          <cell r="C1333" t="str">
            <v>Def FIT - Deferred Compensation</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T1333" t="str">
            <v>39</v>
          </cell>
          <cell r="V1333">
            <v>0</v>
          </cell>
          <cell r="W1333">
            <v>0</v>
          </cell>
          <cell r="X1333">
            <v>0</v>
          </cell>
          <cell r="AB1333">
            <v>0</v>
          </cell>
          <cell r="AC1333">
            <v>0</v>
          </cell>
          <cell r="AD1333">
            <v>0</v>
          </cell>
          <cell r="AJ1333">
            <v>0</v>
          </cell>
        </row>
        <row r="1334">
          <cell r="A1334">
            <v>19000283</v>
          </cell>
          <cell r="C1334" t="str">
            <v>Sr Mgmt L-T Incentive Plan - accum Def Inc Ta</v>
          </cell>
          <cell r="D1334">
            <v>2425588.63</v>
          </cell>
          <cell r="E1334">
            <v>2542566.33</v>
          </cell>
          <cell r="F1334">
            <v>2659544.0299999998</v>
          </cell>
          <cell r="G1334">
            <v>2988057.18</v>
          </cell>
          <cell r="H1334">
            <v>3107407.18</v>
          </cell>
          <cell r="I1334">
            <v>3226757.18</v>
          </cell>
          <cell r="J1334">
            <v>2019918.79</v>
          </cell>
          <cell r="K1334">
            <v>2146618.79</v>
          </cell>
          <cell r="L1334">
            <v>2273318.79</v>
          </cell>
          <cell r="M1334">
            <v>2361442.84</v>
          </cell>
          <cell r="N1334">
            <v>2493392.84</v>
          </cell>
          <cell r="O1334">
            <v>2625342.84</v>
          </cell>
          <cell r="P1334">
            <v>2633065.94</v>
          </cell>
          <cell r="Q1334">
            <v>2581141.1729166661</v>
          </cell>
          <cell r="T1334" t="str">
            <v>58</v>
          </cell>
          <cell r="V1334">
            <v>0</v>
          </cell>
          <cell r="W1334">
            <v>0</v>
          </cell>
          <cell r="X1334">
            <v>0</v>
          </cell>
          <cell r="AD1334">
            <v>0</v>
          </cell>
          <cell r="AE1334">
            <v>2581141.1729166661</v>
          </cell>
          <cell r="AF1334">
            <v>2581141.1729166661</v>
          </cell>
          <cell r="AG1334">
            <v>2581141.1729166661</v>
          </cell>
          <cell r="AJ1334">
            <v>0</v>
          </cell>
        </row>
        <row r="1335">
          <cell r="A1335">
            <v>19000293</v>
          </cell>
          <cell r="C1335" t="str">
            <v>Non-Integr Merger Costs - accum Def Inc Taxes</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V1335">
            <v>0</v>
          </cell>
          <cell r="W1335">
            <v>0</v>
          </cell>
          <cell r="X1335">
            <v>0</v>
          </cell>
          <cell r="AD1335">
            <v>0</v>
          </cell>
          <cell r="AH1335">
            <v>0</v>
          </cell>
          <cell r="AJ1335">
            <v>0</v>
          </cell>
        </row>
        <row r="1336">
          <cell r="A1336">
            <v>19000301</v>
          </cell>
          <cell r="C1336" t="str">
            <v>IRS Audit 92-94 - accum Def Inc Taxes</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T1336" t="str">
            <v>58</v>
          </cell>
          <cell r="V1336">
            <v>0</v>
          </cell>
          <cell r="W1336">
            <v>0</v>
          </cell>
          <cell r="X1336">
            <v>0</v>
          </cell>
          <cell r="AD1336">
            <v>0</v>
          </cell>
          <cell r="AE1336">
            <v>0</v>
          </cell>
          <cell r="AF1336">
            <v>0</v>
          </cell>
          <cell r="AG1336">
            <v>0</v>
          </cell>
          <cell r="AJ1336">
            <v>0</v>
          </cell>
        </row>
        <row r="1337">
          <cell r="A1337">
            <v>19000303</v>
          </cell>
          <cell r="C1337" t="str">
            <v>Def FIT - FAS 123 LTIP</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T1337" t="str">
            <v>58</v>
          </cell>
          <cell r="V1337">
            <v>0</v>
          </cell>
          <cell r="W1337">
            <v>0</v>
          </cell>
          <cell r="X1337">
            <v>0</v>
          </cell>
          <cell r="AD1337">
            <v>0</v>
          </cell>
          <cell r="AE1337">
            <v>0</v>
          </cell>
          <cell r="AF1337">
            <v>0</v>
          </cell>
          <cell r="AG1337">
            <v>0</v>
          </cell>
          <cell r="AJ1337">
            <v>0</v>
          </cell>
        </row>
        <row r="1338">
          <cell r="A1338">
            <v>19000313</v>
          </cell>
          <cell r="C1338" t="str">
            <v>Def FIT - Performance Based Compensatio</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T1338" t="str">
            <v>58</v>
          </cell>
          <cell r="V1338">
            <v>0</v>
          </cell>
          <cell r="W1338">
            <v>0</v>
          </cell>
          <cell r="X1338">
            <v>0</v>
          </cell>
          <cell r="AD1338">
            <v>0</v>
          </cell>
          <cell r="AE1338">
            <v>0</v>
          </cell>
          <cell r="AF1338">
            <v>0</v>
          </cell>
          <cell r="AG1338">
            <v>0</v>
          </cell>
          <cell r="AJ1338">
            <v>0</v>
          </cell>
        </row>
        <row r="1339">
          <cell r="A1339">
            <v>19000321</v>
          </cell>
          <cell r="C1339" t="str">
            <v>Mark to Market A/R (Sec. 475) - accum Def Inc</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V1339">
            <v>0</v>
          </cell>
          <cell r="W1339">
            <v>0</v>
          </cell>
          <cell r="X1339">
            <v>0</v>
          </cell>
          <cell r="AD1339">
            <v>0</v>
          </cell>
          <cell r="AE1339">
            <v>0</v>
          </cell>
          <cell r="AF1339">
            <v>0</v>
          </cell>
          <cell r="AG1339">
            <v>0</v>
          </cell>
          <cell r="AH1339">
            <v>0</v>
          </cell>
          <cell r="AJ1339">
            <v>0</v>
          </cell>
        </row>
        <row r="1340">
          <cell r="A1340">
            <v>19000341</v>
          </cell>
          <cell r="C1340" t="str">
            <v>Deferred Stock Options (WECO) - accum Def Inc</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V1340">
            <v>0</v>
          </cell>
          <cell r="W1340">
            <v>0</v>
          </cell>
          <cell r="X1340">
            <v>0</v>
          </cell>
          <cell r="AD1340">
            <v>0</v>
          </cell>
          <cell r="AE1340">
            <v>0</v>
          </cell>
          <cell r="AF1340">
            <v>0</v>
          </cell>
          <cell r="AG1340">
            <v>0</v>
          </cell>
          <cell r="AH1340">
            <v>0</v>
          </cell>
          <cell r="AJ1340">
            <v>0</v>
          </cell>
        </row>
        <row r="1341">
          <cell r="A1341">
            <v>19000361</v>
          </cell>
          <cell r="C1341" t="str">
            <v>Gardiner Property Deferred Loss</v>
          </cell>
          <cell r="D1341">
            <v>159437</v>
          </cell>
          <cell r="E1341">
            <v>159437</v>
          </cell>
          <cell r="F1341">
            <v>159437</v>
          </cell>
          <cell r="G1341">
            <v>159437</v>
          </cell>
          <cell r="H1341">
            <v>159437</v>
          </cell>
          <cell r="I1341">
            <v>159437</v>
          </cell>
          <cell r="J1341">
            <v>159437</v>
          </cell>
          <cell r="K1341">
            <v>159437</v>
          </cell>
          <cell r="L1341">
            <v>159437</v>
          </cell>
          <cell r="M1341">
            <v>159437</v>
          </cell>
          <cell r="N1341">
            <v>159437</v>
          </cell>
          <cell r="O1341">
            <v>159437</v>
          </cell>
          <cell r="P1341">
            <v>159437</v>
          </cell>
          <cell r="Q1341">
            <v>159437</v>
          </cell>
          <cell r="V1341">
            <v>0</v>
          </cell>
          <cell r="W1341">
            <v>0</v>
          </cell>
          <cell r="X1341">
            <v>0</v>
          </cell>
          <cell r="AD1341">
            <v>0</v>
          </cell>
          <cell r="AH1341">
            <v>159437</v>
          </cell>
          <cell r="AJ1341">
            <v>0</v>
          </cell>
        </row>
        <row r="1342">
          <cell r="A1342">
            <v>19000371</v>
          </cell>
          <cell r="C1342" t="str">
            <v>Def Tax Colstrip Reclamation Electric</v>
          </cell>
          <cell r="D1342">
            <v>39010.93</v>
          </cell>
          <cell r="E1342">
            <v>40958.379999999997</v>
          </cell>
          <cell r="F1342">
            <v>36753.85</v>
          </cell>
          <cell r="G1342">
            <v>37654.480000000003</v>
          </cell>
          <cell r="H1342">
            <v>35031.72</v>
          </cell>
          <cell r="I1342">
            <v>36636.9</v>
          </cell>
          <cell r="J1342">
            <v>23305.23</v>
          </cell>
          <cell r="K1342">
            <v>13855.16</v>
          </cell>
          <cell r="L1342">
            <v>1046077.73</v>
          </cell>
          <cell r="M1342">
            <v>0</v>
          </cell>
          <cell r="N1342">
            <v>-27032.51</v>
          </cell>
          <cell r="O1342">
            <v>24818.68</v>
          </cell>
          <cell r="P1342">
            <v>24026.14</v>
          </cell>
          <cell r="Q1342">
            <v>108298.17958333332</v>
          </cell>
          <cell r="V1342">
            <v>0</v>
          </cell>
          <cell r="W1342">
            <v>0</v>
          </cell>
          <cell r="X1342">
            <v>0</v>
          </cell>
          <cell r="AD1342">
            <v>0</v>
          </cell>
          <cell r="AH1342">
            <v>108298.17958333332</v>
          </cell>
          <cell r="AJ1342">
            <v>0</v>
          </cell>
        </row>
        <row r="1343">
          <cell r="A1343">
            <v>19000381</v>
          </cell>
          <cell r="C1343" t="str">
            <v>Def Tax Employee Stock Grants-Electric</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V1343">
            <v>0</v>
          </cell>
          <cell r="W1343">
            <v>0</v>
          </cell>
          <cell r="X1343">
            <v>0</v>
          </cell>
          <cell r="AD1343">
            <v>0</v>
          </cell>
          <cell r="AH1343">
            <v>0</v>
          </cell>
          <cell r="AJ1343">
            <v>0</v>
          </cell>
        </row>
        <row r="1344">
          <cell r="A1344">
            <v>19000383</v>
          </cell>
          <cell r="C1344" t="str">
            <v xml:space="preserve">Workers Compensation </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V1344">
            <v>0</v>
          </cell>
          <cell r="W1344">
            <v>0</v>
          </cell>
          <cell r="X1344">
            <v>0</v>
          </cell>
          <cell r="AD1344">
            <v>0</v>
          </cell>
          <cell r="AH1344">
            <v>0</v>
          </cell>
          <cell r="AJ1344">
            <v>0</v>
          </cell>
        </row>
        <row r="1345">
          <cell r="A1345">
            <v>19000393</v>
          </cell>
          <cell r="C1345" t="str">
            <v>Deferred FIT - FAS 133 Fwd Swap Short Term</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T1345" t="str">
            <v>5</v>
          </cell>
          <cell r="V1345">
            <v>0</v>
          </cell>
          <cell r="W1345">
            <v>0</v>
          </cell>
          <cell r="X1345">
            <v>0</v>
          </cell>
          <cell r="AD1345">
            <v>0</v>
          </cell>
          <cell r="AE1345">
            <v>0</v>
          </cell>
          <cell r="AF1345">
            <v>0</v>
          </cell>
          <cell r="AG1345">
            <v>0</v>
          </cell>
          <cell r="AJ1345">
            <v>0</v>
          </cell>
        </row>
        <row r="1346">
          <cell r="A1346">
            <v>19000401</v>
          </cell>
          <cell r="C1346" t="str">
            <v>Deferred FIT - California ISO</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T1346" t="str">
            <v>58</v>
          </cell>
          <cell r="V1346">
            <v>0</v>
          </cell>
          <cell r="W1346">
            <v>0</v>
          </cell>
          <cell r="X1346">
            <v>0</v>
          </cell>
          <cell r="AD1346">
            <v>0</v>
          </cell>
          <cell r="AE1346">
            <v>0</v>
          </cell>
          <cell r="AF1346">
            <v>0</v>
          </cell>
          <cell r="AG1346">
            <v>0</v>
          </cell>
          <cell r="AJ1346">
            <v>0</v>
          </cell>
        </row>
        <row r="1347">
          <cell r="A1347">
            <v>19000403</v>
          </cell>
          <cell r="C1347" t="str">
            <v>Deferred FIT - FAS 133 Fwd Swap Long Term</v>
          </cell>
          <cell r="D1347">
            <v>156778.54999999999</v>
          </cell>
          <cell r="E1347">
            <v>156156.6</v>
          </cell>
          <cell r="F1347">
            <v>155534.65</v>
          </cell>
          <cell r="G1347">
            <v>154912.70000000001</v>
          </cell>
          <cell r="H1347">
            <v>154290.75</v>
          </cell>
          <cell r="I1347">
            <v>153668.79999999999</v>
          </cell>
          <cell r="J1347">
            <v>153046.85</v>
          </cell>
          <cell r="K1347">
            <v>152424.9</v>
          </cell>
          <cell r="L1347">
            <v>151802.95000000001</v>
          </cell>
          <cell r="M1347">
            <v>151181</v>
          </cell>
          <cell r="N1347">
            <v>150559.04999999999</v>
          </cell>
          <cell r="O1347">
            <v>149937.1</v>
          </cell>
          <cell r="P1347">
            <v>149315.15</v>
          </cell>
          <cell r="Q1347">
            <v>153046.85</v>
          </cell>
          <cell r="T1347" t="str">
            <v>5</v>
          </cell>
          <cell r="V1347">
            <v>153046.85</v>
          </cell>
          <cell r="W1347">
            <v>153046.85</v>
          </cell>
          <cell r="X1347">
            <v>153046.85</v>
          </cell>
          <cell r="AD1347">
            <v>0</v>
          </cell>
          <cell r="AE1347">
            <v>0</v>
          </cell>
          <cell r="AF1347">
            <v>0</v>
          </cell>
          <cell r="AG1347">
            <v>0</v>
          </cell>
          <cell r="AJ1347">
            <v>0</v>
          </cell>
        </row>
        <row r="1348">
          <cell r="A1348">
            <v>19000411</v>
          </cell>
          <cell r="C1348" t="str">
            <v>Deferred FIT - California PX</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V1348">
            <v>0</v>
          </cell>
          <cell r="W1348">
            <v>0</v>
          </cell>
          <cell r="X1348">
            <v>0</v>
          </cell>
          <cell r="AD1348">
            <v>0</v>
          </cell>
          <cell r="AE1348">
            <v>0</v>
          </cell>
          <cell r="AF1348">
            <v>0</v>
          </cell>
          <cell r="AG1348">
            <v>0</v>
          </cell>
          <cell r="AH1348">
            <v>0</v>
          </cell>
          <cell r="AJ1348">
            <v>0</v>
          </cell>
        </row>
        <row r="1349">
          <cell r="A1349">
            <v>19000413</v>
          </cell>
          <cell r="C1349" t="str">
            <v>Deferred FIT - Ramgen Reserve</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T1349" t="str">
            <v>58</v>
          </cell>
          <cell r="V1349">
            <v>0</v>
          </cell>
          <cell r="W1349">
            <v>0</v>
          </cell>
          <cell r="X1349">
            <v>0</v>
          </cell>
          <cell r="AD1349">
            <v>0</v>
          </cell>
          <cell r="AE1349">
            <v>0</v>
          </cell>
          <cell r="AF1349">
            <v>0</v>
          </cell>
          <cell r="AG1349">
            <v>0</v>
          </cell>
          <cell r="AJ1349">
            <v>0</v>
          </cell>
        </row>
        <row r="1350">
          <cell r="A1350">
            <v>19000431</v>
          </cell>
          <cell r="C1350" t="str">
            <v>Deferred FIT-Deferred Income (Advance P</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V1350">
            <v>0</v>
          </cell>
          <cell r="W1350">
            <v>0</v>
          </cell>
          <cell r="X1350">
            <v>0</v>
          </cell>
          <cell r="AD1350">
            <v>0</v>
          </cell>
          <cell r="AH1350">
            <v>0</v>
          </cell>
          <cell r="AJ1350">
            <v>0</v>
          </cell>
        </row>
        <row r="1351">
          <cell r="A1351">
            <v>19000433</v>
          </cell>
          <cell r="C1351" t="str">
            <v>NOL Carryforward- LT</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t="str">
            <v>35a2</v>
          </cell>
          <cell r="S1351" t="str">
            <v>11</v>
          </cell>
          <cell r="T1351" t="str">
            <v>29</v>
          </cell>
          <cell r="V1351">
            <v>0</v>
          </cell>
          <cell r="W1351">
            <v>0</v>
          </cell>
          <cell r="X1351">
            <v>0</v>
          </cell>
          <cell r="Y1351">
            <v>0</v>
          </cell>
          <cell r="Z1351">
            <v>0</v>
          </cell>
          <cell r="AA1351">
            <v>0</v>
          </cell>
          <cell r="AD1351">
            <v>0</v>
          </cell>
          <cell r="AJ1351">
            <v>0</v>
          </cell>
        </row>
        <row r="1352">
          <cell r="A1352">
            <v>19000441</v>
          </cell>
          <cell r="C1352" t="str">
            <v>Deferred FIT - FAS 143 Whitehorn 2 &amp; 3</v>
          </cell>
          <cell r="D1352">
            <v>5222601.24</v>
          </cell>
          <cell r="E1352">
            <v>5357222.68</v>
          </cell>
          <cell r="F1352">
            <v>5492078.25</v>
          </cell>
          <cell r="G1352">
            <v>5629937.3899999997</v>
          </cell>
          <cell r="H1352">
            <v>5762617.5199999996</v>
          </cell>
          <cell r="I1352">
            <v>5888026.8799999999</v>
          </cell>
          <cell r="J1352">
            <v>6035050.2999999998</v>
          </cell>
          <cell r="K1352">
            <v>6218972.0700000003</v>
          </cell>
          <cell r="L1352">
            <v>6403123.9199999999</v>
          </cell>
          <cell r="M1352">
            <v>6587506.4000000004</v>
          </cell>
          <cell r="N1352">
            <v>6772120.3399999999</v>
          </cell>
          <cell r="O1352">
            <v>6951620.0599999996</v>
          </cell>
          <cell r="P1352">
            <v>7131037.4299999997</v>
          </cell>
          <cell r="Q1352">
            <v>6106257.92875</v>
          </cell>
          <cell r="R1352" t="str">
            <v>37f</v>
          </cell>
          <cell r="T1352" t="str">
            <v>22</v>
          </cell>
          <cell r="V1352">
            <v>0</v>
          </cell>
          <cell r="W1352">
            <v>0</v>
          </cell>
          <cell r="X1352">
            <v>0</v>
          </cell>
          <cell r="Y1352">
            <v>6106257.92875</v>
          </cell>
          <cell r="AA1352">
            <v>6106257.92875</v>
          </cell>
          <cell r="AD1352">
            <v>0</v>
          </cell>
          <cell r="AJ1352">
            <v>0</v>
          </cell>
        </row>
        <row r="1353">
          <cell r="A1353">
            <v>19000443</v>
          </cell>
          <cell r="C1353" t="str">
            <v>Defrrd Tax Asset - SFAS 158 Qualified P</v>
          </cell>
          <cell r="D1353">
            <v>77544034.310000002</v>
          </cell>
          <cell r="E1353">
            <v>76990378.670000002</v>
          </cell>
          <cell r="F1353">
            <v>76436723.040000007</v>
          </cell>
          <cell r="G1353">
            <v>74089796.549999997</v>
          </cell>
          <cell r="H1353">
            <v>73699342.379999995</v>
          </cell>
          <cell r="I1353">
            <v>73308888.219999999</v>
          </cell>
          <cell r="J1353">
            <v>72918434.049999997</v>
          </cell>
          <cell r="K1353">
            <v>72527979.890000001</v>
          </cell>
          <cell r="L1353">
            <v>72137525.719999999</v>
          </cell>
          <cell r="M1353">
            <v>71747071.560000002</v>
          </cell>
          <cell r="N1353">
            <v>71356617.390000001</v>
          </cell>
          <cell r="O1353">
            <v>70966163.230000004</v>
          </cell>
          <cell r="P1353">
            <v>71044066.609999999</v>
          </cell>
          <cell r="Q1353">
            <v>73372747.596666664</v>
          </cell>
          <cell r="T1353" t="str">
            <v>58</v>
          </cell>
          <cell r="V1353">
            <v>0</v>
          </cell>
          <cell r="W1353">
            <v>0</v>
          </cell>
          <cell r="X1353">
            <v>0</v>
          </cell>
          <cell r="AD1353">
            <v>0</v>
          </cell>
          <cell r="AE1353">
            <v>73372747.596666664</v>
          </cell>
          <cell r="AF1353">
            <v>73372747.596666664</v>
          </cell>
          <cell r="AG1353">
            <v>73372747.596666664</v>
          </cell>
          <cell r="AJ1353">
            <v>0</v>
          </cell>
        </row>
        <row r="1354">
          <cell r="A1354">
            <v>19000451</v>
          </cell>
          <cell r="C1354" t="str">
            <v>Deferred FIT - Canwest Gas Supply - Ele</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t="str">
            <v>37d</v>
          </cell>
          <cell r="T1354">
            <v>22</v>
          </cell>
          <cell r="V1354">
            <v>0</v>
          </cell>
          <cell r="W1354">
            <v>0</v>
          </cell>
          <cell r="X1354">
            <v>0</v>
          </cell>
          <cell r="Y1354">
            <v>0</v>
          </cell>
          <cell r="AA1354">
            <v>0</v>
          </cell>
          <cell r="AC1354">
            <v>0</v>
          </cell>
          <cell r="AD1354">
            <v>0</v>
          </cell>
          <cell r="AJ1354">
            <v>0</v>
          </cell>
        </row>
        <row r="1355">
          <cell r="A1355">
            <v>19000453</v>
          </cell>
          <cell r="C1355" t="str">
            <v>Defrrd Tax Asset - SFAS 158 SERP</v>
          </cell>
          <cell r="D1355">
            <v>6201740.9000000004</v>
          </cell>
          <cell r="E1355">
            <v>6141251.0999999996</v>
          </cell>
          <cell r="F1355">
            <v>6080761.2999999998</v>
          </cell>
          <cell r="G1355">
            <v>4416333.1500000004</v>
          </cell>
          <cell r="H1355">
            <v>4379207.34</v>
          </cell>
          <cell r="I1355">
            <v>4342081.5199999996</v>
          </cell>
          <cell r="J1355">
            <v>4304955.71</v>
          </cell>
          <cell r="K1355">
            <v>4267829.9000000004</v>
          </cell>
          <cell r="L1355">
            <v>4230704.09</v>
          </cell>
          <cell r="M1355">
            <v>4193578.27</v>
          </cell>
          <cell r="N1355">
            <v>4156452.46</v>
          </cell>
          <cell r="O1355">
            <v>4119326.65</v>
          </cell>
          <cell r="P1355">
            <v>4082200.84</v>
          </cell>
          <cell r="Q1355">
            <v>4647871.03</v>
          </cell>
          <cell r="T1355" t="str">
            <v>58</v>
          </cell>
          <cell r="V1355">
            <v>0</v>
          </cell>
          <cell r="W1355">
            <v>0</v>
          </cell>
          <cell r="X1355">
            <v>0</v>
          </cell>
          <cell r="AD1355">
            <v>0</v>
          </cell>
          <cell r="AE1355">
            <v>4647871.03</v>
          </cell>
          <cell r="AF1355">
            <v>4647871.03</v>
          </cell>
          <cell r="AG1355">
            <v>4647871.03</v>
          </cell>
          <cell r="AJ1355">
            <v>0</v>
          </cell>
        </row>
        <row r="1356">
          <cell r="A1356">
            <v>19000461</v>
          </cell>
          <cell r="C1356" t="str">
            <v>Deferred FIT - Sale of GO</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V1356">
            <v>0</v>
          </cell>
          <cell r="W1356">
            <v>0</v>
          </cell>
          <cell r="X1356">
            <v>0</v>
          </cell>
          <cell r="AD1356">
            <v>0</v>
          </cell>
          <cell r="AH1356">
            <v>0</v>
          </cell>
          <cell r="AJ1356">
            <v>0</v>
          </cell>
        </row>
        <row r="1357">
          <cell r="A1357">
            <v>19000463</v>
          </cell>
          <cell r="C1357" t="str">
            <v>Defrrd Tax Asset - SFAS 158 Postrtrmnt</v>
          </cell>
          <cell r="D1357">
            <v>-1126475.46</v>
          </cell>
          <cell r="E1357">
            <v>-1117317.1200000001</v>
          </cell>
          <cell r="F1357">
            <v>-1108158.79</v>
          </cell>
          <cell r="G1357">
            <v>-1034250.46</v>
          </cell>
          <cell r="H1357">
            <v>-1026696.29</v>
          </cell>
          <cell r="I1357">
            <v>-1019142.13</v>
          </cell>
          <cell r="J1357">
            <v>-1011587.96</v>
          </cell>
          <cell r="K1357">
            <v>-1004033.8</v>
          </cell>
          <cell r="L1357">
            <v>-996479.63</v>
          </cell>
          <cell r="M1357">
            <v>-988925.47</v>
          </cell>
          <cell r="N1357">
            <v>-981371.3</v>
          </cell>
          <cell r="O1357">
            <v>-973817.14</v>
          </cell>
          <cell r="P1357">
            <v>-1596642.73</v>
          </cell>
          <cell r="Q1357">
            <v>-1051944.9320833336</v>
          </cell>
          <cell r="T1357" t="str">
            <v>58</v>
          </cell>
          <cell r="V1357">
            <v>0</v>
          </cell>
          <cell r="W1357">
            <v>0</v>
          </cell>
          <cell r="X1357">
            <v>0</v>
          </cell>
          <cell r="AD1357">
            <v>0</v>
          </cell>
          <cell r="AE1357">
            <v>-1051944.9320833336</v>
          </cell>
          <cell r="AF1357">
            <v>-1051944.9320833336</v>
          </cell>
          <cell r="AG1357">
            <v>-1051944.9320833336</v>
          </cell>
          <cell r="AJ1357">
            <v>0</v>
          </cell>
        </row>
        <row r="1358">
          <cell r="A1358">
            <v>19000471</v>
          </cell>
          <cell r="C1358" t="str">
            <v>Deferred FIT - Horizon Wind Energy Paym</v>
          </cell>
          <cell r="D1358">
            <v>3657633.9</v>
          </cell>
          <cell r="E1358">
            <v>3664712.76</v>
          </cell>
          <cell r="F1358">
            <v>3676187.53</v>
          </cell>
          <cell r="G1358">
            <v>3680992.71</v>
          </cell>
          <cell r="H1358">
            <v>3696891.36</v>
          </cell>
          <cell r="I1358">
            <v>3728369.59</v>
          </cell>
          <cell r="J1358">
            <v>3783624.4</v>
          </cell>
          <cell r="K1358">
            <v>3808756.15</v>
          </cell>
          <cell r="L1358">
            <v>3851209.65</v>
          </cell>
          <cell r="M1358">
            <v>3889286.88</v>
          </cell>
          <cell r="N1358">
            <v>3909413.37</v>
          </cell>
          <cell r="O1358">
            <v>3932854.18</v>
          </cell>
          <cell r="P1358">
            <v>3963422.08</v>
          </cell>
          <cell r="Q1358">
            <v>3786068.8808333329</v>
          </cell>
          <cell r="V1358">
            <v>0</v>
          </cell>
          <cell r="W1358">
            <v>0</v>
          </cell>
          <cell r="X1358">
            <v>0</v>
          </cell>
          <cell r="AD1358">
            <v>0</v>
          </cell>
          <cell r="AH1358">
            <v>3786068.8808333329</v>
          </cell>
          <cell r="AJ1358">
            <v>0</v>
          </cell>
        </row>
        <row r="1359">
          <cell r="A1359">
            <v>19000473</v>
          </cell>
          <cell r="C1359" t="str">
            <v>DFIT - AMT Credit Carryforward</v>
          </cell>
          <cell r="D1359">
            <v>2562568</v>
          </cell>
          <cell r="E1359">
            <v>2562568</v>
          </cell>
          <cell r="F1359">
            <v>2562568</v>
          </cell>
          <cell r="G1359">
            <v>2562568</v>
          </cell>
          <cell r="H1359">
            <v>2562568</v>
          </cell>
          <cell r="I1359">
            <v>2562568</v>
          </cell>
          <cell r="J1359">
            <v>2562568</v>
          </cell>
          <cell r="K1359">
            <v>2562568</v>
          </cell>
          <cell r="L1359">
            <v>2562568</v>
          </cell>
          <cell r="M1359">
            <v>2562568</v>
          </cell>
          <cell r="N1359">
            <v>2562568</v>
          </cell>
          <cell r="O1359">
            <v>2562568</v>
          </cell>
          <cell r="P1359">
            <v>2562568</v>
          </cell>
          <cell r="Q1359">
            <v>2562568</v>
          </cell>
          <cell r="V1359">
            <v>0</v>
          </cell>
          <cell r="W1359">
            <v>0</v>
          </cell>
          <cell r="X1359">
            <v>0</v>
          </cell>
          <cell r="AD1359">
            <v>0</v>
          </cell>
          <cell r="AH1359">
            <v>2562568</v>
          </cell>
          <cell r="AJ1359">
            <v>0</v>
          </cell>
        </row>
        <row r="1360">
          <cell r="A1360">
            <v>19000481</v>
          </cell>
          <cell r="C1360" t="str">
            <v>Deferred FIT - FAS 143 ARO Gain/Loss on Settlement</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T1360" t="str">
            <v>58</v>
          </cell>
          <cell r="AD1360">
            <v>0</v>
          </cell>
          <cell r="AE1360">
            <v>0</v>
          </cell>
          <cell r="AF1360">
            <v>0</v>
          </cell>
          <cell r="AG1360">
            <v>0</v>
          </cell>
          <cell r="AJ1360">
            <v>0</v>
          </cell>
        </row>
        <row r="1361">
          <cell r="A1361">
            <v>19000483</v>
          </cell>
          <cell r="C1361" t="str">
            <v>NOL C/F Repairs/Retirements</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t="str">
            <v>35a2</v>
          </cell>
          <cell r="S1361" t="str">
            <v>11</v>
          </cell>
          <cell r="T1361" t="str">
            <v>29</v>
          </cell>
          <cell r="V1361">
            <v>0</v>
          </cell>
          <cell r="W1361">
            <v>0</v>
          </cell>
          <cell r="X1361">
            <v>0</v>
          </cell>
          <cell r="Y1361">
            <v>0</v>
          </cell>
          <cell r="Z1361">
            <v>0</v>
          </cell>
          <cell r="AA1361">
            <v>0</v>
          </cell>
          <cell r="AD1361">
            <v>0</v>
          </cell>
          <cell r="AJ1361">
            <v>0</v>
          </cell>
        </row>
        <row r="1362">
          <cell r="A1362">
            <v>19000491</v>
          </cell>
          <cell r="C1362" t="str">
            <v>DFIT - BPA Transmission Eq Reserve LT</v>
          </cell>
          <cell r="D1362">
            <v>2090026.75</v>
          </cell>
          <cell r="E1362">
            <v>2081957.15</v>
          </cell>
          <cell r="F1362">
            <v>2073887.55</v>
          </cell>
          <cell r="G1362">
            <v>2065817.95</v>
          </cell>
          <cell r="H1362">
            <v>2057748.35</v>
          </cell>
          <cell r="I1362">
            <v>2049678.75</v>
          </cell>
          <cell r="J1362">
            <v>2041609.15</v>
          </cell>
          <cell r="K1362">
            <v>2033539.55</v>
          </cell>
          <cell r="L1362">
            <v>2025469.95</v>
          </cell>
          <cell r="M1362">
            <v>2017400.35</v>
          </cell>
          <cell r="N1362">
            <v>2009330.75</v>
          </cell>
          <cell r="O1362">
            <v>2001261.15</v>
          </cell>
          <cell r="P1362">
            <v>1993191.55</v>
          </cell>
          <cell r="Q1362">
            <v>2041609.1499999997</v>
          </cell>
          <cell r="T1362" t="str">
            <v>58</v>
          </cell>
          <cell r="AD1362">
            <v>0</v>
          </cell>
          <cell r="AE1362">
            <v>2041609.1499999997</v>
          </cell>
          <cell r="AF1362">
            <v>2041609.1499999997</v>
          </cell>
          <cell r="AG1362">
            <v>2041609.1499999997</v>
          </cell>
          <cell r="AJ1362">
            <v>0</v>
          </cell>
        </row>
        <row r="1363">
          <cell r="A1363">
            <v>19000493</v>
          </cell>
          <cell r="C1363" t="str">
            <v>DFIT - MT NOL Carryforward</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V1363">
            <v>0</v>
          </cell>
          <cell r="W1363">
            <v>0</v>
          </cell>
          <cell r="X1363">
            <v>0</v>
          </cell>
          <cell r="AD1363">
            <v>0</v>
          </cell>
          <cell r="AH1363">
            <v>0</v>
          </cell>
          <cell r="AJ1363">
            <v>0</v>
          </cell>
        </row>
        <row r="1364">
          <cell r="A1364">
            <v>19000521</v>
          </cell>
          <cell r="C1364" t="str">
            <v>Encogen Activity - Electric</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t="str">
            <v>32</v>
          </cell>
          <cell r="T1364" t="str">
            <v>22</v>
          </cell>
          <cell r="V1364">
            <v>0</v>
          </cell>
          <cell r="W1364">
            <v>0</v>
          </cell>
          <cell r="X1364">
            <v>0</v>
          </cell>
          <cell r="Y1364">
            <v>0</v>
          </cell>
          <cell r="AA1364">
            <v>0</v>
          </cell>
          <cell r="AD1364">
            <v>0</v>
          </cell>
          <cell r="AJ1364">
            <v>0</v>
          </cell>
        </row>
        <row r="1365">
          <cell r="A1365">
            <v>19000531</v>
          </cell>
          <cell r="C1365" t="str">
            <v>Deferred FIT AP&amp;T Note Receivable Reser</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V1365">
            <v>0</v>
          </cell>
          <cell r="W1365">
            <v>0</v>
          </cell>
          <cell r="X1365">
            <v>0</v>
          </cell>
          <cell r="AD1365">
            <v>0</v>
          </cell>
          <cell r="AH1365">
            <v>0</v>
          </cell>
          <cell r="AJ1365">
            <v>0</v>
          </cell>
        </row>
        <row r="1366">
          <cell r="A1366">
            <v>19000541</v>
          </cell>
          <cell r="C1366" t="str">
            <v>Deferred FIT Colstrip 1&amp;2 Liability Res</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V1366">
            <v>0</v>
          </cell>
          <cell r="W1366">
            <v>0</v>
          </cell>
          <cell r="X1366">
            <v>0</v>
          </cell>
          <cell r="AD1366">
            <v>0</v>
          </cell>
          <cell r="AH1366">
            <v>0</v>
          </cell>
          <cell r="AJ1366">
            <v>0</v>
          </cell>
        </row>
        <row r="1367">
          <cell r="A1367">
            <v>19000543</v>
          </cell>
          <cell r="C1367" t="str">
            <v>DFIT Summit Purchase Opt Buyout</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V1367">
            <v>0</v>
          </cell>
          <cell r="W1367">
            <v>0</v>
          </cell>
          <cell r="X1367">
            <v>0</v>
          </cell>
          <cell r="AD1367">
            <v>0</v>
          </cell>
          <cell r="AH1367">
            <v>0</v>
          </cell>
          <cell r="AJ1367">
            <v>0</v>
          </cell>
        </row>
        <row r="1368">
          <cell r="A1368">
            <v>19000551</v>
          </cell>
          <cell r="C1368" t="str">
            <v>Def FIT - Production Tax Credit-OLD</v>
          </cell>
          <cell r="D1368">
            <v>1965399</v>
          </cell>
          <cell r="E1368">
            <v>1965399</v>
          </cell>
          <cell r="F1368">
            <v>1965399</v>
          </cell>
          <cell r="G1368">
            <v>1965399</v>
          </cell>
          <cell r="H1368">
            <v>1965399</v>
          </cell>
          <cell r="I1368">
            <v>0</v>
          </cell>
          <cell r="J1368">
            <v>1965399</v>
          </cell>
          <cell r="K1368">
            <v>1965399</v>
          </cell>
          <cell r="L1368">
            <v>1965399</v>
          </cell>
          <cell r="M1368">
            <v>1965399</v>
          </cell>
          <cell r="N1368">
            <v>1965399</v>
          </cell>
          <cell r="O1368">
            <v>1965399</v>
          </cell>
          <cell r="P1368">
            <v>1965399</v>
          </cell>
          <cell r="Q1368">
            <v>1801615.75</v>
          </cell>
          <cell r="T1368" t="str">
            <v>58</v>
          </cell>
          <cell r="U1368" t="str">
            <v>Changed</v>
          </cell>
          <cell r="V1368">
            <v>0</v>
          </cell>
          <cell r="W1368">
            <v>0</v>
          </cell>
          <cell r="X1368">
            <v>0</v>
          </cell>
          <cell r="AD1368">
            <v>0</v>
          </cell>
          <cell r="AE1368">
            <v>1801615.75</v>
          </cell>
          <cell r="AF1368">
            <v>1801615.75</v>
          </cell>
          <cell r="AG1368">
            <v>1801615.75</v>
          </cell>
          <cell r="AJ1368">
            <v>0</v>
          </cell>
        </row>
        <row r="1369">
          <cell r="A1369">
            <v>19000552</v>
          </cell>
          <cell r="C1369" t="str">
            <v>Def FIT - Bad Debts- Gas</v>
          </cell>
          <cell r="D1369">
            <v>765140.24</v>
          </cell>
          <cell r="E1369">
            <v>656301.91</v>
          </cell>
          <cell r="F1369">
            <v>677096.72</v>
          </cell>
          <cell r="G1369">
            <v>562917.92000000004</v>
          </cell>
          <cell r="H1369">
            <v>638465.18000000005</v>
          </cell>
          <cell r="I1369">
            <v>561248.64</v>
          </cell>
          <cell r="J1369">
            <v>437513</v>
          </cell>
          <cell r="K1369">
            <v>482606.52</v>
          </cell>
          <cell r="L1369">
            <v>554634.88</v>
          </cell>
          <cell r="M1369">
            <v>527215.46</v>
          </cell>
          <cell r="N1369">
            <v>490289.15</v>
          </cell>
          <cell r="O1369">
            <v>557552.04</v>
          </cell>
          <cell r="P1369">
            <v>539129.1</v>
          </cell>
          <cell r="Q1369">
            <v>566498.00750000007</v>
          </cell>
          <cell r="V1369">
            <v>0</v>
          </cell>
          <cell r="W1369">
            <v>0</v>
          </cell>
          <cell r="X1369">
            <v>0</v>
          </cell>
          <cell r="AH1369">
            <v>566498.00750000007</v>
          </cell>
          <cell r="AJ1369">
            <v>0</v>
          </cell>
        </row>
        <row r="1370">
          <cell r="A1370">
            <v>19000553</v>
          </cell>
          <cell r="C1370" t="str">
            <v>DFIT Summit Landlord Incentive</v>
          </cell>
          <cell r="D1370">
            <v>241142.82</v>
          </cell>
          <cell r="E1370">
            <v>234050.39</v>
          </cell>
          <cell r="F1370">
            <v>226957.95</v>
          </cell>
          <cell r="G1370">
            <v>219865.52</v>
          </cell>
          <cell r="H1370">
            <v>212773.09</v>
          </cell>
          <cell r="I1370">
            <v>205680.65</v>
          </cell>
          <cell r="J1370">
            <v>198588.22</v>
          </cell>
          <cell r="K1370">
            <v>191495.78</v>
          </cell>
          <cell r="L1370">
            <v>184403.35</v>
          </cell>
          <cell r="M1370">
            <v>177310.91</v>
          </cell>
          <cell r="N1370">
            <v>170218.47</v>
          </cell>
          <cell r="O1370">
            <v>163126.04</v>
          </cell>
          <cell r="P1370">
            <v>156033.60999999999</v>
          </cell>
          <cell r="Q1370">
            <v>198588.21541666662</v>
          </cell>
          <cell r="R1370" t="str">
            <v>37g</v>
          </cell>
          <cell r="S1370" t="str">
            <v>10a</v>
          </cell>
          <cell r="T1370" t="str">
            <v>28</v>
          </cell>
          <cell r="V1370">
            <v>0</v>
          </cell>
          <cell r="W1370">
            <v>0</v>
          </cell>
          <cell r="X1370">
            <v>0</v>
          </cell>
          <cell r="Y1370">
            <v>133411.56311691663</v>
          </cell>
          <cell r="Z1370">
            <v>65176.652299749978</v>
          </cell>
          <cell r="AA1370">
            <v>198588.21541666662</v>
          </cell>
          <cell r="AD1370">
            <v>0</v>
          </cell>
          <cell r="AJ1370">
            <v>0</v>
          </cell>
        </row>
        <row r="1371">
          <cell r="A1371">
            <v>19000561</v>
          </cell>
          <cell r="C1371" t="str">
            <v>Def FIT - Wind Loss Settlement Agreemen</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t="str">
            <v>37h</v>
          </cell>
          <cell r="T1371" t="str">
            <v>22</v>
          </cell>
          <cell r="V1371">
            <v>0</v>
          </cell>
          <cell r="W1371">
            <v>0</v>
          </cell>
          <cell r="X1371">
            <v>0</v>
          </cell>
          <cell r="Y1371">
            <v>0</v>
          </cell>
          <cell r="AA1371">
            <v>0</v>
          </cell>
          <cell r="AD1371">
            <v>0</v>
          </cell>
          <cell r="AJ1371">
            <v>0</v>
          </cell>
        </row>
        <row r="1372">
          <cell r="A1372">
            <v>19000562</v>
          </cell>
          <cell r="C1372" t="str">
            <v>Def FIT - Demand Charges</v>
          </cell>
          <cell r="D1372">
            <v>1602040.3</v>
          </cell>
          <cell r="E1372">
            <v>1605794.75</v>
          </cell>
          <cell r="F1372">
            <v>1609549.2</v>
          </cell>
          <cell r="G1372">
            <v>1613302.95</v>
          </cell>
          <cell r="H1372">
            <v>1617057.34</v>
          </cell>
          <cell r="I1372">
            <v>1620811.74</v>
          </cell>
          <cell r="J1372">
            <v>1551030.42</v>
          </cell>
          <cell r="K1372">
            <v>1530272.91</v>
          </cell>
          <cell r="L1372">
            <v>1509515.4</v>
          </cell>
          <cell r="M1372">
            <v>1488757.89</v>
          </cell>
          <cell r="N1372">
            <v>1468000.38</v>
          </cell>
          <cell r="O1372">
            <v>1153100.07</v>
          </cell>
          <cell r="P1372">
            <v>1132342.56</v>
          </cell>
          <cell r="Q1372">
            <v>1511198.7066666668</v>
          </cell>
          <cell r="V1372">
            <v>0</v>
          </cell>
          <cell r="W1372">
            <v>0</v>
          </cell>
          <cell r="X1372">
            <v>0</v>
          </cell>
          <cell r="AB1372">
            <v>0</v>
          </cell>
          <cell r="AD1372">
            <v>0</v>
          </cell>
          <cell r="AH1372">
            <v>1511198.7066666668</v>
          </cell>
          <cell r="AJ1372">
            <v>0</v>
          </cell>
        </row>
        <row r="1373">
          <cell r="A1373">
            <v>19000563</v>
          </cell>
          <cell r="C1373" t="str">
            <v>DFIT Staples Loyalty Incentive</v>
          </cell>
          <cell r="D1373">
            <v>0.02</v>
          </cell>
          <cell r="E1373">
            <v>0.02</v>
          </cell>
          <cell r="F1373">
            <v>0.02</v>
          </cell>
          <cell r="G1373">
            <v>0</v>
          </cell>
          <cell r="H1373">
            <v>0</v>
          </cell>
          <cell r="I1373">
            <v>0</v>
          </cell>
          <cell r="J1373">
            <v>0</v>
          </cell>
          <cell r="K1373">
            <v>0</v>
          </cell>
          <cell r="L1373">
            <v>0</v>
          </cell>
          <cell r="M1373">
            <v>0</v>
          </cell>
          <cell r="N1373">
            <v>0</v>
          </cell>
          <cell r="O1373">
            <v>0</v>
          </cell>
          <cell r="P1373">
            <v>0</v>
          </cell>
          <cell r="Q1373">
            <v>4.1666666666666666E-3</v>
          </cell>
          <cell r="V1373">
            <v>0</v>
          </cell>
          <cell r="W1373">
            <v>0</v>
          </cell>
          <cell r="X1373">
            <v>0</v>
          </cell>
          <cell r="AD1373">
            <v>0</v>
          </cell>
          <cell r="AH1373">
            <v>4.1666666666666666E-3</v>
          </cell>
          <cell r="AJ1373">
            <v>0</v>
          </cell>
        </row>
        <row r="1374">
          <cell r="A1374">
            <v>19000571</v>
          </cell>
          <cell r="C1374" t="str">
            <v>Def FIT - JP Gas Storage Inventory Rese</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AH1374">
            <v>0</v>
          </cell>
          <cell r="AJ1374">
            <v>0</v>
          </cell>
        </row>
        <row r="1375">
          <cell r="A1375">
            <v>19000572</v>
          </cell>
          <cell r="C1375" t="str">
            <v>Def FIT - JP Storage 263A</v>
          </cell>
          <cell r="D1375">
            <v>268142.34999999998</v>
          </cell>
          <cell r="E1375">
            <v>266718.90000000002</v>
          </cell>
          <cell r="F1375">
            <v>265295.45</v>
          </cell>
          <cell r="G1375">
            <v>263872</v>
          </cell>
          <cell r="H1375">
            <v>262448.55</v>
          </cell>
          <cell r="I1375">
            <v>261025.1</v>
          </cell>
          <cell r="J1375">
            <v>259601.65</v>
          </cell>
          <cell r="K1375">
            <v>255010.94</v>
          </cell>
          <cell r="L1375">
            <v>252795.67</v>
          </cell>
          <cell r="M1375">
            <v>250580.41</v>
          </cell>
          <cell r="N1375">
            <v>248365.14</v>
          </cell>
          <cell r="O1375">
            <v>236648.08</v>
          </cell>
          <cell r="P1375">
            <v>234432.81</v>
          </cell>
          <cell r="Q1375">
            <v>256137.45583333334</v>
          </cell>
          <cell r="V1375">
            <v>0</v>
          </cell>
          <cell r="W1375">
            <v>0</v>
          </cell>
          <cell r="X1375">
            <v>0</v>
          </cell>
          <cell r="AB1375">
            <v>0</v>
          </cell>
          <cell r="AD1375">
            <v>0</v>
          </cell>
          <cell r="AH1375">
            <v>256137.45583333334</v>
          </cell>
          <cell r="AJ1375">
            <v>0</v>
          </cell>
        </row>
        <row r="1376">
          <cell r="A1376">
            <v>19000573</v>
          </cell>
          <cell r="C1376" t="str">
            <v>DFIT Bothel Data Ctr. - Ppd Lease Expense</v>
          </cell>
          <cell r="D1376">
            <v>277193.31</v>
          </cell>
          <cell r="E1376">
            <v>273176.02</v>
          </cell>
          <cell r="F1376">
            <v>269158.73</v>
          </cell>
          <cell r="G1376">
            <v>265141.43</v>
          </cell>
          <cell r="H1376">
            <v>261124.14</v>
          </cell>
          <cell r="I1376">
            <v>257106.84</v>
          </cell>
          <cell r="J1376">
            <v>253089.55</v>
          </cell>
          <cell r="K1376">
            <v>249072.26</v>
          </cell>
          <cell r="L1376">
            <v>245054.97</v>
          </cell>
          <cell r="M1376">
            <v>241037.67</v>
          </cell>
          <cell r="N1376">
            <v>237020.38</v>
          </cell>
          <cell r="O1376">
            <v>233003.09</v>
          </cell>
          <cell r="P1376">
            <v>228985.8</v>
          </cell>
          <cell r="Q1376">
            <v>253089.55291666664</v>
          </cell>
          <cell r="R1376" t="str">
            <v>35a</v>
          </cell>
          <cell r="S1376" t="str">
            <v>10a</v>
          </cell>
          <cell r="T1376" t="str">
            <v>28</v>
          </cell>
          <cell r="V1376">
            <v>0</v>
          </cell>
          <cell r="W1376">
            <v>0</v>
          </cell>
          <cell r="X1376">
            <v>0</v>
          </cell>
          <cell r="Y1376">
            <v>170025.56164941663</v>
          </cell>
          <cell r="Z1376">
            <v>83063.991267249992</v>
          </cell>
          <cell r="AA1376">
            <v>253089.55291666664</v>
          </cell>
          <cell r="AD1376">
            <v>0</v>
          </cell>
          <cell r="AJ1376">
            <v>0</v>
          </cell>
        </row>
        <row r="1377">
          <cell r="A1377">
            <v>19000581</v>
          </cell>
          <cell r="C1377" t="str">
            <v>Def FIT - Mint Farm EqOS</v>
          </cell>
          <cell r="D1377">
            <v>2947727.69</v>
          </cell>
          <cell r="E1377">
            <v>2921923.25</v>
          </cell>
          <cell r="F1377">
            <v>2896118.81</v>
          </cell>
          <cell r="G1377">
            <v>2870314.38</v>
          </cell>
          <cell r="H1377">
            <v>2844509.94</v>
          </cell>
          <cell r="I1377">
            <v>2818705.51</v>
          </cell>
          <cell r="J1377">
            <v>2792901.07</v>
          </cell>
          <cell r="K1377">
            <v>2767096.64</v>
          </cell>
          <cell r="L1377">
            <v>2741292.2</v>
          </cell>
          <cell r="M1377">
            <v>2715487.76</v>
          </cell>
          <cell r="N1377">
            <v>2689683.33</v>
          </cell>
          <cell r="O1377">
            <v>2663878.89</v>
          </cell>
          <cell r="P1377">
            <v>2638074.46</v>
          </cell>
          <cell r="Q1377">
            <v>2792901.07125</v>
          </cell>
          <cell r="T1377" t="str">
            <v>58</v>
          </cell>
          <cell r="V1377">
            <v>0</v>
          </cell>
          <cell r="W1377">
            <v>0</v>
          </cell>
          <cell r="X1377">
            <v>0</v>
          </cell>
          <cell r="AD1377">
            <v>0</v>
          </cell>
          <cell r="AE1377">
            <v>2792901.07125</v>
          </cell>
          <cell r="AF1377">
            <v>2792901.07125</v>
          </cell>
          <cell r="AG1377">
            <v>2792901.07125</v>
          </cell>
          <cell r="AJ1377">
            <v>0</v>
          </cell>
        </row>
        <row r="1378">
          <cell r="A1378">
            <v>19000582</v>
          </cell>
          <cell r="C1378" t="str">
            <v>Def FIT - Non Qual SERP</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V1378">
            <v>0</v>
          </cell>
          <cell r="W1378">
            <v>0</v>
          </cell>
          <cell r="X1378">
            <v>0</v>
          </cell>
          <cell r="AD1378">
            <v>0</v>
          </cell>
          <cell r="AH1378">
            <v>0</v>
          </cell>
          <cell r="AJ1378">
            <v>0</v>
          </cell>
        </row>
        <row r="1379">
          <cell r="A1379">
            <v>19000592</v>
          </cell>
          <cell r="C1379" t="str">
            <v>Def FIT - ARO</v>
          </cell>
          <cell r="D1379">
            <v>3796776.06</v>
          </cell>
          <cell r="E1379">
            <v>3802058.64</v>
          </cell>
          <cell r="F1379">
            <v>3807341.53</v>
          </cell>
          <cell r="G1379">
            <v>3813311.58</v>
          </cell>
          <cell r="H1379">
            <v>3819535.98</v>
          </cell>
          <cell r="I1379">
            <v>3825784.37</v>
          </cell>
          <cell r="J1379">
            <v>3832033.19</v>
          </cell>
          <cell r="K1379">
            <v>3838282.51</v>
          </cell>
          <cell r="L1379">
            <v>3844532.25</v>
          </cell>
          <cell r="M1379">
            <v>3850782.49</v>
          </cell>
          <cell r="N1379">
            <v>3857033.2</v>
          </cell>
          <cell r="O1379">
            <v>3863284.38</v>
          </cell>
          <cell r="P1379">
            <v>3869390.44</v>
          </cell>
          <cell r="Q1379">
            <v>3832255.2808333342</v>
          </cell>
          <cell r="R1379" t="str">
            <v xml:space="preserve"> </v>
          </cell>
          <cell r="S1379" t="str">
            <v>10</v>
          </cell>
          <cell r="T1379" t="str">
            <v>39</v>
          </cell>
          <cell r="V1379">
            <v>0</v>
          </cell>
          <cell r="W1379">
            <v>0</v>
          </cell>
          <cell r="X1379">
            <v>0</v>
          </cell>
          <cell r="Z1379">
            <v>3832255.2808333342</v>
          </cell>
          <cell r="AA1379">
            <v>3832255.2808333342</v>
          </cell>
          <cell r="AD1379">
            <v>0</v>
          </cell>
          <cell r="AJ1379">
            <v>0</v>
          </cell>
        </row>
        <row r="1380">
          <cell r="A1380">
            <v>19000591</v>
          </cell>
          <cell r="C1380" t="str">
            <v>WHE-Eq Res</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T1380" t="str">
            <v>58</v>
          </cell>
          <cell r="V1380">
            <v>0</v>
          </cell>
          <cell r="W1380">
            <v>0</v>
          </cell>
          <cell r="X1380">
            <v>0</v>
          </cell>
          <cell r="AB1380">
            <v>0</v>
          </cell>
          <cell r="AE1380">
            <v>0</v>
          </cell>
          <cell r="AF1380">
            <v>0</v>
          </cell>
          <cell r="AG1380">
            <v>0</v>
          </cell>
          <cell r="AJ1380">
            <v>0</v>
          </cell>
        </row>
        <row r="1381">
          <cell r="A1381">
            <v>19000601</v>
          </cell>
          <cell r="C1381" t="str">
            <v>Def FIT - Production Tax Credit-New</v>
          </cell>
          <cell r="D1381">
            <v>171479219</v>
          </cell>
          <cell r="E1381">
            <v>173220747</v>
          </cell>
          <cell r="F1381">
            <v>175119761</v>
          </cell>
          <cell r="G1381">
            <v>176109121</v>
          </cell>
          <cell r="H1381">
            <v>176109121</v>
          </cell>
          <cell r="I1381">
            <v>179928213</v>
          </cell>
          <cell r="J1381">
            <v>179461110</v>
          </cell>
          <cell r="K1381">
            <v>180450613</v>
          </cell>
          <cell r="L1381">
            <v>181858852</v>
          </cell>
          <cell r="M1381">
            <v>183142222</v>
          </cell>
          <cell r="N1381">
            <v>184277388</v>
          </cell>
          <cell r="O1381">
            <v>184282655</v>
          </cell>
          <cell r="P1381">
            <v>186363985</v>
          </cell>
          <cell r="Q1381">
            <v>179406783.75</v>
          </cell>
          <cell r="T1381" t="str">
            <v>58</v>
          </cell>
          <cell r="U1381" t="str">
            <v>Changed</v>
          </cell>
          <cell r="V1381">
            <v>0</v>
          </cell>
          <cell r="W1381">
            <v>0</v>
          </cell>
          <cell r="X1381">
            <v>0</v>
          </cell>
          <cell r="AD1381">
            <v>0</v>
          </cell>
          <cell r="AE1381">
            <v>179406783.75</v>
          </cell>
          <cell r="AF1381">
            <v>179406783.75</v>
          </cell>
          <cell r="AG1381">
            <v>179406783.75</v>
          </cell>
          <cell r="AJ1381">
            <v>0</v>
          </cell>
        </row>
        <row r="1382">
          <cell r="A1382">
            <v>19000603</v>
          </cell>
          <cell r="C1382" t="str">
            <v>DFIT - PTC Non Operating</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t="str">
            <v xml:space="preserve"> </v>
          </cell>
          <cell r="S1382" t="str">
            <v xml:space="preserve"> </v>
          </cell>
          <cell r="T1382" t="str">
            <v>58</v>
          </cell>
          <cell r="V1382">
            <v>0</v>
          </cell>
          <cell r="W1382">
            <v>0</v>
          </cell>
          <cell r="X1382">
            <v>0</v>
          </cell>
          <cell r="AB1382">
            <v>0</v>
          </cell>
          <cell r="AE1382">
            <v>0</v>
          </cell>
          <cell r="AF1382">
            <v>0</v>
          </cell>
          <cell r="AG1382">
            <v>0</v>
          </cell>
          <cell r="AJ1382">
            <v>0</v>
          </cell>
        </row>
        <row r="1383">
          <cell r="A1383">
            <v>19000602</v>
          </cell>
          <cell r="C1383" t="str">
            <v>Def FIT - Accrued PTO</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V1383">
            <v>0</v>
          </cell>
          <cell r="W1383">
            <v>0</v>
          </cell>
          <cell r="X1383">
            <v>0</v>
          </cell>
          <cell r="AB1383">
            <v>0</v>
          </cell>
          <cell r="AC1383">
            <v>0</v>
          </cell>
          <cell r="AD1383">
            <v>0</v>
          </cell>
          <cell r="AH1383">
            <v>0</v>
          </cell>
          <cell r="AJ1383">
            <v>0</v>
          </cell>
        </row>
        <row r="1384">
          <cell r="A1384">
            <v>19000611</v>
          </cell>
          <cell r="C1384" t="str">
            <v>DFIT - PTC - Carrying Costs Equity</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T1384" t="str">
            <v>58</v>
          </cell>
          <cell r="V1384">
            <v>0</v>
          </cell>
          <cell r="W1384">
            <v>0</v>
          </cell>
          <cell r="X1384">
            <v>0</v>
          </cell>
          <cell r="AB1384">
            <v>0</v>
          </cell>
          <cell r="AE1384">
            <v>0</v>
          </cell>
          <cell r="AF1384">
            <v>0</v>
          </cell>
          <cell r="AG1384">
            <v>0</v>
          </cell>
          <cell r="AJ1384">
            <v>0</v>
          </cell>
        </row>
        <row r="1385">
          <cell r="A1385">
            <v>19000612</v>
          </cell>
          <cell r="C1385" t="str">
            <v>Def FIT - Post Retirement Benefits</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T1385" t="str">
            <v>39</v>
          </cell>
          <cell r="V1385">
            <v>0</v>
          </cell>
          <cell r="W1385">
            <v>0</v>
          </cell>
          <cell r="X1385">
            <v>0</v>
          </cell>
          <cell r="AB1385">
            <v>0</v>
          </cell>
          <cell r="AC1385">
            <v>0</v>
          </cell>
          <cell r="AD1385">
            <v>0</v>
          </cell>
          <cell r="AJ1385">
            <v>0</v>
          </cell>
        </row>
        <row r="1386">
          <cell r="A1386">
            <v>19000621</v>
          </cell>
          <cell r="C1386" t="str">
            <v>Carrying Costs on PTC's</v>
          </cell>
          <cell r="D1386">
            <v>59569421.100000001</v>
          </cell>
          <cell r="E1386">
            <v>60507167</v>
          </cell>
          <cell r="F1386">
            <v>61529713</v>
          </cell>
          <cell r="G1386">
            <v>62062445.200000003</v>
          </cell>
          <cell r="H1386">
            <v>62488298.950000003</v>
          </cell>
          <cell r="I1386">
            <v>63060587.799999997</v>
          </cell>
          <cell r="J1386">
            <v>63867362.299999997</v>
          </cell>
          <cell r="K1386">
            <v>64400171.5</v>
          </cell>
          <cell r="L1386">
            <v>65158454.200000003</v>
          </cell>
          <cell r="M1386">
            <v>65849499.450000003</v>
          </cell>
          <cell r="N1386">
            <v>66460742.950000003</v>
          </cell>
          <cell r="O1386">
            <v>66936152.149999999</v>
          </cell>
          <cell r="P1386">
            <v>67584295.099999994</v>
          </cell>
          <cell r="Q1386">
            <v>63824787.716666669</v>
          </cell>
          <cell r="T1386" t="str">
            <v>58</v>
          </cell>
          <cell r="U1386" t="str">
            <v>Changed</v>
          </cell>
          <cell r="V1386">
            <v>0</v>
          </cell>
          <cell r="W1386">
            <v>0</v>
          </cell>
          <cell r="X1386">
            <v>0</v>
          </cell>
          <cell r="AD1386">
            <v>0</v>
          </cell>
          <cell r="AE1386">
            <v>63824787.716666669</v>
          </cell>
          <cell r="AF1386">
            <v>63824787.716666669</v>
          </cell>
          <cell r="AG1386">
            <v>63824787.716666669</v>
          </cell>
          <cell r="AJ1386">
            <v>0</v>
          </cell>
        </row>
        <row r="1387">
          <cell r="A1387">
            <v>19000622</v>
          </cell>
          <cell r="C1387" t="str">
            <v>Def FIT - Net CIAC</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S1387">
            <v>9</v>
          </cell>
          <cell r="T1387" t="str">
            <v>39</v>
          </cell>
          <cell r="V1387">
            <v>0</v>
          </cell>
          <cell r="W1387">
            <v>0</v>
          </cell>
          <cell r="X1387">
            <v>0</v>
          </cell>
          <cell r="Z1387">
            <v>0</v>
          </cell>
          <cell r="AA1387">
            <v>0</v>
          </cell>
          <cell r="AB1387">
            <v>0</v>
          </cell>
          <cell r="AD1387">
            <v>0</v>
          </cell>
          <cell r="AJ1387">
            <v>0</v>
          </cell>
        </row>
        <row r="1388">
          <cell r="A1388">
            <v>19000631</v>
          </cell>
          <cell r="C1388" t="str">
            <v>DFIT RECs Pre 12/09</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T1388" t="str">
            <v>22</v>
          </cell>
          <cell r="V1388">
            <v>0</v>
          </cell>
          <cell r="W1388">
            <v>0</v>
          </cell>
          <cell r="X1388">
            <v>0</v>
          </cell>
          <cell r="AB1388">
            <v>0</v>
          </cell>
          <cell r="AC1388">
            <v>0</v>
          </cell>
          <cell r="AD1388">
            <v>0</v>
          </cell>
          <cell r="AJ1388">
            <v>0</v>
          </cell>
        </row>
        <row r="1389">
          <cell r="A1389">
            <v>19000632</v>
          </cell>
          <cell r="C1389" t="str">
            <v>Def FIT - Pension</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T1389" t="str">
            <v>39</v>
          </cell>
          <cell r="V1389">
            <v>0</v>
          </cell>
          <cell r="W1389">
            <v>0</v>
          </cell>
          <cell r="X1389">
            <v>0</v>
          </cell>
          <cell r="AB1389">
            <v>0</v>
          </cell>
          <cell r="AC1389">
            <v>0</v>
          </cell>
          <cell r="AD1389">
            <v>0</v>
          </cell>
          <cell r="AJ1389">
            <v>0</v>
          </cell>
        </row>
        <row r="1390">
          <cell r="A1390">
            <v>19000641</v>
          </cell>
          <cell r="C1390" t="str">
            <v>DFIT RECs Post 11/09</v>
          </cell>
          <cell r="D1390">
            <v>270086.25</v>
          </cell>
          <cell r="E1390">
            <v>268811.64</v>
          </cell>
          <cell r="F1390">
            <v>268498.15000000002</v>
          </cell>
          <cell r="G1390">
            <v>280385.23</v>
          </cell>
          <cell r="H1390">
            <v>20337.03</v>
          </cell>
          <cell r="I1390">
            <v>19761.849999999999</v>
          </cell>
          <cell r="J1390">
            <v>25848.44</v>
          </cell>
          <cell r="K1390">
            <v>24947.63</v>
          </cell>
          <cell r="L1390">
            <v>24039.05</v>
          </cell>
          <cell r="M1390">
            <v>19524.03</v>
          </cell>
          <cell r="N1390">
            <v>19141.150000000001</v>
          </cell>
          <cell r="O1390">
            <v>18864.37</v>
          </cell>
          <cell r="P1390">
            <v>18537.849999999999</v>
          </cell>
          <cell r="Q1390">
            <v>94539.218333333338</v>
          </cell>
          <cell r="T1390" t="str">
            <v>58</v>
          </cell>
          <cell r="U1390" t="str">
            <v>Changed</v>
          </cell>
          <cell r="V1390">
            <v>0</v>
          </cell>
          <cell r="W1390">
            <v>0</v>
          </cell>
          <cell r="X1390">
            <v>0</v>
          </cell>
          <cell r="AD1390">
            <v>0</v>
          </cell>
          <cell r="AE1390">
            <v>94539.218333333338</v>
          </cell>
          <cell r="AF1390">
            <v>94539.218333333338</v>
          </cell>
          <cell r="AG1390">
            <v>94539.218333333338</v>
          </cell>
          <cell r="AJ1390">
            <v>0</v>
          </cell>
        </row>
        <row r="1391">
          <cell r="A1391">
            <v>19000642</v>
          </cell>
          <cell r="C1391" t="str">
            <v>Def FIT - Environmental</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T1391" t="str">
            <v>58</v>
          </cell>
          <cell r="V1391">
            <v>0</v>
          </cell>
          <cell r="W1391">
            <v>0</v>
          </cell>
          <cell r="X1391">
            <v>0</v>
          </cell>
          <cell r="AE1391">
            <v>0</v>
          </cell>
          <cell r="AF1391">
            <v>0</v>
          </cell>
          <cell r="AG1391">
            <v>0</v>
          </cell>
          <cell r="AJ1391">
            <v>0</v>
          </cell>
        </row>
        <row r="1392">
          <cell r="A1392">
            <v>19000651</v>
          </cell>
          <cell r="C1392" t="str">
            <v>DFIT REC Interest</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T1392" t="str">
            <v>22</v>
          </cell>
          <cell r="V1392">
            <v>0</v>
          </cell>
          <cell r="W1392">
            <v>0</v>
          </cell>
          <cell r="X1392">
            <v>0</v>
          </cell>
          <cell r="AB1392">
            <v>0</v>
          </cell>
          <cell r="AC1392">
            <v>0</v>
          </cell>
          <cell r="AD1392">
            <v>0</v>
          </cell>
          <cell r="AJ1392">
            <v>0</v>
          </cell>
        </row>
        <row r="1393">
          <cell r="A1393">
            <v>19000652</v>
          </cell>
          <cell r="C1393" t="str">
            <v>Def FIT - Demand Side Mgmt</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T1393" t="str">
            <v>58</v>
          </cell>
          <cell r="V1393">
            <v>0</v>
          </cell>
          <cell r="W1393">
            <v>0</v>
          </cell>
          <cell r="X1393">
            <v>0</v>
          </cell>
          <cell r="AB1393">
            <v>0</v>
          </cell>
          <cell r="AD1393">
            <v>0</v>
          </cell>
          <cell r="AE1393">
            <v>0</v>
          </cell>
          <cell r="AF1393">
            <v>0</v>
          </cell>
          <cell r="AG1393">
            <v>0</v>
          </cell>
          <cell r="AJ1393">
            <v>0</v>
          </cell>
        </row>
        <row r="1394">
          <cell r="A1394">
            <v>19000661</v>
          </cell>
          <cell r="C1394" t="str">
            <v>DFIT REC Low Inc Weatherization</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T1394" t="str">
            <v>58</v>
          </cell>
          <cell r="V1394">
            <v>0</v>
          </cell>
          <cell r="W1394">
            <v>0</v>
          </cell>
          <cell r="X1394">
            <v>0</v>
          </cell>
          <cell r="AE1394">
            <v>0</v>
          </cell>
          <cell r="AF1394">
            <v>0</v>
          </cell>
          <cell r="AG1394">
            <v>0</v>
          </cell>
          <cell r="AJ1394">
            <v>0</v>
          </cell>
        </row>
        <row r="1395">
          <cell r="A1395">
            <v>19000662</v>
          </cell>
          <cell r="C1395" t="str">
            <v>Def FIT - Software</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S1395" t="str">
            <v>10</v>
          </cell>
          <cell r="T1395" t="str">
            <v>39</v>
          </cell>
          <cell r="V1395">
            <v>0</v>
          </cell>
          <cell r="W1395">
            <v>0</v>
          </cell>
          <cell r="X1395">
            <v>0</v>
          </cell>
          <cell r="Z1395">
            <v>0</v>
          </cell>
          <cell r="AA1395">
            <v>0</v>
          </cell>
          <cell r="AJ1395">
            <v>0</v>
          </cell>
        </row>
        <row r="1396">
          <cell r="A1396">
            <v>19000671</v>
          </cell>
          <cell r="C1396" t="str">
            <v>DFIT - PTC Reg Liability</v>
          </cell>
          <cell r="D1396">
            <v>32765538.120000001</v>
          </cell>
          <cell r="E1396">
            <v>32765538.120000001</v>
          </cell>
          <cell r="F1396">
            <v>32765538.120000001</v>
          </cell>
          <cell r="G1396">
            <v>32765538.120000001</v>
          </cell>
          <cell r="H1396">
            <v>32765538.120000001</v>
          </cell>
          <cell r="I1396">
            <v>32765538.120000001</v>
          </cell>
          <cell r="J1396">
            <v>32765538.120000001</v>
          </cell>
          <cell r="K1396">
            <v>32765538.120000001</v>
          </cell>
          <cell r="L1396">
            <v>32765538.120000001</v>
          </cell>
          <cell r="M1396">
            <v>32765538.120000001</v>
          </cell>
          <cell r="N1396">
            <v>32765538.120000001</v>
          </cell>
          <cell r="O1396">
            <v>32765538.120000001</v>
          </cell>
          <cell r="P1396">
            <v>32765538.120000001</v>
          </cell>
          <cell r="Q1396">
            <v>32765538.120000001</v>
          </cell>
          <cell r="T1396" t="str">
            <v>58</v>
          </cell>
          <cell r="U1396" t="str">
            <v>Changed</v>
          </cell>
          <cell r="V1396">
            <v>0</v>
          </cell>
          <cell r="W1396">
            <v>0</v>
          </cell>
          <cell r="X1396">
            <v>0</v>
          </cell>
          <cell r="AE1396">
            <v>32765538.120000001</v>
          </cell>
          <cell r="AF1396">
            <v>32765538.120000001</v>
          </cell>
          <cell r="AG1396">
            <v>32765538.120000001</v>
          </cell>
          <cell r="AJ1396">
            <v>0</v>
          </cell>
        </row>
        <row r="1397">
          <cell r="A1397">
            <v>19000672</v>
          </cell>
          <cell r="C1397" t="str">
            <v>Def FIT - Rate Case</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T1397" t="str">
            <v>58</v>
          </cell>
          <cell r="V1397">
            <v>0</v>
          </cell>
          <cell r="W1397">
            <v>0</v>
          </cell>
          <cell r="X1397">
            <v>0</v>
          </cell>
          <cell r="AB1397">
            <v>0</v>
          </cell>
          <cell r="AE1397">
            <v>0</v>
          </cell>
          <cell r="AF1397">
            <v>0</v>
          </cell>
          <cell r="AG1397">
            <v>0</v>
          </cell>
          <cell r="AJ1397">
            <v>0</v>
          </cell>
        </row>
        <row r="1398">
          <cell r="A1398">
            <v>19000682</v>
          </cell>
          <cell r="C1398" t="str">
            <v>Def FIT - Bond Amortization</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T1398" t="str">
            <v>39</v>
          </cell>
          <cell r="V1398">
            <v>0</v>
          </cell>
          <cell r="W1398">
            <v>0</v>
          </cell>
          <cell r="X1398">
            <v>0</v>
          </cell>
          <cell r="AB1398">
            <v>0</v>
          </cell>
          <cell r="AC1398">
            <v>0</v>
          </cell>
          <cell r="AD1398">
            <v>0</v>
          </cell>
          <cell r="AJ1398">
            <v>0</v>
          </cell>
        </row>
        <row r="1399">
          <cell r="A1399">
            <v>19000691</v>
          </cell>
          <cell r="C1399" t="str">
            <v>DEF FIT - Reserve for Injuries and Damage -Electric</v>
          </cell>
          <cell r="D1399">
            <v>48125</v>
          </cell>
          <cell r="E1399">
            <v>48125</v>
          </cell>
          <cell r="F1399">
            <v>48125</v>
          </cell>
          <cell r="G1399">
            <v>48125</v>
          </cell>
          <cell r="H1399">
            <v>48125</v>
          </cell>
          <cell r="I1399">
            <v>48125</v>
          </cell>
          <cell r="J1399">
            <v>116375</v>
          </cell>
          <cell r="K1399">
            <v>116375</v>
          </cell>
          <cell r="L1399">
            <v>116375</v>
          </cell>
          <cell r="M1399">
            <v>107625</v>
          </cell>
          <cell r="N1399">
            <v>107625</v>
          </cell>
          <cell r="O1399">
            <v>107625</v>
          </cell>
          <cell r="P1399">
            <v>105000</v>
          </cell>
          <cell r="Q1399">
            <v>82432.291666666672</v>
          </cell>
          <cell r="V1399">
            <v>0</v>
          </cell>
          <cell r="W1399">
            <v>0</v>
          </cell>
          <cell r="X1399">
            <v>0</v>
          </cell>
          <cell r="AD1399">
            <v>0</v>
          </cell>
          <cell r="AH1399">
            <v>82432.291666666672</v>
          </cell>
          <cell r="AJ1399">
            <v>0</v>
          </cell>
        </row>
        <row r="1400">
          <cell r="A1400">
            <v>19000692</v>
          </cell>
          <cell r="C1400" t="str">
            <v>Def FIT - Reserve for Injuries and Damage - Gas</v>
          </cell>
          <cell r="D1400">
            <v>26775</v>
          </cell>
          <cell r="E1400">
            <v>13125</v>
          </cell>
          <cell r="F1400">
            <v>13125</v>
          </cell>
          <cell r="G1400">
            <v>13125</v>
          </cell>
          <cell r="H1400">
            <v>13125</v>
          </cell>
          <cell r="I1400">
            <v>13125</v>
          </cell>
          <cell r="J1400">
            <v>16625</v>
          </cell>
          <cell r="K1400">
            <v>16625</v>
          </cell>
          <cell r="L1400">
            <v>16625</v>
          </cell>
          <cell r="M1400">
            <v>13125</v>
          </cell>
          <cell r="N1400">
            <v>13125</v>
          </cell>
          <cell r="O1400">
            <v>13125</v>
          </cell>
          <cell r="P1400">
            <v>79800</v>
          </cell>
          <cell r="Q1400">
            <v>17346.875</v>
          </cell>
          <cell r="V1400">
            <v>0</v>
          </cell>
          <cell r="W1400">
            <v>0</v>
          </cell>
          <cell r="X1400">
            <v>0</v>
          </cell>
          <cell r="AD1400">
            <v>0</v>
          </cell>
          <cell r="AH1400">
            <v>17346.875</v>
          </cell>
          <cell r="AJ1400">
            <v>0</v>
          </cell>
        </row>
        <row r="1401">
          <cell r="A1401">
            <v>19000701</v>
          </cell>
          <cell r="C1401" t="str">
            <v>DFIT FIN 48 Interest - Electric</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t="str">
            <v xml:space="preserve"> </v>
          </cell>
          <cell r="T1401" t="str">
            <v>58</v>
          </cell>
          <cell r="V1401">
            <v>0</v>
          </cell>
          <cell r="W1401">
            <v>0</v>
          </cell>
          <cell r="X1401">
            <v>0</v>
          </cell>
          <cell r="AB1401">
            <v>0</v>
          </cell>
          <cell r="AD1401">
            <v>0</v>
          </cell>
          <cell r="AE1401">
            <v>0</v>
          </cell>
          <cell r="AF1401">
            <v>0</v>
          </cell>
          <cell r="AG1401">
            <v>0</v>
          </cell>
          <cell r="AJ1401">
            <v>0</v>
          </cell>
        </row>
        <row r="1402">
          <cell r="A1402">
            <v>19000702</v>
          </cell>
          <cell r="C1402" t="str">
            <v>DFIT FIN 48 Interest - Gas</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S1402" t="str">
            <v xml:space="preserve"> </v>
          </cell>
          <cell r="T1402" t="str">
            <v>58</v>
          </cell>
          <cell r="V1402">
            <v>0</v>
          </cell>
          <cell r="W1402">
            <v>0</v>
          </cell>
          <cell r="X1402">
            <v>0</v>
          </cell>
          <cell r="AB1402">
            <v>0</v>
          </cell>
          <cell r="AD1402">
            <v>0</v>
          </cell>
          <cell r="AE1402">
            <v>0</v>
          </cell>
          <cell r="AF1402">
            <v>0</v>
          </cell>
          <cell r="AG1402">
            <v>0</v>
          </cell>
          <cell r="AJ1402">
            <v>0</v>
          </cell>
        </row>
        <row r="1403">
          <cell r="A1403">
            <v>19000711</v>
          </cell>
          <cell r="C1403" t="str">
            <v>DFIT-BNP Electric</v>
          </cell>
          <cell r="D1403">
            <v>580188.30000000005</v>
          </cell>
          <cell r="E1403">
            <v>564507.54</v>
          </cell>
          <cell r="F1403">
            <v>548826.78</v>
          </cell>
          <cell r="G1403">
            <v>533146.01</v>
          </cell>
          <cell r="H1403">
            <v>517465.25</v>
          </cell>
          <cell r="I1403">
            <v>501784.48</v>
          </cell>
          <cell r="J1403">
            <v>486103.72</v>
          </cell>
          <cell r="K1403">
            <v>470422.96</v>
          </cell>
          <cell r="L1403">
            <v>454742.19</v>
          </cell>
          <cell r="M1403">
            <v>439061.43</v>
          </cell>
          <cell r="N1403">
            <v>423380.67</v>
          </cell>
          <cell r="O1403">
            <v>407699.91</v>
          </cell>
          <cell r="P1403">
            <v>392019.14</v>
          </cell>
          <cell r="Q1403">
            <v>486103.72166666668</v>
          </cell>
          <cell r="R1403" t="str">
            <v>26c</v>
          </cell>
          <cell r="T1403" t="str">
            <v>22</v>
          </cell>
          <cell r="Y1403">
            <v>486103.72166666668</v>
          </cell>
          <cell r="AA1403">
            <v>486103.72166666668</v>
          </cell>
          <cell r="AJ1403">
            <v>0</v>
          </cell>
        </row>
        <row r="1404">
          <cell r="A1404">
            <v>19000721</v>
          </cell>
          <cell r="C1404" t="str">
            <v>DFIT - Land Sales to PWI</v>
          </cell>
          <cell r="D1404">
            <v>10869.86</v>
          </cell>
          <cell r="E1404">
            <v>10869.86</v>
          </cell>
          <cell r="F1404">
            <v>10869.86</v>
          </cell>
          <cell r="G1404">
            <v>10869.86</v>
          </cell>
          <cell r="H1404">
            <v>10869.86</v>
          </cell>
          <cell r="I1404">
            <v>10869.86</v>
          </cell>
          <cell r="J1404">
            <v>10869.86</v>
          </cell>
          <cell r="K1404">
            <v>10869.86</v>
          </cell>
          <cell r="L1404">
            <v>10869.86</v>
          </cell>
          <cell r="M1404">
            <v>10869.86</v>
          </cell>
          <cell r="N1404">
            <v>10869.86</v>
          </cell>
          <cell r="O1404">
            <v>10869.86</v>
          </cell>
          <cell r="P1404">
            <v>10869.86</v>
          </cell>
          <cell r="Q1404">
            <v>10869.86</v>
          </cell>
          <cell r="V1404">
            <v>0</v>
          </cell>
          <cell r="W1404">
            <v>0</v>
          </cell>
          <cell r="X1404">
            <v>0</v>
          </cell>
          <cell r="AB1404">
            <v>0</v>
          </cell>
          <cell r="AD1404">
            <v>0</v>
          </cell>
          <cell r="AH1404">
            <v>10869.86</v>
          </cell>
          <cell r="AJ1404">
            <v>0</v>
          </cell>
        </row>
        <row r="1405">
          <cell r="A1405">
            <v>19000731</v>
          </cell>
          <cell r="C1405" t="str">
            <v>DFIT-Landis-Gyr AMR Billing Credits-Elec</v>
          </cell>
          <cell r="D1405">
            <v>142220.45000000001</v>
          </cell>
          <cell r="E1405">
            <v>117432.65</v>
          </cell>
          <cell r="F1405">
            <v>92644.85</v>
          </cell>
          <cell r="G1405">
            <v>67857.05</v>
          </cell>
          <cell r="H1405">
            <v>48217.1</v>
          </cell>
          <cell r="I1405">
            <v>28577.15</v>
          </cell>
          <cell r="J1405">
            <v>7.0000000000000007E-2</v>
          </cell>
          <cell r="K1405">
            <v>7.0000000000000007E-2</v>
          </cell>
          <cell r="L1405">
            <v>7.0000000000000007E-2</v>
          </cell>
          <cell r="M1405">
            <v>0</v>
          </cell>
          <cell r="N1405">
            <v>0</v>
          </cell>
          <cell r="O1405">
            <v>0</v>
          </cell>
          <cell r="P1405">
            <v>0</v>
          </cell>
          <cell r="Q1405">
            <v>35486.602916666663</v>
          </cell>
          <cell r="T1405" t="str">
            <v>58</v>
          </cell>
          <cell r="V1405">
            <v>0</v>
          </cell>
          <cell r="W1405">
            <v>0</v>
          </cell>
          <cell r="X1405">
            <v>0</v>
          </cell>
          <cell r="AB1405">
            <v>0</v>
          </cell>
          <cell r="AD1405">
            <v>0</v>
          </cell>
          <cell r="AE1405">
            <v>35486.602916666663</v>
          </cell>
          <cell r="AF1405">
            <v>35486.602916666663</v>
          </cell>
          <cell r="AG1405">
            <v>35486.602916666663</v>
          </cell>
          <cell r="AJ1405">
            <v>0</v>
          </cell>
        </row>
        <row r="1406">
          <cell r="A1406">
            <v>19000732</v>
          </cell>
          <cell r="C1406" t="str">
            <v>DFIT-Landis-Gyr AMR Billing Credits-Gas</v>
          </cell>
          <cell r="D1406">
            <v>86592.17</v>
          </cell>
          <cell r="E1406">
            <v>68825.81</v>
          </cell>
          <cell r="F1406">
            <v>51059.44</v>
          </cell>
          <cell r="G1406">
            <v>33293.08</v>
          </cell>
          <cell r="H1406">
            <v>19216.38</v>
          </cell>
          <cell r="I1406">
            <v>5139.68</v>
          </cell>
          <cell r="J1406">
            <v>0.06</v>
          </cell>
          <cell r="K1406">
            <v>0.06</v>
          </cell>
          <cell r="L1406">
            <v>0.06</v>
          </cell>
          <cell r="M1406">
            <v>0</v>
          </cell>
          <cell r="N1406">
            <v>0</v>
          </cell>
          <cell r="O1406">
            <v>0</v>
          </cell>
          <cell r="P1406">
            <v>0</v>
          </cell>
          <cell r="Q1406">
            <v>18402.554583333334</v>
          </cell>
          <cell r="T1406" t="str">
            <v xml:space="preserve">58 </v>
          </cell>
          <cell r="V1406">
            <v>0</v>
          </cell>
          <cell r="W1406">
            <v>0</v>
          </cell>
          <cell r="X1406">
            <v>0</v>
          </cell>
          <cell r="AB1406">
            <v>0</v>
          </cell>
          <cell r="AD1406">
            <v>0</v>
          </cell>
          <cell r="AE1406">
            <v>18402.554583333334</v>
          </cell>
          <cell r="AF1406">
            <v>18402.554583333334</v>
          </cell>
          <cell r="AG1406">
            <v>18402.554583333334</v>
          </cell>
          <cell r="AJ1406">
            <v>0</v>
          </cell>
        </row>
        <row r="1407">
          <cell r="A1407">
            <v>19000741</v>
          </cell>
          <cell r="C1407" t="str">
            <v>DFIT- Green Gas Attributes</v>
          </cell>
          <cell r="D1407">
            <v>288445.53999999998</v>
          </cell>
          <cell r="E1407">
            <v>254867.8</v>
          </cell>
          <cell r="F1407">
            <v>212522.49</v>
          </cell>
          <cell r="G1407">
            <v>165881.88</v>
          </cell>
          <cell r="H1407">
            <v>143842.26</v>
          </cell>
          <cell r="I1407">
            <v>124745.18</v>
          </cell>
          <cell r="J1407">
            <v>123676.49</v>
          </cell>
          <cell r="K1407">
            <v>111643.77</v>
          </cell>
          <cell r="L1407">
            <v>99589.02</v>
          </cell>
          <cell r="M1407">
            <v>87773.47</v>
          </cell>
          <cell r="N1407">
            <v>75071.070000000007</v>
          </cell>
          <cell r="O1407">
            <v>62232.2</v>
          </cell>
          <cell r="P1407">
            <v>50232.26</v>
          </cell>
          <cell r="Q1407">
            <v>135932.04416666666</v>
          </cell>
          <cell r="T1407" t="str">
            <v xml:space="preserve"> </v>
          </cell>
          <cell r="U1407" t="str">
            <v>Changed</v>
          </cell>
          <cell r="V1407">
            <v>0</v>
          </cell>
          <cell r="W1407">
            <v>0</v>
          </cell>
          <cell r="X1407">
            <v>0</v>
          </cell>
          <cell r="AB1407">
            <v>0</v>
          </cell>
          <cell r="AD1407">
            <v>0</v>
          </cell>
          <cell r="AH1407">
            <v>135932.04416666666</v>
          </cell>
        </row>
        <row r="1408">
          <cell r="A1408">
            <v>19000751</v>
          </cell>
          <cell r="C1408" t="str">
            <v>DFIT Summit Purchase - Electric</v>
          </cell>
          <cell r="D1408">
            <v>1825636.05</v>
          </cell>
          <cell r="E1408">
            <v>1795707.9</v>
          </cell>
          <cell r="F1408">
            <v>1765779.75</v>
          </cell>
          <cell r="G1408">
            <v>1735851.6</v>
          </cell>
          <cell r="H1408">
            <v>1705923.45</v>
          </cell>
          <cell r="I1408">
            <v>1675995.3</v>
          </cell>
          <cell r="J1408">
            <v>1646067.15</v>
          </cell>
          <cell r="K1408">
            <v>1616139</v>
          </cell>
          <cell r="L1408">
            <v>1586210.85</v>
          </cell>
          <cell r="M1408">
            <v>1556282.7</v>
          </cell>
          <cell r="N1408">
            <v>1526354.55</v>
          </cell>
          <cell r="O1408">
            <v>1496426.4</v>
          </cell>
          <cell r="P1408">
            <v>1466498.25</v>
          </cell>
          <cell r="Q1408">
            <v>1646067.1499999997</v>
          </cell>
          <cell r="V1408">
            <v>0</v>
          </cell>
          <cell r="W1408">
            <v>0</v>
          </cell>
          <cell r="X1408">
            <v>0</v>
          </cell>
          <cell r="AB1408">
            <v>0</v>
          </cell>
          <cell r="AD1408">
            <v>0</v>
          </cell>
          <cell r="AH1408">
            <v>1646067.1499999997</v>
          </cell>
        </row>
        <row r="1409">
          <cell r="A1409">
            <v>19000752</v>
          </cell>
          <cell r="C1409" t="str">
            <v>DFIT Summitt Purchase - Gas</v>
          </cell>
          <cell r="D1409">
            <v>976551.45</v>
          </cell>
          <cell r="E1409">
            <v>960542.1</v>
          </cell>
          <cell r="F1409">
            <v>944532.75</v>
          </cell>
          <cell r="G1409">
            <v>928523.4</v>
          </cell>
          <cell r="H1409">
            <v>912514.05</v>
          </cell>
          <cell r="I1409">
            <v>896504.7</v>
          </cell>
          <cell r="J1409">
            <v>880495.35</v>
          </cell>
          <cell r="K1409">
            <v>864486</v>
          </cell>
          <cell r="L1409">
            <v>848476.65</v>
          </cell>
          <cell r="M1409">
            <v>832467.3</v>
          </cell>
          <cell r="N1409">
            <v>816457.95</v>
          </cell>
          <cell r="O1409">
            <v>800448.6</v>
          </cell>
          <cell r="P1409">
            <v>784439.25</v>
          </cell>
          <cell r="Q1409">
            <v>880495.35</v>
          </cell>
          <cell r="V1409">
            <v>0</v>
          </cell>
          <cell r="W1409">
            <v>0</v>
          </cell>
          <cell r="X1409">
            <v>0</v>
          </cell>
          <cell r="AB1409">
            <v>0</v>
          </cell>
          <cell r="AD1409">
            <v>0</v>
          </cell>
          <cell r="AH1409">
            <v>880495.35</v>
          </cell>
        </row>
        <row r="1410">
          <cell r="A1410">
            <v>19000761</v>
          </cell>
          <cell r="C1410" t="str">
            <v>DFIT-CFH OCI Loss ST</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T1410" t="str">
            <v>58</v>
          </cell>
          <cell r="V1410">
            <v>0</v>
          </cell>
          <cell r="W1410">
            <v>0</v>
          </cell>
          <cell r="X1410">
            <v>0</v>
          </cell>
          <cell r="AB1410">
            <v>0</v>
          </cell>
          <cell r="AD1410">
            <v>0</v>
          </cell>
          <cell r="AE1410">
            <v>0</v>
          </cell>
          <cell r="AF1410">
            <v>0</v>
          </cell>
          <cell r="AG1410">
            <v>0</v>
          </cell>
          <cell r="AJ1410">
            <v>0</v>
          </cell>
        </row>
        <row r="1411">
          <cell r="A1411">
            <v>19000771</v>
          </cell>
          <cell r="C1411" t="str">
            <v>DFIT-CFH OCI Loss LT</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T1411" t="str">
            <v>58</v>
          </cell>
          <cell r="V1411">
            <v>0</v>
          </cell>
          <cell r="W1411">
            <v>0</v>
          </cell>
          <cell r="X1411">
            <v>0</v>
          </cell>
          <cell r="AB1411">
            <v>0</v>
          </cell>
          <cell r="AD1411">
            <v>0</v>
          </cell>
          <cell r="AE1411">
            <v>0</v>
          </cell>
          <cell r="AF1411">
            <v>0</v>
          </cell>
          <cell r="AG1411">
            <v>0</v>
          </cell>
          <cell r="AJ1411">
            <v>0</v>
          </cell>
        </row>
        <row r="1412">
          <cell r="A1412">
            <v>19000781</v>
          </cell>
          <cell r="C1412" t="str">
            <v>Def FIT - Bad Debts- Electric</v>
          </cell>
          <cell r="D1412">
            <v>3255646.88</v>
          </cell>
          <cell r="E1412">
            <v>3734867.86</v>
          </cell>
          <cell r="F1412">
            <v>3753412.85</v>
          </cell>
          <cell r="G1412">
            <v>2851662.05</v>
          </cell>
          <cell r="H1412">
            <v>3107468.28</v>
          </cell>
          <cell r="I1412">
            <v>2833009.85</v>
          </cell>
          <cell r="J1412">
            <v>2459094.4300000002</v>
          </cell>
          <cell r="K1412">
            <v>2646056.96</v>
          </cell>
          <cell r="L1412">
            <v>2811571.11</v>
          </cell>
          <cell r="M1412">
            <v>2848092.94</v>
          </cell>
          <cell r="N1412">
            <v>2822791.69</v>
          </cell>
          <cell r="O1412">
            <v>2806448.14</v>
          </cell>
          <cell r="P1412">
            <v>2810798.7</v>
          </cell>
          <cell r="Q1412">
            <v>2975641.5791666671</v>
          </cell>
          <cell r="T1412" t="str">
            <v xml:space="preserve"> </v>
          </cell>
          <cell r="V1412">
            <v>0</v>
          </cell>
          <cell r="W1412">
            <v>0</v>
          </cell>
          <cell r="X1412">
            <v>0</v>
          </cell>
          <cell r="AD1412">
            <v>0</v>
          </cell>
          <cell r="AH1412">
            <v>2975641.5791666671</v>
          </cell>
          <cell r="AJ1412">
            <v>0</v>
          </cell>
        </row>
        <row r="1413">
          <cell r="A1413">
            <v>19000791</v>
          </cell>
          <cell r="C1413" t="str">
            <v>DFIT REC Rate Schedule 137</v>
          </cell>
          <cell r="D1413">
            <v>230506.46</v>
          </cell>
          <cell r="E1413">
            <v>180329.44</v>
          </cell>
          <cell r="F1413">
            <v>117789.81</v>
          </cell>
          <cell r="G1413">
            <v>49324.7</v>
          </cell>
          <cell r="H1413">
            <v>293052.12</v>
          </cell>
          <cell r="I1413">
            <v>263127.94</v>
          </cell>
          <cell r="J1413">
            <v>234832.86</v>
          </cell>
          <cell r="K1413">
            <v>211532.56</v>
          </cell>
          <cell r="L1413">
            <v>188336.25</v>
          </cell>
          <cell r="M1413">
            <v>165720.19</v>
          </cell>
          <cell r="N1413">
            <v>141623.47</v>
          </cell>
          <cell r="O1413">
            <v>117426.08</v>
          </cell>
          <cell r="P1413">
            <v>94910.86</v>
          </cell>
          <cell r="Q1413">
            <v>177150.34</v>
          </cell>
          <cell r="T1413" t="str">
            <v>58</v>
          </cell>
          <cell r="U1413" t="str">
            <v>Changed</v>
          </cell>
          <cell r="V1413">
            <v>0</v>
          </cell>
          <cell r="W1413">
            <v>0</v>
          </cell>
          <cell r="X1413">
            <v>0</v>
          </cell>
          <cell r="AE1413">
            <v>177150.34</v>
          </cell>
          <cell r="AF1413">
            <v>177150.34</v>
          </cell>
          <cell r="AG1413">
            <v>177150.34</v>
          </cell>
          <cell r="AJ1413">
            <v>0</v>
          </cell>
        </row>
        <row r="1414">
          <cell r="A1414">
            <v>19000801</v>
          </cell>
          <cell r="C1414" t="str">
            <v>DFIT REC Int on REC Schedule 137</v>
          </cell>
          <cell r="D1414">
            <v>6795.34</v>
          </cell>
          <cell r="E1414">
            <v>3452.71</v>
          </cell>
          <cell r="F1414">
            <v>-1287.6300000000001</v>
          </cell>
          <cell r="G1414">
            <v>-6912.48</v>
          </cell>
          <cell r="H1414">
            <v>8811.89</v>
          </cell>
          <cell r="I1414">
            <v>8410.1299999999992</v>
          </cell>
          <cell r="J1414">
            <v>8076.28</v>
          </cell>
          <cell r="K1414">
            <v>7780.57</v>
          </cell>
          <cell r="L1414">
            <v>7361.73</v>
          </cell>
          <cell r="M1414">
            <v>6851.29</v>
          </cell>
          <cell r="N1414">
            <v>6118.51</v>
          </cell>
          <cell r="O1414">
            <v>5244.84</v>
          </cell>
          <cell r="P1414">
            <v>4345.6400000000003</v>
          </cell>
          <cell r="Q1414">
            <v>4956.5274999999992</v>
          </cell>
          <cell r="T1414" t="str">
            <v>58</v>
          </cell>
          <cell r="U1414" t="str">
            <v>Changed</v>
          </cell>
          <cell r="V1414">
            <v>0</v>
          </cell>
          <cell r="W1414">
            <v>0</v>
          </cell>
          <cell r="X1414">
            <v>0</v>
          </cell>
          <cell r="AE1414">
            <v>4956.5274999999992</v>
          </cell>
          <cell r="AF1414">
            <v>4956.5274999999992</v>
          </cell>
          <cell r="AG1414">
            <v>4956.5274999999992</v>
          </cell>
          <cell r="AJ1414">
            <v>0</v>
          </cell>
        </row>
        <row r="1415">
          <cell r="A1415">
            <v>19000811</v>
          </cell>
          <cell r="C1415" t="str">
            <v>DFIT REC Int on REC Not in Rates</v>
          </cell>
          <cell r="D1415">
            <v>10481.450000000001</v>
          </cell>
          <cell r="E1415">
            <v>11983.62</v>
          </cell>
          <cell r="F1415">
            <v>13481.38</v>
          </cell>
          <cell r="G1415">
            <v>15011.39</v>
          </cell>
          <cell r="H1415">
            <v>838.27</v>
          </cell>
          <cell r="I1415">
            <v>952.26</v>
          </cell>
          <cell r="J1415">
            <v>1081.6099999999999</v>
          </cell>
          <cell r="K1415">
            <v>1223.21</v>
          </cell>
          <cell r="L1415">
            <v>1359.76</v>
          </cell>
          <cell r="M1415">
            <v>1481.19</v>
          </cell>
          <cell r="N1415">
            <v>1588.97</v>
          </cell>
          <cell r="O1415">
            <v>1694.91</v>
          </cell>
          <cell r="P1415">
            <v>1799.17</v>
          </cell>
          <cell r="Q1415">
            <v>4736.4066666666668</v>
          </cell>
          <cell r="T1415" t="str">
            <v>58</v>
          </cell>
          <cell r="U1415" t="str">
            <v>Changed</v>
          </cell>
          <cell r="V1415">
            <v>0</v>
          </cell>
          <cell r="W1415">
            <v>0</v>
          </cell>
          <cell r="X1415">
            <v>0</v>
          </cell>
          <cell r="AE1415">
            <v>4736.4066666666668</v>
          </cell>
          <cell r="AF1415">
            <v>4736.4066666666668</v>
          </cell>
          <cell r="AG1415">
            <v>4736.4066666666668</v>
          </cell>
          <cell r="AJ1415">
            <v>0</v>
          </cell>
        </row>
        <row r="1416">
          <cell r="A1416">
            <v>19000821</v>
          </cell>
          <cell r="C1416" t="str">
            <v>DFIT - Equity Reserve on LSR</v>
          </cell>
          <cell r="D1416">
            <v>314076.46000000002</v>
          </cell>
          <cell r="E1416">
            <v>271744.42</v>
          </cell>
          <cell r="F1416">
            <v>229412.37</v>
          </cell>
          <cell r="G1416">
            <v>187080.33</v>
          </cell>
          <cell r="H1416">
            <v>144748.28</v>
          </cell>
          <cell r="I1416">
            <v>102416.24</v>
          </cell>
          <cell r="J1416">
            <v>60084.19</v>
          </cell>
          <cell r="K1416">
            <v>0</v>
          </cell>
          <cell r="L1416">
            <v>0</v>
          </cell>
          <cell r="M1416">
            <v>0</v>
          </cell>
          <cell r="N1416">
            <v>0</v>
          </cell>
          <cell r="O1416">
            <v>0</v>
          </cell>
          <cell r="P1416">
            <v>0</v>
          </cell>
          <cell r="Q1416">
            <v>96043.671666666676</v>
          </cell>
          <cell r="T1416" t="str">
            <v>58</v>
          </cell>
          <cell r="V1416">
            <v>0</v>
          </cell>
          <cell r="W1416">
            <v>0</v>
          </cell>
          <cell r="X1416">
            <v>0</v>
          </cell>
          <cell r="AB1416">
            <v>0</v>
          </cell>
          <cell r="AD1416">
            <v>0</v>
          </cell>
          <cell r="AE1416">
            <v>96043.671666666676</v>
          </cell>
          <cell r="AF1416">
            <v>96043.671666666676</v>
          </cell>
          <cell r="AG1416">
            <v>96043.671666666676</v>
          </cell>
          <cell r="AJ1416">
            <v>0</v>
          </cell>
        </row>
        <row r="1417">
          <cell r="A1417">
            <v>19000831</v>
          </cell>
          <cell r="C1417" t="str">
            <v>DFIT - Equity Reserve on Ferndale - Long Term</v>
          </cell>
          <cell r="D1417">
            <v>773612.89</v>
          </cell>
          <cell r="E1417">
            <v>757824.86</v>
          </cell>
          <cell r="F1417">
            <v>742036.84</v>
          </cell>
          <cell r="G1417">
            <v>726248.82</v>
          </cell>
          <cell r="H1417">
            <v>710460.8</v>
          </cell>
          <cell r="I1417">
            <v>694672.78</v>
          </cell>
          <cell r="J1417">
            <v>678884.76</v>
          </cell>
          <cell r="K1417">
            <v>663096.74</v>
          </cell>
          <cell r="L1417">
            <v>647308.72</v>
          </cell>
          <cell r="M1417">
            <v>631520.69999999995</v>
          </cell>
          <cell r="N1417">
            <v>615732.68000000005</v>
          </cell>
          <cell r="O1417">
            <v>599944.66</v>
          </cell>
          <cell r="P1417">
            <v>584156.64</v>
          </cell>
          <cell r="Q1417">
            <v>678884.76041666663</v>
          </cell>
          <cell r="R1417" t="str">
            <v xml:space="preserve"> </v>
          </cell>
          <cell r="T1417" t="str">
            <v>58</v>
          </cell>
          <cell r="V1417">
            <v>0</v>
          </cell>
          <cell r="W1417">
            <v>0</v>
          </cell>
          <cell r="X1417">
            <v>0</v>
          </cell>
          <cell r="AB1417">
            <v>0</v>
          </cell>
          <cell r="AD1417">
            <v>0</v>
          </cell>
          <cell r="AE1417">
            <v>678884.76041666663</v>
          </cell>
          <cell r="AF1417">
            <v>678884.76041666663</v>
          </cell>
          <cell r="AG1417">
            <v>678884.76041666663</v>
          </cell>
          <cell r="AJ1417">
            <v>0</v>
          </cell>
        </row>
        <row r="1418">
          <cell r="A1418">
            <v>19000841</v>
          </cell>
          <cell r="C1418" t="str">
            <v>DFIT - Int LSR Treasury Grant Sch95A - LT</v>
          </cell>
          <cell r="D1418">
            <v>-720327.87</v>
          </cell>
          <cell r="E1418">
            <v>-768937.84</v>
          </cell>
          <cell r="F1418">
            <v>-714133.16</v>
          </cell>
          <cell r="G1418">
            <v>-604967.23</v>
          </cell>
          <cell r="H1418">
            <v>-502687.17</v>
          </cell>
          <cell r="I1418">
            <v>-451623.53</v>
          </cell>
          <cell r="J1418">
            <v>-403764.25</v>
          </cell>
          <cell r="K1418">
            <v>-435108.92</v>
          </cell>
          <cell r="L1418">
            <v>-461828.27</v>
          </cell>
          <cell r="M1418">
            <v>-493431.68</v>
          </cell>
          <cell r="N1418">
            <v>-495502.82</v>
          </cell>
          <cell r="O1418">
            <v>-489905.57</v>
          </cell>
          <cell r="P1418">
            <v>-508813.01</v>
          </cell>
          <cell r="Q1418">
            <v>-536371.73999999987</v>
          </cell>
          <cell r="T1418" t="str">
            <v>56</v>
          </cell>
          <cell r="V1418">
            <v>0</v>
          </cell>
          <cell r="W1418">
            <v>0</v>
          </cell>
          <cell r="X1418">
            <v>0</v>
          </cell>
          <cell r="AD1418">
            <v>0</v>
          </cell>
          <cell r="AE1418">
            <v>-536371.73999999987</v>
          </cell>
          <cell r="AF1418">
            <v>-536371.73999999987</v>
          </cell>
          <cell r="AG1418">
            <v>-536371.73999999987</v>
          </cell>
          <cell r="AJ1418">
            <v>0</v>
          </cell>
        </row>
        <row r="1419">
          <cell r="A1419">
            <v>19000851</v>
          </cell>
          <cell r="C1419" t="str">
            <v>DFIT - Equity Reserve on Sbnoqualmie OS - LT</v>
          </cell>
          <cell r="D1419">
            <v>939777</v>
          </cell>
          <cell r="E1419">
            <v>914377.62</v>
          </cell>
          <cell r="F1419">
            <v>888978.25</v>
          </cell>
          <cell r="G1419">
            <v>863578.87</v>
          </cell>
          <cell r="H1419">
            <v>838179.49</v>
          </cell>
          <cell r="I1419">
            <v>812780.11</v>
          </cell>
          <cell r="J1419">
            <v>787380.74</v>
          </cell>
          <cell r="K1419">
            <v>761981.36</v>
          </cell>
          <cell r="L1419">
            <v>736581.98</v>
          </cell>
          <cell r="M1419">
            <v>711182.6</v>
          </cell>
          <cell r="N1419">
            <v>685783.23</v>
          </cell>
          <cell r="O1419">
            <v>660383.85</v>
          </cell>
          <cell r="P1419">
            <v>634984.47</v>
          </cell>
          <cell r="Q1419">
            <v>787380.73625000007</v>
          </cell>
          <cell r="T1419" t="str">
            <v>58</v>
          </cell>
          <cell r="V1419">
            <v>0</v>
          </cell>
          <cell r="W1419">
            <v>0</v>
          </cell>
          <cell r="X1419">
            <v>0</v>
          </cell>
          <cell r="AB1419">
            <v>0</v>
          </cell>
          <cell r="AD1419">
            <v>0</v>
          </cell>
          <cell r="AE1419">
            <v>787380.73625000007</v>
          </cell>
          <cell r="AF1419">
            <v>787380.73625000007</v>
          </cell>
          <cell r="AG1419">
            <v>787380.73625000007</v>
          </cell>
          <cell r="AJ1419">
            <v>0</v>
          </cell>
        </row>
        <row r="1420">
          <cell r="A1420">
            <v>19000861</v>
          </cell>
          <cell r="C1420" t="str">
            <v>DFIT-Equity Reserve on Baker Project-LT</v>
          </cell>
          <cell r="D1420">
            <v>236300.08</v>
          </cell>
          <cell r="E1420">
            <v>229913.59</v>
          </cell>
          <cell r="F1420">
            <v>223527.11</v>
          </cell>
          <cell r="G1420">
            <v>217140.62</v>
          </cell>
          <cell r="H1420">
            <v>210754.13</v>
          </cell>
          <cell r="I1420">
            <v>204367.64</v>
          </cell>
          <cell r="J1420">
            <v>197981.15</v>
          </cell>
          <cell r="K1420">
            <v>191594.67</v>
          </cell>
          <cell r="L1420">
            <v>185208.18</v>
          </cell>
          <cell r="M1420">
            <v>178821.69</v>
          </cell>
          <cell r="N1420">
            <v>172435.20000000001</v>
          </cell>
          <cell r="O1420">
            <v>166048.71</v>
          </cell>
          <cell r="P1420">
            <v>159662.22</v>
          </cell>
          <cell r="Q1420">
            <v>197981.15333333329</v>
          </cell>
          <cell r="T1420" t="str">
            <v>58</v>
          </cell>
          <cell r="V1420">
            <v>0</v>
          </cell>
          <cell r="W1420">
            <v>0</v>
          </cell>
          <cell r="X1420">
            <v>0</v>
          </cell>
          <cell r="AB1420">
            <v>0</v>
          </cell>
          <cell r="AD1420">
            <v>0</v>
          </cell>
          <cell r="AE1420">
            <v>197981.15333333329</v>
          </cell>
          <cell r="AF1420">
            <v>197981.15333333329</v>
          </cell>
          <cell r="AG1420">
            <v>197981.15333333329</v>
          </cell>
          <cell r="AJ1420">
            <v>0</v>
          </cell>
        </row>
        <row r="1421">
          <cell r="A1421">
            <v>19000871</v>
          </cell>
          <cell r="C1421" t="str">
            <v>DFIT-Operating Lease Obligation-LT</v>
          </cell>
          <cell r="D1421">
            <v>1890939.75</v>
          </cell>
          <cell r="E1421">
            <v>1886948.7</v>
          </cell>
          <cell r="F1421">
            <v>2129786.75</v>
          </cell>
          <cell r="G1421">
            <v>2381262.4500000002</v>
          </cell>
          <cell r="H1421">
            <v>2596126.0499999998</v>
          </cell>
          <cell r="I1421">
            <v>2626048.9500000002</v>
          </cell>
          <cell r="J1421">
            <v>2653817.6</v>
          </cell>
          <cell r="K1421">
            <v>2674841.4</v>
          </cell>
          <cell r="L1421">
            <v>2674841.4</v>
          </cell>
          <cell r="M1421">
            <v>2704389.1</v>
          </cell>
          <cell r="N1421">
            <v>2704389.1</v>
          </cell>
          <cell r="O1421">
            <v>2704389.1</v>
          </cell>
          <cell r="P1421">
            <v>2720382.7</v>
          </cell>
          <cell r="Q1421">
            <v>2503541.8187500001</v>
          </cell>
          <cell r="T1421" t="str">
            <v>58</v>
          </cell>
          <cell r="AE1421">
            <v>2503541.8187500001</v>
          </cell>
          <cell r="AF1421">
            <v>2503541.8187500001</v>
          </cell>
          <cell r="AG1421">
            <v>2503541.8187500001</v>
          </cell>
          <cell r="AJ1421">
            <v>0</v>
          </cell>
        </row>
        <row r="1422">
          <cell r="A1422">
            <v>19002003</v>
          </cell>
          <cell r="C1422" t="str">
            <v>DFIT-DFIT NOL Carryforward-ST</v>
          </cell>
          <cell r="D1422">
            <v>117980225.48999999</v>
          </cell>
          <cell r="E1422">
            <v>108489651.48999999</v>
          </cell>
          <cell r="F1422">
            <v>90514942.719999999</v>
          </cell>
          <cell r="G1422">
            <v>110063449.92</v>
          </cell>
          <cell r="H1422">
            <v>84191979.689999998</v>
          </cell>
          <cell r="I1422">
            <v>72241554.409999996</v>
          </cell>
          <cell r="J1422">
            <v>70651459.560000002</v>
          </cell>
          <cell r="K1422">
            <v>73295807.200000003</v>
          </cell>
          <cell r="L1422">
            <v>72382155.349999994</v>
          </cell>
          <cell r="M1422">
            <v>80898007.719999999</v>
          </cell>
          <cell r="N1422">
            <v>83099388.739999995</v>
          </cell>
          <cell r="O1422">
            <v>86365764.299999997</v>
          </cell>
          <cell r="P1422">
            <v>95845243.400000006</v>
          </cell>
          <cell r="Q1422">
            <v>86592241.295416668</v>
          </cell>
          <cell r="R1422" t="str">
            <v>35a2</v>
          </cell>
          <cell r="S1422" t="str">
            <v>11</v>
          </cell>
          <cell r="T1422" t="str">
            <v>29</v>
          </cell>
          <cell r="V1422">
            <v>0</v>
          </cell>
          <cell r="W1422">
            <v>0</v>
          </cell>
          <cell r="X1422">
            <v>0</v>
          </cell>
          <cell r="Y1422">
            <v>73969464.239325345</v>
          </cell>
          <cell r="Z1422">
            <v>12622777.056091333</v>
          </cell>
          <cell r="AA1422">
            <v>86592241.295416668</v>
          </cell>
          <cell r="AD1422">
            <v>0</v>
          </cell>
          <cell r="AJ1422">
            <v>0</v>
          </cell>
        </row>
        <row r="1423">
          <cell r="A1423">
            <v>19003001</v>
          </cell>
          <cell r="C1423" t="str">
            <v>DFIT -Involuntary Conversion-LT</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T1423" t="str">
            <v>22</v>
          </cell>
          <cell r="V1423">
            <v>0</v>
          </cell>
          <cell r="W1423">
            <v>0</v>
          </cell>
          <cell r="X1423">
            <v>0</v>
          </cell>
          <cell r="AB1423">
            <v>0</v>
          </cell>
          <cell r="AC1423">
            <v>0</v>
          </cell>
          <cell r="AD1423">
            <v>0</v>
          </cell>
          <cell r="AJ1423">
            <v>0</v>
          </cell>
        </row>
        <row r="1424">
          <cell r="A1424">
            <v>19003011</v>
          </cell>
          <cell r="C1424" t="str">
            <v>DFIT- Deferral Snoqualmie Treasury Grant-LT</v>
          </cell>
          <cell r="D1424">
            <v>1789497.85</v>
          </cell>
          <cell r="E1424">
            <v>1741133.1</v>
          </cell>
          <cell r="F1424">
            <v>1692768.35</v>
          </cell>
          <cell r="G1424">
            <v>1644403.6</v>
          </cell>
          <cell r="H1424">
            <v>1596038.85</v>
          </cell>
          <cell r="I1424">
            <v>1547674.1</v>
          </cell>
          <cell r="J1424">
            <v>1499309.35</v>
          </cell>
          <cell r="K1424">
            <v>1450944.6</v>
          </cell>
          <cell r="L1424">
            <v>1402579.85</v>
          </cell>
          <cell r="M1424">
            <v>1354215.1</v>
          </cell>
          <cell r="N1424">
            <v>1305850.3500000001</v>
          </cell>
          <cell r="O1424">
            <v>1257485.6000000001</v>
          </cell>
          <cell r="P1424">
            <v>1209120.8500000001</v>
          </cell>
          <cell r="Q1424">
            <v>1499309.3499999999</v>
          </cell>
          <cell r="R1424" t="str">
            <v>22</v>
          </cell>
          <cell r="T1424" t="str">
            <v>25</v>
          </cell>
          <cell r="V1424">
            <v>0</v>
          </cell>
          <cell r="W1424">
            <v>0</v>
          </cell>
          <cell r="X1424">
            <v>0</v>
          </cell>
          <cell r="Y1424">
            <v>1499309.3499999999</v>
          </cell>
          <cell r="AA1424">
            <v>1499309.3499999999</v>
          </cell>
          <cell r="AD1424">
            <v>0</v>
          </cell>
          <cell r="AJ1424">
            <v>0</v>
          </cell>
        </row>
        <row r="1425">
          <cell r="A1425">
            <v>19003021</v>
          </cell>
          <cell r="C1425" t="str">
            <v>DFIT-Int Baker Treasury Grant-LT</v>
          </cell>
          <cell r="D1425">
            <v>518029.05</v>
          </cell>
          <cell r="E1425">
            <v>504028.35</v>
          </cell>
          <cell r="F1425">
            <v>490027.65</v>
          </cell>
          <cell r="G1425">
            <v>476026.95</v>
          </cell>
          <cell r="H1425">
            <v>462026.25</v>
          </cell>
          <cell r="I1425">
            <v>448025.55</v>
          </cell>
          <cell r="J1425">
            <v>434024.85</v>
          </cell>
          <cell r="K1425">
            <v>420024.15</v>
          </cell>
          <cell r="L1425">
            <v>406023.45</v>
          </cell>
          <cell r="M1425">
            <v>392022.75</v>
          </cell>
          <cell r="N1425">
            <v>378022.05</v>
          </cell>
          <cell r="O1425">
            <v>364021.35</v>
          </cell>
          <cell r="P1425">
            <v>350020.65</v>
          </cell>
          <cell r="Q1425">
            <v>434024.84999999992</v>
          </cell>
          <cell r="R1425" t="str">
            <v>22</v>
          </cell>
          <cell r="T1425" t="str">
            <v>25</v>
          </cell>
          <cell r="V1425">
            <v>0</v>
          </cell>
          <cell r="W1425">
            <v>0</v>
          </cell>
          <cell r="X1425">
            <v>0</v>
          </cell>
          <cell r="Y1425">
            <v>434024.84999999992</v>
          </cell>
          <cell r="AA1425">
            <v>434024.84999999992</v>
          </cell>
          <cell r="AD1425">
            <v>0</v>
          </cell>
          <cell r="AJ1425">
            <v>0</v>
          </cell>
        </row>
        <row r="1426">
          <cell r="A1426">
            <v>19003031</v>
          </cell>
          <cell r="C1426" t="str">
            <v>DFIT-Electric Decoupling GAAP-Unearned Revenue-LT</v>
          </cell>
          <cell r="D1426">
            <v>0</v>
          </cell>
          <cell r="E1426">
            <v>0</v>
          </cell>
          <cell r="F1426">
            <v>0</v>
          </cell>
          <cell r="G1426">
            <v>0</v>
          </cell>
          <cell r="H1426">
            <v>0</v>
          </cell>
          <cell r="I1426">
            <v>0</v>
          </cell>
          <cell r="J1426">
            <v>0</v>
          </cell>
          <cell r="K1426">
            <v>0</v>
          </cell>
          <cell r="L1426">
            <v>0</v>
          </cell>
          <cell r="M1426">
            <v>263054.75</v>
          </cell>
          <cell r="N1426">
            <v>287594.21000000002</v>
          </cell>
          <cell r="O1426">
            <v>340256.7</v>
          </cell>
          <cell r="P1426">
            <v>129082.1</v>
          </cell>
          <cell r="Q1426">
            <v>79620.559166666659</v>
          </cell>
          <cell r="T1426" t="str">
            <v>58</v>
          </cell>
          <cell r="AE1426">
            <v>79620.559166666659</v>
          </cell>
          <cell r="AF1426">
            <v>79620.559166666659</v>
          </cell>
          <cell r="AG1426">
            <v>79620.559166666659</v>
          </cell>
          <cell r="AJ1426">
            <v>0</v>
          </cell>
        </row>
        <row r="1427">
          <cell r="A1427">
            <v>19003032</v>
          </cell>
          <cell r="C1427" t="str">
            <v>DFIT-Gas Decoupling GAAP-Unearned Revenue-LT</v>
          </cell>
          <cell r="D1427">
            <v>1734987.32</v>
          </cell>
          <cell r="E1427">
            <v>3425989.69</v>
          </cell>
          <cell r="F1427">
            <v>2820455.4</v>
          </cell>
          <cell r="G1427">
            <v>3492939.8</v>
          </cell>
          <cell r="H1427">
            <v>3492939.8</v>
          </cell>
          <cell r="I1427">
            <v>3492939.8</v>
          </cell>
          <cell r="J1427">
            <v>3492939.8</v>
          </cell>
          <cell r="K1427">
            <v>3492939.8</v>
          </cell>
          <cell r="L1427">
            <v>3173859.5</v>
          </cell>
          <cell r="M1427">
            <v>3697015.49</v>
          </cell>
          <cell r="N1427">
            <v>3915055.15</v>
          </cell>
          <cell r="O1427">
            <v>4180089.9</v>
          </cell>
          <cell r="P1427">
            <v>4641309.75</v>
          </cell>
          <cell r="Q1427">
            <v>3488776.0554166674</v>
          </cell>
          <cell r="T1427" t="str">
            <v>58</v>
          </cell>
          <cell r="AE1427">
            <v>3488776.0554166674</v>
          </cell>
          <cell r="AF1427">
            <v>3488776.0554166674</v>
          </cell>
          <cell r="AG1427">
            <v>3488776.0554166674</v>
          </cell>
          <cell r="AJ1427">
            <v>0</v>
          </cell>
        </row>
        <row r="1428">
          <cell r="A1428">
            <v>19003041</v>
          </cell>
          <cell r="C1428" t="str">
            <v>DFIT-Decoupling Electric ROR Over Earning -LT</v>
          </cell>
          <cell r="D1428">
            <v>3041500</v>
          </cell>
          <cell r="E1428">
            <v>3041500</v>
          </cell>
          <cell r="F1428">
            <v>3041500</v>
          </cell>
          <cell r="G1428">
            <v>5690719.6500000004</v>
          </cell>
          <cell r="H1428">
            <v>5690719.6500000004</v>
          </cell>
          <cell r="I1428">
            <v>5690719.6500000004</v>
          </cell>
          <cell r="J1428">
            <v>6845719.6500000004</v>
          </cell>
          <cell r="K1428">
            <v>6845719.6500000004</v>
          </cell>
          <cell r="L1428">
            <v>2879137.44</v>
          </cell>
          <cell r="M1428">
            <v>0</v>
          </cell>
          <cell r="N1428">
            <v>0</v>
          </cell>
          <cell r="O1428">
            <v>0</v>
          </cell>
          <cell r="P1428">
            <v>3255000</v>
          </cell>
          <cell r="Q1428">
            <v>3572832.1408333331</v>
          </cell>
          <cell r="T1428" t="str">
            <v>58</v>
          </cell>
          <cell r="U1428" t="str">
            <v>Changed</v>
          </cell>
          <cell r="AE1428">
            <v>3572832.1408333331</v>
          </cell>
          <cell r="AF1428">
            <v>3572832.1408333331</v>
          </cell>
          <cell r="AG1428">
            <v>3572832.1408333331</v>
          </cell>
          <cell r="AJ1428">
            <v>0</v>
          </cell>
        </row>
        <row r="1429">
          <cell r="A1429">
            <v>19003042</v>
          </cell>
          <cell r="C1429" t="str">
            <v>DFIT-Decoupling Gas ROR Over Earning</v>
          </cell>
          <cell r="D1429">
            <v>3139500</v>
          </cell>
          <cell r="E1429">
            <v>3139500</v>
          </cell>
          <cell r="F1429">
            <v>3139500</v>
          </cell>
          <cell r="G1429">
            <v>3228622.6</v>
          </cell>
          <cell r="H1429">
            <v>3228622.6</v>
          </cell>
          <cell r="I1429">
            <v>3228622.6</v>
          </cell>
          <cell r="J1429">
            <v>4873622.5999999996</v>
          </cell>
          <cell r="K1429">
            <v>4873622.5999999996</v>
          </cell>
          <cell r="L1429">
            <v>3031730.53</v>
          </cell>
          <cell r="M1429">
            <v>1820000</v>
          </cell>
          <cell r="N1429">
            <v>1820000</v>
          </cell>
          <cell r="O1429">
            <v>1820000</v>
          </cell>
          <cell r="P1429">
            <v>1295000</v>
          </cell>
          <cell r="Q1429">
            <v>3035091.1274999999</v>
          </cell>
          <cell r="T1429" t="str">
            <v>58</v>
          </cell>
          <cell r="U1429" t="str">
            <v>Changed</v>
          </cell>
          <cell r="AE1429">
            <v>3035091.1274999999</v>
          </cell>
          <cell r="AF1429">
            <v>3035091.1274999999</v>
          </cell>
          <cell r="AG1429">
            <v>3035091.1274999999</v>
          </cell>
          <cell r="AJ1429">
            <v>0</v>
          </cell>
        </row>
        <row r="1430">
          <cell r="A1430">
            <v>19100012</v>
          </cell>
          <cell r="C1430" t="str">
            <v>Current Demand Def - Unrec Purch Gas Costs</v>
          </cell>
          <cell r="D1430">
            <v>23824579.530000001</v>
          </cell>
          <cell r="E1430">
            <v>27234431.710000001</v>
          </cell>
          <cell r="F1430">
            <v>15794015.01</v>
          </cell>
          <cell r="G1430">
            <v>10034409.93</v>
          </cell>
          <cell r="H1430">
            <v>4238992.45</v>
          </cell>
          <cell r="I1430">
            <v>2541998</v>
          </cell>
          <cell r="J1430">
            <v>1324879.3799999999</v>
          </cell>
          <cell r="K1430">
            <v>3706753.43</v>
          </cell>
          <cell r="L1430">
            <v>7960029.9400000004</v>
          </cell>
          <cell r="M1430">
            <v>13218821.789999999</v>
          </cell>
          <cell r="N1430">
            <v>19058582.629999999</v>
          </cell>
          <cell r="O1430">
            <v>25541747.66</v>
          </cell>
          <cell r="P1430">
            <v>30439276.719999999</v>
          </cell>
          <cell r="Q1430">
            <v>13148882.504583335</v>
          </cell>
          <cell r="T1430" t="str">
            <v>58</v>
          </cell>
          <cell r="U1430" t="str">
            <v>Changed</v>
          </cell>
          <cell r="AE1430">
            <v>13148882.504583335</v>
          </cell>
          <cell r="AF1430">
            <v>13148882.504583335</v>
          </cell>
          <cell r="AG1430">
            <v>13148882.504583335</v>
          </cell>
          <cell r="AJ1430">
            <v>0</v>
          </cell>
        </row>
        <row r="1431">
          <cell r="A1431">
            <v>19100022</v>
          </cell>
          <cell r="C1431" t="str">
            <v>Curr Commodity Def - Unrec Purch Gas Costs</v>
          </cell>
          <cell r="D1431">
            <v>-38745661.350000001</v>
          </cell>
          <cell r="E1431">
            <v>-42956000.399999999</v>
          </cell>
          <cell r="F1431">
            <v>5452408.3600000003</v>
          </cell>
          <cell r="G1431">
            <v>3736783.61</v>
          </cell>
          <cell r="H1431">
            <v>3830852.21</v>
          </cell>
          <cell r="I1431">
            <v>3537841.59</v>
          </cell>
          <cell r="J1431">
            <v>-765496.98</v>
          </cell>
          <cell r="K1431">
            <v>-5724405.3899999997</v>
          </cell>
          <cell r="L1431">
            <v>-10482039.289999999</v>
          </cell>
          <cell r="M1431">
            <v>-14152610.039999999</v>
          </cell>
          <cell r="N1431">
            <v>-18251745.199999999</v>
          </cell>
          <cell r="O1431">
            <v>-21701055.149999999</v>
          </cell>
          <cell r="P1431">
            <v>-24811444.210000001</v>
          </cell>
          <cell r="Q1431">
            <v>-10771168.288333334</v>
          </cell>
          <cell r="T1431" t="str">
            <v>58</v>
          </cell>
          <cell r="U1431" t="str">
            <v>Changed</v>
          </cell>
          <cell r="AE1431">
            <v>-10771168.288333334</v>
          </cell>
          <cell r="AF1431">
            <v>-10771168.288333334</v>
          </cell>
          <cell r="AG1431">
            <v>-10771168.288333334</v>
          </cell>
          <cell r="AJ1431">
            <v>0</v>
          </cell>
        </row>
        <row r="1432">
          <cell r="A1432">
            <v>19100132</v>
          </cell>
          <cell r="C1432" t="str">
            <v>Interest Curr Comm.- Unrcvd Purch Gas C</v>
          </cell>
          <cell r="D1432">
            <v>-485079.03999999998</v>
          </cell>
          <cell r="E1432">
            <v>-592402.56999999995</v>
          </cell>
          <cell r="F1432">
            <v>29482.14</v>
          </cell>
          <cell r="G1432">
            <v>44379.519999999997</v>
          </cell>
          <cell r="H1432">
            <v>54702.44</v>
          </cell>
          <cell r="I1432">
            <v>64568.35</v>
          </cell>
          <cell r="J1432">
            <v>73950.59</v>
          </cell>
          <cell r="K1432">
            <v>71303.570000000007</v>
          </cell>
          <cell r="L1432">
            <v>54030.66</v>
          </cell>
          <cell r="M1432">
            <v>23873.51</v>
          </cell>
          <cell r="N1432">
            <v>-18589.650000000001</v>
          </cell>
          <cell r="O1432">
            <v>-73175.59</v>
          </cell>
          <cell r="P1432">
            <v>-135901.54</v>
          </cell>
          <cell r="Q1432">
            <v>-48197.27666666665</v>
          </cell>
          <cell r="T1432" t="str">
            <v>58</v>
          </cell>
          <cell r="U1432" t="str">
            <v>Changed</v>
          </cell>
          <cell r="AE1432">
            <v>-48197.27666666665</v>
          </cell>
          <cell r="AF1432">
            <v>-48197.27666666665</v>
          </cell>
          <cell r="AG1432">
            <v>-48197.27666666665</v>
          </cell>
          <cell r="AJ1432">
            <v>0</v>
          </cell>
        </row>
        <row r="1433">
          <cell r="A1433">
            <v>19100142</v>
          </cell>
          <cell r="C1433" t="str">
            <v>Interest Curr Demand-Unrcvd Purch Gas C</v>
          </cell>
          <cell r="D1433">
            <v>-679744.04</v>
          </cell>
          <cell r="E1433">
            <v>-613678.06000000006</v>
          </cell>
          <cell r="F1433">
            <v>-337739.08</v>
          </cell>
          <cell r="G1433">
            <v>-294656.11</v>
          </cell>
          <cell r="H1433">
            <v>-267474.42</v>
          </cell>
          <cell r="I1433">
            <v>-256679.63</v>
          </cell>
          <cell r="J1433">
            <v>-249771.39</v>
          </cell>
          <cell r="K1433">
            <v>-245777.86</v>
          </cell>
          <cell r="L1433">
            <v>-234481.9</v>
          </cell>
          <cell r="M1433">
            <v>-211346.38</v>
          </cell>
          <cell r="N1433">
            <v>-171492.1</v>
          </cell>
          <cell r="O1433">
            <v>-114216.83</v>
          </cell>
          <cell r="P1433">
            <v>-40270.94</v>
          </cell>
          <cell r="Q1433">
            <v>-279776.77083333331</v>
          </cell>
          <cell r="T1433" t="str">
            <v>58</v>
          </cell>
          <cell r="U1433" t="str">
            <v>Changed</v>
          </cell>
          <cell r="AE1433">
            <v>-279776.77083333331</v>
          </cell>
          <cell r="AF1433">
            <v>-279776.77083333331</v>
          </cell>
          <cell r="AG1433">
            <v>-279776.77083333331</v>
          </cell>
          <cell r="AJ1433">
            <v>0</v>
          </cell>
        </row>
        <row r="1434">
          <cell r="A1434">
            <v>19100152</v>
          </cell>
          <cell r="C1434" t="str">
            <v>PGA  Amort - Demand</v>
          </cell>
          <cell r="D1434">
            <v>-56758.77</v>
          </cell>
          <cell r="E1434">
            <v>-58842.26</v>
          </cell>
          <cell r="F1434">
            <v>7572209.1500000004</v>
          </cell>
          <cell r="G1434">
            <v>6401173.9299999997</v>
          </cell>
          <cell r="H1434">
            <v>5277667.3499999996</v>
          </cell>
          <cell r="I1434">
            <v>4422056.1900000004</v>
          </cell>
          <cell r="J1434">
            <v>3589558.9</v>
          </cell>
          <cell r="K1434">
            <v>3137839.16</v>
          </cell>
          <cell r="L1434">
            <v>2798546.81</v>
          </cell>
          <cell r="M1434">
            <v>2532361.7000000002</v>
          </cell>
          <cell r="N1434">
            <v>2282882.7799999998</v>
          </cell>
          <cell r="O1434">
            <v>2079047.13</v>
          </cell>
          <cell r="P1434">
            <v>1802660.23</v>
          </cell>
          <cell r="Q1434">
            <v>3408954.2974999999</v>
          </cell>
          <cell r="T1434" t="str">
            <v>58</v>
          </cell>
          <cell r="U1434" t="str">
            <v>Changed</v>
          </cell>
          <cell r="AE1434">
            <v>3408954.2974999999</v>
          </cell>
          <cell r="AF1434">
            <v>3408954.2974999999</v>
          </cell>
          <cell r="AG1434">
            <v>3408954.2974999999</v>
          </cell>
          <cell r="AJ1434">
            <v>0</v>
          </cell>
        </row>
        <row r="1435">
          <cell r="A1435">
            <v>19100162</v>
          </cell>
          <cell r="C1435" t="str">
            <v>PGA  Amort - Dommod</v>
          </cell>
          <cell r="D1435">
            <v>7795804.6799999997</v>
          </cell>
          <cell r="E1435">
            <v>6280465.0899999999</v>
          </cell>
          <cell r="F1435">
            <v>-38373492.859999999</v>
          </cell>
          <cell r="G1435">
            <v>-32511530.629999999</v>
          </cell>
          <cell r="H1435">
            <v>-26941550.859999999</v>
          </cell>
          <cell r="I1435">
            <v>-22636969.670000002</v>
          </cell>
          <cell r="J1435">
            <v>-18451832.789999999</v>
          </cell>
          <cell r="K1435">
            <v>-16152699.619999999</v>
          </cell>
          <cell r="L1435">
            <v>-14367480.49</v>
          </cell>
          <cell r="M1435">
            <v>-12972705.98</v>
          </cell>
          <cell r="N1435">
            <v>-11644787.529999999</v>
          </cell>
          <cell r="O1435">
            <v>-10547809.779999999</v>
          </cell>
          <cell r="P1435">
            <v>-9100784.6600000001</v>
          </cell>
          <cell r="Q1435">
            <v>-16581073.759166667</v>
          </cell>
          <cell r="T1435" t="str">
            <v>58</v>
          </cell>
          <cell r="U1435" t="str">
            <v>Changed</v>
          </cell>
          <cell r="AE1435">
            <v>-16581073.759166667</v>
          </cell>
          <cell r="AF1435">
            <v>-16581073.759166667</v>
          </cell>
          <cell r="AG1435">
            <v>-16581073.759166667</v>
          </cell>
          <cell r="AJ1435">
            <v>0</v>
          </cell>
        </row>
        <row r="1436">
          <cell r="A1436">
            <v>19100172</v>
          </cell>
          <cell r="C1436" t="str">
            <v>PGA Supplemental Amortization - June 09-May-10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T1436" t="str">
            <v>40</v>
          </cell>
          <cell r="V1436">
            <v>0</v>
          </cell>
          <cell r="W1436">
            <v>0</v>
          </cell>
          <cell r="X1436">
            <v>0</v>
          </cell>
          <cell r="AC1436">
            <v>0</v>
          </cell>
          <cell r="AD1436">
            <v>0</v>
          </cell>
          <cell r="AJ1436">
            <v>0</v>
          </cell>
        </row>
        <row r="1437">
          <cell r="A1437">
            <v>19100182</v>
          </cell>
          <cell r="C1437" t="str">
            <v>PGA Cmdty Tracking UG-120812</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T1437" t="str">
            <v>40</v>
          </cell>
          <cell r="V1437">
            <v>0</v>
          </cell>
          <cell r="W1437">
            <v>0</v>
          </cell>
          <cell r="X1437">
            <v>0</v>
          </cell>
          <cell r="AC1437">
            <v>0</v>
          </cell>
          <cell r="AD1437">
            <v>0</v>
          </cell>
          <cell r="AJ1437">
            <v>0</v>
          </cell>
        </row>
        <row r="1438">
          <cell r="A1438" t="str">
            <v>TOTAL ASSETS</v>
          </cell>
          <cell r="D1438">
            <v>10959549411.559999</v>
          </cell>
          <cell r="E1438">
            <v>10991954315.550016</v>
          </cell>
          <cell r="F1438">
            <v>11084131179.299994</v>
          </cell>
          <cell r="G1438">
            <v>11196859012.379999</v>
          </cell>
          <cell r="H1438">
            <v>11184525477.869999</v>
          </cell>
          <cell r="I1438">
            <v>11217464807.839985</v>
          </cell>
          <cell r="J1438">
            <v>11175121559.570009</v>
          </cell>
          <cell r="K1438">
            <v>11086137573.029991</v>
          </cell>
          <cell r="L1438">
            <v>11068928781.270008</v>
          </cell>
          <cell r="M1438">
            <v>11068951924.29002</v>
          </cell>
          <cell r="N1438">
            <v>11099872884.919996</v>
          </cell>
          <cell r="O1438">
            <v>11188440927.440006</v>
          </cell>
          <cell r="P1438">
            <v>11215491565.460005</v>
          </cell>
          <cell r="Q1438">
            <v>11120825744.330833</v>
          </cell>
          <cell r="T1438" t="str">
            <v>1</v>
          </cell>
          <cell r="V1438">
            <v>0</v>
          </cell>
          <cell r="W1438">
            <v>0</v>
          </cell>
          <cell r="X1438">
            <v>0</v>
          </cell>
          <cell r="AD1438">
            <v>0</v>
          </cell>
          <cell r="AJ1438">
            <v>11120825744.330833</v>
          </cell>
        </row>
        <row r="1439">
          <cell r="A1439">
            <v>20100013</v>
          </cell>
          <cell r="C1439" t="str">
            <v>Common Stock Issued - PSE $10 Par</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T1439">
            <v>2</v>
          </cell>
          <cell r="V1439">
            <v>0</v>
          </cell>
          <cell r="W1439">
            <v>0</v>
          </cell>
          <cell r="X1439">
            <v>0</v>
          </cell>
          <cell r="AD1439">
            <v>0</v>
          </cell>
          <cell r="AJ1439">
            <v>0</v>
          </cell>
        </row>
        <row r="1440">
          <cell r="A1440">
            <v>20100023</v>
          </cell>
          <cell r="C1440" t="str">
            <v>Common Stock Issued - PSE 0.01 Par</v>
          </cell>
          <cell r="D1440">
            <v>-859037.91</v>
          </cell>
          <cell r="E1440">
            <v>-859037.91</v>
          </cell>
          <cell r="F1440">
            <v>-859037.91</v>
          </cell>
          <cell r="G1440">
            <v>-859037.91</v>
          </cell>
          <cell r="H1440">
            <v>-859037.91</v>
          </cell>
          <cell r="I1440">
            <v>-859037.91</v>
          </cell>
          <cell r="J1440">
            <v>-859037.91</v>
          </cell>
          <cell r="K1440">
            <v>-859037.91</v>
          </cell>
          <cell r="L1440">
            <v>-859037.91</v>
          </cell>
          <cell r="M1440">
            <v>-859037.91</v>
          </cell>
          <cell r="N1440">
            <v>-859037.91</v>
          </cell>
          <cell r="O1440">
            <v>-859037.91</v>
          </cell>
          <cell r="P1440">
            <v>-859037.91</v>
          </cell>
          <cell r="Q1440">
            <v>-859037.91</v>
          </cell>
          <cell r="T1440">
            <v>2</v>
          </cell>
          <cell r="V1440">
            <v>-859037.91</v>
          </cell>
          <cell r="W1440">
            <v>-859037.91</v>
          </cell>
          <cell r="X1440">
            <v>-859037.91</v>
          </cell>
          <cell r="AD1440">
            <v>0</v>
          </cell>
          <cell r="AJ1440">
            <v>0</v>
          </cell>
        </row>
        <row r="1441">
          <cell r="A1441">
            <v>20100150</v>
          </cell>
          <cell r="C1441" t="str">
            <v>Common Stock</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T1441" t="str">
            <v>55</v>
          </cell>
          <cell r="V1441">
            <v>0</v>
          </cell>
          <cell r="W1441">
            <v>0</v>
          </cell>
          <cell r="X1441">
            <v>0</v>
          </cell>
          <cell r="AD1441">
            <v>0</v>
          </cell>
          <cell r="AE1441">
            <v>0</v>
          </cell>
          <cell r="AF1441">
            <v>0</v>
          </cell>
          <cell r="AG1441">
            <v>0</v>
          </cell>
          <cell r="AJ1441">
            <v>0</v>
          </cell>
        </row>
        <row r="1442">
          <cell r="A1442">
            <v>20700003</v>
          </cell>
          <cell r="C1442" t="str">
            <v>Gas - Premium on Cap Stock - Common</v>
          </cell>
          <cell r="D1442">
            <v>-122847945.22</v>
          </cell>
          <cell r="E1442">
            <v>-122847945.22</v>
          </cell>
          <cell r="F1442">
            <v>-122847945.22</v>
          </cell>
          <cell r="G1442">
            <v>-122847945.22</v>
          </cell>
          <cell r="H1442">
            <v>-122847945.22</v>
          </cell>
          <cell r="I1442">
            <v>-122847945.22</v>
          </cell>
          <cell r="J1442">
            <v>-122847945.22</v>
          </cell>
          <cell r="K1442">
            <v>-122847945.22</v>
          </cell>
          <cell r="L1442">
            <v>-122847945.22</v>
          </cell>
          <cell r="M1442">
            <v>-122847945.22</v>
          </cell>
          <cell r="N1442">
            <v>-122847945.22</v>
          </cell>
          <cell r="O1442">
            <v>-122847945.22</v>
          </cell>
          <cell r="P1442">
            <v>-122847945.22</v>
          </cell>
          <cell r="Q1442">
            <v>-122847945.22000001</v>
          </cell>
          <cell r="T1442">
            <v>4</v>
          </cell>
          <cell r="V1442">
            <v>-122847945.22000001</v>
          </cell>
          <cell r="W1442">
            <v>-122847945.22000001</v>
          </cell>
          <cell r="X1442">
            <v>-122847945.22000001</v>
          </cell>
          <cell r="AD1442">
            <v>0</v>
          </cell>
          <cell r="AJ1442">
            <v>0</v>
          </cell>
        </row>
        <row r="1443">
          <cell r="A1443">
            <v>20700013</v>
          </cell>
          <cell r="C1443" t="str">
            <v>Electric - Premium on Cap Stock - Common</v>
          </cell>
          <cell r="D1443">
            <v>-338395484.31</v>
          </cell>
          <cell r="E1443">
            <v>-338395484.31</v>
          </cell>
          <cell r="F1443">
            <v>-338395484.31</v>
          </cell>
          <cell r="G1443">
            <v>-338395484.31</v>
          </cell>
          <cell r="H1443">
            <v>-338395484.31</v>
          </cell>
          <cell r="I1443">
            <v>-338395484.31</v>
          </cell>
          <cell r="J1443">
            <v>-338395484.31</v>
          </cell>
          <cell r="K1443">
            <v>-338395484.31</v>
          </cell>
          <cell r="L1443">
            <v>-338395484.31</v>
          </cell>
          <cell r="M1443">
            <v>-338395484.31</v>
          </cell>
          <cell r="N1443">
            <v>-338395484.31</v>
          </cell>
          <cell r="O1443">
            <v>-338395484.31</v>
          </cell>
          <cell r="P1443">
            <v>-338395484.31</v>
          </cell>
          <cell r="Q1443">
            <v>-338395484.31</v>
          </cell>
          <cell r="T1443">
            <v>4</v>
          </cell>
          <cell r="V1443">
            <v>-338395484.31</v>
          </cell>
          <cell r="W1443">
            <v>-338395484.31</v>
          </cell>
          <cell r="X1443">
            <v>-338395484.31</v>
          </cell>
          <cell r="AD1443">
            <v>0</v>
          </cell>
          <cell r="AJ1443">
            <v>0</v>
          </cell>
        </row>
        <row r="1444">
          <cell r="A1444">
            <v>20700023</v>
          </cell>
          <cell r="C1444" t="str">
            <v>Premium on Cap Stock - Common Stock</v>
          </cell>
          <cell r="D1444">
            <v>-16901820.34</v>
          </cell>
          <cell r="E1444">
            <v>-16901820.34</v>
          </cell>
          <cell r="F1444">
            <v>-16901820.34</v>
          </cell>
          <cell r="G1444">
            <v>-16901820.34</v>
          </cell>
          <cell r="H1444">
            <v>-16901820.34</v>
          </cell>
          <cell r="I1444">
            <v>-16901820.34</v>
          </cell>
          <cell r="J1444">
            <v>-16901820.34</v>
          </cell>
          <cell r="K1444">
            <v>-16901820.34</v>
          </cell>
          <cell r="L1444">
            <v>-16901820.34</v>
          </cell>
          <cell r="M1444">
            <v>-16901820.34</v>
          </cell>
          <cell r="N1444">
            <v>-16901820.34</v>
          </cell>
          <cell r="O1444">
            <v>-16901820.34</v>
          </cell>
          <cell r="P1444">
            <v>-16901820.34</v>
          </cell>
          <cell r="Q1444">
            <v>-16901820.34</v>
          </cell>
          <cell r="T1444">
            <v>4</v>
          </cell>
          <cell r="V1444">
            <v>-16901820.34</v>
          </cell>
          <cell r="W1444">
            <v>-16901820.34</v>
          </cell>
          <cell r="X1444">
            <v>-16901820.34</v>
          </cell>
          <cell r="AD1444">
            <v>0</v>
          </cell>
          <cell r="AJ1444">
            <v>0</v>
          </cell>
        </row>
        <row r="1445">
          <cell r="A1445">
            <v>21000033</v>
          </cell>
          <cell r="C1445" t="str">
            <v>4.84% Prfd - Gain on Reacqu Cap Stock</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T1445">
            <v>4</v>
          </cell>
          <cell r="V1445">
            <v>0</v>
          </cell>
          <cell r="W1445">
            <v>0</v>
          </cell>
          <cell r="X1445">
            <v>0</v>
          </cell>
          <cell r="AD1445">
            <v>0</v>
          </cell>
          <cell r="AJ1445">
            <v>0</v>
          </cell>
        </row>
        <row r="1446">
          <cell r="A1446">
            <v>21100003</v>
          </cell>
          <cell r="C1446" t="str">
            <v>Miscellaneous Paid in Capital</v>
          </cell>
          <cell r="D1446">
            <v>-2803605116.4699998</v>
          </cell>
          <cell r="E1446">
            <v>-2803605116.4699998</v>
          </cell>
          <cell r="F1446">
            <v>-2803605116.4699998</v>
          </cell>
          <cell r="G1446">
            <v>-2803605116.4699998</v>
          </cell>
          <cell r="H1446">
            <v>-2803605116.4699998</v>
          </cell>
          <cell r="I1446">
            <v>-2803605116.4699998</v>
          </cell>
          <cell r="J1446">
            <v>-2803605116.4699998</v>
          </cell>
          <cell r="K1446">
            <v>-2803605116.4699998</v>
          </cell>
          <cell r="L1446">
            <v>-2803605116.4699998</v>
          </cell>
          <cell r="M1446">
            <v>-2803605116.4699998</v>
          </cell>
          <cell r="N1446">
            <v>-2803605116.4699998</v>
          </cell>
          <cell r="O1446">
            <v>-2803605116.4699998</v>
          </cell>
          <cell r="P1446">
            <v>-2803605116.4699998</v>
          </cell>
          <cell r="Q1446">
            <v>-2803605116.4700003</v>
          </cell>
          <cell r="T1446">
            <v>4</v>
          </cell>
          <cell r="V1446">
            <v>-2803605116.4700003</v>
          </cell>
          <cell r="W1446">
            <v>-2803605116.4700003</v>
          </cell>
          <cell r="X1446">
            <v>-2803605116.4700003</v>
          </cell>
          <cell r="AD1446">
            <v>0</v>
          </cell>
          <cell r="AJ1446">
            <v>0</v>
          </cell>
        </row>
        <row r="1447">
          <cell r="A1447">
            <v>21100363</v>
          </cell>
          <cell r="C1447" t="str">
            <v>FAS 123R LTIP Equity Awards</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T1447" t="str">
            <v>57</v>
          </cell>
          <cell r="V1447">
            <v>0</v>
          </cell>
          <cell r="W1447">
            <v>0</v>
          </cell>
          <cell r="X1447">
            <v>0</v>
          </cell>
          <cell r="AD1447">
            <v>0</v>
          </cell>
          <cell r="AE1447">
            <v>0</v>
          </cell>
          <cell r="AF1447">
            <v>0</v>
          </cell>
          <cell r="AG1447">
            <v>0</v>
          </cell>
          <cell r="AJ1447">
            <v>0</v>
          </cell>
        </row>
        <row r="1448">
          <cell r="A1448">
            <v>21100373</v>
          </cell>
          <cell r="C1448" t="str">
            <v>FAS 123R ESPP Equity</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T1448" t="str">
            <v>57</v>
          </cell>
          <cell r="V1448">
            <v>0</v>
          </cell>
          <cell r="W1448">
            <v>0</v>
          </cell>
          <cell r="X1448">
            <v>0</v>
          </cell>
          <cell r="AD1448">
            <v>0</v>
          </cell>
          <cell r="AE1448">
            <v>0</v>
          </cell>
          <cell r="AF1448">
            <v>0</v>
          </cell>
          <cell r="AG1448">
            <v>0</v>
          </cell>
          <cell r="AJ1448">
            <v>0</v>
          </cell>
        </row>
        <row r="1449">
          <cell r="A1449">
            <v>21100383</v>
          </cell>
          <cell r="C1449" t="str">
            <v>SFAS 123R Tax Windfall Benefit</v>
          </cell>
          <cell r="D1449">
            <v>-491575</v>
          </cell>
          <cell r="E1449">
            <v>-491575</v>
          </cell>
          <cell r="F1449">
            <v>-491575</v>
          </cell>
          <cell r="G1449">
            <v>-491575</v>
          </cell>
          <cell r="H1449">
            <v>-491575</v>
          </cell>
          <cell r="I1449">
            <v>-491575</v>
          </cell>
          <cell r="J1449">
            <v>-491575</v>
          </cell>
          <cell r="K1449">
            <v>-491575</v>
          </cell>
          <cell r="L1449">
            <v>-491575</v>
          </cell>
          <cell r="M1449">
            <v>-491575</v>
          </cell>
          <cell r="N1449">
            <v>-491575</v>
          </cell>
          <cell r="O1449">
            <v>-491575</v>
          </cell>
          <cell r="P1449">
            <v>-491575</v>
          </cell>
          <cell r="Q1449">
            <v>-491575</v>
          </cell>
          <cell r="T1449" t="str">
            <v>57</v>
          </cell>
          <cell r="V1449">
            <v>0</v>
          </cell>
          <cell r="W1449">
            <v>0</v>
          </cell>
          <cell r="X1449">
            <v>0</v>
          </cell>
          <cell r="AD1449">
            <v>0</v>
          </cell>
          <cell r="AE1449">
            <v>-491575</v>
          </cell>
          <cell r="AF1449">
            <v>-491575</v>
          </cell>
          <cell r="AG1449">
            <v>-491575</v>
          </cell>
          <cell r="AJ1449">
            <v>0</v>
          </cell>
        </row>
        <row r="1450">
          <cell r="A1450">
            <v>21100393</v>
          </cell>
          <cell r="C1450" t="str">
            <v>FAS 123R LTIP Equity Awards - Performance</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T1450" t="str">
            <v>57</v>
          </cell>
          <cell r="V1450">
            <v>0</v>
          </cell>
          <cell r="W1450">
            <v>0</v>
          </cell>
          <cell r="X1450">
            <v>0</v>
          </cell>
          <cell r="AD1450">
            <v>0</v>
          </cell>
          <cell r="AE1450">
            <v>0</v>
          </cell>
          <cell r="AF1450">
            <v>0</v>
          </cell>
          <cell r="AG1450">
            <v>0</v>
          </cell>
          <cell r="AJ1450">
            <v>0</v>
          </cell>
        </row>
        <row r="1451">
          <cell r="A1451">
            <v>21100210</v>
          </cell>
          <cell r="C1451" t="str">
            <v>APIC</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T1451" t="str">
            <v>55</v>
          </cell>
          <cell r="V1451">
            <v>0</v>
          </cell>
          <cell r="W1451">
            <v>0</v>
          </cell>
          <cell r="X1451">
            <v>0</v>
          </cell>
          <cell r="AD1451">
            <v>0</v>
          </cell>
          <cell r="AE1451">
            <v>0</v>
          </cell>
          <cell r="AF1451">
            <v>0</v>
          </cell>
          <cell r="AG1451">
            <v>0</v>
          </cell>
          <cell r="AJ1451">
            <v>0</v>
          </cell>
        </row>
        <row r="1452">
          <cell r="A1452">
            <v>21400013</v>
          </cell>
          <cell r="C1452" t="str">
            <v>Gas - Common Stock Expense</v>
          </cell>
          <cell r="D1452">
            <v>2148854.7200000002</v>
          </cell>
          <cell r="E1452">
            <v>2148854.7200000002</v>
          </cell>
          <cell r="F1452">
            <v>2148854.7200000002</v>
          </cell>
          <cell r="G1452">
            <v>2148854.7200000002</v>
          </cell>
          <cell r="H1452">
            <v>2148854.7200000002</v>
          </cell>
          <cell r="I1452">
            <v>2148854.7200000002</v>
          </cell>
          <cell r="J1452">
            <v>2148854.7200000002</v>
          </cell>
          <cell r="K1452">
            <v>2148854.7200000002</v>
          </cell>
          <cell r="L1452">
            <v>2148854.7200000002</v>
          </cell>
          <cell r="M1452">
            <v>2148854.7200000002</v>
          </cell>
          <cell r="N1452">
            <v>2148854.7200000002</v>
          </cell>
          <cell r="O1452">
            <v>2148854.7200000002</v>
          </cell>
          <cell r="P1452">
            <v>2148854.7200000002</v>
          </cell>
          <cell r="Q1452">
            <v>2148854.7199999997</v>
          </cell>
          <cell r="T1452">
            <v>4</v>
          </cell>
          <cell r="V1452">
            <v>2148854.7199999997</v>
          </cell>
          <cell r="W1452">
            <v>2148854.7199999997</v>
          </cell>
          <cell r="X1452">
            <v>2148854.7199999997</v>
          </cell>
          <cell r="AD1452">
            <v>0</v>
          </cell>
          <cell r="AJ1452">
            <v>0</v>
          </cell>
        </row>
        <row r="1453">
          <cell r="A1453">
            <v>21400023</v>
          </cell>
          <cell r="C1453" t="str">
            <v>Gas - Preferred Stock Expense</v>
          </cell>
          <cell r="D1453">
            <v>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T1453">
            <v>4</v>
          </cell>
          <cell r="V1453">
            <v>0</v>
          </cell>
          <cell r="W1453">
            <v>0</v>
          </cell>
          <cell r="X1453">
            <v>0</v>
          </cell>
          <cell r="AD1453">
            <v>0</v>
          </cell>
          <cell r="AJ1453">
            <v>0</v>
          </cell>
        </row>
        <row r="1454">
          <cell r="A1454">
            <v>21400033</v>
          </cell>
          <cell r="C1454" t="str">
            <v>Electric - Common Stock Expense</v>
          </cell>
          <cell r="D1454">
            <v>4985024.68</v>
          </cell>
          <cell r="E1454">
            <v>4985024.68</v>
          </cell>
          <cell r="F1454">
            <v>4985024.68</v>
          </cell>
          <cell r="G1454">
            <v>4985024.68</v>
          </cell>
          <cell r="H1454">
            <v>4985024.68</v>
          </cell>
          <cell r="I1454">
            <v>4985024.68</v>
          </cell>
          <cell r="J1454">
            <v>4985024.68</v>
          </cell>
          <cell r="K1454">
            <v>4985024.68</v>
          </cell>
          <cell r="L1454">
            <v>4985024.68</v>
          </cell>
          <cell r="M1454">
            <v>4985024.68</v>
          </cell>
          <cell r="N1454">
            <v>4985024.68</v>
          </cell>
          <cell r="O1454">
            <v>4985024.68</v>
          </cell>
          <cell r="P1454">
            <v>4985024.68</v>
          </cell>
          <cell r="Q1454">
            <v>4985024.68</v>
          </cell>
          <cell r="T1454">
            <v>4</v>
          </cell>
          <cell r="V1454">
            <v>4985024.68</v>
          </cell>
          <cell r="W1454">
            <v>4985024.68</v>
          </cell>
          <cell r="X1454">
            <v>4985024.68</v>
          </cell>
          <cell r="AD1454">
            <v>0</v>
          </cell>
          <cell r="AJ1454">
            <v>0</v>
          </cell>
        </row>
        <row r="1455">
          <cell r="A1455">
            <v>21400043</v>
          </cell>
          <cell r="C1455" t="str">
            <v>7.75% Prfd Stock Expense</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T1455">
            <v>4</v>
          </cell>
          <cell r="V1455">
            <v>0</v>
          </cell>
          <cell r="W1455">
            <v>0</v>
          </cell>
          <cell r="X1455">
            <v>0</v>
          </cell>
          <cell r="AD1455">
            <v>0</v>
          </cell>
          <cell r="AJ1455">
            <v>0</v>
          </cell>
        </row>
        <row r="1456">
          <cell r="A1456">
            <v>21500023</v>
          </cell>
          <cell r="C1456" t="str">
            <v>Approp RE - Fed Amort Reserve - Baker</v>
          </cell>
          <cell r="D1456">
            <v>-10766141</v>
          </cell>
          <cell r="E1456">
            <v>-10766141</v>
          </cell>
          <cell r="F1456">
            <v>-10766141</v>
          </cell>
          <cell r="G1456">
            <v>-10766141</v>
          </cell>
          <cell r="H1456">
            <v>-10766141</v>
          </cell>
          <cell r="I1456">
            <v>-10766141</v>
          </cell>
          <cell r="J1456">
            <v>-10766141</v>
          </cell>
          <cell r="K1456">
            <v>-11821264</v>
          </cell>
          <cell r="L1456">
            <v>-11821264</v>
          </cell>
          <cell r="M1456">
            <v>-11821264</v>
          </cell>
          <cell r="N1456">
            <v>-11821264</v>
          </cell>
          <cell r="O1456">
            <v>-13324625</v>
          </cell>
          <cell r="P1456">
            <v>-13324625</v>
          </cell>
          <cell r="Q1456">
            <v>-11437659.166666666</v>
          </cell>
          <cell r="T1456">
            <v>6</v>
          </cell>
          <cell r="V1456">
            <v>-11437659.166666666</v>
          </cell>
          <cell r="W1456">
            <v>-11437659.166666666</v>
          </cell>
          <cell r="X1456">
            <v>-11437659.166666666</v>
          </cell>
          <cell r="AD1456">
            <v>0</v>
          </cell>
          <cell r="AJ1456">
            <v>0</v>
          </cell>
        </row>
        <row r="1457">
          <cell r="A1457">
            <v>21500033</v>
          </cell>
          <cell r="C1457" t="str">
            <v>Approp RE - Fed Amort Reserve - Snoqualmie</v>
          </cell>
          <cell r="D1457">
            <v>-3281918</v>
          </cell>
          <cell r="E1457">
            <v>-3281918</v>
          </cell>
          <cell r="F1457">
            <v>-3281918</v>
          </cell>
          <cell r="G1457">
            <v>-3281918</v>
          </cell>
          <cell r="H1457">
            <v>-3281918</v>
          </cell>
          <cell r="I1457">
            <v>-3281918</v>
          </cell>
          <cell r="J1457">
            <v>-3281918</v>
          </cell>
          <cell r="K1457">
            <v>-5270932</v>
          </cell>
          <cell r="L1457">
            <v>-5270932</v>
          </cell>
          <cell r="M1457">
            <v>-5270932</v>
          </cell>
          <cell r="N1457">
            <v>-5270932</v>
          </cell>
          <cell r="O1457">
            <v>-6914541</v>
          </cell>
          <cell r="P1457">
            <v>-6914541</v>
          </cell>
          <cell r="Q1457">
            <v>-4399000.541666667</v>
          </cell>
          <cell r="T1457">
            <v>6</v>
          </cell>
          <cell r="V1457">
            <v>-4399000.541666667</v>
          </cell>
          <cell r="W1457">
            <v>-4399000.541666667</v>
          </cell>
          <cell r="X1457">
            <v>-4399000.541666667</v>
          </cell>
          <cell r="AD1457">
            <v>0</v>
          </cell>
          <cell r="AJ1457">
            <v>0</v>
          </cell>
        </row>
        <row r="1458">
          <cell r="A1458">
            <v>21600000</v>
          </cell>
          <cell r="C1458" t="str">
            <v>Unappropriated RE</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T1458" t="str">
            <v>6</v>
          </cell>
          <cell r="V1458">
            <v>0</v>
          </cell>
          <cell r="W1458">
            <v>0</v>
          </cell>
          <cell r="X1458">
            <v>0</v>
          </cell>
          <cell r="AD1458">
            <v>0</v>
          </cell>
          <cell r="AJ1458">
            <v>0</v>
          </cell>
        </row>
        <row r="1459">
          <cell r="A1459" t="str">
            <v>Total Profit/Loss Cu</v>
          </cell>
          <cell r="B1459" t="str">
            <v>rrent Year</v>
          </cell>
          <cell r="C1459" t="str">
            <v>Total Profit and Loss</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T1459">
            <v>6</v>
          </cell>
          <cell r="V1459">
            <v>0</v>
          </cell>
          <cell r="W1459">
            <v>0</v>
          </cell>
          <cell r="X1459">
            <v>0</v>
          </cell>
          <cell r="AD1459">
            <v>0</v>
          </cell>
          <cell r="AJ1459">
            <v>0</v>
          </cell>
        </row>
        <row r="1460">
          <cell r="A1460">
            <v>21600003</v>
          </cell>
          <cell r="C1460" t="str">
            <v>Unappropriated Retained Earnings</v>
          </cell>
          <cell r="D1460">
            <v>-362732983.13999999</v>
          </cell>
          <cell r="E1460">
            <v>-364699858.00999999</v>
          </cell>
          <cell r="F1460">
            <v>-366655346.13</v>
          </cell>
          <cell r="G1460">
            <v>-357949044.44999999</v>
          </cell>
          <cell r="H1460">
            <v>-390121020.16000003</v>
          </cell>
          <cell r="I1460">
            <v>-399805645.56</v>
          </cell>
          <cell r="J1460">
            <v>-381127218</v>
          </cell>
          <cell r="K1460">
            <v>-365260325.07999998</v>
          </cell>
          <cell r="L1460">
            <v>-360786106.38</v>
          </cell>
          <cell r="M1460">
            <v>-347720603.32999998</v>
          </cell>
          <cell r="N1460">
            <v>-346973431.70999998</v>
          </cell>
          <cell r="O1460">
            <v>-346953512.86000001</v>
          </cell>
          <cell r="P1460">
            <v>-348774765.13999999</v>
          </cell>
          <cell r="Q1460">
            <v>-365317165.48416668</v>
          </cell>
          <cell r="T1460">
            <v>6</v>
          </cell>
          <cell r="V1460">
            <v>-365317165.48416668</v>
          </cell>
          <cell r="W1460">
            <v>-365317165.48416668</v>
          </cell>
          <cell r="X1460">
            <v>-365317165.48416668</v>
          </cell>
          <cell r="AD1460">
            <v>0</v>
          </cell>
          <cell r="AJ1460">
            <v>0</v>
          </cell>
        </row>
        <row r="1461">
          <cell r="A1461" t="str">
            <v>Total Profit/Loss Current Year</v>
          </cell>
          <cell r="B1461" t="str">
            <v>rrent Year</v>
          </cell>
          <cell r="D1461">
            <v>-181675103.93000001</v>
          </cell>
          <cell r="E1461">
            <v>-197498920.88999999</v>
          </cell>
          <cell r="F1461">
            <v>-242775874.74000001</v>
          </cell>
          <cell r="G1461">
            <v>-304188835.74000001</v>
          </cell>
          <cell r="H1461">
            <v>-66624567.289999999</v>
          </cell>
          <cell r="I1461">
            <v>-101810450.39</v>
          </cell>
          <cell r="J1461">
            <v>-156505243.09999999</v>
          </cell>
          <cell r="K1461">
            <v>-191793150.21000001</v>
          </cell>
          <cell r="L1461">
            <v>-210735083.5</v>
          </cell>
          <cell r="M1461">
            <v>-237405623.47</v>
          </cell>
          <cell r="N1461">
            <v>-252156950.40000001</v>
          </cell>
          <cell r="O1461">
            <v>-257864373.75</v>
          </cell>
          <cell r="P1461">
            <v>-256382151.69999999</v>
          </cell>
          <cell r="Q1461">
            <v>-203198975.10791668</v>
          </cell>
          <cell r="T1461">
            <v>6</v>
          </cell>
          <cell r="V1461">
            <v>-203198975.10791668</v>
          </cell>
          <cell r="W1461">
            <v>-203198975.10791668</v>
          </cell>
          <cell r="X1461">
            <v>-203198975.10791668</v>
          </cell>
          <cell r="AD1461">
            <v>0</v>
          </cell>
          <cell r="AJ1461">
            <v>0</v>
          </cell>
        </row>
        <row r="1462">
          <cell r="A1462">
            <v>43700003</v>
          </cell>
          <cell r="C1462" t="str">
            <v>Div Declared - Preferred Stock 4.70%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T1462">
            <v>6</v>
          </cell>
          <cell r="V1462">
            <v>0</v>
          </cell>
          <cell r="W1462">
            <v>0</v>
          </cell>
          <cell r="X1462">
            <v>0</v>
          </cell>
          <cell r="AD1462">
            <v>0</v>
          </cell>
          <cell r="AJ1462">
            <v>0</v>
          </cell>
        </row>
        <row r="1463">
          <cell r="A1463">
            <v>43700013</v>
          </cell>
          <cell r="C1463" t="str">
            <v>Div Declared - Preferred Stock 4.84%</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T1463">
            <v>6</v>
          </cell>
          <cell r="V1463">
            <v>0</v>
          </cell>
          <cell r="W1463">
            <v>0</v>
          </cell>
          <cell r="X1463">
            <v>0</v>
          </cell>
          <cell r="AD1463">
            <v>0</v>
          </cell>
          <cell r="AJ1463">
            <v>0</v>
          </cell>
        </row>
        <row r="1464">
          <cell r="A1464">
            <v>43700023</v>
          </cell>
          <cell r="C1464" t="str">
            <v>Div Declared - Preferred Stock 7.75%</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T1464">
            <v>6</v>
          </cell>
          <cell r="V1464">
            <v>0</v>
          </cell>
          <cell r="W1464">
            <v>0</v>
          </cell>
          <cell r="X1464">
            <v>0</v>
          </cell>
          <cell r="AB1464">
            <v>0</v>
          </cell>
          <cell r="AD1464">
            <v>0</v>
          </cell>
          <cell r="AJ1464">
            <v>0</v>
          </cell>
        </row>
        <row r="1465">
          <cell r="A1465">
            <v>43700043</v>
          </cell>
          <cell r="C1465" t="str">
            <v>Div Declared - Preferred Stock Series II 7.45</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T1465">
            <v>6</v>
          </cell>
          <cell r="V1465">
            <v>0</v>
          </cell>
          <cell r="W1465">
            <v>0</v>
          </cell>
          <cell r="X1465">
            <v>0</v>
          </cell>
          <cell r="AD1465">
            <v>0</v>
          </cell>
          <cell r="AJ1465">
            <v>0</v>
          </cell>
        </row>
        <row r="1466">
          <cell r="A1466">
            <v>43800003</v>
          </cell>
          <cell r="C1466" t="str">
            <v>Dividends Declared - Common Stock</v>
          </cell>
          <cell r="D1466">
            <v>175279053.78</v>
          </cell>
          <cell r="E1466">
            <v>175871053.78</v>
          </cell>
          <cell r="F1466">
            <v>183906719.78</v>
          </cell>
          <cell r="G1466">
            <v>270233278.77999997</v>
          </cell>
          <cell r="H1466">
            <v>13272800</v>
          </cell>
          <cell r="I1466">
            <v>13765135</v>
          </cell>
          <cell r="J1466">
            <v>67347052</v>
          </cell>
          <cell r="K1466">
            <v>67900283</v>
          </cell>
          <cell r="L1466">
            <v>75671108</v>
          </cell>
          <cell r="M1466">
            <v>128673648</v>
          </cell>
          <cell r="N1466">
            <v>141864244</v>
          </cell>
          <cell r="O1466">
            <v>142338164</v>
          </cell>
          <cell r="P1466">
            <v>195864996</v>
          </cell>
          <cell r="Q1466">
            <v>122201292.60250001</v>
          </cell>
          <cell r="T1466">
            <v>6</v>
          </cell>
          <cell r="V1466">
            <v>122201292.60250001</v>
          </cell>
          <cell r="W1466">
            <v>122201292.60250001</v>
          </cell>
          <cell r="X1466">
            <v>122201292.60250001</v>
          </cell>
          <cell r="AD1466">
            <v>0</v>
          </cell>
          <cell r="AJ1466">
            <v>0</v>
          </cell>
        </row>
        <row r="1467">
          <cell r="A1467">
            <v>43900003</v>
          </cell>
          <cell r="C1467" t="str">
            <v>Adjustments to Retained Earnings</v>
          </cell>
          <cell r="D1467">
            <v>5848610</v>
          </cell>
          <cell r="E1467">
            <v>5848610</v>
          </cell>
          <cell r="F1467">
            <v>5848610</v>
          </cell>
          <cell r="G1467">
            <v>5848610</v>
          </cell>
          <cell r="H1467">
            <v>5848610</v>
          </cell>
          <cell r="I1467">
            <v>5848610</v>
          </cell>
          <cell r="J1467">
            <v>5848610</v>
          </cell>
          <cell r="K1467">
            <v>5848610</v>
          </cell>
          <cell r="L1467">
            <v>5848610</v>
          </cell>
          <cell r="M1467">
            <v>5848610</v>
          </cell>
          <cell r="N1467">
            <v>5848610</v>
          </cell>
          <cell r="O1467">
            <v>5848610</v>
          </cell>
          <cell r="P1467">
            <v>5848610</v>
          </cell>
          <cell r="Q1467">
            <v>5848610</v>
          </cell>
          <cell r="T1467" t="str">
            <v>56</v>
          </cell>
          <cell r="V1467">
            <v>0</v>
          </cell>
          <cell r="W1467">
            <v>0</v>
          </cell>
          <cell r="X1467">
            <v>0</v>
          </cell>
          <cell r="AD1467">
            <v>0</v>
          </cell>
          <cell r="AE1467">
            <v>5848610</v>
          </cell>
          <cell r="AF1467">
            <v>5848610</v>
          </cell>
          <cell r="AG1467">
            <v>5848610</v>
          </cell>
          <cell r="AJ1467">
            <v>0</v>
          </cell>
        </row>
        <row r="1468">
          <cell r="A1468">
            <v>21600011</v>
          </cell>
          <cell r="C1468" t="str">
            <v>Derivatives in Retained Earnings - Electric</v>
          </cell>
          <cell r="D1468">
            <v>56263051.25</v>
          </cell>
          <cell r="E1468">
            <v>58229926.119999997</v>
          </cell>
          <cell r="F1468">
            <v>60185414.240000002</v>
          </cell>
          <cell r="G1468">
            <v>51782215.560000002</v>
          </cell>
          <cell r="H1468">
            <v>49998634.310000002</v>
          </cell>
          <cell r="I1468">
            <v>59683259.710000001</v>
          </cell>
          <cell r="J1468">
            <v>40848002.149999999</v>
          </cell>
          <cell r="K1468">
            <v>28025246.23</v>
          </cell>
          <cell r="L1468">
            <v>23551027.530000001</v>
          </cell>
          <cell r="M1468">
            <v>10477639.48</v>
          </cell>
          <cell r="N1468">
            <v>9730467.8599999994</v>
          </cell>
          <cell r="O1468">
            <v>12857519.01</v>
          </cell>
          <cell r="P1468">
            <v>14590467.289999999</v>
          </cell>
          <cell r="Q1468">
            <v>36733009.289166667</v>
          </cell>
          <cell r="T1468" t="str">
            <v>56</v>
          </cell>
          <cell r="V1468">
            <v>0</v>
          </cell>
          <cell r="W1468">
            <v>0</v>
          </cell>
          <cell r="X1468">
            <v>0</v>
          </cell>
          <cell r="AD1468">
            <v>0</v>
          </cell>
          <cell r="AE1468">
            <v>36733009.289166667</v>
          </cell>
          <cell r="AF1468">
            <v>36733009.289166667</v>
          </cell>
          <cell r="AG1468">
            <v>36733009.289166667</v>
          </cell>
          <cell r="AJ1468">
            <v>0</v>
          </cell>
        </row>
        <row r="1469">
          <cell r="A1469">
            <v>21600013</v>
          </cell>
          <cell r="C1469" t="str">
            <v>Dividends on Common Stock (Gas History)</v>
          </cell>
          <cell r="D1469">
            <v>77562549.519999996</v>
          </cell>
          <cell r="E1469">
            <v>77562549.519999996</v>
          </cell>
          <cell r="F1469">
            <v>77562549.519999996</v>
          </cell>
          <cell r="G1469">
            <v>77562549.519999996</v>
          </cell>
          <cell r="H1469">
            <v>77562549.519999996</v>
          </cell>
          <cell r="I1469">
            <v>77562549.519999996</v>
          </cell>
          <cell r="J1469">
            <v>77562549.519999996</v>
          </cell>
          <cell r="K1469">
            <v>77562549.519999996</v>
          </cell>
          <cell r="L1469">
            <v>77562549.519999996</v>
          </cell>
          <cell r="M1469">
            <v>77562549.519999996</v>
          </cell>
          <cell r="N1469">
            <v>77562549.519999996</v>
          </cell>
          <cell r="O1469">
            <v>77562549.519999996</v>
          </cell>
          <cell r="P1469">
            <v>77562549.519999996</v>
          </cell>
          <cell r="Q1469">
            <v>77562549.519999996</v>
          </cell>
          <cell r="T1469">
            <v>6</v>
          </cell>
          <cell r="V1469">
            <v>77562549.519999996</v>
          </cell>
          <cell r="W1469">
            <v>77562549.519999996</v>
          </cell>
          <cell r="X1469">
            <v>77562549.519999996</v>
          </cell>
          <cell r="AD1469">
            <v>0</v>
          </cell>
          <cell r="AJ1469">
            <v>0</v>
          </cell>
        </row>
        <row r="1470">
          <cell r="A1470">
            <v>21600023</v>
          </cell>
          <cell r="C1470" t="str">
            <v>Dividends on Preferred Stock (Gas History)</v>
          </cell>
          <cell r="D1470">
            <v>1755001.25</v>
          </cell>
          <cell r="E1470">
            <v>1755001.25</v>
          </cell>
          <cell r="F1470">
            <v>1755001.25</v>
          </cell>
          <cell r="G1470">
            <v>1755001.25</v>
          </cell>
          <cell r="H1470">
            <v>1755001.25</v>
          </cell>
          <cell r="I1470">
            <v>1755001.25</v>
          </cell>
          <cell r="J1470">
            <v>1755001.25</v>
          </cell>
          <cell r="K1470">
            <v>1755001.25</v>
          </cell>
          <cell r="L1470">
            <v>1755001.25</v>
          </cell>
          <cell r="M1470">
            <v>1755001.25</v>
          </cell>
          <cell r="N1470">
            <v>1755001.25</v>
          </cell>
          <cell r="O1470">
            <v>1755001.25</v>
          </cell>
          <cell r="P1470">
            <v>1755001.25</v>
          </cell>
          <cell r="Q1470">
            <v>1755001.25</v>
          </cell>
          <cell r="T1470">
            <v>6</v>
          </cell>
          <cell r="V1470">
            <v>1755001.25</v>
          </cell>
          <cell r="W1470">
            <v>1755001.25</v>
          </cell>
          <cell r="X1470">
            <v>1755001.25</v>
          </cell>
          <cell r="AD1470">
            <v>0</v>
          </cell>
          <cell r="AJ1470">
            <v>0</v>
          </cell>
        </row>
        <row r="1471">
          <cell r="A1471">
            <v>21600033</v>
          </cell>
          <cell r="C1471" t="str">
            <v>Excess Premium - Preferred Stock</v>
          </cell>
          <cell r="D1471">
            <v>1471103.62</v>
          </cell>
          <cell r="E1471">
            <v>1471103.62</v>
          </cell>
          <cell r="F1471">
            <v>1471103.62</v>
          </cell>
          <cell r="G1471">
            <v>1471103.62</v>
          </cell>
          <cell r="H1471">
            <v>1471103.62</v>
          </cell>
          <cell r="I1471">
            <v>1471103.62</v>
          </cell>
          <cell r="J1471">
            <v>1471103.62</v>
          </cell>
          <cell r="K1471">
            <v>1471103.62</v>
          </cell>
          <cell r="L1471">
            <v>1471103.62</v>
          </cell>
          <cell r="M1471">
            <v>1471103.62</v>
          </cell>
          <cell r="N1471">
            <v>1471103.62</v>
          </cell>
          <cell r="O1471">
            <v>1471103.62</v>
          </cell>
          <cell r="P1471">
            <v>1471103.62</v>
          </cell>
          <cell r="Q1471">
            <v>1471103.6200000003</v>
          </cell>
          <cell r="T1471">
            <v>6</v>
          </cell>
          <cell r="V1471">
            <v>1471103.6200000003</v>
          </cell>
          <cell r="W1471">
            <v>1471103.6200000003</v>
          </cell>
          <cell r="X1471">
            <v>1471103.6200000003</v>
          </cell>
          <cell r="AD1471">
            <v>0</v>
          </cell>
          <cell r="AJ1471">
            <v>0</v>
          </cell>
        </row>
        <row r="1472">
          <cell r="A1472">
            <v>21600053</v>
          </cell>
          <cell r="C1472" t="str">
            <v>Unappropriated Retained Earnings (Elect Histo</v>
          </cell>
          <cell r="D1472">
            <v>16359946.109999999</v>
          </cell>
          <cell r="E1472">
            <v>16359946.109999999</v>
          </cell>
          <cell r="F1472">
            <v>16359946.109999999</v>
          </cell>
          <cell r="G1472">
            <v>16359946.109999999</v>
          </cell>
          <cell r="H1472">
            <v>16359946.109999999</v>
          </cell>
          <cell r="I1472">
            <v>16359946.109999999</v>
          </cell>
          <cell r="J1472">
            <v>16359946.109999999</v>
          </cell>
          <cell r="K1472">
            <v>16359946.109999999</v>
          </cell>
          <cell r="L1472">
            <v>16359946.109999999</v>
          </cell>
          <cell r="M1472">
            <v>16359946.109999999</v>
          </cell>
          <cell r="N1472">
            <v>16359946.109999999</v>
          </cell>
          <cell r="O1472">
            <v>16359946.109999999</v>
          </cell>
          <cell r="P1472">
            <v>16359946.109999999</v>
          </cell>
          <cell r="Q1472">
            <v>16359946.110000005</v>
          </cell>
          <cell r="T1472">
            <v>6</v>
          </cell>
          <cell r="V1472">
            <v>16359946.110000005</v>
          </cell>
          <cell r="W1472">
            <v>16359946.110000005</v>
          </cell>
          <cell r="X1472">
            <v>16359946.110000005</v>
          </cell>
          <cell r="AD1472">
            <v>0</v>
          </cell>
          <cell r="AJ1472">
            <v>0</v>
          </cell>
        </row>
        <row r="1473">
          <cell r="A1473">
            <v>21600073</v>
          </cell>
          <cell r="C1473" t="str">
            <v>Retained Earnings - Encogen</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T1473">
            <v>6</v>
          </cell>
          <cell r="V1473">
            <v>0</v>
          </cell>
          <cell r="W1473">
            <v>0</v>
          </cell>
          <cell r="X1473">
            <v>0</v>
          </cell>
          <cell r="AD1473">
            <v>0</v>
          </cell>
          <cell r="AJ1473">
            <v>0</v>
          </cell>
        </row>
        <row r="1474">
          <cell r="A1474">
            <v>21610013</v>
          </cell>
          <cell r="C1474" t="str">
            <v>Puget Western - Retained Earnings</v>
          </cell>
          <cell r="D1474">
            <v>14902924</v>
          </cell>
          <cell r="E1474">
            <v>14902924</v>
          </cell>
          <cell r="F1474">
            <v>14902924</v>
          </cell>
          <cell r="G1474">
            <v>14599821</v>
          </cell>
          <cell r="H1474">
            <v>14599821</v>
          </cell>
          <cell r="I1474">
            <v>14599821</v>
          </cell>
          <cell r="J1474">
            <v>14756651</v>
          </cell>
          <cell r="K1474">
            <v>14756651</v>
          </cell>
          <cell r="L1474">
            <v>14756651</v>
          </cell>
          <cell r="M1474">
            <v>14764536</v>
          </cell>
          <cell r="N1474">
            <v>14764536</v>
          </cell>
          <cell r="O1474">
            <v>14764536</v>
          </cell>
          <cell r="P1474">
            <v>14852840</v>
          </cell>
          <cell r="Q1474">
            <v>14753896.166666666</v>
          </cell>
          <cell r="T1474">
            <v>6</v>
          </cell>
          <cell r="V1474">
            <v>14753896.166666666</v>
          </cell>
          <cell r="W1474">
            <v>14753896.166666666</v>
          </cell>
          <cell r="X1474">
            <v>14753896.166666666</v>
          </cell>
          <cell r="AD1474">
            <v>0</v>
          </cell>
          <cell r="AJ1474">
            <v>0</v>
          </cell>
        </row>
        <row r="1475">
          <cell r="A1475">
            <v>21610033</v>
          </cell>
          <cell r="C1475" t="str">
            <v>Hydro Energy Dev Corp - Retained Earnings</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T1475">
            <v>6</v>
          </cell>
          <cell r="V1475">
            <v>0</v>
          </cell>
          <cell r="W1475">
            <v>0</v>
          </cell>
          <cell r="X1475">
            <v>0</v>
          </cell>
          <cell r="AD1475">
            <v>0</v>
          </cell>
          <cell r="AJ1475">
            <v>0</v>
          </cell>
        </row>
        <row r="1476">
          <cell r="A1476">
            <v>21900003</v>
          </cell>
          <cell r="C1476" t="str">
            <v>OCI-FAS133C-15NPNS</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T1476" t="str">
            <v>56</v>
          </cell>
          <cell r="V1476">
            <v>0</v>
          </cell>
          <cell r="W1476">
            <v>0</v>
          </cell>
          <cell r="X1476">
            <v>0</v>
          </cell>
          <cell r="AD1476">
            <v>0</v>
          </cell>
          <cell r="AE1476">
            <v>0</v>
          </cell>
          <cell r="AF1476">
            <v>0</v>
          </cell>
          <cell r="AG1476">
            <v>0</v>
          </cell>
          <cell r="AJ1476">
            <v>0</v>
          </cell>
        </row>
        <row r="1477">
          <cell r="A1477">
            <v>21900013</v>
          </cell>
          <cell r="C1477" t="str">
            <v>OCI-FAS133C-15NPNS Reclass to Earnings</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T1477" t="str">
            <v>56</v>
          </cell>
          <cell r="V1477">
            <v>0</v>
          </cell>
          <cell r="W1477">
            <v>0</v>
          </cell>
          <cell r="X1477">
            <v>0</v>
          </cell>
          <cell r="AD1477">
            <v>0</v>
          </cell>
          <cell r="AE1477">
            <v>0</v>
          </cell>
          <cell r="AF1477">
            <v>0</v>
          </cell>
          <cell r="AG1477">
            <v>0</v>
          </cell>
          <cell r="AJ1477">
            <v>0</v>
          </cell>
        </row>
        <row r="1478">
          <cell r="A1478">
            <v>21900023</v>
          </cell>
          <cell r="C1478" t="str">
            <v>OCI - Derivative</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T1478" t="str">
            <v>56</v>
          </cell>
          <cell r="V1478">
            <v>0</v>
          </cell>
          <cell r="W1478">
            <v>0</v>
          </cell>
          <cell r="X1478">
            <v>0</v>
          </cell>
          <cell r="AD1478">
            <v>0</v>
          </cell>
          <cell r="AE1478">
            <v>0</v>
          </cell>
          <cell r="AF1478">
            <v>0</v>
          </cell>
          <cell r="AG1478">
            <v>0</v>
          </cell>
          <cell r="AJ1478">
            <v>0</v>
          </cell>
        </row>
        <row r="1479">
          <cell r="A1479">
            <v>21900033</v>
          </cell>
          <cell r="C1479" t="str">
            <v>OCI - Derivative Reclass to Earnings</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T1479" t="str">
            <v>56</v>
          </cell>
          <cell r="V1479">
            <v>0</v>
          </cell>
          <cell r="W1479">
            <v>0</v>
          </cell>
          <cell r="X1479">
            <v>0</v>
          </cell>
          <cell r="AD1479">
            <v>0</v>
          </cell>
          <cell r="AE1479">
            <v>0</v>
          </cell>
          <cell r="AF1479">
            <v>0</v>
          </cell>
          <cell r="AG1479">
            <v>0</v>
          </cell>
          <cell r="AJ1479">
            <v>0</v>
          </cell>
        </row>
        <row r="1480">
          <cell r="A1480">
            <v>21900053</v>
          </cell>
          <cell r="C1480" t="str">
            <v>FAS 87 - Minimun Pension Liability Adju</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T1480" t="str">
            <v>56</v>
          </cell>
          <cell r="V1480">
            <v>0</v>
          </cell>
          <cell r="W1480">
            <v>0</v>
          </cell>
          <cell r="X1480">
            <v>0</v>
          </cell>
          <cell r="AD1480">
            <v>0</v>
          </cell>
          <cell r="AE1480">
            <v>0</v>
          </cell>
          <cell r="AF1480">
            <v>0</v>
          </cell>
          <cell r="AG1480">
            <v>0</v>
          </cell>
          <cell r="AJ1480">
            <v>0</v>
          </cell>
        </row>
        <row r="1481">
          <cell r="A1481">
            <v>21900063</v>
          </cell>
          <cell r="C1481" t="str">
            <v>PCA - OCI FAS 133</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T1481" t="str">
            <v>56</v>
          </cell>
          <cell r="V1481">
            <v>0</v>
          </cell>
          <cell r="W1481">
            <v>0</v>
          </cell>
          <cell r="X1481">
            <v>0</v>
          </cell>
          <cell r="AD1481">
            <v>0</v>
          </cell>
          <cell r="AE1481">
            <v>0</v>
          </cell>
          <cell r="AF1481">
            <v>0</v>
          </cell>
          <cell r="AG1481">
            <v>0</v>
          </cell>
          <cell r="AJ1481">
            <v>0</v>
          </cell>
        </row>
        <row r="1482">
          <cell r="A1482">
            <v>21900073</v>
          </cell>
          <cell r="C1482" t="str">
            <v>OCI - FAS 133 Treasury Lock Hedge - CQ</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T1482" t="str">
            <v>56</v>
          </cell>
          <cell r="V1482">
            <v>0</v>
          </cell>
          <cell r="W1482">
            <v>0</v>
          </cell>
          <cell r="X1482">
            <v>0</v>
          </cell>
          <cell r="AD1482">
            <v>0</v>
          </cell>
          <cell r="AE1482">
            <v>0</v>
          </cell>
          <cell r="AF1482">
            <v>0</v>
          </cell>
          <cell r="AG1482">
            <v>0</v>
          </cell>
          <cell r="AJ1482">
            <v>0</v>
          </cell>
        </row>
        <row r="1483">
          <cell r="A1483">
            <v>21900093</v>
          </cell>
          <cell r="C1483" t="str">
            <v>OCI - FAS 133 Fwd Swap CQ Marks</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T1483" t="str">
            <v>5</v>
          </cell>
          <cell r="V1483">
            <v>0</v>
          </cell>
          <cell r="W1483">
            <v>0</v>
          </cell>
          <cell r="X1483">
            <v>0</v>
          </cell>
          <cell r="AD1483">
            <v>0</v>
          </cell>
          <cell r="AE1483">
            <v>0</v>
          </cell>
          <cell r="AF1483">
            <v>0</v>
          </cell>
          <cell r="AG1483">
            <v>0</v>
          </cell>
          <cell r="AJ1483">
            <v>0</v>
          </cell>
        </row>
        <row r="1484">
          <cell r="A1484">
            <v>21900103</v>
          </cell>
          <cell r="C1484" t="str">
            <v xml:space="preserve">OCI - Fwd Swap 6/27/2006 </v>
          </cell>
          <cell r="D1484">
            <v>-14746759.1</v>
          </cell>
          <cell r="E1484">
            <v>-14687535.1</v>
          </cell>
          <cell r="F1484">
            <v>-14628311.1</v>
          </cell>
          <cell r="G1484">
            <v>-14569087.1</v>
          </cell>
          <cell r="H1484">
            <v>-14509863.1</v>
          </cell>
          <cell r="I1484">
            <v>-14450639.1</v>
          </cell>
          <cell r="J1484">
            <v>-14391415.1</v>
          </cell>
          <cell r="K1484">
            <v>-14332191.1</v>
          </cell>
          <cell r="L1484">
            <v>-14272967.1</v>
          </cell>
          <cell r="M1484">
            <v>-14213743.1</v>
          </cell>
          <cell r="N1484">
            <v>-14154519.1</v>
          </cell>
          <cell r="O1484">
            <v>-14095295.1</v>
          </cell>
          <cell r="P1484">
            <v>-14036071.1</v>
          </cell>
          <cell r="Q1484">
            <v>-14391415.099999996</v>
          </cell>
          <cell r="T1484" t="str">
            <v>5</v>
          </cell>
          <cell r="V1484">
            <v>-14391415.099999996</v>
          </cell>
          <cell r="W1484">
            <v>-14391415.099999996</v>
          </cell>
          <cell r="X1484">
            <v>-14391415.099999996</v>
          </cell>
          <cell r="AD1484">
            <v>0</v>
          </cell>
          <cell r="AE1484">
            <v>0</v>
          </cell>
          <cell r="AF1484">
            <v>0</v>
          </cell>
          <cell r="AG1484">
            <v>0</v>
          </cell>
          <cell r="AJ1484">
            <v>0</v>
          </cell>
        </row>
        <row r="1485">
          <cell r="A1485">
            <v>21900113</v>
          </cell>
          <cell r="C1485" t="str">
            <v>OCI - Treasury Lock  5-24-05</v>
          </cell>
          <cell r="D1485">
            <v>23147856.399999999</v>
          </cell>
          <cell r="E1485">
            <v>23049772.399999999</v>
          </cell>
          <cell r="F1485">
            <v>22951688.399999999</v>
          </cell>
          <cell r="G1485">
            <v>22853604.399999999</v>
          </cell>
          <cell r="H1485">
            <v>22755520.399999999</v>
          </cell>
          <cell r="I1485">
            <v>22657436.399999999</v>
          </cell>
          <cell r="J1485">
            <v>22559352.399999999</v>
          </cell>
          <cell r="K1485">
            <v>22461268.399999999</v>
          </cell>
          <cell r="L1485">
            <v>22363184.399999999</v>
          </cell>
          <cell r="M1485">
            <v>22265100.399999999</v>
          </cell>
          <cell r="N1485">
            <v>22167016.399999999</v>
          </cell>
          <cell r="O1485">
            <v>22068932.399999999</v>
          </cell>
          <cell r="P1485">
            <v>21970848.399999999</v>
          </cell>
          <cell r="Q1485">
            <v>22559352.400000002</v>
          </cell>
          <cell r="T1485" t="str">
            <v>5</v>
          </cell>
          <cell r="V1485">
            <v>22559352.400000002</v>
          </cell>
          <cell r="W1485">
            <v>22559352.400000002</v>
          </cell>
          <cell r="X1485">
            <v>22559352.400000002</v>
          </cell>
          <cell r="AD1485">
            <v>0</v>
          </cell>
          <cell r="AE1485">
            <v>0</v>
          </cell>
          <cell r="AF1485">
            <v>0</v>
          </cell>
          <cell r="AG1485">
            <v>0</v>
          </cell>
          <cell r="AJ1485">
            <v>0</v>
          </cell>
        </row>
        <row r="1486">
          <cell r="A1486">
            <v>21900123</v>
          </cell>
          <cell r="C1486" t="str">
            <v>OCI - Forward Swap Settlement 9-13-06</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T1486" t="str">
            <v>5</v>
          </cell>
          <cell r="V1486">
            <v>0</v>
          </cell>
          <cell r="W1486">
            <v>0</v>
          </cell>
          <cell r="X1486">
            <v>0</v>
          </cell>
          <cell r="AD1486">
            <v>0</v>
          </cell>
          <cell r="AE1486">
            <v>0</v>
          </cell>
          <cell r="AF1486">
            <v>0</v>
          </cell>
          <cell r="AG1486">
            <v>0</v>
          </cell>
          <cell r="AJ1486">
            <v>0</v>
          </cell>
        </row>
        <row r="1487">
          <cell r="A1487">
            <v>21900133</v>
          </cell>
          <cell r="C1487" t="str">
            <v>OCI - Forward Swap 9/13/06</v>
          </cell>
          <cell r="D1487">
            <v>447938.7</v>
          </cell>
          <cell r="E1487">
            <v>446161.7</v>
          </cell>
          <cell r="F1487">
            <v>444384.7</v>
          </cell>
          <cell r="G1487">
            <v>442607.7</v>
          </cell>
          <cell r="H1487">
            <v>440830.7</v>
          </cell>
          <cell r="I1487">
            <v>439053.7</v>
          </cell>
          <cell r="J1487">
            <v>437276.7</v>
          </cell>
          <cell r="K1487">
            <v>435499.7</v>
          </cell>
          <cell r="L1487">
            <v>433722.7</v>
          </cell>
          <cell r="M1487">
            <v>431945.7</v>
          </cell>
          <cell r="N1487">
            <v>430168.7</v>
          </cell>
          <cell r="O1487">
            <v>428391.7</v>
          </cell>
          <cell r="P1487">
            <v>426614.7</v>
          </cell>
          <cell r="Q1487">
            <v>437276.70000000013</v>
          </cell>
          <cell r="T1487" t="str">
            <v>5</v>
          </cell>
          <cell r="V1487">
            <v>437276.70000000013</v>
          </cell>
          <cell r="W1487">
            <v>437276.70000000013</v>
          </cell>
          <cell r="X1487">
            <v>437276.70000000013</v>
          </cell>
          <cell r="AD1487">
            <v>0</v>
          </cell>
          <cell r="AE1487">
            <v>0</v>
          </cell>
          <cell r="AF1487">
            <v>0</v>
          </cell>
          <cell r="AG1487">
            <v>0</v>
          </cell>
          <cell r="AJ1487">
            <v>0</v>
          </cell>
        </row>
        <row r="1488">
          <cell r="A1488">
            <v>21900143</v>
          </cell>
          <cell r="C1488" t="str">
            <v>AOCI - FAS 15 Qualified Pension</v>
          </cell>
          <cell r="D1488">
            <v>221554383.75</v>
          </cell>
          <cell r="E1488">
            <v>219972510.5</v>
          </cell>
          <cell r="F1488">
            <v>218390637.25</v>
          </cell>
          <cell r="G1488">
            <v>211685133</v>
          </cell>
          <cell r="H1488">
            <v>210569549.66999999</v>
          </cell>
          <cell r="I1488">
            <v>209453966.34</v>
          </cell>
          <cell r="J1488">
            <v>208338383.00999999</v>
          </cell>
          <cell r="K1488">
            <v>207222799.68000001</v>
          </cell>
          <cell r="L1488">
            <v>206107216.34999999</v>
          </cell>
          <cell r="M1488">
            <v>204991633.02000001</v>
          </cell>
          <cell r="N1488">
            <v>203876049.69</v>
          </cell>
          <cell r="O1488">
            <v>202760466.36000001</v>
          </cell>
          <cell r="P1488">
            <v>202983047.47</v>
          </cell>
          <cell r="Q1488">
            <v>209636421.70666668</v>
          </cell>
          <cell r="T1488" t="str">
            <v>57</v>
          </cell>
          <cell r="V1488">
            <v>0</v>
          </cell>
          <cell r="W1488">
            <v>0</v>
          </cell>
          <cell r="X1488">
            <v>0</v>
          </cell>
          <cell r="AD1488">
            <v>0</v>
          </cell>
          <cell r="AE1488">
            <v>209636421.70666668</v>
          </cell>
          <cell r="AF1488">
            <v>209636421.70666668</v>
          </cell>
          <cell r="AG1488">
            <v>209636421.70666668</v>
          </cell>
          <cell r="AJ1488">
            <v>0</v>
          </cell>
        </row>
        <row r="1489">
          <cell r="A1489">
            <v>21900153</v>
          </cell>
          <cell r="C1489" t="str">
            <v>AOCI - DFIT Qualified Pension</v>
          </cell>
          <cell r="D1489">
            <v>-77544034.310000002</v>
          </cell>
          <cell r="E1489">
            <v>-76990378.670000002</v>
          </cell>
          <cell r="F1489">
            <v>-76436723.040000007</v>
          </cell>
          <cell r="G1489">
            <v>-74089796.549999997</v>
          </cell>
          <cell r="H1489">
            <v>-73699342.379999995</v>
          </cell>
          <cell r="I1489">
            <v>-73308888.219999999</v>
          </cell>
          <cell r="J1489">
            <v>-72918434.049999997</v>
          </cell>
          <cell r="K1489">
            <v>-72527979.890000001</v>
          </cell>
          <cell r="L1489">
            <v>-72137525.719999999</v>
          </cell>
          <cell r="M1489">
            <v>-71747071.560000002</v>
          </cell>
          <cell r="N1489">
            <v>-71356617.390000001</v>
          </cell>
          <cell r="O1489">
            <v>-70966163.230000004</v>
          </cell>
          <cell r="P1489">
            <v>-71044066.609999999</v>
          </cell>
          <cell r="Q1489">
            <v>-73372747.596666664</v>
          </cell>
          <cell r="T1489" t="str">
            <v>57</v>
          </cell>
          <cell r="V1489">
            <v>0</v>
          </cell>
          <cell r="W1489">
            <v>0</v>
          </cell>
          <cell r="X1489">
            <v>0</v>
          </cell>
          <cell r="AD1489">
            <v>0</v>
          </cell>
          <cell r="AE1489">
            <v>-73372747.596666664</v>
          </cell>
          <cell r="AF1489">
            <v>-73372747.596666664</v>
          </cell>
          <cell r="AG1489">
            <v>-73372747.596666664</v>
          </cell>
          <cell r="AJ1489">
            <v>0</v>
          </cell>
        </row>
        <row r="1490">
          <cell r="A1490">
            <v>21900163</v>
          </cell>
          <cell r="C1490" t="str">
            <v>AOCI - FAS 15 SERP</v>
          </cell>
          <cell r="D1490">
            <v>17719260</v>
          </cell>
          <cell r="E1490">
            <v>17546432</v>
          </cell>
          <cell r="F1490">
            <v>17373604</v>
          </cell>
          <cell r="G1490">
            <v>12618095</v>
          </cell>
          <cell r="H1490">
            <v>12512021.25</v>
          </cell>
          <cell r="I1490">
            <v>12405947.5</v>
          </cell>
          <cell r="J1490">
            <v>12299873.75</v>
          </cell>
          <cell r="K1490">
            <v>12193800</v>
          </cell>
          <cell r="L1490">
            <v>12087726.25</v>
          </cell>
          <cell r="M1490">
            <v>11981652.5</v>
          </cell>
          <cell r="N1490">
            <v>11875578.75</v>
          </cell>
          <cell r="O1490">
            <v>11769505</v>
          </cell>
          <cell r="P1490">
            <v>11663431.25</v>
          </cell>
          <cell r="Q1490">
            <v>13279631.802083334</v>
          </cell>
          <cell r="T1490" t="str">
            <v>57</v>
          </cell>
          <cell r="V1490">
            <v>0</v>
          </cell>
          <cell r="W1490">
            <v>0</v>
          </cell>
          <cell r="X1490">
            <v>0</v>
          </cell>
          <cell r="AD1490">
            <v>0</v>
          </cell>
          <cell r="AE1490">
            <v>13279631.802083334</v>
          </cell>
          <cell r="AF1490">
            <v>13279631.802083334</v>
          </cell>
          <cell r="AG1490">
            <v>13279631.802083334</v>
          </cell>
          <cell r="AJ1490">
            <v>0</v>
          </cell>
        </row>
        <row r="1491">
          <cell r="A1491">
            <v>21900173</v>
          </cell>
          <cell r="C1491" t="str">
            <v>AOCI - DFIT SERP</v>
          </cell>
          <cell r="D1491">
            <v>-6201740.96</v>
          </cell>
          <cell r="E1491">
            <v>-6141251.1600000001</v>
          </cell>
          <cell r="F1491">
            <v>-6080761.3600000003</v>
          </cell>
          <cell r="G1491">
            <v>-4416333.21</v>
          </cell>
          <cell r="H1491">
            <v>-4379207.4000000004</v>
          </cell>
          <cell r="I1491">
            <v>-4342081.58</v>
          </cell>
          <cell r="J1491">
            <v>-4304955.7699999996</v>
          </cell>
          <cell r="K1491">
            <v>-4267829.96</v>
          </cell>
          <cell r="L1491">
            <v>-4230704.1500000004</v>
          </cell>
          <cell r="M1491">
            <v>-4193578.33</v>
          </cell>
          <cell r="N1491">
            <v>-4156452.52</v>
          </cell>
          <cell r="O1491">
            <v>-4119326.71</v>
          </cell>
          <cell r="P1491">
            <v>-4082200.9</v>
          </cell>
          <cell r="Q1491">
            <v>-4647871.09</v>
          </cell>
          <cell r="T1491" t="str">
            <v>57</v>
          </cell>
          <cell r="V1491">
            <v>0</v>
          </cell>
          <cell r="W1491">
            <v>0</v>
          </cell>
          <cell r="X1491">
            <v>0</v>
          </cell>
          <cell r="AD1491">
            <v>0</v>
          </cell>
          <cell r="AE1491">
            <v>-4647871.09</v>
          </cell>
          <cell r="AF1491">
            <v>-4647871.09</v>
          </cell>
          <cell r="AG1491">
            <v>-4647871.09</v>
          </cell>
          <cell r="AJ1491">
            <v>0</v>
          </cell>
        </row>
        <row r="1492">
          <cell r="A1492">
            <v>21900183</v>
          </cell>
          <cell r="C1492" t="str">
            <v>AOCI - FAS 158 Post Retirement</v>
          </cell>
          <cell r="D1492">
            <v>-3218499.99</v>
          </cell>
          <cell r="E1492">
            <v>-3192333.32</v>
          </cell>
          <cell r="F1492">
            <v>-3166166.65</v>
          </cell>
          <cell r="G1492">
            <v>-2955000</v>
          </cell>
          <cell r="H1492">
            <v>-2933416.67</v>
          </cell>
          <cell r="I1492">
            <v>-2911833.34</v>
          </cell>
          <cell r="J1492">
            <v>-2890250.01</v>
          </cell>
          <cell r="K1492">
            <v>-2868666.68</v>
          </cell>
          <cell r="L1492">
            <v>-2847083.35</v>
          </cell>
          <cell r="M1492">
            <v>-2825500.02</v>
          </cell>
          <cell r="N1492">
            <v>-2803916.69</v>
          </cell>
          <cell r="O1492">
            <v>-2782333.36</v>
          </cell>
          <cell r="P1492">
            <v>-4561835.0599999996</v>
          </cell>
          <cell r="Q1492">
            <v>-3005555.6345833335</v>
          </cell>
          <cell r="T1492" t="str">
            <v>57</v>
          </cell>
          <cell r="V1492">
            <v>0</v>
          </cell>
          <cell r="W1492">
            <v>0</v>
          </cell>
          <cell r="X1492">
            <v>0</v>
          </cell>
          <cell r="AD1492">
            <v>0</v>
          </cell>
          <cell r="AE1492">
            <v>-3005555.6345833335</v>
          </cell>
          <cell r="AF1492">
            <v>-3005555.6345833335</v>
          </cell>
          <cell r="AG1492">
            <v>-3005555.6345833335</v>
          </cell>
          <cell r="AJ1492">
            <v>0</v>
          </cell>
        </row>
        <row r="1493">
          <cell r="A1493">
            <v>21900193</v>
          </cell>
          <cell r="C1493" t="str">
            <v>AOCI - DFIT Post Retirement</v>
          </cell>
          <cell r="D1493">
            <v>1126474.9099999999</v>
          </cell>
          <cell r="E1493">
            <v>1117316.57</v>
          </cell>
          <cell r="F1493">
            <v>1108158.24</v>
          </cell>
          <cell r="G1493">
            <v>1034249.91</v>
          </cell>
          <cell r="H1493">
            <v>1026695.74</v>
          </cell>
          <cell r="I1493">
            <v>1019141.58</v>
          </cell>
          <cell r="J1493">
            <v>1011587.41</v>
          </cell>
          <cell r="K1493">
            <v>1004033.25</v>
          </cell>
          <cell r="L1493">
            <v>996479.08</v>
          </cell>
          <cell r="M1493">
            <v>988924.92</v>
          </cell>
          <cell r="N1493">
            <v>981370.75</v>
          </cell>
          <cell r="O1493">
            <v>973816.59</v>
          </cell>
          <cell r="P1493">
            <v>1596642.18</v>
          </cell>
          <cell r="Q1493">
            <v>1051944.3820833333</v>
          </cell>
          <cell r="T1493" t="str">
            <v>57</v>
          </cell>
          <cell r="V1493">
            <v>0</v>
          </cell>
          <cell r="W1493">
            <v>0</v>
          </cell>
          <cell r="X1493">
            <v>0</v>
          </cell>
          <cell r="AD1493">
            <v>0</v>
          </cell>
          <cell r="AE1493">
            <v>1051944.3820833333</v>
          </cell>
          <cell r="AF1493">
            <v>1051944.3820833333</v>
          </cell>
          <cell r="AG1493">
            <v>1051944.3820833333</v>
          </cell>
          <cell r="AJ1493">
            <v>0</v>
          </cell>
        </row>
        <row r="1494">
          <cell r="A1494">
            <v>21900203</v>
          </cell>
          <cell r="C1494" t="str">
            <v>FAS 157 Net Credit Reserve - OCI</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T1494" t="str">
            <v>56</v>
          </cell>
          <cell r="AD1494">
            <v>0</v>
          </cell>
          <cell r="AE1494">
            <v>0</v>
          </cell>
          <cell r="AF1494">
            <v>0</v>
          </cell>
          <cell r="AG1494">
            <v>0</v>
          </cell>
          <cell r="AJ1494">
            <v>0</v>
          </cell>
        </row>
        <row r="1495">
          <cell r="A1495">
            <v>21900213</v>
          </cell>
          <cell r="C1495" t="str">
            <v>OCI-DFIT FAS 133</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T1495" t="str">
            <v>56</v>
          </cell>
          <cell r="V1495">
            <v>0</v>
          </cell>
          <cell r="W1495">
            <v>0</v>
          </cell>
          <cell r="X1495">
            <v>0</v>
          </cell>
          <cell r="AD1495">
            <v>0</v>
          </cell>
          <cell r="AE1495">
            <v>0</v>
          </cell>
          <cell r="AF1495">
            <v>0</v>
          </cell>
          <cell r="AG1495">
            <v>0</v>
          </cell>
          <cell r="AJ1495">
            <v>0</v>
          </cell>
        </row>
        <row r="1496">
          <cell r="A1496">
            <v>21900223</v>
          </cell>
          <cell r="C1496" t="str">
            <v>DFIT - Fwd Swap 09-13-06</v>
          </cell>
          <cell r="D1496">
            <v>-156778.54999999999</v>
          </cell>
          <cell r="E1496">
            <v>-156156.6</v>
          </cell>
          <cell r="F1496">
            <v>-155534.65</v>
          </cell>
          <cell r="G1496">
            <v>-154912.70000000001</v>
          </cell>
          <cell r="H1496">
            <v>-154290.75</v>
          </cell>
          <cell r="I1496">
            <v>-153668.79999999999</v>
          </cell>
          <cell r="J1496">
            <v>-153046.85</v>
          </cell>
          <cell r="K1496">
            <v>-152424.9</v>
          </cell>
          <cell r="L1496">
            <v>-151802.95000000001</v>
          </cell>
          <cell r="M1496">
            <v>-151181</v>
          </cell>
          <cell r="N1496">
            <v>-150559.04999999999</v>
          </cell>
          <cell r="O1496">
            <v>-149937.1</v>
          </cell>
          <cell r="P1496">
            <v>-149315.15</v>
          </cell>
          <cell r="Q1496">
            <v>-153046.85</v>
          </cell>
          <cell r="T1496" t="str">
            <v>5</v>
          </cell>
          <cell r="V1496">
            <v>-153046.85</v>
          </cell>
          <cell r="W1496">
            <v>-153046.85</v>
          </cell>
          <cell r="X1496">
            <v>-153046.85</v>
          </cell>
          <cell r="AD1496">
            <v>0</v>
          </cell>
          <cell r="AE1496">
            <v>0</v>
          </cell>
          <cell r="AF1496">
            <v>0</v>
          </cell>
          <cell r="AG1496">
            <v>0</v>
          </cell>
          <cell r="AJ1496">
            <v>0</v>
          </cell>
        </row>
        <row r="1497">
          <cell r="A1497">
            <v>21900233</v>
          </cell>
          <cell r="C1497" t="str">
            <v>DFIT Fwd Swap 6-27-06</v>
          </cell>
          <cell r="D1497">
            <v>5161365.6900000004</v>
          </cell>
          <cell r="E1497">
            <v>5140637.29</v>
          </cell>
          <cell r="F1497">
            <v>5119908.8899999997</v>
          </cell>
          <cell r="G1497">
            <v>5099180.49</v>
          </cell>
          <cell r="H1497">
            <v>5078452.09</v>
          </cell>
          <cell r="I1497">
            <v>5057723.6900000004</v>
          </cell>
          <cell r="J1497">
            <v>5036995.29</v>
          </cell>
          <cell r="K1497">
            <v>5016266.8899999997</v>
          </cell>
          <cell r="L1497">
            <v>4995538.49</v>
          </cell>
          <cell r="M1497">
            <v>4974810.09</v>
          </cell>
          <cell r="N1497">
            <v>4954081.6900000004</v>
          </cell>
          <cell r="O1497">
            <v>4933353.29</v>
          </cell>
          <cell r="P1497">
            <v>4912624.8899999997</v>
          </cell>
          <cell r="Q1497">
            <v>5036995.2899999991</v>
          </cell>
          <cell r="T1497" t="str">
            <v>5</v>
          </cell>
          <cell r="V1497">
            <v>5036995.2899999991</v>
          </cell>
          <cell r="W1497">
            <v>5036995.2899999991</v>
          </cell>
          <cell r="X1497">
            <v>5036995.2899999991</v>
          </cell>
          <cell r="AD1497">
            <v>0</v>
          </cell>
          <cell r="AE1497">
            <v>0</v>
          </cell>
          <cell r="AF1497">
            <v>0</v>
          </cell>
          <cell r="AG1497">
            <v>0</v>
          </cell>
          <cell r="AJ1497">
            <v>0</v>
          </cell>
        </row>
        <row r="1498">
          <cell r="A1498">
            <v>21900243</v>
          </cell>
          <cell r="C1498" t="str">
            <v>DFIT Treasury Lock 5-24</v>
          </cell>
          <cell r="D1498">
            <v>-8101749.7400000002</v>
          </cell>
          <cell r="E1498">
            <v>-8067420.3399999999</v>
          </cell>
          <cell r="F1498">
            <v>-8033090.9400000004</v>
          </cell>
          <cell r="G1498">
            <v>-7998761.54</v>
          </cell>
          <cell r="H1498">
            <v>-7964432.1399999997</v>
          </cell>
          <cell r="I1498">
            <v>-7930102.7400000002</v>
          </cell>
          <cell r="J1498">
            <v>-7895773.3399999999</v>
          </cell>
          <cell r="K1498">
            <v>-7861443.9400000004</v>
          </cell>
          <cell r="L1498">
            <v>-7827114.54</v>
          </cell>
          <cell r="M1498">
            <v>-7792785.1399999997</v>
          </cell>
          <cell r="N1498">
            <v>-7758455.7400000002</v>
          </cell>
          <cell r="O1498">
            <v>-7724126.3399999999</v>
          </cell>
          <cell r="P1498">
            <v>-7689796.9400000004</v>
          </cell>
          <cell r="Q1498">
            <v>-7895773.3399999999</v>
          </cell>
          <cell r="T1498" t="str">
            <v>5</v>
          </cell>
          <cell r="V1498">
            <v>-7895773.3399999999</v>
          </cell>
          <cell r="W1498">
            <v>-7895773.3399999999</v>
          </cell>
          <cell r="X1498">
            <v>-7895773.3399999999</v>
          </cell>
          <cell r="AD1498">
            <v>0</v>
          </cell>
          <cell r="AE1498">
            <v>0</v>
          </cell>
          <cell r="AF1498">
            <v>0</v>
          </cell>
          <cell r="AG1498">
            <v>0</v>
          </cell>
          <cell r="AJ1498">
            <v>0</v>
          </cell>
        </row>
        <row r="1499">
          <cell r="A1499">
            <v>22100043</v>
          </cell>
          <cell r="C1499" t="str">
            <v>$200M 2 year floating rate note</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T1499">
            <v>8</v>
          </cell>
          <cell r="V1499">
            <v>0</v>
          </cell>
          <cell r="W1499">
            <v>0</v>
          </cell>
          <cell r="X1499">
            <v>0</v>
          </cell>
          <cell r="AD1499">
            <v>0</v>
          </cell>
          <cell r="AJ1499">
            <v>0</v>
          </cell>
        </row>
        <row r="1500">
          <cell r="A1500">
            <v>22100063</v>
          </cell>
          <cell r="C1500" t="str">
            <v>9.57% FMB Due 09/01/20 - 27th Supplement</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T1500">
            <v>8</v>
          </cell>
          <cell r="V1500">
            <v>0</v>
          </cell>
          <cell r="W1500">
            <v>0</v>
          </cell>
          <cell r="X1500">
            <v>0</v>
          </cell>
          <cell r="AD1500">
            <v>0</v>
          </cell>
          <cell r="AJ1500">
            <v>0</v>
          </cell>
        </row>
        <row r="1501">
          <cell r="A1501">
            <v>22100193</v>
          </cell>
          <cell r="C1501" t="str">
            <v>6.53% Med Term Notes B - Due 08/18/08</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T1501">
            <v>8</v>
          </cell>
          <cell r="V1501">
            <v>0</v>
          </cell>
          <cell r="W1501">
            <v>0</v>
          </cell>
          <cell r="X1501">
            <v>0</v>
          </cell>
          <cell r="AD1501">
            <v>0</v>
          </cell>
          <cell r="AJ1501">
            <v>0</v>
          </cell>
        </row>
        <row r="1502">
          <cell r="A1502">
            <v>22100223</v>
          </cell>
          <cell r="C1502" t="str">
            <v>6.83% Med Term Notes B - Due 08/19/13</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T1502">
            <v>8</v>
          </cell>
          <cell r="V1502">
            <v>0</v>
          </cell>
          <cell r="W1502">
            <v>0</v>
          </cell>
          <cell r="X1502">
            <v>0</v>
          </cell>
          <cell r="AD1502">
            <v>0</v>
          </cell>
          <cell r="AJ1502">
            <v>0</v>
          </cell>
        </row>
        <row r="1503">
          <cell r="A1503">
            <v>22100243</v>
          </cell>
          <cell r="C1503" t="str">
            <v>6.51% Med Term Notes B - Due 08/19/08</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T1503">
            <v>8</v>
          </cell>
          <cell r="V1503">
            <v>0</v>
          </cell>
          <cell r="W1503">
            <v>0</v>
          </cell>
          <cell r="X1503">
            <v>0</v>
          </cell>
          <cell r="AD1503">
            <v>0</v>
          </cell>
          <cell r="AJ1503">
            <v>0</v>
          </cell>
        </row>
        <row r="1504">
          <cell r="A1504">
            <v>22100263</v>
          </cell>
          <cell r="C1504" t="str">
            <v>6.10% Med Term Notes B - Due 01/15/04</v>
          </cell>
          <cell r="D1504">
            <v>0</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T1504">
            <v>8</v>
          </cell>
          <cell r="V1504">
            <v>0</v>
          </cell>
          <cell r="W1504">
            <v>0</v>
          </cell>
          <cell r="X1504">
            <v>0</v>
          </cell>
          <cell r="AD1504">
            <v>0</v>
          </cell>
          <cell r="AJ1504">
            <v>0</v>
          </cell>
        </row>
        <row r="1505">
          <cell r="A1505">
            <v>22100273</v>
          </cell>
          <cell r="C1505" t="str">
            <v>6.07% Med Term Notes B - Due 01/16/04</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T1505">
            <v>8</v>
          </cell>
          <cell r="V1505">
            <v>0</v>
          </cell>
          <cell r="W1505">
            <v>0</v>
          </cell>
          <cell r="X1505">
            <v>0</v>
          </cell>
          <cell r="AD1505">
            <v>0</v>
          </cell>
          <cell r="AJ1505">
            <v>0</v>
          </cell>
        </row>
        <row r="1506">
          <cell r="A1506">
            <v>22100283</v>
          </cell>
          <cell r="C1506" t="str">
            <v>6.90% Med Term Notes B - Due 10/01/13</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T1506">
            <v>8</v>
          </cell>
          <cell r="V1506">
            <v>0</v>
          </cell>
          <cell r="W1506">
            <v>0</v>
          </cell>
          <cell r="X1506">
            <v>0</v>
          </cell>
          <cell r="AD1506">
            <v>0</v>
          </cell>
          <cell r="AJ1506">
            <v>0</v>
          </cell>
        </row>
        <row r="1507">
          <cell r="A1507">
            <v>22100293</v>
          </cell>
          <cell r="C1507" t="str">
            <v>6.92% Med Term Notes C - Due 09/12/05</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T1507">
            <v>8</v>
          </cell>
          <cell r="V1507">
            <v>0</v>
          </cell>
          <cell r="W1507">
            <v>0</v>
          </cell>
          <cell r="X1507">
            <v>0</v>
          </cell>
          <cell r="AD1507">
            <v>0</v>
          </cell>
          <cell r="AJ1507">
            <v>0</v>
          </cell>
        </row>
        <row r="1508">
          <cell r="A1508">
            <v>22100303</v>
          </cell>
          <cell r="C1508" t="str">
            <v>6.92% Med Term Notes C - Due 09/12/05</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T1508">
            <v>8</v>
          </cell>
          <cell r="V1508">
            <v>0</v>
          </cell>
          <cell r="W1508">
            <v>0</v>
          </cell>
          <cell r="X1508">
            <v>0</v>
          </cell>
          <cell r="AD1508">
            <v>0</v>
          </cell>
          <cell r="AJ1508">
            <v>0</v>
          </cell>
        </row>
        <row r="1509">
          <cell r="A1509">
            <v>22100313</v>
          </cell>
          <cell r="C1509" t="str">
            <v>6.93% Med Term Notes C - Due 09/13/05</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T1509">
            <v>8</v>
          </cell>
          <cell r="V1509">
            <v>0</v>
          </cell>
          <cell r="W1509">
            <v>0</v>
          </cell>
          <cell r="X1509">
            <v>0</v>
          </cell>
          <cell r="AD1509">
            <v>0</v>
          </cell>
          <cell r="AJ1509">
            <v>0</v>
          </cell>
        </row>
        <row r="1510">
          <cell r="A1510">
            <v>22100323</v>
          </cell>
          <cell r="C1510" t="str">
            <v>7.02% Med Term Notes C - Due 09/11/07</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T1510">
            <v>8</v>
          </cell>
          <cell r="V1510">
            <v>0</v>
          </cell>
          <cell r="W1510">
            <v>0</v>
          </cell>
          <cell r="X1510">
            <v>0</v>
          </cell>
          <cell r="AD1510">
            <v>0</v>
          </cell>
          <cell r="AJ1510">
            <v>0</v>
          </cell>
        </row>
        <row r="1511">
          <cell r="A1511">
            <v>22100333</v>
          </cell>
          <cell r="C1511" t="str">
            <v>7.04% Med Term Notes C - Due 09/12/07</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T1511">
            <v>8</v>
          </cell>
          <cell r="V1511">
            <v>0</v>
          </cell>
          <cell r="W1511">
            <v>0</v>
          </cell>
          <cell r="X1511">
            <v>0</v>
          </cell>
          <cell r="AD1511">
            <v>0</v>
          </cell>
          <cell r="AJ1511">
            <v>0</v>
          </cell>
        </row>
        <row r="1512">
          <cell r="A1512">
            <v>22100343</v>
          </cell>
          <cell r="C1512" t="str">
            <v>7.12% Med Term Notes C - Due 09/13/10</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T1512">
            <v>8</v>
          </cell>
          <cell r="V1512">
            <v>0</v>
          </cell>
          <cell r="W1512">
            <v>0</v>
          </cell>
          <cell r="X1512">
            <v>0</v>
          </cell>
          <cell r="AD1512">
            <v>0</v>
          </cell>
          <cell r="AJ1512">
            <v>0</v>
          </cell>
        </row>
        <row r="1513">
          <cell r="A1513">
            <v>22100353</v>
          </cell>
          <cell r="C1513" t="str">
            <v>7.35% Med Term Notes C - Due 09/11/15</v>
          </cell>
          <cell r="D1513">
            <v>0</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T1513">
            <v>8</v>
          </cell>
          <cell r="V1513">
            <v>0</v>
          </cell>
          <cell r="W1513">
            <v>0</v>
          </cell>
          <cell r="X1513">
            <v>0</v>
          </cell>
          <cell r="AD1513">
            <v>0</v>
          </cell>
          <cell r="AJ1513">
            <v>0</v>
          </cell>
        </row>
        <row r="1514">
          <cell r="A1514">
            <v>22100363</v>
          </cell>
          <cell r="C1514" t="str">
            <v>7.36% Med Term Notes C - Due 09/15/15</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T1514">
            <v>8</v>
          </cell>
          <cell r="V1514">
            <v>0</v>
          </cell>
          <cell r="W1514">
            <v>0</v>
          </cell>
          <cell r="X1514">
            <v>0</v>
          </cell>
          <cell r="AD1514">
            <v>0</v>
          </cell>
          <cell r="AJ1514">
            <v>0</v>
          </cell>
        </row>
        <row r="1515">
          <cell r="A1515">
            <v>22100373</v>
          </cell>
          <cell r="C1515" t="str">
            <v>6.61% Med Term Notes C - Due 12/21/09</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T1515">
            <v>8</v>
          </cell>
          <cell r="V1515">
            <v>0</v>
          </cell>
          <cell r="W1515">
            <v>0</v>
          </cell>
          <cell r="X1515">
            <v>0</v>
          </cell>
          <cell r="AD1515">
            <v>0</v>
          </cell>
          <cell r="AJ1515">
            <v>0</v>
          </cell>
        </row>
        <row r="1516">
          <cell r="A1516">
            <v>22100383</v>
          </cell>
          <cell r="C1516" t="str">
            <v>6.62% Med Term Notes C - Due 12/22/09</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T1516">
            <v>8</v>
          </cell>
          <cell r="V1516">
            <v>0</v>
          </cell>
          <cell r="W1516">
            <v>0</v>
          </cell>
          <cell r="X1516">
            <v>0</v>
          </cell>
          <cell r="AD1516">
            <v>0</v>
          </cell>
          <cell r="AJ1516">
            <v>0</v>
          </cell>
        </row>
        <row r="1517">
          <cell r="A1517">
            <v>22100393</v>
          </cell>
          <cell r="C1517" t="str">
            <v>7.15% Med Term Notes C - Due 12/19/25</v>
          </cell>
          <cell r="D1517">
            <v>-15000000</v>
          </cell>
          <cell r="E1517">
            <v>-15000000</v>
          </cell>
          <cell r="F1517">
            <v>-15000000</v>
          </cell>
          <cell r="G1517">
            <v>-15000000</v>
          </cell>
          <cell r="H1517">
            <v>-15000000</v>
          </cell>
          <cell r="I1517">
            <v>-15000000</v>
          </cell>
          <cell r="J1517">
            <v>-15000000</v>
          </cell>
          <cell r="K1517">
            <v>-15000000</v>
          </cell>
          <cell r="L1517">
            <v>-15000000</v>
          </cell>
          <cell r="M1517">
            <v>-15000000</v>
          </cell>
          <cell r="N1517">
            <v>-15000000</v>
          </cell>
          <cell r="O1517">
            <v>-15000000</v>
          </cell>
          <cell r="P1517">
            <v>-15000000</v>
          </cell>
          <cell r="Q1517">
            <v>-15000000</v>
          </cell>
          <cell r="T1517">
            <v>8</v>
          </cell>
          <cell r="V1517">
            <v>-15000000</v>
          </cell>
          <cell r="W1517">
            <v>-15000000</v>
          </cell>
          <cell r="X1517">
            <v>-15000000</v>
          </cell>
          <cell r="AD1517">
            <v>0</v>
          </cell>
          <cell r="AJ1517">
            <v>0</v>
          </cell>
        </row>
        <row r="1518">
          <cell r="A1518">
            <v>22100403</v>
          </cell>
          <cell r="C1518" t="str">
            <v>6.58% Med Term Notes C - Due 12/21/06</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T1518">
            <v>8</v>
          </cell>
          <cell r="V1518">
            <v>0</v>
          </cell>
          <cell r="W1518">
            <v>0</v>
          </cell>
          <cell r="X1518">
            <v>0</v>
          </cell>
          <cell r="AD1518">
            <v>0</v>
          </cell>
          <cell r="AJ1518">
            <v>0</v>
          </cell>
        </row>
        <row r="1519">
          <cell r="A1519">
            <v>22100413</v>
          </cell>
          <cell r="C1519" t="str">
            <v>7.20% Med Term Notes C - Due 12/22/25</v>
          </cell>
          <cell r="D1519">
            <v>-2000000</v>
          </cell>
          <cell r="E1519">
            <v>-2000000</v>
          </cell>
          <cell r="F1519">
            <v>-2000000</v>
          </cell>
          <cell r="G1519">
            <v>-2000000</v>
          </cell>
          <cell r="H1519">
            <v>-2000000</v>
          </cell>
          <cell r="I1519">
            <v>-2000000</v>
          </cell>
          <cell r="J1519">
            <v>-2000000</v>
          </cell>
          <cell r="K1519">
            <v>-2000000</v>
          </cell>
          <cell r="L1519">
            <v>-2000000</v>
          </cell>
          <cell r="M1519">
            <v>-2000000</v>
          </cell>
          <cell r="N1519">
            <v>-2000000</v>
          </cell>
          <cell r="O1519">
            <v>-2000000</v>
          </cell>
          <cell r="P1519">
            <v>-2000000</v>
          </cell>
          <cell r="Q1519">
            <v>-2000000</v>
          </cell>
          <cell r="T1519">
            <v>8</v>
          </cell>
          <cell r="V1519">
            <v>-2000000</v>
          </cell>
          <cell r="W1519">
            <v>-2000000</v>
          </cell>
          <cell r="X1519">
            <v>-2000000</v>
          </cell>
          <cell r="AD1519">
            <v>0</v>
          </cell>
          <cell r="AJ1519">
            <v>0</v>
          </cell>
        </row>
        <row r="1520">
          <cell r="A1520">
            <v>22100473</v>
          </cell>
          <cell r="C1520" t="str">
            <v>8.14% Med Term Notes Due 11/30/06</v>
          </cell>
          <cell r="D1520">
            <v>0</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T1520">
            <v>8</v>
          </cell>
          <cell r="V1520">
            <v>0</v>
          </cell>
          <cell r="W1520">
            <v>0</v>
          </cell>
          <cell r="X1520">
            <v>0</v>
          </cell>
          <cell r="AD1520">
            <v>0</v>
          </cell>
          <cell r="AJ1520">
            <v>0</v>
          </cell>
        </row>
        <row r="1521">
          <cell r="A1521">
            <v>22100483</v>
          </cell>
          <cell r="C1521" t="str">
            <v>7.75% Med Term Notes Due 2/1/07</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T1521">
            <v>8</v>
          </cell>
          <cell r="V1521">
            <v>0</v>
          </cell>
          <cell r="W1521">
            <v>0</v>
          </cell>
          <cell r="X1521">
            <v>0</v>
          </cell>
          <cell r="AD1521">
            <v>0</v>
          </cell>
          <cell r="AJ1521">
            <v>0</v>
          </cell>
        </row>
        <row r="1522">
          <cell r="A1522">
            <v>22100523</v>
          </cell>
          <cell r="C1522" t="str">
            <v>8.06% Med Term Notes Due 6/19/06</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T1522">
            <v>8</v>
          </cell>
          <cell r="V1522">
            <v>0</v>
          </cell>
          <cell r="W1522">
            <v>0</v>
          </cell>
          <cell r="X1522">
            <v>0</v>
          </cell>
          <cell r="AD1522">
            <v>0</v>
          </cell>
          <cell r="AJ1522">
            <v>0</v>
          </cell>
        </row>
        <row r="1523">
          <cell r="A1523">
            <v>22100603</v>
          </cell>
          <cell r="C1523" t="str">
            <v>7.70% Med Term Notes Due 12/10/04</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T1523">
            <v>8</v>
          </cell>
          <cell r="V1523">
            <v>0</v>
          </cell>
          <cell r="W1523">
            <v>0</v>
          </cell>
          <cell r="X1523">
            <v>0</v>
          </cell>
          <cell r="AD1523">
            <v>0</v>
          </cell>
          <cell r="AJ1523">
            <v>0</v>
          </cell>
        </row>
        <row r="1524">
          <cell r="A1524">
            <v>22100691</v>
          </cell>
          <cell r="C1524" t="str">
            <v>Conservation Trust Bonds 6.45%</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V1524">
            <v>0</v>
          </cell>
          <cell r="AC1524">
            <v>0</v>
          </cell>
          <cell r="AD1524">
            <v>0</v>
          </cell>
          <cell r="AH1524">
            <v>0</v>
          </cell>
          <cell r="AJ1524">
            <v>0</v>
          </cell>
        </row>
        <row r="1525">
          <cell r="A1525">
            <v>22100693</v>
          </cell>
          <cell r="C1525" t="str">
            <v>7.35% Med Term Notes Due 2/1/24</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T1525">
            <v>8</v>
          </cell>
          <cell r="V1525">
            <v>0</v>
          </cell>
          <cell r="W1525">
            <v>0</v>
          </cell>
          <cell r="X1525">
            <v>0</v>
          </cell>
          <cell r="AD1525">
            <v>0</v>
          </cell>
          <cell r="AJ1525">
            <v>0</v>
          </cell>
        </row>
        <row r="1526">
          <cell r="A1526">
            <v>22100703</v>
          </cell>
          <cell r="C1526" t="str">
            <v>7.80% Med Term Notes Due 5/27/04</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T1526">
            <v>8</v>
          </cell>
          <cell r="V1526">
            <v>0</v>
          </cell>
          <cell r="W1526">
            <v>0</v>
          </cell>
          <cell r="X1526">
            <v>0</v>
          </cell>
          <cell r="AD1526">
            <v>0</v>
          </cell>
          <cell r="AJ1526">
            <v>0</v>
          </cell>
        </row>
        <row r="1527">
          <cell r="A1527">
            <v>22100713</v>
          </cell>
          <cell r="C1527" t="str">
            <v>7.02% Med Term Notes due 12/01/27</v>
          </cell>
          <cell r="D1527">
            <v>-300000000</v>
          </cell>
          <cell r="E1527">
            <v>-300000000</v>
          </cell>
          <cell r="F1527">
            <v>-300000000</v>
          </cell>
          <cell r="G1527">
            <v>-300000000</v>
          </cell>
          <cell r="H1527">
            <v>-300000000</v>
          </cell>
          <cell r="I1527">
            <v>-300000000</v>
          </cell>
          <cell r="J1527">
            <v>-300000000</v>
          </cell>
          <cell r="K1527">
            <v>-300000000</v>
          </cell>
          <cell r="L1527">
            <v>-300000000</v>
          </cell>
          <cell r="M1527">
            <v>-300000000</v>
          </cell>
          <cell r="N1527">
            <v>-300000000</v>
          </cell>
          <cell r="O1527">
            <v>-300000000</v>
          </cell>
          <cell r="P1527">
            <v>-300000000</v>
          </cell>
          <cell r="Q1527">
            <v>-300000000</v>
          </cell>
          <cell r="T1527">
            <v>8</v>
          </cell>
          <cell r="V1527">
            <v>-300000000</v>
          </cell>
          <cell r="W1527">
            <v>-300000000</v>
          </cell>
          <cell r="X1527">
            <v>-300000000</v>
          </cell>
          <cell r="AD1527">
            <v>0</v>
          </cell>
          <cell r="AJ1527">
            <v>0</v>
          </cell>
        </row>
        <row r="1528">
          <cell r="A1528">
            <v>22100723</v>
          </cell>
          <cell r="C1528" t="str">
            <v>6.74% Med Term Notes - Due 06/15/18</v>
          </cell>
          <cell r="D1528">
            <v>-200000000</v>
          </cell>
          <cell r="E1528">
            <v>-200000000</v>
          </cell>
          <cell r="F1528">
            <v>-200000000</v>
          </cell>
          <cell r="G1528">
            <v>-200000000</v>
          </cell>
          <cell r="H1528">
            <v>-200000000</v>
          </cell>
          <cell r="I1528">
            <v>-200000000</v>
          </cell>
          <cell r="J1528">
            <v>-200000000</v>
          </cell>
          <cell r="K1528">
            <v>-200000000</v>
          </cell>
          <cell r="L1528">
            <v>-200000000</v>
          </cell>
          <cell r="M1528">
            <v>-200000000</v>
          </cell>
          <cell r="N1528">
            <v>-200000000</v>
          </cell>
          <cell r="O1528">
            <v>-200000000</v>
          </cell>
          <cell r="P1528">
            <v>-200000000</v>
          </cell>
          <cell r="Q1528">
            <v>-200000000</v>
          </cell>
          <cell r="T1528">
            <v>8</v>
          </cell>
          <cell r="V1528">
            <v>-200000000</v>
          </cell>
          <cell r="W1528">
            <v>-200000000</v>
          </cell>
          <cell r="X1528">
            <v>-200000000</v>
          </cell>
          <cell r="AD1528">
            <v>0</v>
          </cell>
          <cell r="AJ1528">
            <v>0</v>
          </cell>
        </row>
        <row r="1529">
          <cell r="A1529">
            <v>22100733</v>
          </cell>
          <cell r="C1529" t="str">
            <v>6.46% MTN Series B Due 3/9/09</v>
          </cell>
          <cell r="D1529">
            <v>0</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T1529">
            <v>8</v>
          </cell>
          <cell r="V1529">
            <v>0</v>
          </cell>
          <cell r="W1529">
            <v>0</v>
          </cell>
          <cell r="X1529">
            <v>0</v>
          </cell>
          <cell r="AD1529">
            <v>0</v>
          </cell>
          <cell r="AJ1529">
            <v>0</v>
          </cell>
        </row>
        <row r="1530">
          <cell r="A1530">
            <v>22100743</v>
          </cell>
          <cell r="C1530" t="str">
            <v>7.00% MTN Series B Due 3/9/29</v>
          </cell>
          <cell r="D1530">
            <v>-100000000</v>
          </cell>
          <cell r="E1530">
            <v>-100000000</v>
          </cell>
          <cell r="F1530">
            <v>-100000000</v>
          </cell>
          <cell r="G1530">
            <v>-100000000</v>
          </cell>
          <cell r="H1530">
            <v>-100000000</v>
          </cell>
          <cell r="I1530">
            <v>-100000000</v>
          </cell>
          <cell r="J1530">
            <v>-100000000</v>
          </cell>
          <cell r="K1530">
            <v>-100000000</v>
          </cell>
          <cell r="L1530">
            <v>-100000000</v>
          </cell>
          <cell r="M1530">
            <v>-100000000</v>
          </cell>
          <cell r="N1530">
            <v>-100000000</v>
          </cell>
          <cell r="O1530">
            <v>-100000000</v>
          </cell>
          <cell r="P1530">
            <v>-100000000</v>
          </cell>
          <cell r="Q1530">
            <v>-100000000</v>
          </cell>
          <cell r="T1530">
            <v>8</v>
          </cell>
          <cell r="V1530">
            <v>-100000000</v>
          </cell>
          <cell r="W1530">
            <v>-100000000</v>
          </cell>
          <cell r="X1530">
            <v>-100000000</v>
          </cell>
          <cell r="AD1530">
            <v>0</v>
          </cell>
          <cell r="AJ1530">
            <v>0</v>
          </cell>
        </row>
        <row r="1531">
          <cell r="A1531">
            <v>22100753</v>
          </cell>
          <cell r="C1531" t="str">
            <v>7.96% MTN Series B Due 2/22/10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T1531">
            <v>8</v>
          </cell>
          <cell r="V1531">
            <v>0</v>
          </cell>
          <cell r="W1531">
            <v>0</v>
          </cell>
          <cell r="X1531">
            <v>0</v>
          </cell>
          <cell r="AD1531">
            <v>0</v>
          </cell>
          <cell r="AJ1531">
            <v>0</v>
          </cell>
        </row>
        <row r="1532">
          <cell r="A1532">
            <v>22100763</v>
          </cell>
          <cell r="C1532" t="str">
            <v>7.61% MTN Series B Due 9/8/08</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T1532">
            <v>8</v>
          </cell>
          <cell r="V1532">
            <v>0</v>
          </cell>
          <cell r="W1532">
            <v>0</v>
          </cell>
          <cell r="X1532">
            <v>0</v>
          </cell>
          <cell r="AD1532">
            <v>0</v>
          </cell>
          <cell r="AJ1532">
            <v>0</v>
          </cell>
        </row>
        <row r="1533">
          <cell r="A1533">
            <v>22100773</v>
          </cell>
          <cell r="C1533" t="str">
            <v>7.69% MTN Due 2/1/11</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T1533">
            <v>8</v>
          </cell>
          <cell r="V1533">
            <v>0</v>
          </cell>
          <cell r="W1533">
            <v>0</v>
          </cell>
          <cell r="X1533">
            <v>0</v>
          </cell>
          <cell r="AD1533">
            <v>0</v>
          </cell>
          <cell r="AJ1533">
            <v>0</v>
          </cell>
        </row>
        <row r="1534">
          <cell r="A1534">
            <v>22100793</v>
          </cell>
          <cell r="C1534" t="str">
            <v>5.0% PCB-Series 2003A due 03/01/2031</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T1534">
            <v>8</v>
          </cell>
          <cell r="V1534">
            <v>0</v>
          </cell>
          <cell r="W1534">
            <v>0</v>
          </cell>
          <cell r="X1534">
            <v>0</v>
          </cell>
          <cell r="AD1534">
            <v>0</v>
          </cell>
          <cell r="AJ1534">
            <v>0</v>
          </cell>
        </row>
        <row r="1535">
          <cell r="A1535">
            <v>22100803</v>
          </cell>
          <cell r="C1535" t="str">
            <v>5.1% PCB-Series 2003B due 03/01/2031</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T1535">
            <v>8</v>
          </cell>
          <cell r="V1535">
            <v>0</v>
          </cell>
          <cell r="W1535">
            <v>0</v>
          </cell>
          <cell r="X1535">
            <v>0</v>
          </cell>
          <cell r="AD1535">
            <v>0</v>
          </cell>
          <cell r="AJ1535">
            <v>0</v>
          </cell>
        </row>
        <row r="1536">
          <cell r="A1536">
            <v>22100813</v>
          </cell>
          <cell r="C1536" t="str">
            <v>3.363%Senior Notes - Due 6/1/08</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T1536">
            <v>8</v>
          </cell>
          <cell r="V1536">
            <v>0</v>
          </cell>
          <cell r="W1536">
            <v>0</v>
          </cell>
          <cell r="X1536">
            <v>0</v>
          </cell>
          <cell r="AD1536">
            <v>0</v>
          </cell>
          <cell r="AJ1536">
            <v>0</v>
          </cell>
        </row>
        <row r="1537">
          <cell r="A1537">
            <v>22100823</v>
          </cell>
          <cell r="C1537" t="str">
            <v>$250M 30 Year Senior Notes</v>
          </cell>
          <cell r="D1537">
            <v>-250000000</v>
          </cell>
          <cell r="E1537">
            <v>-250000000</v>
          </cell>
          <cell r="F1537">
            <v>-250000000</v>
          </cell>
          <cell r="G1537">
            <v>-250000000</v>
          </cell>
          <cell r="H1537">
            <v>-250000000</v>
          </cell>
          <cell r="I1537">
            <v>-250000000</v>
          </cell>
          <cell r="J1537">
            <v>-250000000</v>
          </cell>
          <cell r="K1537">
            <v>-250000000</v>
          </cell>
          <cell r="L1537">
            <v>-250000000</v>
          </cell>
          <cell r="M1537">
            <v>-250000000</v>
          </cell>
          <cell r="N1537">
            <v>-250000000</v>
          </cell>
          <cell r="O1537">
            <v>-250000000</v>
          </cell>
          <cell r="P1537">
            <v>-250000000</v>
          </cell>
          <cell r="Q1537">
            <v>-250000000</v>
          </cell>
          <cell r="T1537">
            <v>8</v>
          </cell>
          <cell r="V1537">
            <v>-250000000</v>
          </cell>
          <cell r="W1537">
            <v>-250000000</v>
          </cell>
          <cell r="X1537">
            <v>-250000000</v>
          </cell>
          <cell r="AD1537">
            <v>0</v>
          </cell>
          <cell r="AJ1537">
            <v>0</v>
          </cell>
        </row>
        <row r="1538">
          <cell r="A1538">
            <v>22100833</v>
          </cell>
          <cell r="C1538" t="str">
            <v>3.9% Pollution Control Rev Series 2013A Due 3/2031</v>
          </cell>
          <cell r="D1538">
            <v>-138460000</v>
          </cell>
          <cell r="E1538">
            <v>-138460000</v>
          </cell>
          <cell r="F1538">
            <v>-138460000</v>
          </cell>
          <cell r="G1538">
            <v>-138460000</v>
          </cell>
          <cell r="H1538">
            <v>-138460000</v>
          </cell>
          <cell r="I1538">
            <v>-138460000</v>
          </cell>
          <cell r="J1538">
            <v>-138460000</v>
          </cell>
          <cell r="K1538">
            <v>-138460000</v>
          </cell>
          <cell r="L1538">
            <v>-138460000</v>
          </cell>
          <cell r="M1538">
            <v>-138460000</v>
          </cell>
          <cell r="N1538">
            <v>-138460000</v>
          </cell>
          <cell r="O1538">
            <v>-138460000</v>
          </cell>
          <cell r="P1538">
            <v>-138460000</v>
          </cell>
          <cell r="Q1538">
            <v>-138460000</v>
          </cell>
          <cell r="T1538" t="str">
            <v>8</v>
          </cell>
          <cell r="V1538">
            <v>-138460000</v>
          </cell>
          <cell r="W1538">
            <v>-138460000</v>
          </cell>
          <cell r="X1538">
            <v>-138460000</v>
          </cell>
          <cell r="AD1538">
            <v>0</v>
          </cell>
          <cell r="AJ1538">
            <v>0</v>
          </cell>
        </row>
        <row r="1539">
          <cell r="A1539">
            <v>22100843</v>
          </cell>
          <cell r="C1539" t="str">
            <v>4% Pollution Control Rev Series 2013B Due 3/2031</v>
          </cell>
          <cell r="D1539">
            <v>-23400000</v>
          </cell>
          <cell r="E1539">
            <v>-23400000</v>
          </cell>
          <cell r="F1539">
            <v>-23400000</v>
          </cell>
          <cell r="G1539">
            <v>-23400000</v>
          </cell>
          <cell r="H1539">
            <v>-23400000</v>
          </cell>
          <cell r="I1539">
            <v>-23400000</v>
          </cell>
          <cell r="J1539">
            <v>-23400000</v>
          </cell>
          <cell r="K1539">
            <v>-23400000</v>
          </cell>
          <cell r="L1539">
            <v>-23400000</v>
          </cell>
          <cell r="M1539">
            <v>-23400000</v>
          </cell>
          <cell r="N1539">
            <v>-23400000</v>
          </cell>
          <cell r="O1539">
            <v>-23400000</v>
          </cell>
          <cell r="P1539">
            <v>-23400000</v>
          </cell>
          <cell r="Q1539">
            <v>-23400000</v>
          </cell>
          <cell r="T1539" t="str">
            <v>8</v>
          </cell>
          <cell r="V1539">
            <v>-23400000</v>
          </cell>
          <cell r="W1539">
            <v>-23400000</v>
          </cell>
          <cell r="X1539">
            <v>-23400000</v>
          </cell>
          <cell r="AD1539">
            <v>0</v>
          </cell>
          <cell r="AJ1539">
            <v>0</v>
          </cell>
        </row>
        <row r="1540">
          <cell r="A1540">
            <v>22100853</v>
          </cell>
          <cell r="C1540" t="str">
            <v>$425MM 4.30% Sr Notes Due 2045</v>
          </cell>
          <cell r="D1540">
            <v>-425000000</v>
          </cell>
          <cell r="E1540">
            <v>-425000000</v>
          </cell>
          <cell r="F1540">
            <v>-425000000</v>
          </cell>
          <cell r="G1540">
            <v>-425000000</v>
          </cell>
          <cell r="H1540">
            <v>-425000000</v>
          </cell>
          <cell r="I1540">
            <v>-425000000</v>
          </cell>
          <cell r="J1540">
            <v>-425000000</v>
          </cell>
          <cell r="K1540">
            <v>-425000000</v>
          </cell>
          <cell r="L1540">
            <v>-425000000</v>
          </cell>
          <cell r="M1540">
            <v>-425000000</v>
          </cell>
          <cell r="N1540">
            <v>-425000000</v>
          </cell>
          <cell r="O1540">
            <v>-425000000</v>
          </cell>
          <cell r="P1540">
            <v>-425000000</v>
          </cell>
          <cell r="Q1540">
            <v>-425000000</v>
          </cell>
          <cell r="T1540" t="str">
            <v>8</v>
          </cell>
          <cell r="V1540">
            <v>-425000000</v>
          </cell>
          <cell r="W1540">
            <v>-425000000</v>
          </cell>
          <cell r="X1540">
            <v>-425000000</v>
          </cell>
          <cell r="AD1540">
            <v>0</v>
          </cell>
          <cell r="AJ1540">
            <v>0</v>
          </cell>
        </row>
        <row r="1541">
          <cell r="A1541">
            <v>22100901</v>
          </cell>
          <cell r="C1541" t="str">
            <v>$250m debt issuance 1/7/2009</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T1541">
            <v>8</v>
          </cell>
          <cell r="V1541">
            <v>0</v>
          </cell>
          <cell r="W1541">
            <v>0</v>
          </cell>
          <cell r="X1541">
            <v>0</v>
          </cell>
          <cell r="AD1541">
            <v>0</v>
          </cell>
          <cell r="AJ1541">
            <v>0</v>
          </cell>
        </row>
        <row r="1542">
          <cell r="A1542">
            <v>22100923</v>
          </cell>
          <cell r="C1542" t="str">
            <v>$250 Million 4.434% Sr. Notes due 2041</v>
          </cell>
          <cell r="D1542">
            <v>-250000000</v>
          </cell>
          <cell r="E1542">
            <v>-250000000</v>
          </cell>
          <cell r="F1542">
            <v>-250000000</v>
          </cell>
          <cell r="G1542">
            <v>-250000000</v>
          </cell>
          <cell r="H1542">
            <v>-250000000</v>
          </cell>
          <cell r="I1542">
            <v>-250000000</v>
          </cell>
          <cell r="J1542">
            <v>-250000000</v>
          </cell>
          <cell r="K1542">
            <v>-250000000</v>
          </cell>
          <cell r="L1542">
            <v>-250000000</v>
          </cell>
          <cell r="M1542">
            <v>-250000000</v>
          </cell>
          <cell r="N1542">
            <v>-250000000</v>
          </cell>
          <cell r="O1542">
            <v>-250000000</v>
          </cell>
          <cell r="P1542">
            <v>-250000000</v>
          </cell>
          <cell r="Q1542">
            <v>-250000000</v>
          </cell>
          <cell r="T1542" t="str">
            <v>8</v>
          </cell>
          <cell r="V1542">
            <v>-250000000</v>
          </cell>
          <cell r="W1542">
            <v>-250000000</v>
          </cell>
          <cell r="X1542">
            <v>-250000000</v>
          </cell>
          <cell r="AD1542">
            <v>0</v>
          </cell>
          <cell r="AJ1542">
            <v>0</v>
          </cell>
        </row>
        <row r="1543">
          <cell r="A1543">
            <v>22100933</v>
          </cell>
          <cell r="C1543" t="str">
            <v>$45 Million 4.70% Sr. Notes due 2051</v>
          </cell>
          <cell r="D1543">
            <v>-45000000</v>
          </cell>
          <cell r="E1543">
            <v>-45000000</v>
          </cell>
          <cell r="F1543">
            <v>-45000000</v>
          </cell>
          <cell r="G1543">
            <v>-45000000</v>
          </cell>
          <cell r="H1543">
            <v>-45000000</v>
          </cell>
          <cell r="I1543">
            <v>-45000000</v>
          </cell>
          <cell r="J1543">
            <v>-45000000</v>
          </cell>
          <cell r="K1543">
            <v>-45000000</v>
          </cell>
          <cell r="L1543">
            <v>-45000000</v>
          </cell>
          <cell r="M1543">
            <v>-45000000</v>
          </cell>
          <cell r="N1543">
            <v>-45000000</v>
          </cell>
          <cell r="O1543">
            <v>-45000000</v>
          </cell>
          <cell r="P1543">
            <v>-45000000</v>
          </cell>
          <cell r="Q1543">
            <v>-45000000</v>
          </cell>
          <cell r="T1543" t="str">
            <v>8</v>
          </cell>
          <cell r="V1543">
            <v>-45000000</v>
          </cell>
          <cell r="W1543">
            <v>-45000000</v>
          </cell>
          <cell r="X1543">
            <v>-45000000</v>
          </cell>
          <cell r="AD1543">
            <v>0</v>
          </cell>
          <cell r="AJ1543">
            <v>0</v>
          </cell>
        </row>
        <row r="1544">
          <cell r="A1544">
            <v>22100973</v>
          </cell>
          <cell r="C1544" t="str">
            <v>6.75% Senior Notes due 1/15/2016</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T1544">
            <v>8</v>
          </cell>
          <cell r="V1544">
            <v>0</v>
          </cell>
          <cell r="W1544">
            <v>0</v>
          </cell>
          <cell r="X1544">
            <v>0</v>
          </cell>
          <cell r="AD1544">
            <v>0</v>
          </cell>
          <cell r="AJ1544">
            <v>0</v>
          </cell>
        </row>
        <row r="1545">
          <cell r="A1545">
            <v>22100993</v>
          </cell>
          <cell r="C1545" t="str">
            <v>5.197% Senior Notes Due 10/01/15</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T1545">
            <v>8</v>
          </cell>
          <cell r="V1545">
            <v>0</v>
          </cell>
          <cell r="W1545">
            <v>0</v>
          </cell>
          <cell r="X1545">
            <v>0</v>
          </cell>
          <cell r="AD1545">
            <v>0</v>
          </cell>
          <cell r="AJ1545">
            <v>0</v>
          </cell>
        </row>
        <row r="1546">
          <cell r="A1546">
            <v>22101023</v>
          </cell>
          <cell r="C1546" t="str">
            <v>6.724% 30 Year Notes Due 6/15/2036</v>
          </cell>
          <cell r="D1546">
            <v>-250000000</v>
          </cell>
          <cell r="E1546">
            <v>-250000000</v>
          </cell>
          <cell r="F1546">
            <v>-250000000</v>
          </cell>
          <cell r="G1546">
            <v>-250000000</v>
          </cell>
          <cell r="H1546">
            <v>-250000000</v>
          </cell>
          <cell r="I1546">
            <v>-250000000</v>
          </cell>
          <cell r="J1546">
            <v>-250000000</v>
          </cell>
          <cell r="K1546">
            <v>-250000000</v>
          </cell>
          <cell r="L1546">
            <v>-250000000</v>
          </cell>
          <cell r="M1546">
            <v>-250000000</v>
          </cell>
          <cell r="N1546">
            <v>-250000000</v>
          </cell>
          <cell r="O1546">
            <v>-250000000</v>
          </cell>
          <cell r="P1546">
            <v>-250000000</v>
          </cell>
          <cell r="Q1546">
            <v>-250000000</v>
          </cell>
          <cell r="T1546" t="str">
            <v>8</v>
          </cell>
          <cell r="V1546">
            <v>-250000000</v>
          </cell>
          <cell r="W1546">
            <v>-250000000</v>
          </cell>
          <cell r="X1546">
            <v>-250000000</v>
          </cell>
          <cell r="AD1546">
            <v>0</v>
          </cell>
          <cell r="AJ1546">
            <v>0</v>
          </cell>
        </row>
        <row r="1547">
          <cell r="A1547">
            <v>22101033</v>
          </cell>
          <cell r="C1547" t="str">
            <v>6.274% Senior Notes Due 3/15/2037</v>
          </cell>
          <cell r="D1547">
            <v>-300000000</v>
          </cell>
          <cell r="E1547">
            <v>-300000000</v>
          </cell>
          <cell r="F1547">
            <v>-300000000</v>
          </cell>
          <cell r="G1547">
            <v>-300000000</v>
          </cell>
          <cell r="H1547">
            <v>-300000000</v>
          </cell>
          <cell r="I1547">
            <v>-300000000</v>
          </cell>
          <cell r="J1547">
            <v>-300000000</v>
          </cell>
          <cell r="K1547">
            <v>-300000000</v>
          </cell>
          <cell r="L1547">
            <v>-300000000</v>
          </cell>
          <cell r="M1547">
            <v>-300000000</v>
          </cell>
          <cell r="N1547">
            <v>-300000000</v>
          </cell>
          <cell r="O1547">
            <v>-300000000</v>
          </cell>
          <cell r="P1547">
            <v>-300000000</v>
          </cell>
          <cell r="Q1547">
            <v>-300000000</v>
          </cell>
          <cell r="T1547" t="str">
            <v>8</v>
          </cell>
          <cell r="V1547">
            <v>-300000000</v>
          </cell>
          <cell r="W1547">
            <v>-300000000</v>
          </cell>
          <cell r="X1547">
            <v>-300000000</v>
          </cell>
          <cell r="AD1547">
            <v>0</v>
          </cell>
          <cell r="AJ1547">
            <v>0</v>
          </cell>
        </row>
        <row r="1548">
          <cell r="A1548">
            <v>22101043</v>
          </cell>
          <cell r="C1548" t="str">
            <v>6.974% Junior Subordinated Notes Due 6/</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T1548" t="str">
            <v>8</v>
          </cell>
          <cell r="V1548">
            <v>0</v>
          </cell>
          <cell r="W1548">
            <v>0</v>
          </cell>
          <cell r="X1548">
            <v>0</v>
          </cell>
          <cell r="AD1548">
            <v>0</v>
          </cell>
          <cell r="AJ1548">
            <v>0</v>
          </cell>
        </row>
        <row r="1549">
          <cell r="A1549">
            <v>22101053</v>
          </cell>
          <cell r="C1549" t="str">
            <v>6.974% Jr Sub Notes (Hybrid) due 6/1/20</v>
          </cell>
          <cell r="D1549">
            <v>-250000000</v>
          </cell>
          <cell r="E1549">
            <v>-250000000</v>
          </cell>
          <cell r="F1549">
            <v>-250000000</v>
          </cell>
          <cell r="G1549">
            <v>-250000000</v>
          </cell>
          <cell r="H1549">
            <v>-250000000</v>
          </cell>
          <cell r="I1549">
            <v>-250000000</v>
          </cell>
          <cell r="J1549">
            <v>-250000000</v>
          </cell>
          <cell r="K1549">
            <v>-250000000</v>
          </cell>
          <cell r="L1549">
            <v>-250000000</v>
          </cell>
          <cell r="M1549">
            <v>-250000000</v>
          </cell>
          <cell r="N1549">
            <v>-250000000</v>
          </cell>
          <cell r="O1549">
            <v>-250000000</v>
          </cell>
          <cell r="P1549">
            <v>-250000000</v>
          </cell>
          <cell r="Q1549">
            <v>-250000000</v>
          </cell>
          <cell r="T1549" t="str">
            <v>8</v>
          </cell>
          <cell r="V1549">
            <v>-250000000</v>
          </cell>
          <cell r="W1549">
            <v>-250000000</v>
          </cell>
          <cell r="X1549">
            <v>-250000000</v>
          </cell>
          <cell r="AD1549">
            <v>0</v>
          </cell>
          <cell r="AJ1549">
            <v>0</v>
          </cell>
        </row>
        <row r="1550">
          <cell r="A1550">
            <v>22101113</v>
          </cell>
          <cell r="C1550" t="str">
            <v>5.757% Senior Notes Due 10/01/39</v>
          </cell>
          <cell r="D1550">
            <v>-350000000</v>
          </cell>
          <cell r="E1550">
            <v>-350000000</v>
          </cell>
          <cell r="F1550">
            <v>-350000000</v>
          </cell>
          <cell r="G1550">
            <v>-350000000</v>
          </cell>
          <cell r="H1550">
            <v>-350000000</v>
          </cell>
          <cell r="I1550">
            <v>-350000000</v>
          </cell>
          <cell r="J1550">
            <v>-350000000</v>
          </cell>
          <cell r="K1550">
            <v>-350000000</v>
          </cell>
          <cell r="L1550">
            <v>-350000000</v>
          </cell>
          <cell r="M1550">
            <v>-350000000</v>
          </cell>
          <cell r="N1550">
            <v>-350000000</v>
          </cell>
          <cell r="O1550">
            <v>-350000000</v>
          </cell>
          <cell r="P1550">
            <v>-350000000</v>
          </cell>
          <cell r="Q1550">
            <v>-350000000</v>
          </cell>
          <cell r="T1550">
            <v>8</v>
          </cell>
          <cell r="V1550">
            <v>-350000000</v>
          </cell>
          <cell r="W1550">
            <v>-350000000</v>
          </cell>
          <cell r="X1550">
            <v>-350000000</v>
          </cell>
          <cell r="AD1550">
            <v>0</v>
          </cell>
          <cell r="AJ1550">
            <v>0</v>
          </cell>
        </row>
        <row r="1551">
          <cell r="A1551">
            <v>22101123</v>
          </cell>
          <cell r="C1551" t="str">
            <v>March 2010 Bond Issue</v>
          </cell>
          <cell r="D1551">
            <v>-325000000</v>
          </cell>
          <cell r="E1551">
            <v>-325000000</v>
          </cell>
          <cell r="F1551">
            <v>-325000000</v>
          </cell>
          <cell r="G1551">
            <v>-325000000</v>
          </cell>
          <cell r="H1551">
            <v>-325000000</v>
          </cell>
          <cell r="I1551">
            <v>-325000000</v>
          </cell>
          <cell r="J1551">
            <v>-325000000</v>
          </cell>
          <cell r="K1551">
            <v>-325000000</v>
          </cell>
          <cell r="L1551">
            <v>-325000000</v>
          </cell>
          <cell r="M1551">
            <v>-325000000</v>
          </cell>
          <cell r="N1551">
            <v>-325000000</v>
          </cell>
          <cell r="O1551">
            <v>-325000000</v>
          </cell>
          <cell r="P1551">
            <v>-325000000</v>
          </cell>
          <cell r="Q1551">
            <v>-325000000</v>
          </cell>
          <cell r="T1551" t="str">
            <v>8</v>
          </cell>
          <cell r="V1551">
            <v>-325000000</v>
          </cell>
          <cell r="W1551">
            <v>-325000000</v>
          </cell>
          <cell r="X1551">
            <v>-325000000</v>
          </cell>
          <cell r="AD1551">
            <v>0</v>
          </cell>
          <cell r="AJ1551">
            <v>0</v>
          </cell>
        </row>
        <row r="1552">
          <cell r="A1552">
            <v>22101133</v>
          </cell>
          <cell r="C1552" t="str">
            <v>5.764% Senior Notes Due 7/15/40</v>
          </cell>
          <cell r="D1552">
            <v>-250000000</v>
          </cell>
          <cell r="E1552">
            <v>-250000000</v>
          </cell>
          <cell r="F1552">
            <v>-250000000</v>
          </cell>
          <cell r="G1552">
            <v>-250000000</v>
          </cell>
          <cell r="H1552">
            <v>-250000000</v>
          </cell>
          <cell r="I1552">
            <v>-250000000</v>
          </cell>
          <cell r="J1552">
            <v>-250000000</v>
          </cell>
          <cell r="K1552">
            <v>-250000000</v>
          </cell>
          <cell r="L1552">
            <v>-250000000</v>
          </cell>
          <cell r="M1552">
            <v>-250000000</v>
          </cell>
          <cell r="N1552">
            <v>-250000000</v>
          </cell>
          <cell r="O1552">
            <v>-250000000</v>
          </cell>
          <cell r="P1552">
            <v>-250000000</v>
          </cell>
          <cell r="Q1552">
            <v>-250000000</v>
          </cell>
          <cell r="T1552" t="str">
            <v>8</v>
          </cell>
          <cell r="V1552">
            <v>-250000000</v>
          </cell>
          <cell r="W1552">
            <v>-250000000</v>
          </cell>
          <cell r="X1552">
            <v>-250000000</v>
          </cell>
          <cell r="AD1552">
            <v>0</v>
          </cell>
          <cell r="AJ1552">
            <v>0</v>
          </cell>
        </row>
        <row r="1553">
          <cell r="A1553">
            <v>22101143</v>
          </cell>
          <cell r="C1553" t="str">
            <v>2011 March Senior Notes</v>
          </cell>
          <cell r="D1553">
            <v>-300000000</v>
          </cell>
          <cell r="E1553">
            <v>-300000000</v>
          </cell>
          <cell r="F1553">
            <v>-300000000</v>
          </cell>
          <cell r="G1553">
            <v>-300000000</v>
          </cell>
          <cell r="H1553">
            <v>-300000000</v>
          </cell>
          <cell r="I1553">
            <v>-300000000</v>
          </cell>
          <cell r="J1553">
            <v>-300000000</v>
          </cell>
          <cell r="K1553">
            <v>-300000000</v>
          </cell>
          <cell r="L1553">
            <v>-300000000</v>
          </cell>
          <cell r="M1553">
            <v>-300000000</v>
          </cell>
          <cell r="N1553">
            <v>-300000000</v>
          </cell>
          <cell r="O1553">
            <v>-300000000</v>
          </cell>
          <cell r="P1553">
            <v>-300000000</v>
          </cell>
          <cell r="Q1553">
            <v>-300000000</v>
          </cell>
          <cell r="T1553" t="str">
            <v>8</v>
          </cell>
          <cell r="V1553">
            <v>-300000000</v>
          </cell>
          <cell r="W1553">
            <v>-300000000</v>
          </cell>
          <cell r="X1553">
            <v>-300000000</v>
          </cell>
          <cell r="AD1553">
            <v>0</v>
          </cell>
          <cell r="AJ1553">
            <v>0</v>
          </cell>
        </row>
        <row r="1554">
          <cell r="A1554">
            <v>22300013</v>
          </cell>
          <cell r="C1554" t="str">
            <v>8.231% Capital Trust I Pfd Stock Due 6/</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T1554">
            <v>8</v>
          </cell>
          <cell r="V1554">
            <v>0</v>
          </cell>
          <cell r="W1554">
            <v>0</v>
          </cell>
          <cell r="X1554">
            <v>0</v>
          </cell>
          <cell r="AD1554">
            <v>0</v>
          </cell>
          <cell r="AJ1554">
            <v>0</v>
          </cell>
        </row>
        <row r="1555">
          <cell r="A1555">
            <v>22300023</v>
          </cell>
          <cell r="C1555" t="str">
            <v>8.40% Capital Trust II Pfd Stock Due 6/</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T1555">
            <v>8</v>
          </cell>
          <cell r="V1555">
            <v>0</v>
          </cell>
          <cell r="W1555">
            <v>0</v>
          </cell>
          <cell r="X1555">
            <v>0</v>
          </cell>
          <cell r="AD1555">
            <v>0</v>
          </cell>
          <cell r="AJ1555">
            <v>0</v>
          </cell>
        </row>
        <row r="1556">
          <cell r="A1556">
            <v>22400013</v>
          </cell>
          <cell r="C1556" t="str">
            <v>4.70%  Preferred Stock - Mandatory Rede</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T1556">
            <v>8</v>
          </cell>
          <cell r="V1556">
            <v>0</v>
          </cell>
          <cell r="W1556">
            <v>0</v>
          </cell>
          <cell r="X1556">
            <v>0</v>
          </cell>
          <cell r="AD1556">
            <v>0</v>
          </cell>
          <cell r="AJ1556">
            <v>0</v>
          </cell>
        </row>
        <row r="1557">
          <cell r="A1557">
            <v>22400023</v>
          </cell>
          <cell r="C1557" t="str">
            <v>4.84%  Preferred Stock - Mandatory Rede</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T1557">
            <v>8</v>
          </cell>
          <cell r="V1557">
            <v>0</v>
          </cell>
          <cell r="W1557">
            <v>0</v>
          </cell>
          <cell r="X1557">
            <v>0</v>
          </cell>
          <cell r="AD1557">
            <v>0</v>
          </cell>
          <cell r="AJ1557">
            <v>0</v>
          </cell>
        </row>
        <row r="1558">
          <cell r="A1558">
            <v>22600043</v>
          </cell>
          <cell r="C1558" t="str">
            <v>7.70% Bonds - Unamort Discount</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T1558">
            <v>8</v>
          </cell>
          <cell r="V1558">
            <v>0</v>
          </cell>
          <cell r="W1558">
            <v>0</v>
          </cell>
          <cell r="X1558">
            <v>0</v>
          </cell>
          <cell r="AD1558">
            <v>0</v>
          </cell>
          <cell r="AJ1558">
            <v>0</v>
          </cell>
        </row>
        <row r="1559">
          <cell r="A1559">
            <v>22600053</v>
          </cell>
          <cell r="C1559" t="str">
            <v>Unamortized Discount PSE Capital</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T1559">
            <v>8</v>
          </cell>
          <cell r="V1559">
            <v>0</v>
          </cell>
          <cell r="W1559">
            <v>0</v>
          </cell>
          <cell r="X1559">
            <v>0</v>
          </cell>
          <cell r="AD1559">
            <v>0</v>
          </cell>
          <cell r="AJ1559">
            <v>0</v>
          </cell>
        </row>
        <row r="1560">
          <cell r="A1560">
            <v>22600063</v>
          </cell>
          <cell r="C1560" t="str">
            <v>Unamortized Discount PSE Operating</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T1560">
            <v>8</v>
          </cell>
          <cell r="V1560">
            <v>0</v>
          </cell>
          <cell r="W1560">
            <v>0</v>
          </cell>
          <cell r="X1560">
            <v>0</v>
          </cell>
          <cell r="AD1560">
            <v>0</v>
          </cell>
          <cell r="AJ1560">
            <v>0</v>
          </cell>
        </row>
        <row r="1561">
          <cell r="A1561">
            <v>22600073</v>
          </cell>
          <cell r="C1561" t="str">
            <v>Unamortized Discount PSE Hedging</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T1561">
            <v>8</v>
          </cell>
          <cell r="V1561">
            <v>0</v>
          </cell>
          <cell r="W1561">
            <v>0</v>
          </cell>
          <cell r="X1561">
            <v>0</v>
          </cell>
          <cell r="AD1561">
            <v>0</v>
          </cell>
          <cell r="AJ1561">
            <v>0</v>
          </cell>
        </row>
        <row r="1562">
          <cell r="A1562">
            <v>22600083</v>
          </cell>
          <cell r="C1562" t="str">
            <v>$300 Million 5.63% Senior Notes Issue Discount</v>
          </cell>
          <cell r="D1562">
            <v>12762.87</v>
          </cell>
          <cell r="E1562">
            <v>12721.02</v>
          </cell>
          <cell r="F1562">
            <v>12679.17</v>
          </cell>
          <cell r="G1562">
            <v>12637.32</v>
          </cell>
          <cell r="H1562">
            <v>12595.47</v>
          </cell>
          <cell r="I1562">
            <v>12553.62</v>
          </cell>
          <cell r="J1562">
            <v>12511.77</v>
          </cell>
          <cell r="K1562">
            <v>12469.92</v>
          </cell>
          <cell r="L1562">
            <v>12428.07</v>
          </cell>
          <cell r="M1562">
            <v>12386.22</v>
          </cell>
          <cell r="N1562">
            <v>12344.37</v>
          </cell>
          <cell r="O1562">
            <v>12302.52</v>
          </cell>
          <cell r="P1562">
            <v>12260.67</v>
          </cell>
          <cell r="Q1562">
            <v>12511.769999999999</v>
          </cell>
          <cell r="T1562" t="str">
            <v>8</v>
          </cell>
          <cell r="V1562">
            <v>12511.769999999999</v>
          </cell>
          <cell r="W1562">
            <v>12511.769999999999</v>
          </cell>
          <cell r="X1562">
            <v>12511.769999999999</v>
          </cell>
          <cell r="AD1562">
            <v>0</v>
          </cell>
          <cell r="AJ1562">
            <v>0</v>
          </cell>
        </row>
        <row r="1563">
          <cell r="A1563">
            <v>22600093</v>
          </cell>
          <cell r="C1563" t="str">
            <v>$425 million 4.30% Senior Notes Discoun</v>
          </cell>
          <cell r="D1563">
            <v>1890364.58</v>
          </cell>
          <cell r="E1563">
            <v>1885052.08</v>
          </cell>
          <cell r="F1563">
            <v>1879739.58</v>
          </cell>
          <cell r="G1563">
            <v>1874427.08</v>
          </cell>
          <cell r="H1563">
            <v>1869114.58</v>
          </cell>
          <cell r="I1563">
            <v>1863802.08</v>
          </cell>
          <cell r="J1563">
            <v>1858489.58</v>
          </cell>
          <cell r="K1563">
            <v>1853177.08</v>
          </cell>
          <cell r="L1563">
            <v>1847864.58</v>
          </cell>
          <cell r="M1563">
            <v>1842552.08</v>
          </cell>
          <cell r="N1563">
            <v>1837239.58</v>
          </cell>
          <cell r="O1563">
            <v>1831927.08</v>
          </cell>
          <cell r="P1563">
            <v>1826614.58</v>
          </cell>
          <cell r="Q1563">
            <v>1858489.58</v>
          </cell>
          <cell r="T1563" t="str">
            <v>8</v>
          </cell>
          <cell r="V1563">
            <v>1858489.58</v>
          </cell>
          <cell r="W1563">
            <v>1858489.58</v>
          </cell>
          <cell r="X1563">
            <v>1858489.58</v>
          </cell>
          <cell r="AJ1563">
            <v>0</v>
          </cell>
        </row>
        <row r="1564">
          <cell r="A1564">
            <v>22700001</v>
          </cell>
          <cell r="C1564" t="str">
            <v>Whitehorn Capital Lease - Non-Current</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T1564" t="str">
            <v>55</v>
          </cell>
          <cell r="V1564">
            <v>0</v>
          </cell>
          <cell r="W1564">
            <v>0</v>
          </cell>
          <cell r="X1564">
            <v>0</v>
          </cell>
          <cell r="AD1564">
            <v>0</v>
          </cell>
          <cell r="AE1564">
            <v>0</v>
          </cell>
          <cell r="AF1564">
            <v>0</v>
          </cell>
          <cell r="AG1564">
            <v>0</v>
          </cell>
          <cell r="AJ1564">
            <v>0</v>
          </cell>
        </row>
        <row r="1565">
          <cell r="A1565">
            <v>22700003</v>
          </cell>
          <cell r="C1565" t="str">
            <v>Lanis-Gyr Capital Lease - Non Current</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T1565" t="str">
            <v>55</v>
          </cell>
          <cell r="V1565">
            <v>0</v>
          </cell>
          <cell r="W1565">
            <v>0</v>
          </cell>
          <cell r="X1565">
            <v>0</v>
          </cell>
          <cell r="AD1565">
            <v>0</v>
          </cell>
          <cell r="AE1565">
            <v>0</v>
          </cell>
          <cell r="AF1565">
            <v>0</v>
          </cell>
          <cell r="AG1565">
            <v>0</v>
          </cell>
          <cell r="AJ1565">
            <v>0</v>
          </cell>
        </row>
        <row r="1566">
          <cell r="A1566">
            <v>22700011</v>
          </cell>
          <cell r="C1566" t="str">
            <v>Fredonia Turbines Capital Lease BLC - Non Current</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T1566" t="str">
            <v>55</v>
          </cell>
          <cell r="V1566">
            <v>0</v>
          </cell>
          <cell r="W1566">
            <v>0</v>
          </cell>
          <cell r="X1566">
            <v>0</v>
          </cell>
          <cell r="AD1566">
            <v>0</v>
          </cell>
          <cell r="AE1566">
            <v>0</v>
          </cell>
          <cell r="AF1566">
            <v>0</v>
          </cell>
          <cell r="AG1566">
            <v>0</v>
          </cell>
          <cell r="AJ1566">
            <v>0</v>
          </cell>
        </row>
        <row r="1567">
          <cell r="A1567">
            <v>22820011</v>
          </cell>
          <cell r="C1567" t="str">
            <v>Injuries / Damages</v>
          </cell>
          <cell r="D1567">
            <v>-137500</v>
          </cell>
          <cell r="E1567">
            <v>-137500</v>
          </cell>
          <cell r="F1567">
            <v>-137500</v>
          </cell>
          <cell r="G1567">
            <v>-137500</v>
          </cell>
          <cell r="H1567">
            <v>-137500</v>
          </cell>
          <cell r="I1567">
            <v>-137500</v>
          </cell>
          <cell r="J1567">
            <v>-332500</v>
          </cell>
          <cell r="K1567">
            <v>-332500</v>
          </cell>
          <cell r="L1567">
            <v>-332500</v>
          </cell>
          <cell r="M1567">
            <v>-307500</v>
          </cell>
          <cell r="N1567">
            <v>-307500</v>
          </cell>
          <cell r="O1567">
            <v>-307500</v>
          </cell>
          <cell r="P1567">
            <v>-300000</v>
          </cell>
          <cell r="Q1567">
            <v>-235520.83333333334</v>
          </cell>
          <cell r="V1567">
            <v>0</v>
          </cell>
          <cell r="W1567">
            <v>0</v>
          </cell>
          <cell r="X1567">
            <v>0</v>
          </cell>
          <cell r="AD1567">
            <v>0</v>
          </cell>
          <cell r="AH1567">
            <v>-235520.83333333334</v>
          </cell>
          <cell r="AJ1567">
            <v>0</v>
          </cell>
        </row>
        <row r="1568">
          <cell r="A1568">
            <v>22820012</v>
          </cell>
          <cell r="C1568" t="str">
            <v>Liability Reserve - Gas</v>
          </cell>
          <cell r="D1568">
            <v>-76500</v>
          </cell>
          <cell r="E1568">
            <v>-37500</v>
          </cell>
          <cell r="F1568">
            <v>-37500</v>
          </cell>
          <cell r="G1568">
            <v>-37500</v>
          </cell>
          <cell r="H1568">
            <v>-37500</v>
          </cell>
          <cell r="I1568">
            <v>-37500</v>
          </cell>
          <cell r="J1568">
            <v>-47500</v>
          </cell>
          <cell r="K1568">
            <v>-47500</v>
          </cell>
          <cell r="L1568">
            <v>-47500</v>
          </cell>
          <cell r="M1568">
            <v>-37500</v>
          </cell>
          <cell r="N1568">
            <v>-37500</v>
          </cell>
          <cell r="O1568">
            <v>-37500</v>
          </cell>
          <cell r="P1568">
            <v>-228000</v>
          </cell>
          <cell r="Q1568">
            <v>-49562.5</v>
          </cell>
          <cell r="V1568">
            <v>0</v>
          </cell>
          <cell r="W1568">
            <v>0</v>
          </cell>
          <cell r="X1568">
            <v>0</v>
          </cell>
          <cell r="AD1568">
            <v>0</v>
          </cell>
          <cell r="AH1568">
            <v>-49562.5</v>
          </cell>
          <cell r="AJ1568">
            <v>0</v>
          </cell>
        </row>
        <row r="1569">
          <cell r="A1569">
            <v>22830003</v>
          </cell>
          <cell r="C1569" t="str">
            <v>SEP Pension &amp; Benefit Plant Liabiltiy</v>
          </cell>
          <cell r="D1569">
            <v>-56915367.119999997</v>
          </cell>
          <cell r="E1569">
            <v>-57052021.200000003</v>
          </cell>
          <cell r="F1569">
            <v>-57185051.039999999</v>
          </cell>
          <cell r="G1569">
            <v>-52766959.109999999</v>
          </cell>
          <cell r="H1569">
            <v>-52859046.960000001</v>
          </cell>
          <cell r="I1569">
            <v>-52990484.130000003</v>
          </cell>
          <cell r="J1569">
            <v>-52528333.850000001</v>
          </cell>
          <cell r="K1569">
            <v>-52131436.149999999</v>
          </cell>
          <cell r="L1569">
            <v>-52262274.340000004</v>
          </cell>
          <cell r="M1569">
            <v>-52393217.880000003</v>
          </cell>
          <cell r="N1569">
            <v>-52524161.420000002</v>
          </cell>
          <cell r="O1569">
            <v>-52655269.920000002</v>
          </cell>
          <cell r="P1569">
            <v>-52786378.420000002</v>
          </cell>
          <cell r="Q1569">
            <v>-53516594.064166673</v>
          </cell>
          <cell r="T1569" t="str">
            <v>57</v>
          </cell>
          <cell r="V1569">
            <v>0</v>
          </cell>
          <cell r="W1569">
            <v>0</v>
          </cell>
          <cell r="X1569">
            <v>0</v>
          </cell>
          <cell r="AD1569">
            <v>0</v>
          </cell>
          <cell r="AE1569">
            <v>-53516594.064166673</v>
          </cell>
          <cell r="AF1569">
            <v>-53516594.064166673</v>
          </cell>
          <cell r="AG1569">
            <v>-53516594.064166673</v>
          </cell>
          <cell r="AJ1569">
            <v>0</v>
          </cell>
        </row>
        <row r="1570">
          <cell r="A1570">
            <v>22830013</v>
          </cell>
          <cell r="C1570" t="str">
            <v>Post Retriement Benefit Plan Benefit</v>
          </cell>
          <cell r="D1570">
            <v>-5099127.37</v>
          </cell>
          <cell r="E1570">
            <v>-5151303.5</v>
          </cell>
          <cell r="F1570">
            <v>-5129428.63</v>
          </cell>
          <cell r="G1570">
            <v>-5293085.0599999996</v>
          </cell>
          <cell r="H1570">
            <v>-5278800.96</v>
          </cell>
          <cell r="I1570">
            <v>-5212545.54</v>
          </cell>
          <cell r="J1570">
            <v>-5103784.1900000004</v>
          </cell>
          <cell r="K1570">
            <v>-5091510.08</v>
          </cell>
          <cell r="L1570">
            <v>-5042812.78</v>
          </cell>
          <cell r="M1570">
            <v>-4953753.78</v>
          </cell>
          <cell r="N1570">
            <v>-4864238.6399999997</v>
          </cell>
          <cell r="O1570">
            <v>-4776414.41</v>
          </cell>
          <cell r="P1570">
            <v>-3426506.82</v>
          </cell>
          <cell r="Q1570">
            <v>-5013374.5554166669</v>
          </cell>
          <cell r="T1570" t="str">
            <v>57</v>
          </cell>
          <cell r="V1570">
            <v>0</v>
          </cell>
          <cell r="W1570">
            <v>0</v>
          </cell>
          <cell r="X1570">
            <v>0</v>
          </cell>
          <cell r="AD1570">
            <v>0</v>
          </cell>
          <cell r="AE1570">
            <v>-5013374.5554166669</v>
          </cell>
          <cell r="AF1570">
            <v>-5013374.5554166669</v>
          </cell>
          <cell r="AG1570">
            <v>-5013374.5554166669</v>
          </cell>
          <cell r="AJ1570">
            <v>0</v>
          </cell>
        </row>
        <row r="1571">
          <cell r="A1571">
            <v>22830023</v>
          </cell>
          <cell r="C1571" t="str">
            <v>Qualified Pension Plan Liability</v>
          </cell>
          <cell r="D1571">
            <v>-52868323.75</v>
          </cell>
          <cell r="E1571">
            <v>-53194378.5</v>
          </cell>
          <cell r="F1571">
            <v>-53520433.25</v>
          </cell>
          <cell r="G1571">
            <v>-44222857</v>
          </cell>
          <cell r="H1571">
            <v>-44254190.340000004</v>
          </cell>
          <cell r="I1571">
            <v>-44285523.68</v>
          </cell>
          <cell r="J1571">
            <v>-39816857.020000003</v>
          </cell>
          <cell r="K1571">
            <v>-39848190.359999999</v>
          </cell>
          <cell r="L1571">
            <v>-39879523.700000003</v>
          </cell>
          <cell r="M1571">
            <v>-35410857.039999999</v>
          </cell>
          <cell r="N1571">
            <v>-30442190.379999999</v>
          </cell>
          <cell r="O1571">
            <v>-25473523.719999999</v>
          </cell>
          <cell r="P1571">
            <v>-22374580.219999999</v>
          </cell>
          <cell r="Q1571">
            <v>-40664164.747916669</v>
          </cell>
          <cell r="T1571" t="str">
            <v>57</v>
          </cell>
          <cell r="AD1571">
            <v>0</v>
          </cell>
          <cell r="AE1571">
            <v>-40664164.747916669</v>
          </cell>
          <cell r="AF1571">
            <v>-40664164.747916669</v>
          </cell>
          <cell r="AG1571">
            <v>-40664164.747916669</v>
          </cell>
          <cell r="AJ1571">
            <v>0</v>
          </cell>
        </row>
        <row r="1572">
          <cell r="A1572">
            <v>22830033</v>
          </cell>
          <cell r="C1572" t="str">
            <v>Regence Self-Insurance IBNR</v>
          </cell>
          <cell r="D1572">
            <v>-1505500</v>
          </cell>
          <cell r="E1572">
            <v>-1698717.14</v>
          </cell>
          <cell r="F1572">
            <v>-1744677.74</v>
          </cell>
          <cell r="G1572">
            <v>-1572000</v>
          </cell>
          <cell r="H1572">
            <v>-1810364.32</v>
          </cell>
          <cell r="I1572">
            <v>-1723797.64</v>
          </cell>
          <cell r="J1572">
            <v>-807000</v>
          </cell>
          <cell r="K1572">
            <v>-548983.68999999994</v>
          </cell>
          <cell r="L1572">
            <v>-807000</v>
          </cell>
          <cell r="M1572">
            <v>-822000</v>
          </cell>
          <cell r="N1572">
            <v>-1010984.96</v>
          </cell>
          <cell r="O1572">
            <v>-765576.92</v>
          </cell>
          <cell r="P1572">
            <v>-1068928</v>
          </cell>
          <cell r="Q1572">
            <v>-1216526.3674999999</v>
          </cell>
          <cell r="AD1572">
            <v>0</v>
          </cell>
          <cell r="AH1572">
            <v>-1216526.3674999999</v>
          </cell>
          <cell r="AJ1572">
            <v>0</v>
          </cell>
        </row>
        <row r="1573">
          <cell r="A1573">
            <v>22830043</v>
          </cell>
          <cell r="C1573" t="str">
            <v>Wellness Benefit Program</v>
          </cell>
          <cell r="D1573">
            <v>-120904.63</v>
          </cell>
          <cell r="E1573">
            <v>-102061.2</v>
          </cell>
          <cell r="F1573">
            <v>-83481.06</v>
          </cell>
          <cell r="G1573">
            <v>-80423.039999999994</v>
          </cell>
          <cell r="H1573">
            <v>-261069.21</v>
          </cell>
          <cell r="I1573">
            <v>-195129.24</v>
          </cell>
          <cell r="J1573">
            <v>-195047.22</v>
          </cell>
          <cell r="K1573">
            <v>-195047.22</v>
          </cell>
          <cell r="L1573">
            <v>-164525.71</v>
          </cell>
          <cell r="M1573">
            <v>-164525.71</v>
          </cell>
          <cell r="N1573">
            <v>-109289.79</v>
          </cell>
          <cell r="O1573">
            <v>-93032.07</v>
          </cell>
          <cell r="P1573">
            <v>-91713.71</v>
          </cell>
          <cell r="Q1573">
            <v>-145828.38666666666</v>
          </cell>
          <cell r="AD1573">
            <v>0</v>
          </cell>
          <cell r="AH1573">
            <v>-145828.38666666666</v>
          </cell>
          <cell r="AJ1573">
            <v>0</v>
          </cell>
        </row>
        <row r="1574">
          <cell r="A1574">
            <v>22830053</v>
          </cell>
          <cell r="C1574" t="str">
            <v>Group Health Self Insurance IBNR</v>
          </cell>
          <cell r="D1574">
            <v>-1435000</v>
          </cell>
          <cell r="E1574">
            <v>-1596888.7</v>
          </cell>
          <cell r="F1574">
            <v>-1709407.34</v>
          </cell>
          <cell r="G1574">
            <v>-1454000</v>
          </cell>
          <cell r="H1574">
            <v>-2428113.96</v>
          </cell>
          <cell r="I1574">
            <v>-2504555.8199999998</v>
          </cell>
          <cell r="J1574">
            <v>-1537250</v>
          </cell>
          <cell r="K1574">
            <v>-1724514.95</v>
          </cell>
          <cell r="L1574">
            <v>-1537250</v>
          </cell>
          <cell r="M1574">
            <v>-1535500</v>
          </cell>
          <cell r="N1574">
            <v>-1495388.06</v>
          </cell>
          <cell r="O1574">
            <v>-1422588.73</v>
          </cell>
          <cell r="P1574">
            <v>-1430891</v>
          </cell>
          <cell r="Q1574">
            <v>-1698200.2549999999</v>
          </cell>
          <cell r="AD1574">
            <v>0</v>
          </cell>
          <cell r="AH1574">
            <v>-1698200.2549999999</v>
          </cell>
          <cell r="AJ1574">
            <v>0</v>
          </cell>
        </row>
        <row r="1575">
          <cell r="A1575">
            <v>22830063</v>
          </cell>
          <cell r="C1575" t="str">
            <v>Regence Reinsurance Fee 2014-2016</v>
          </cell>
          <cell r="D1575">
            <v>-89322</v>
          </cell>
          <cell r="E1575">
            <v>-89322</v>
          </cell>
          <cell r="F1575">
            <v>-70191</v>
          </cell>
          <cell r="G1575">
            <v>-93588</v>
          </cell>
          <cell r="H1575">
            <v>-39468</v>
          </cell>
          <cell r="I1575">
            <v>-39468</v>
          </cell>
          <cell r="J1575">
            <v>-50538</v>
          </cell>
          <cell r="K1575">
            <v>-50538</v>
          </cell>
          <cell r="L1575">
            <v>-50538</v>
          </cell>
          <cell r="M1575">
            <v>-61608</v>
          </cell>
          <cell r="N1575">
            <v>-61608</v>
          </cell>
          <cell r="O1575">
            <v>-61608</v>
          </cell>
          <cell r="P1575">
            <v>-72678</v>
          </cell>
          <cell r="Q1575">
            <v>-62456.25</v>
          </cell>
          <cell r="AD1575">
            <v>0</v>
          </cell>
          <cell r="AH1575">
            <v>-62456.25</v>
          </cell>
          <cell r="AJ1575">
            <v>0</v>
          </cell>
        </row>
        <row r="1576">
          <cell r="A1576">
            <v>22830073</v>
          </cell>
          <cell r="C1576" t="str">
            <v>Group Health Reinsurance Fee 2014-2016</v>
          </cell>
          <cell r="D1576">
            <v>-164230.5</v>
          </cell>
          <cell r="E1576">
            <v>-164230.5</v>
          </cell>
          <cell r="F1576">
            <v>-134379</v>
          </cell>
          <cell r="G1576">
            <v>-179172</v>
          </cell>
          <cell r="H1576">
            <v>-77037</v>
          </cell>
          <cell r="I1576">
            <v>-77037</v>
          </cell>
          <cell r="J1576">
            <v>-97929</v>
          </cell>
          <cell r="K1576">
            <v>-97929</v>
          </cell>
          <cell r="L1576">
            <v>-97929</v>
          </cell>
          <cell r="M1576">
            <v>-118821</v>
          </cell>
          <cell r="N1576">
            <v>-118821</v>
          </cell>
          <cell r="O1576">
            <v>-118821</v>
          </cell>
          <cell r="P1576">
            <v>-139713</v>
          </cell>
          <cell r="Q1576">
            <v>-119506.4375</v>
          </cell>
          <cell r="AD1576">
            <v>0</v>
          </cell>
          <cell r="AH1576">
            <v>-119506.4375</v>
          </cell>
          <cell r="AJ1576">
            <v>0</v>
          </cell>
        </row>
        <row r="1577">
          <cell r="A1577">
            <v>22840002</v>
          </cell>
          <cell r="C1577" t="str">
            <v>Gas - Accrued Environ Remediation Costs</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T1577" t="str">
            <v>57</v>
          </cell>
          <cell r="V1577">
            <v>0</v>
          </cell>
          <cell r="W1577">
            <v>0</v>
          </cell>
          <cell r="X1577">
            <v>0</v>
          </cell>
          <cell r="AD1577">
            <v>0</v>
          </cell>
          <cell r="AE1577">
            <v>0</v>
          </cell>
          <cell r="AF1577">
            <v>0</v>
          </cell>
          <cell r="AG1577">
            <v>0</v>
          </cell>
          <cell r="AJ1577">
            <v>0</v>
          </cell>
        </row>
        <row r="1578">
          <cell r="A1578">
            <v>22840011</v>
          </cell>
          <cell r="C1578" t="str">
            <v>Accrued Env Rem - NWT - Mission Pole</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V1578">
            <v>0</v>
          </cell>
          <cell r="W1578">
            <v>0</v>
          </cell>
          <cell r="X1578">
            <v>0</v>
          </cell>
          <cell r="AD1578">
            <v>0</v>
          </cell>
          <cell r="AH1578">
            <v>0</v>
          </cell>
          <cell r="AJ1578">
            <v>0</v>
          </cell>
        </row>
        <row r="1579">
          <cell r="A1579">
            <v>22840012</v>
          </cell>
          <cell r="C1579" t="str">
            <v>Env Rem - Tacoma Gas Company (Future Co</v>
          </cell>
          <cell r="D1579">
            <v>-609250</v>
          </cell>
          <cell r="E1579">
            <v>-609250</v>
          </cell>
          <cell r="F1579">
            <v>-609250</v>
          </cell>
          <cell r="G1579">
            <v>-635000</v>
          </cell>
          <cell r="H1579">
            <v>-635000</v>
          </cell>
          <cell r="I1579">
            <v>-635000</v>
          </cell>
          <cell r="J1579">
            <v>-631223.56999999995</v>
          </cell>
          <cell r="K1579">
            <v>-631223.56999999995</v>
          </cell>
          <cell r="L1579">
            <v>-631223.56999999995</v>
          </cell>
          <cell r="M1579">
            <v>-629429.85</v>
          </cell>
          <cell r="N1579">
            <v>-629429.85</v>
          </cell>
          <cell r="O1579">
            <v>-629429.85</v>
          </cell>
          <cell r="P1579">
            <v>-625574.47</v>
          </cell>
          <cell r="Q1579">
            <v>-626906.04124999989</v>
          </cell>
          <cell r="T1579" t="str">
            <v>57</v>
          </cell>
          <cell r="V1579">
            <v>0</v>
          </cell>
          <cell r="W1579">
            <v>0</v>
          </cell>
          <cell r="X1579">
            <v>0</v>
          </cell>
          <cell r="AD1579">
            <v>0</v>
          </cell>
          <cell r="AE1579">
            <v>-626906.04124999989</v>
          </cell>
          <cell r="AF1579">
            <v>-626906.04124999989</v>
          </cell>
          <cell r="AG1579">
            <v>-626906.04124999989</v>
          </cell>
          <cell r="AJ1579">
            <v>0</v>
          </cell>
        </row>
        <row r="1580">
          <cell r="A1580">
            <v>22840021</v>
          </cell>
          <cell r="C1580" t="str">
            <v>Accrued Env Rem - White River (Buckley</v>
          </cell>
          <cell r="D1580">
            <v>-198375.75</v>
          </cell>
          <cell r="E1580">
            <v>-198375.75</v>
          </cell>
          <cell r="F1580">
            <v>-198375.75</v>
          </cell>
          <cell r="G1580">
            <v>-200000</v>
          </cell>
          <cell r="H1580">
            <v>-200000</v>
          </cell>
          <cell r="I1580">
            <v>-200000</v>
          </cell>
          <cell r="J1580">
            <v>-199475.25</v>
          </cell>
          <cell r="K1580">
            <v>-199475.25</v>
          </cell>
          <cell r="L1580">
            <v>-199475.25</v>
          </cell>
          <cell r="M1580">
            <v>-197293.25</v>
          </cell>
          <cell r="N1580">
            <v>-197293.25</v>
          </cell>
          <cell r="O1580">
            <v>-197293.25</v>
          </cell>
          <cell r="P1580">
            <v>-196806.75</v>
          </cell>
          <cell r="Q1580">
            <v>-198720.6875</v>
          </cell>
          <cell r="T1580" t="str">
            <v>57</v>
          </cell>
          <cell r="V1580">
            <v>0</v>
          </cell>
          <cell r="W1580">
            <v>0</v>
          </cell>
          <cell r="X1580">
            <v>0</v>
          </cell>
          <cell r="AD1580">
            <v>0</v>
          </cell>
          <cell r="AE1580">
            <v>-198720.6875</v>
          </cell>
          <cell r="AF1580">
            <v>-198720.6875</v>
          </cell>
          <cell r="AG1580">
            <v>-198720.6875</v>
          </cell>
          <cell r="AJ1580">
            <v>0</v>
          </cell>
        </row>
        <row r="1581">
          <cell r="A1581">
            <v>22840022</v>
          </cell>
          <cell r="C1581" t="str">
            <v>Env Rem - Thea Foss Waterway (Future Co</v>
          </cell>
          <cell r="D1581">
            <v>-628040.44999999995</v>
          </cell>
          <cell r="E1581">
            <v>-628040.44999999995</v>
          </cell>
          <cell r="F1581">
            <v>-628040.44999999995</v>
          </cell>
          <cell r="G1581">
            <v>-530000</v>
          </cell>
          <cell r="H1581">
            <v>-530000</v>
          </cell>
          <cell r="I1581">
            <v>-530000</v>
          </cell>
          <cell r="J1581">
            <v>-530428.43000000005</v>
          </cell>
          <cell r="K1581">
            <v>-530428.43000000005</v>
          </cell>
          <cell r="L1581">
            <v>-530428.43000000005</v>
          </cell>
          <cell r="M1581">
            <v>-529545.53</v>
          </cell>
          <cell r="N1581">
            <v>-556000</v>
          </cell>
          <cell r="O1581">
            <v>-556000</v>
          </cell>
          <cell r="P1581">
            <v>-552321.25</v>
          </cell>
          <cell r="Q1581">
            <v>-555757.71416666673</v>
          </cell>
          <cell r="T1581" t="str">
            <v>57</v>
          </cell>
          <cell r="V1581">
            <v>0</v>
          </cell>
          <cell r="W1581">
            <v>0</v>
          </cell>
          <cell r="X1581">
            <v>0</v>
          </cell>
          <cell r="AD1581">
            <v>0</v>
          </cell>
          <cell r="AE1581">
            <v>-555757.71416666673</v>
          </cell>
          <cell r="AF1581">
            <v>-555757.71416666673</v>
          </cell>
          <cell r="AG1581">
            <v>-555757.71416666673</v>
          </cell>
          <cell r="AJ1581">
            <v>0</v>
          </cell>
        </row>
        <row r="1582">
          <cell r="A1582">
            <v>22840031</v>
          </cell>
          <cell r="C1582" t="str">
            <v>Accrued Env Rem - Olympia UST</v>
          </cell>
          <cell r="D1582">
            <v>-258000</v>
          </cell>
          <cell r="E1582">
            <v>-258000</v>
          </cell>
          <cell r="F1582">
            <v>-258000</v>
          </cell>
          <cell r="G1582">
            <v>-258000</v>
          </cell>
          <cell r="H1582">
            <v>-258000</v>
          </cell>
          <cell r="I1582">
            <v>-258000</v>
          </cell>
          <cell r="J1582">
            <v>-258000</v>
          </cell>
          <cell r="K1582">
            <v>-258000</v>
          </cell>
          <cell r="L1582">
            <v>-258000</v>
          </cell>
          <cell r="M1582">
            <v>-258000</v>
          </cell>
          <cell r="N1582">
            <v>-258000</v>
          </cell>
          <cell r="O1582">
            <v>-258000</v>
          </cell>
          <cell r="P1582">
            <v>-258000</v>
          </cell>
          <cell r="Q1582">
            <v>-258000</v>
          </cell>
          <cell r="V1582">
            <v>0</v>
          </cell>
          <cell r="W1582">
            <v>0</v>
          </cell>
          <cell r="X1582">
            <v>0</v>
          </cell>
          <cell r="AD1582">
            <v>0</v>
          </cell>
          <cell r="AH1582">
            <v>-258000</v>
          </cell>
          <cell r="AJ1582">
            <v>0</v>
          </cell>
        </row>
        <row r="1583">
          <cell r="A1583">
            <v>22840032</v>
          </cell>
          <cell r="C1583" t="str">
            <v>Env Rem - Everett, Washington (Future C</v>
          </cell>
          <cell r="D1583">
            <v>-3298077.33</v>
          </cell>
          <cell r="E1583">
            <v>-3298077.33</v>
          </cell>
          <cell r="F1583">
            <v>-3298077.33</v>
          </cell>
          <cell r="G1583">
            <v>-3300000</v>
          </cell>
          <cell r="H1583">
            <v>-3300000</v>
          </cell>
          <cell r="I1583">
            <v>-3300000</v>
          </cell>
          <cell r="J1583">
            <v>-3302394.74</v>
          </cell>
          <cell r="K1583">
            <v>-3302394.74</v>
          </cell>
          <cell r="L1583">
            <v>-3302394.74</v>
          </cell>
          <cell r="M1583">
            <v>-3302394.74</v>
          </cell>
          <cell r="N1583">
            <v>-3302394.74</v>
          </cell>
          <cell r="O1583">
            <v>-3302394.74</v>
          </cell>
          <cell r="P1583">
            <v>-3298050.5</v>
          </cell>
          <cell r="Q1583">
            <v>-3300715.5845833342</v>
          </cell>
          <cell r="T1583" t="str">
            <v>57</v>
          </cell>
          <cell r="V1583">
            <v>0</v>
          </cell>
          <cell r="W1583">
            <v>0</v>
          </cell>
          <cell r="X1583">
            <v>0</v>
          </cell>
          <cell r="AD1583">
            <v>0</v>
          </cell>
          <cell r="AE1583">
            <v>-3300715.5845833342</v>
          </cell>
          <cell r="AF1583">
            <v>-3300715.5845833342</v>
          </cell>
          <cell r="AG1583">
            <v>-3300715.5845833342</v>
          </cell>
          <cell r="AJ1583">
            <v>0</v>
          </cell>
        </row>
        <row r="1584">
          <cell r="A1584">
            <v>22840041</v>
          </cell>
          <cell r="C1584" t="str">
            <v>Accrued Env Rem - Bremerton UST</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V1584">
            <v>0</v>
          </cell>
          <cell r="W1584">
            <v>0</v>
          </cell>
          <cell r="X1584">
            <v>0</v>
          </cell>
          <cell r="AD1584">
            <v>0</v>
          </cell>
          <cell r="AH1584">
            <v>0</v>
          </cell>
          <cell r="AJ1584">
            <v>0</v>
          </cell>
        </row>
        <row r="1585">
          <cell r="A1585">
            <v>22840042</v>
          </cell>
          <cell r="C1585" t="str">
            <v>Env Rem - Chehalis, Washington (Future</v>
          </cell>
          <cell r="D1585">
            <v>-229267.22</v>
          </cell>
          <cell r="E1585">
            <v>-229267.22</v>
          </cell>
          <cell r="F1585">
            <v>-229267.22</v>
          </cell>
          <cell r="G1585">
            <v>-239000</v>
          </cell>
          <cell r="H1585">
            <v>-239000</v>
          </cell>
          <cell r="I1585">
            <v>-239000</v>
          </cell>
          <cell r="J1585">
            <v>-236393.37</v>
          </cell>
          <cell r="K1585">
            <v>-236393.37</v>
          </cell>
          <cell r="L1585">
            <v>-236393.37</v>
          </cell>
          <cell r="M1585">
            <v>-235736.74</v>
          </cell>
          <cell r="N1585">
            <v>-235736.74</v>
          </cell>
          <cell r="O1585">
            <v>-235736.74</v>
          </cell>
          <cell r="P1585">
            <v>-235736.74</v>
          </cell>
          <cell r="Q1585">
            <v>-235368.89583333337</v>
          </cell>
          <cell r="T1585" t="str">
            <v>57</v>
          </cell>
          <cell r="V1585">
            <v>0</v>
          </cell>
          <cell r="W1585">
            <v>0</v>
          </cell>
          <cell r="X1585">
            <v>0</v>
          </cell>
          <cell r="AD1585">
            <v>0</v>
          </cell>
          <cell r="AE1585">
            <v>-235368.89583333337</v>
          </cell>
          <cell r="AF1585">
            <v>-235368.89583333337</v>
          </cell>
          <cell r="AG1585">
            <v>-235368.89583333337</v>
          </cell>
          <cell r="AJ1585">
            <v>0</v>
          </cell>
        </row>
        <row r="1586">
          <cell r="A1586">
            <v>22840051</v>
          </cell>
          <cell r="C1586" t="str">
            <v>Accrued Env Rem - Whidbey Island UST</v>
          </cell>
          <cell r="D1586">
            <v>-30000</v>
          </cell>
          <cell r="E1586">
            <v>-30000</v>
          </cell>
          <cell r="F1586">
            <v>-30000</v>
          </cell>
          <cell r="G1586">
            <v>-30000</v>
          </cell>
          <cell r="H1586">
            <v>-30000</v>
          </cell>
          <cell r="I1586">
            <v>-30000</v>
          </cell>
          <cell r="J1586">
            <v>-30000</v>
          </cell>
          <cell r="K1586">
            <v>-30000</v>
          </cell>
          <cell r="L1586">
            <v>-30000</v>
          </cell>
          <cell r="M1586">
            <v>-30000</v>
          </cell>
          <cell r="N1586">
            <v>-30000</v>
          </cell>
          <cell r="O1586">
            <v>-30000</v>
          </cell>
          <cell r="P1586">
            <v>-30000</v>
          </cell>
          <cell r="Q1586">
            <v>-30000</v>
          </cell>
          <cell r="T1586" t="str">
            <v>57</v>
          </cell>
          <cell r="V1586">
            <v>0</v>
          </cell>
          <cell r="W1586">
            <v>0</v>
          </cell>
          <cell r="X1586">
            <v>0</v>
          </cell>
          <cell r="AD1586">
            <v>0</v>
          </cell>
          <cell r="AE1586">
            <v>-30000</v>
          </cell>
          <cell r="AF1586">
            <v>-30000</v>
          </cell>
          <cell r="AG1586">
            <v>-30000</v>
          </cell>
          <cell r="AJ1586">
            <v>0</v>
          </cell>
        </row>
        <row r="1587">
          <cell r="A1587">
            <v>22840052</v>
          </cell>
          <cell r="C1587" t="str">
            <v>Env Rem - Gas Works Park (Future Cost E</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T1587" t="str">
            <v>57</v>
          </cell>
          <cell r="V1587">
            <v>0</v>
          </cell>
          <cell r="W1587">
            <v>0</v>
          </cell>
          <cell r="X1587">
            <v>0</v>
          </cell>
          <cell r="AD1587">
            <v>0</v>
          </cell>
          <cell r="AE1587">
            <v>0</v>
          </cell>
          <cell r="AF1587">
            <v>0</v>
          </cell>
          <cell r="AG1587">
            <v>0</v>
          </cell>
          <cell r="AJ1587">
            <v>0</v>
          </cell>
        </row>
        <row r="1588">
          <cell r="A1588">
            <v>22840061</v>
          </cell>
          <cell r="C1588" t="str">
            <v>Accrued Env Rem - Tenino UST</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T1588" t="str">
            <v>57</v>
          </cell>
          <cell r="V1588">
            <v>0</v>
          </cell>
          <cell r="W1588">
            <v>0</v>
          </cell>
          <cell r="X1588">
            <v>0</v>
          </cell>
          <cell r="AD1588">
            <v>0</v>
          </cell>
          <cell r="AE1588">
            <v>0</v>
          </cell>
          <cell r="AF1588">
            <v>0</v>
          </cell>
          <cell r="AG1588">
            <v>0</v>
          </cell>
          <cell r="AJ1588">
            <v>0</v>
          </cell>
        </row>
        <row r="1589">
          <cell r="A1589">
            <v>22840062</v>
          </cell>
          <cell r="C1589" t="str">
            <v>Env Rem - Quendall Terminals (Future Co</v>
          </cell>
          <cell r="D1589">
            <v>-1269906.45</v>
          </cell>
          <cell r="E1589">
            <v>-1269906.45</v>
          </cell>
          <cell r="F1589">
            <v>-1269906.45</v>
          </cell>
          <cell r="G1589">
            <v>-1300000</v>
          </cell>
          <cell r="H1589">
            <v>-1300000</v>
          </cell>
          <cell r="I1589">
            <v>-1300000</v>
          </cell>
          <cell r="J1589">
            <v>-1293823.8700000001</v>
          </cell>
          <cell r="K1589">
            <v>-1293823.8700000001</v>
          </cell>
          <cell r="L1589">
            <v>-1293823.8700000001</v>
          </cell>
          <cell r="M1589">
            <v>-1283084.1399999999</v>
          </cell>
          <cell r="N1589">
            <v>-1283084.1399999999</v>
          </cell>
          <cell r="O1589">
            <v>-1283084.1399999999</v>
          </cell>
          <cell r="P1589">
            <v>-1109593.6399999999</v>
          </cell>
          <cell r="Q1589">
            <v>-1280023.9145833335</v>
          </cell>
          <cell r="T1589" t="str">
            <v>57</v>
          </cell>
          <cell r="V1589">
            <v>0</v>
          </cell>
          <cell r="W1589">
            <v>0</v>
          </cell>
          <cell r="X1589">
            <v>0</v>
          </cell>
          <cell r="AD1589">
            <v>0</v>
          </cell>
          <cell r="AE1589">
            <v>-1280023.9145833335</v>
          </cell>
          <cell r="AF1589">
            <v>-1280023.9145833335</v>
          </cell>
          <cell r="AG1589">
            <v>-1280023.9145833335</v>
          </cell>
          <cell r="AJ1589">
            <v>0</v>
          </cell>
        </row>
        <row r="1590">
          <cell r="A1590">
            <v>22840071</v>
          </cell>
          <cell r="C1590" t="str">
            <v>Accrued Env Rem - White River UST</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V1590">
            <v>0</v>
          </cell>
          <cell r="W1590">
            <v>0</v>
          </cell>
          <cell r="X1590">
            <v>0</v>
          </cell>
          <cell r="AD1590">
            <v>0</v>
          </cell>
          <cell r="AH1590">
            <v>0</v>
          </cell>
          <cell r="AJ1590">
            <v>0</v>
          </cell>
        </row>
        <row r="1591">
          <cell r="A1591">
            <v>22840072</v>
          </cell>
          <cell r="C1591" t="str">
            <v>Env Rem - Lake Union Sediment (Future C</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T1591" t="str">
            <v>57</v>
          </cell>
          <cell r="V1591">
            <v>0</v>
          </cell>
          <cell r="W1591">
            <v>0</v>
          </cell>
          <cell r="X1591">
            <v>0</v>
          </cell>
          <cell r="AD1591">
            <v>0</v>
          </cell>
          <cell r="AE1591">
            <v>0</v>
          </cell>
          <cell r="AF1591">
            <v>0</v>
          </cell>
          <cell r="AG1591">
            <v>0</v>
          </cell>
          <cell r="AJ1591">
            <v>0</v>
          </cell>
        </row>
        <row r="1592">
          <cell r="A1592">
            <v>22840081</v>
          </cell>
          <cell r="C1592" t="str">
            <v>Accrued Env Rem - Puyallup Garage</v>
          </cell>
          <cell r="D1592">
            <v>-550000</v>
          </cell>
          <cell r="E1592">
            <v>-550000</v>
          </cell>
          <cell r="F1592">
            <v>-550000</v>
          </cell>
          <cell r="G1592">
            <v>-550000</v>
          </cell>
          <cell r="H1592">
            <v>-550000</v>
          </cell>
          <cell r="I1592">
            <v>-550000</v>
          </cell>
          <cell r="J1592">
            <v>-550000</v>
          </cell>
          <cell r="K1592">
            <v>-550000</v>
          </cell>
          <cell r="L1592">
            <v>-550000</v>
          </cell>
          <cell r="M1592">
            <v>-550000</v>
          </cell>
          <cell r="N1592">
            <v>-550000</v>
          </cell>
          <cell r="O1592">
            <v>-550000</v>
          </cell>
          <cell r="P1592">
            <v>-550000</v>
          </cell>
          <cell r="Q1592">
            <v>-550000</v>
          </cell>
          <cell r="V1592">
            <v>0</v>
          </cell>
          <cell r="W1592">
            <v>0</v>
          </cell>
          <cell r="X1592">
            <v>0</v>
          </cell>
          <cell r="AD1592">
            <v>0</v>
          </cell>
          <cell r="AH1592">
            <v>-550000</v>
          </cell>
          <cell r="AJ1592">
            <v>0</v>
          </cell>
        </row>
        <row r="1593">
          <cell r="A1593">
            <v>22840082</v>
          </cell>
          <cell r="C1593" t="str">
            <v>Env Rem - Tacoma Tar Pits (Future Cost</v>
          </cell>
          <cell r="D1593">
            <v>-2359079.77</v>
          </cell>
          <cell r="E1593">
            <v>-2359079.77</v>
          </cell>
          <cell r="F1593">
            <v>-2359079.77</v>
          </cell>
          <cell r="G1593">
            <v>-2500000</v>
          </cell>
          <cell r="H1593">
            <v>-2500000</v>
          </cell>
          <cell r="I1593">
            <v>-2500000</v>
          </cell>
          <cell r="J1593">
            <v>-2473994.61</v>
          </cell>
          <cell r="K1593">
            <v>-2473994.61</v>
          </cell>
          <cell r="L1593">
            <v>-2473994.61</v>
          </cell>
          <cell r="M1593">
            <v>-7450000</v>
          </cell>
          <cell r="N1593">
            <v>-7450000</v>
          </cell>
          <cell r="O1593">
            <v>-7450000</v>
          </cell>
          <cell r="P1593">
            <v>-7417375.0499999998</v>
          </cell>
          <cell r="Q1593">
            <v>-3906530.8983333334</v>
          </cell>
          <cell r="T1593" t="str">
            <v>57</v>
          </cell>
          <cell r="V1593">
            <v>0</v>
          </cell>
          <cell r="W1593">
            <v>0</v>
          </cell>
          <cell r="X1593">
            <v>0</v>
          </cell>
          <cell r="AD1593">
            <v>0</v>
          </cell>
          <cell r="AE1593">
            <v>-3906530.8983333334</v>
          </cell>
          <cell r="AF1593">
            <v>-3906530.8983333334</v>
          </cell>
          <cell r="AG1593">
            <v>-3906530.8983333334</v>
          </cell>
          <cell r="AJ1593">
            <v>0</v>
          </cell>
        </row>
        <row r="1594">
          <cell r="A1594">
            <v>22840091</v>
          </cell>
          <cell r="C1594" t="str">
            <v>Accrued Env Rem - G.O. UST</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V1594">
            <v>0</v>
          </cell>
          <cell r="W1594">
            <v>0</v>
          </cell>
          <cell r="X1594">
            <v>0</v>
          </cell>
          <cell r="AD1594">
            <v>0</v>
          </cell>
          <cell r="AH1594">
            <v>0</v>
          </cell>
          <cell r="AJ1594">
            <v>0</v>
          </cell>
        </row>
        <row r="1595">
          <cell r="A1595">
            <v>22840092</v>
          </cell>
          <cell r="C1595" t="str">
            <v>Env Rem - Bay Station (Future Cost Est)</v>
          </cell>
          <cell r="D1595">
            <v>-2050000</v>
          </cell>
          <cell r="E1595">
            <v>-2050000</v>
          </cell>
          <cell r="F1595">
            <v>-2050000</v>
          </cell>
          <cell r="G1595">
            <v>-2050000</v>
          </cell>
          <cell r="H1595">
            <v>-2050000</v>
          </cell>
          <cell r="I1595">
            <v>-2050000</v>
          </cell>
          <cell r="J1595">
            <v>-2050000</v>
          </cell>
          <cell r="K1595">
            <v>-2050000</v>
          </cell>
          <cell r="L1595">
            <v>-2050000</v>
          </cell>
          <cell r="M1595">
            <v>-2048450</v>
          </cell>
          <cell r="N1595">
            <v>-2048450</v>
          </cell>
          <cell r="O1595">
            <v>-2048450</v>
          </cell>
          <cell r="P1595">
            <v>-1844511.1</v>
          </cell>
          <cell r="Q1595">
            <v>-2041050.4625000001</v>
          </cell>
          <cell r="T1595" t="str">
            <v>57</v>
          </cell>
          <cell r="V1595">
            <v>0</v>
          </cell>
          <cell r="W1595">
            <v>0</v>
          </cell>
          <cell r="X1595">
            <v>0</v>
          </cell>
          <cell r="AD1595">
            <v>0</v>
          </cell>
          <cell r="AE1595">
            <v>-2041050.4625000001</v>
          </cell>
          <cell r="AF1595">
            <v>-2041050.4625000001</v>
          </cell>
          <cell r="AG1595">
            <v>-2041050.4625000001</v>
          </cell>
          <cell r="AJ1595">
            <v>0</v>
          </cell>
        </row>
        <row r="1596">
          <cell r="A1596">
            <v>22840101</v>
          </cell>
          <cell r="C1596" t="str">
            <v>Env Rem - Centralia Plant</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V1596">
            <v>0</v>
          </cell>
          <cell r="W1596">
            <v>0</v>
          </cell>
          <cell r="X1596">
            <v>0</v>
          </cell>
          <cell r="AD1596">
            <v>0</v>
          </cell>
          <cell r="AH1596">
            <v>0</v>
          </cell>
          <cell r="AJ1596">
            <v>0</v>
          </cell>
        </row>
        <row r="1597">
          <cell r="A1597">
            <v>22840102</v>
          </cell>
          <cell r="C1597" t="str">
            <v>Env Rem-Olympia (Columbia St) MGP(Futur</v>
          </cell>
          <cell r="D1597">
            <v>-509729.84</v>
          </cell>
          <cell r="E1597">
            <v>-509729.84</v>
          </cell>
          <cell r="F1597">
            <v>-509729.84</v>
          </cell>
          <cell r="G1597">
            <v>-484500</v>
          </cell>
          <cell r="H1597">
            <v>-484500</v>
          </cell>
          <cell r="I1597">
            <v>-484500</v>
          </cell>
          <cell r="J1597">
            <v>-499874.44</v>
          </cell>
          <cell r="K1597">
            <v>-499874.44</v>
          </cell>
          <cell r="L1597">
            <v>-499874.44</v>
          </cell>
          <cell r="M1597">
            <v>-499874.44</v>
          </cell>
          <cell r="N1597">
            <v>-499874.44</v>
          </cell>
          <cell r="O1597">
            <v>-499874.44</v>
          </cell>
          <cell r="P1597">
            <v>-491741.09</v>
          </cell>
          <cell r="Q1597">
            <v>-497745.14875000011</v>
          </cell>
          <cell r="T1597" t="str">
            <v>57</v>
          </cell>
          <cell r="V1597">
            <v>0</v>
          </cell>
          <cell r="W1597">
            <v>0</v>
          </cell>
          <cell r="X1597">
            <v>0</v>
          </cell>
          <cell r="AD1597">
            <v>0</v>
          </cell>
          <cell r="AE1597">
            <v>-497745.14875000011</v>
          </cell>
          <cell r="AF1597">
            <v>-497745.14875000011</v>
          </cell>
          <cell r="AG1597">
            <v>-497745.14875000011</v>
          </cell>
          <cell r="AJ1597">
            <v>0</v>
          </cell>
        </row>
        <row r="1598">
          <cell r="A1598">
            <v>22840111</v>
          </cell>
          <cell r="C1598" t="str">
            <v>Accrued Env Rem - Poulsbo Service Cente</v>
          </cell>
          <cell r="D1598">
            <v>-20000</v>
          </cell>
          <cell r="E1598">
            <v>-20000</v>
          </cell>
          <cell r="F1598">
            <v>-20000</v>
          </cell>
          <cell r="G1598">
            <v>-20000</v>
          </cell>
          <cell r="H1598">
            <v>-20000</v>
          </cell>
          <cell r="I1598">
            <v>-20000</v>
          </cell>
          <cell r="J1598">
            <v>-20000</v>
          </cell>
          <cell r="K1598">
            <v>-20000</v>
          </cell>
          <cell r="L1598">
            <v>-20000</v>
          </cell>
          <cell r="M1598">
            <v>-20000</v>
          </cell>
          <cell r="N1598">
            <v>-20000</v>
          </cell>
          <cell r="O1598">
            <v>-20000</v>
          </cell>
          <cell r="P1598">
            <v>-20000</v>
          </cell>
          <cell r="Q1598">
            <v>-20000</v>
          </cell>
          <cell r="V1598">
            <v>0</v>
          </cell>
          <cell r="W1598">
            <v>0</v>
          </cell>
          <cell r="X1598">
            <v>0</v>
          </cell>
          <cell r="AD1598">
            <v>0</v>
          </cell>
          <cell r="AH1598">
            <v>-20000</v>
          </cell>
          <cell r="AJ1598">
            <v>0</v>
          </cell>
        </row>
        <row r="1599">
          <cell r="A1599">
            <v>22840112</v>
          </cell>
          <cell r="C1599" t="str">
            <v>Env Rem - Verbeek Autowrecking (Future</v>
          </cell>
          <cell r="D1599">
            <v>-200000</v>
          </cell>
          <cell r="E1599">
            <v>-200000</v>
          </cell>
          <cell r="F1599">
            <v>-200000</v>
          </cell>
          <cell r="G1599">
            <v>-200000</v>
          </cell>
          <cell r="H1599">
            <v>-200000</v>
          </cell>
          <cell r="I1599">
            <v>-200000</v>
          </cell>
          <cell r="J1599">
            <v>-200000</v>
          </cell>
          <cell r="K1599">
            <v>-200000</v>
          </cell>
          <cell r="L1599">
            <v>-200000</v>
          </cell>
          <cell r="M1599">
            <v>-200000</v>
          </cell>
          <cell r="N1599">
            <v>-200000</v>
          </cell>
          <cell r="O1599">
            <v>-200000</v>
          </cell>
          <cell r="P1599">
            <v>-200000</v>
          </cell>
          <cell r="Q1599">
            <v>-200000</v>
          </cell>
          <cell r="T1599" t="str">
            <v>57</v>
          </cell>
          <cell r="V1599">
            <v>0</v>
          </cell>
          <cell r="W1599">
            <v>0</v>
          </cell>
          <cell r="X1599">
            <v>0</v>
          </cell>
          <cell r="AD1599">
            <v>0</v>
          </cell>
          <cell r="AE1599">
            <v>-200000</v>
          </cell>
          <cell r="AF1599">
            <v>-200000</v>
          </cell>
          <cell r="AG1599">
            <v>-200000</v>
          </cell>
          <cell r="AJ1599">
            <v>0</v>
          </cell>
        </row>
        <row r="1600">
          <cell r="A1600">
            <v>22840121</v>
          </cell>
          <cell r="C1600" t="str">
            <v>Accrued Env Rem - Olympia SVC Capacitor</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V1600">
            <v>0</v>
          </cell>
          <cell r="W1600">
            <v>0</v>
          </cell>
          <cell r="X1600">
            <v>0</v>
          </cell>
          <cell r="AD1600">
            <v>0</v>
          </cell>
          <cell r="AH1600">
            <v>0</v>
          </cell>
          <cell r="AJ1600">
            <v>0</v>
          </cell>
        </row>
        <row r="1601">
          <cell r="A1601">
            <v>22840122</v>
          </cell>
          <cell r="C1601" t="str">
            <v>Env Rem - Swarr Station (Future Cost Est.)</v>
          </cell>
          <cell r="D1601">
            <v>-140000</v>
          </cell>
          <cell r="E1601">
            <v>-140000</v>
          </cell>
          <cell r="F1601">
            <v>-140000</v>
          </cell>
          <cell r="G1601">
            <v>-140000</v>
          </cell>
          <cell r="H1601">
            <v>-140000</v>
          </cell>
          <cell r="I1601">
            <v>-140000</v>
          </cell>
          <cell r="J1601">
            <v>-140000</v>
          </cell>
          <cell r="K1601">
            <v>-140000</v>
          </cell>
          <cell r="L1601">
            <v>-140000</v>
          </cell>
          <cell r="M1601">
            <v>-140000</v>
          </cell>
          <cell r="N1601">
            <v>-140000</v>
          </cell>
          <cell r="O1601">
            <v>-140000</v>
          </cell>
          <cell r="P1601">
            <v>-130200.01</v>
          </cell>
          <cell r="Q1601">
            <v>-139591.66708333333</v>
          </cell>
          <cell r="T1601" t="str">
            <v>57</v>
          </cell>
          <cell r="V1601">
            <v>0</v>
          </cell>
          <cell r="W1601">
            <v>0</v>
          </cell>
          <cell r="X1601">
            <v>0</v>
          </cell>
          <cell r="AD1601">
            <v>0</v>
          </cell>
          <cell r="AE1601">
            <v>-139591.66708333333</v>
          </cell>
          <cell r="AF1601">
            <v>-139591.66708333333</v>
          </cell>
          <cell r="AG1601">
            <v>-139591.66708333333</v>
          </cell>
          <cell r="AJ1601">
            <v>0</v>
          </cell>
        </row>
        <row r="1602">
          <cell r="A1602">
            <v>22840131</v>
          </cell>
          <cell r="C1602" t="str">
            <v>Accrued Env. Remediation - Crystal Mountain</v>
          </cell>
          <cell r="D1602">
            <v>-500000</v>
          </cell>
          <cell r="E1602">
            <v>-500000</v>
          </cell>
          <cell r="F1602">
            <v>-496853.75</v>
          </cell>
          <cell r="G1602">
            <v>-500000</v>
          </cell>
          <cell r="H1602">
            <v>-499785.05</v>
          </cell>
          <cell r="I1602">
            <v>-499785.05</v>
          </cell>
          <cell r="J1602">
            <v>-500000</v>
          </cell>
          <cell r="K1602">
            <v>-500000</v>
          </cell>
          <cell r="L1602">
            <v>-497197.75</v>
          </cell>
          <cell r="M1602">
            <v>-500000</v>
          </cell>
          <cell r="N1602">
            <v>-500000</v>
          </cell>
          <cell r="O1602">
            <v>-500000</v>
          </cell>
          <cell r="P1602">
            <v>-496725</v>
          </cell>
          <cell r="Q1602">
            <v>-499332.0083333333</v>
          </cell>
          <cell r="T1602" t="str">
            <v>56</v>
          </cell>
          <cell r="V1602">
            <v>0</v>
          </cell>
          <cell r="W1602">
            <v>0</v>
          </cell>
          <cell r="X1602">
            <v>0</v>
          </cell>
          <cell r="AD1602">
            <v>0</v>
          </cell>
          <cell r="AE1602">
            <v>-499332.0083333333</v>
          </cell>
          <cell r="AF1602">
            <v>-499332.0083333333</v>
          </cell>
          <cell r="AG1602">
            <v>-499332.0083333333</v>
          </cell>
          <cell r="AJ1602">
            <v>0</v>
          </cell>
        </row>
        <row r="1603">
          <cell r="A1603">
            <v>22840132</v>
          </cell>
          <cell r="C1603" t="str">
            <v>Env Rem - North Operating Base (Future Cost Est.)</v>
          </cell>
          <cell r="D1603">
            <v>-100000</v>
          </cell>
          <cell r="E1603">
            <v>-100000</v>
          </cell>
          <cell r="F1603">
            <v>-100000</v>
          </cell>
          <cell r="G1603">
            <v>-100000</v>
          </cell>
          <cell r="H1603">
            <v>-100000</v>
          </cell>
          <cell r="I1603">
            <v>-100000</v>
          </cell>
          <cell r="J1603">
            <v>-100000</v>
          </cell>
          <cell r="K1603">
            <v>-100000</v>
          </cell>
          <cell r="L1603">
            <v>-100000</v>
          </cell>
          <cell r="M1603">
            <v>-100000</v>
          </cell>
          <cell r="N1603">
            <v>-100000</v>
          </cell>
          <cell r="O1603">
            <v>-100000</v>
          </cell>
          <cell r="P1603">
            <v>-100000</v>
          </cell>
          <cell r="Q1603">
            <v>-100000</v>
          </cell>
          <cell r="T1603" t="str">
            <v>57</v>
          </cell>
          <cell r="V1603">
            <v>0</v>
          </cell>
          <cell r="W1603">
            <v>0</v>
          </cell>
          <cell r="X1603">
            <v>0</v>
          </cell>
          <cell r="AD1603">
            <v>0</v>
          </cell>
          <cell r="AE1603">
            <v>-100000</v>
          </cell>
          <cell r="AF1603">
            <v>-100000</v>
          </cell>
          <cell r="AG1603">
            <v>-100000</v>
          </cell>
          <cell r="AJ1603">
            <v>0</v>
          </cell>
        </row>
        <row r="1604">
          <cell r="A1604">
            <v>22840141</v>
          </cell>
          <cell r="C1604" t="str">
            <v>Accrued Env Rem - Factroia UST</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AD1604">
            <v>0</v>
          </cell>
          <cell r="AH1604">
            <v>0</v>
          </cell>
          <cell r="AJ1604">
            <v>0</v>
          </cell>
        </row>
        <row r="1605">
          <cell r="A1605">
            <v>22840151</v>
          </cell>
          <cell r="C1605" t="str">
            <v>Floyd Equipment Expensed Site</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AD1605">
            <v>0</v>
          </cell>
          <cell r="AH1605">
            <v>0</v>
          </cell>
          <cell r="AJ1605">
            <v>0</v>
          </cell>
        </row>
        <row r="1606">
          <cell r="A1606">
            <v>22840161</v>
          </cell>
          <cell r="C1606" t="str">
            <v>Accrued Env Rem - Lower Baker Powerhous</v>
          </cell>
          <cell r="D1606">
            <v>-340622.45</v>
          </cell>
          <cell r="E1606">
            <v>-340622.45</v>
          </cell>
          <cell r="F1606">
            <v>-340622.45</v>
          </cell>
          <cell r="G1606">
            <v>-350000</v>
          </cell>
          <cell r="H1606">
            <v>-350000</v>
          </cell>
          <cell r="I1606">
            <v>-350000</v>
          </cell>
          <cell r="J1606">
            <v>-347291</v>
          </cell>
          <cell r="K1606">
            <v>-347291</v>
          </cell>
          <cell r="L1606">
            <v>-347291</v>
          </cell>
          <cell r="M1606">
            <v>-341105.8</v>
          </cell>
          <cell r="N1606">
            <v>-341105.8</v>
          </cell>
          <cell r="O1606">
            <v>-341105.8</v>
          </cell>
          <cell r="P1606">
            <v>-325453.49</v>
          </cell>
          <cell r="Q1606">
            <v>-344122.77249999996</v>
          </cell>
          <cell r="T1606" t="str">
            <v>57</v>
          </cell>
          <cell r="V1606">
            <v>0</v>
          </cell>
          <cell r="W1606">
            <v>0</v>
          </cell>
          <cell r="X1606">
            <v>0</v>
          </cell>
          <cell r="AD1606">
            <v>0</v>
          </cell>
          <cell r="AE1606">
            <v>-344122.77249999996</v>
          </cell>
          <cell r="AF1606">
            <v>-344122.77249999996</v>
          </cell>
          <cell r="AG1606">
            <v>-344122.77249999996</v>
          </cell>
          <cell r="AJ1606">
            <v>0</v>
          </cell>
        </row>
        <row r="1607">
          <cell r="A1607">
            <v>22840162</v>
          </cell>
          <cell r="C1607" t="str">
            <v>Accr Env Rem - Downtowner Property</v>
          </cell>
          <cell r="D1607">
            <v>-212895.87</v>
          </cell>
          <cell r="E1607">
            <v>-212895.87</v>
          </cell>
          <cell r="F1607">
            <v>-212895.87</v>
          </cell>
          <cell r="G1607">
            <v>-100000</v>
          </cell>
          <cell r="H1607">
            <v>-100000</v>
          </cell>
          <cell r="I1607">
            <v>-100000</v>
          </cell>
          <cell r="J1607">
            <v>-88616.68</v>
          </cell>
          <cell r="K1607">
            <v>-88616.68</v>
          </cell>
          <cell r="L1607">
            <v>-88616.68</v>
          </cell>
          <cell r="M1607">
            <v>-87501.68</v>
          </cell>
          <cell r="N1607">
            <v>-87501.68</v>
          </cell>
          <cell r="O1607">
            <v>-87501.68</v>
          </cell>
          <cell r="P1607">
            <v>-87093.43</v>
          </cell>
          <cell r="Q1607">
            <v>-117011.78916666663</v>
          </cell>
          <cell r="T1607" t="str">
            <v>57</v>
          </cell>
          <cell r="V1607">
            <v>0</v>
          </cell>
          <cell r="W1607">
            <v>0</v>
          </cell>
          <cell r="X1607">
            <v>0</v>
          </cell>
          <cell r="AD1607">
            <v>0</v>
          </cell>
          <cell r="AE1607">
            <v>-117011.78916666663</v>
          </cell>
          <cell r="AF1607">
            <v>-117011.78916666663</v>
          </cell>
          <cell r="AG1607">
            <v>-117011.78916666663</v>
          </cell>
          <cell r="AJ1607">
            <v>0</v>
          </cell>
        </row>
        <row r="1608">
          <cell r="A1608">
            <v>22840171</v>
          </cell>
          <cell r="C1608" t="str">
            <v>Accr Env Rem - Snoqualmie Power Plant S</v>
          </cell>
          <cell r="D1608">
            <v>-50000</v>
          </cell>
          <cell r="E1608">
            <v>-50000</v>
          </cell>
          <cell r="F1608">
            <v>-50000</v>
          </cell>
          <cell r="G1608">
            <v>-50000</v>
          </cell>
          <cell r="H1608">
            <v>-50000</v>
          </cell>
          <cell r="I1608">
            <v>-50000</v>
          </cell>
          <cell r="J1608">
            <v>-50000</v>
          </cell>
          <cell r="K1608">
            <v>-50000</v>
          </cell>
          <cell r="L1608">
            <v>-50000</v>
          </cell>
          <cell r="M1608">
            <v>-50000</v>
          </cell>
          <cell r="N1608">
            <v>-50000</v>
          </cell>
          <cell r="O1608">
            <v>-50000</v>
          </cell>
          <cell r="P1608">
            <v>-50000</v>
          </cell>
          <cell r="Q1608">
            <v>-50000</v>
          </cell>
          <cell r="AD1608">
            <v>0</v>
          </cell>
          <cell r="AH1608">
            <v>-50000</v>
          </cell>
          <cell r="AJ1608">
            <v>0</v>
          </cell>
        </row>
        <row r="1609">
          <cell r="A1609">
            <v>22840181</v>
          </cell>
          <cell r="C1609" t="str">
            <v>Accr Env Rem - Bellingham Boulevard Par</v>
          </cell>
          <cell r="D1609">
            <v>-2992681.55</v>
          </cell>
          <cell r="E1609">
            <v>-2992681.55</v>
          </cell>
          <cell r="F1609">
            <v>-2992681.55</v>
          </cell>
          <cell r="G1609">
            <v>-2925000</v>
          </cell>
          <cell r="H1609">
            <v>-2925000</v>
          </cell>
          <cell r="I1609">
            <v>-2925000</v>
          </cell>
          <cell r="J1609">
            <v>-2867992.26</v>
          </cell>
          <cell r="K1609">
            <v>-2867992.26</v>
          </cell>
          <cell r="L1609">
            <v>-2867992.26</v>
          </cell>
          <cell r="M1609">
            <v>-2804475.3</v>
          </cell>
          <cell r="N1609">
            <v>-2804475.3</v>
          </cell>
          <cell r="O1609">
            <v>-2804475.3</v>
          </cell>
          <cell r="P1609">
            <v>-2780916.19</v>
          </cell>
          <cell r="Q1609">
            <v>-2888713.7208333332</v>
          </cell>
          <cell r="T1609" t="str">
            <v>57</v>
          </cell>
          <cell r="V1609">
            <v>0</v>
          </cell>
          <cell r="W1609">
            <v>0</v>
          </cell>
          <cell r="X1609">
            <v>0</v>
          </cell>
          <cell r="AD1609">
            <v>0</v>
          </cell>
          <cell r="AE1609">
            <v>-2888713.7208333332</v>
          </cell>
          <cell r="AF1609">
            <v>-2888713.7208333332</v>
          </cell>
          <cell r="AG1609">
            <v>-2888713.7208333332</v>
          </cell>
          <cell r="AJ1609">
            <v>0</v>
          </cell>
        </row>
        <row r="1610">
          <cell r="A1610">
            <v>22840191</v>
          </cell>
          <cell r="C1610" t="str">
            <v>Accrued Env Rem - Electric Flume</v>
          </cell>
          <cell r="D1610">
            <v>-250000</v>
          </cell>
          <cell r="E1610">
            <v>-250000</v>
          </cell>
          <cell r="F1610">
            <v>-250000</v>
          </cell>
          <cell r="G1610">
            <v>-250000</v>
          </cell>
          <cell r="H1610">
            <v>-250000</v>
          </cell>
          <cell r="I1610">
            <v>-250000</v>
          </cell>
          <cell r="J1610">
            <v>-250000</v>
          </cell>
          <cell r="K1610">
            <v>-250000</v>
          </cell>
          <cell r="L1610">
            <v>-250000</v>
          </cell>
          <cell r="M1610">
            <v>-250000</v>
          </cell>
          <cell r="N1610">
            <v>-250000</v>
          </cell>
          <cell r="O1610">
            <v>-250000</v>
          </cell>
          <cell r="P1610">
            <v>-250000</v>
          </cell>
          <cell r="Q1610">
            <v>-250000</v>
          </cell>
          <cell r="T1610" t="str">
            <v>57</v>
          </cell>
          <cell r="V1610">
            <v>0</v>
          </cell>
          <cell r="W1610">
            <v>0</v>
          </cell>
          <cell r="X1610">
            <v>0</v>
          </cell>
          <cell r="AD1610">
            <v>0</v>
          </cell>
          <cell r="AE1610">
            <v>-250000</v>
          </cell>
          <cell r="AF1610">
            <v>-250000</v>
          </cell>
          <cell r="AG1610">
            <v>-250000</v>
          </cell>
          <cell r="AJ1610">
            <v>0</v>
          </cell>
        </row>
        <row r="1611">
          <cell r="A1611">
            <v>22840201</v>
          </cell>
          <cell r="C1611" t="str">
            <v>Accr Env Rem - Non-Utility Everett Trol</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AD1611">
            <v>0</v>
          </cell>
          <cell r="AH1611">
            <v>0</v>
          </cell>
          <cell r="AJ1611">
            <v>0</v>
          </cell>
        </row>
        <row r="1612">
          <cell r="A1612">
            <v>22840211</v>
          </cell>
          <cell r="C1612" t="str">
            <v>Accrued Env Rem - Crystal Mountain Site</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V1612">
            <v>0</v>
          </cell>
          <cell r="W1612">
            <v>0</v>
          </cell>
          <cell r="X1612">
            <v>0</v>
          </cell>
          <cell r="AD1612">
            <v>0</v>
          </cell>
          <cell r="AH1612">
            <v>0</v>
          </cell>
          <cell r="AJ1612">
            <v>0</v>
          </cell>
        </row>
        <row r="1613">
          <cell r="A1613">
            <v>22840221</v>
          </cell>
          <cell r="C1613" t="str">
            <v>Accr Env Rem -Duwamish River Site</v>
          </cell>
          <cell r="D1613">
            <v>-102002.61</v>
          </cell>
          <cell r="E1613">
            <v>-102002.61</v>
          </cell>
          <cell r="F1613">
            <v>-102002.61</v>
          </cell>
          <cell r="G1613">
            <v>-600000</v>
          </cell>
          <cell r="H1613">
            <v>-600000</v>
          </cell>
          <cell r="I1613">
            <v>-600000</v>
          </cell>
          <cell r="J1613">
            <v>-545580.69999999995</v>
          </cell>
          <cell r="K1613">
            <v>-545580.69999999995</v>
          </cell>
          <cell r="L1613">
            <v>-545580.69999999995</v>
          </cell>
          <cell r="M1613">
            <v>-483640.36</v>
          </cell>
          <cell r="N1613">
            <v>-483640.36</v>
          </cell>
          <cell r="O1613">
            <v>-483640.36</v>
          </cell>
          <cell r="P1613">
            <v>-492962.47</v>
          </cell>
          <cell r="Q1613">
            <v>-449095.91166666668</v>
          </cell>
          <cell r="T1613" t="str">
            <v>57</v>
          </cell>
          <cell r="V1613">
            <v>0</v>
          </cell>
          <cell r="W1613">
            <v>0</v>
          </cell>
          <cell r="X1613">
            <v>0</v>
          </cell>
          <cell r="AD1613">
            <v>0</v>
          </cell>
          <cell r="AE1613">
            <v>-449095.91166666668</v>
          </cell>
          <cell r="AF1613">
            <v>-449095.91166666668</v>
          </cell>
          <cell r="AG1613">
            <v>-449095.91166666668</v>
          </cell>
          <cell r="AJ1613">
            <v>0</v>
          </cell>
        </row>
        <row r="1614">
          <cell r="A1614">
            <v>22840231</v>
          </cell>
          <cell r="C1614" t="str">
            <v>Accr Env Rem - Talbot Hill Sub &amp; Switchyard Site</v>
          </cell>
          <cell r="D1614">
            <v>-75000</v>
          </cell>
          <cell r="E1614">
            <v>-75000</v>
          </cell>
          <cell r="F1614">
            <v>-75000</v>
          </cell>
          <cell r="G1614">
            <v>-75000</v>
          </cell>
          <cell r="H1614">
            <v>-75000</v>
          </cell>
          <cell r="I1614">
            <v>-75000</v>
          </cell>
          <cell r="J1614">
            <v>-75000</v>
          </cell>
          <cell r="K1614">
            <v>-75000</v>
          </cell>
          <cell r="L1614">
            <v>-75000</v>
          </cell>
          <cell r="M1614">
            <v>-75000</v>
          </cell>
          <cell r="N1614">
            <v>-75000</v>
          </cell>
          <cell r="O1614">
            <v>-75000</v>
          </cell>
          <cell r="P1614">
            <v>-75000</v>
          </cell>
          <cell r="Q1614">
            <v>-75000</v>
          </cell>
          <cell r="T1614" t="str">
            <v>57</v>
          </cell>
          <cell r="V1614">
            <v>0</v>
          </cell>
          <cell r="W1614">
            <v>0</v>
          </cell>
          <cell r="X1614">
            <v>0</v>
          </cell>
          <cell r="AD1614">
            <v>0</v>
          </cell>
          <cell r="AE1614">
            <v>-75000</v>
          </cell>
          <cell r="AF1614">
            <v>-75000</v>
          </cell>
          <cell r="AG1614">
            <v>-75000</v>
          </cell>
          <cell r="AJ1614">
            <v>0</v>
          </cell>
        </row>
        <row r="1615">
          <cell r="A1615">
            <v>22840241</v>
          </cell>
          <cell r="C1615" t="str">
            <v>Accr Env Rem - Baker Lake Resort UST</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T1615" t="str">
            <v>57</v>
          </cell>
          <cell r="AD1615">
            <v>0</v>
          </cell>
          <cell r="AE1615">
            <v>0</v>
          </cell>
          <cell r="AF1615">
            <v>0</v>
          </cell>
          <cell r="AG1615">
            <v>0</v>
          </cell>
          <cell r="AJ1615">
            <v>0</v>
          </cell>
        </row>
        <row r="1616">
          <cell r="A1616">
            <v>22840251</v>
          </cell>
          <cell r="C1616" t="str">
            <v>Wild Horse US Treasury Grant</v>
          </cell>
          <cell r="D1616">
            <v>-11708823</v>
          </cell>
          <cell r="E1616">
            <v>-11708823</v>
          </cell>
          <cell r="F1616">
            <v>-11708823</v>
          </cell>
          <cell r="G1616">
            <v>-11708823</v>
          </cell>
          <cell r="H1616">
            <v>-8841357</v>
          </cell>
          <cell r="I1616">
            <v>-8841357</v>
          </cell>
          <cell r="J1616">
            <v>-8841357</v>
          </cell>
          <cell r="K1616">
            <v>-8841357</v>
          </cell>
          <cell r="L1616">
            <v>-8841357</v>
          </cell>
          <cell r="M1616">
            <v>-8841357</v>
          </cell>
          <cell r="N1616">
            <v>-8841357</v>
          </cell>
          <cell r="O1616">
            <v>-8841357</v>
          </cell>
          <cell r="P1616">
            <v>-8841357</v>
          </cell>
          <cell r="Q1616">
            <v>-9677701.25</v>
          </cell>
          <cell r="T1616" t="str">
            <v>56</v>
          </cell>
          <cell r="V1616">
            <v>0</v>
          </cell>
          <cell r="W1616">
            <v>0</v>
          </cell>
          <cell r="X1616">
            <v>0</v>
          </cell>
          <cell r="AD1616">
            <v>0</v>
          </cell>
          <cell r="AE1616">
            <v>-9677701.25</v>
          </cell>
          <cell r="AF1616">
            <v>-9677701.25</v>
          </cell>
          <cell r="AG1616">
            <v>-9677701.25</v>
          </cell>
          <cell r="AJ1616">
            <v>0</v>
          </cell>
        </row>
        <row r="1617">
          <cell r="A1617">
            <v>22840261</v>
          </cell>
          <cell r="C1617" t="str">
            <v>Accr Env Rem - Everett Asacro Site</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T1617" t="str">
            <v>57</v>
          </cell>
          <cell r="V1617">
            <v>0</v>
          </cell>
          <cell r="W1617">
            <v>0</v>
          </cell>
          <cell r="X1617">
            <v>0</v>
          </cell>
          <cell r="AD1617">
            <v>0</v>
          </cell>
          <cell r="AE1617">
            <v>0</v>
          </cell>
          <cell r="AF1617">
            <v>0</v>
          </cell>
          <cell r="AG1617">
            <v>0</v>
          </cell>
          <cell r="AJ1617">
            <v>0</v>
          </cell>
        </row>
        <row r="1618">
          <cell r="A1618">
            <v>22840281</v>
          </cell>
          <cell r="C1618" t="str">
            <v>Accr Env. Rem. - Sammamish Substation</v>
          </cell>
          <cell r="D1618">
            <v>-50000</v>
          </cell>
          <cell r="E1618">
            <v>-50000</v>
          </cell>
          <cell r="F1618">
            <v>-50000</v>
          </cell>
          <cell r="G1618">
            <v>-50000</v>
          </cell>
          <cell r="H1618">
            <v>-50000</v>
          </cell>
          <cell r="I1618">
            <v>-50000</v>
          </cell>
          <cell r="J1618">
            <v>-50000</v>
          </cell>
          <cell r="K1618">
            <v>-50000</v>
          </cell>
          <cell r="L1618">
            <v>-50000</v>
          </cell>
          <cell r="M1618">
            <v>-50000</v>
          </cell>
          <cell r="N1618">
            <v>-50000</v>
          </cell>
          <cell r="O1618">
            <v>-50000</v>
          </cell>
          <cell r="P1618">
            <v>-50000</v>
          </cell>
          <cell r="Q1618">
            <v>-50000</v>
          </cell>
          <cell r="T1618" t="str">
            <v>57</v>
          </cell>
          <cell r="V1618">
            <v>0</v>
          </cell>
          <cell r="W1618">
            <v>0</v>
          </cell>
          <cell r="X1618">
            <v>0</v>
          </cell>
          <cell r="AD1618">
            <v>0</v>
          </cell>
          <cell r="AE1618">
            <v>-50000</v>
          </cell>
          <cell r="AF1618">
            <v>-50000</v>
          </cell>
          <cell r="AG1618">
            <v>-50000</v>
          </cell>
          <cell r="AJ1618">
            <v>0</v>
          </cell>
        </row>
        <row r="1619">
          <cell r="A1619">
            <v>22840291</v>
          </cell>
          <cell r="C1619" t="str">
            <v>Accr Env Rem - Pt  Robinson cable station</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T1619" t="str">
            <v>57</v>
          </cell>
          <cell r="V1619">
            <v>0</v>
          </cell>
          <cell r="W1619">
            <v>0</v>
          </cell>
          <cell r="X1619">
            <v>0</v>
          </cell>
          <cell r="AD1619">
            <v>0</v>
          </cell>
          <cell r="AE1619">
            <v>0</v>
          </cell>
          <cell r="AF1619">
            <v>0</v>
          </cell>
          <cell r="AG1619">
            <v>0</v>
          </cell>
          <cell r="AJ1619">
            <v>0</v>
          </cell>
        </row>
        <row r="1620">
          <cell r="A1620">
            <v>22840301</v>
          </cell>
          <cell r="C1620" t="str">
            <v>Accr. Env. Rem. - City of Olympia vs. PSE</v>
          </cell>
          <cell r="D1620">
            <v>-124919.19</v>
          </cell>
          <cell r="E1620">
            <v>-124919.19</v>
          </cell>
          <cell r="F1620">
            <v>-124919.19</v>
          </cell>
          <cell r="G1620">
            <v>-125000</v>
          </cell>
          <cell r="H1620">
            <v>-125000</v>
          </cell>
          <cell r="I1620">
            <v>-125000</v>
          </cell>
          <cell r="J1620">
            <v>-103859</v>
          </cell>
          <cell r="K1620">
            <v>-103859</v>
          </cell>
          <cell r="L1620">
            <v>-103859</v>
          </cell>
          <cell r="M1620">
            <v>-89566.8</v>
          </cell>
          <cell r="N1620">
            <v>-89566.8</v>
          </cell>
          <cell r="O1620">
            <v>-89566.8</v>
          </cell>
          <cell r="P1620">
            <v>-182506.68</v>
          </cell>
          <cell r="Q1620">
            <v>-113235.72625000001</v>
          </cell>
          <cell r="T1620" t="str">
            <v>57</v>
          </cell>
          <cell r="V1620">
            <v>0</v>
          </cell>
          <cell r="W1620">
            <v>0</v>
          </cell>
          <cell r="X1620">
            <v>0</v>
          </cell>
          <cell r="AD1620">
            <v>0</v>
          </cell>
          <cell r="AE1620">
            <v>-113235.72625000001</v>
          </cell>
          <cell r="AF1620">
            <v>-113235.72625000001</v>
          </cell>
          <cell r="AG1620">
            <v>-113235.72625000001</v>
          </cell>
          <cell r="AJ1620">
            <v>0</v>
          </cell>
        </row>
        <row r="1621">
          <cell r="A1621">
            <v>22840311</v>
          </cell>
          <cell r="C1621" t="str">
            <v>Accr . Env. Rem. - Whitehorn UST</v>
          </cell>
          <cell r="D1621">
            <v>-95304.25</v>
          </cell>
          <cell r="E1621">
            <v>-95304.25</v>
          </cell>
          <cell r="F1621">
            <v>-95304.25</v>
          </cell>
          <cell r="G1621">
            <v>-96000</v>
          </cell>
          <cell r="H1621">
            <v>-96000</v>
          </cell>
          <cell r="I1621">
            <v>-96000</v>
          </cell>
          <cell r="J1621">
            <v>-96000</v>
          </cell>
          <cell r="K1621">
            <v>-96000</v>
          </cell>
          <cell r="L1621">
            <v>-96000</v>
          </cell>
          <cell r="M1621">
            <v>-96000</v>
          </cell>
          <cell r="N1621">
            <v>-96000</v>
          </cell>
          <cell r="O1621">
            <v>-96000</v>
          </cell>
          <cell r="P1621">
            <v>-96000</v>
          </cell>
          <cell r="Q1621">
            <v>-95855.052083333328</v>
          </cell>
          <cell r="T1621" t="str">
            <v>57</v>
          </cell>
          <cell r="V1621">
            <v>0</v>
          </cell>
          <cell r="W1621">
            <v>0</v>
          </cell>
          <cell r="X1621">
            <v>0</v>
          </cell>
          <cell r="AD1621">
            <v>0</v>
          </cell>
          <cell r="AE1621">
            <v>-95855.052083333328</v>
          </cell>
          <cell r="AF1621">
            <v>-95855.052083333328</v>
          </cell>
          <cell r="AG1621">
            <v>-95855.052083333328</v>
          </cell>
          <cell r="AJ1621">
            <v>0</v>
          </cell>
        </row>
        <row r="1622">
          <cell r="A1622">
            <v>22840321</v>
          </cell>
          <cell r="C1622" t="str">
            <v>LSR U.S. Treasury Grants</v>
          </cell>
          <cell r="D1622">
            <v>-145393439</v>
          </cell>
          <cell r="E1622">
            <v>-145393439</v>
          </cell>
          <cell r="F1622">
            <v>-145393439</v>
          </cell>
          <cell r="G1622">
            <v>-145393439</v>
          </cell>
          <cell r="H1622">
            <v>-124867306</v>
          </cell>
          <cell r="I1622">
            <v>-124867306</v>
          </cell>
          <cell r="J1622">
            <v>-124867306</v>
          </cell>
          <cell r="K1622">
            <v>-124867306</v>
          </cell>
          <cell r="L1622">
            <v>-124867306</v>
          </cell>
          <cell r="M1622">
            <v>-124867306</v>
          </cell>
          <cell r="N1622">
            <v>-124867306</v>
          </cell>
          <cell r="O1622">
            <v>-124867306</v>
          </cell>
          <cell r="P1622">
            <v>-124867306</v>
          </cell>
          <cell r="Q1622">
            <v>-130854094.79166667</v>
          </cell>
          <cell r="T1622" t="str">
            <v>56</v>
          </cell>
          <cell r="V1622">
            <v>0</v>
          </cell>
          <cell r="W1622">
            <v>0</v>
          </cell>
          <cell r="X1622">
            <v>0</v>
          </cell>
          <cell r="AD1622">
            <v>0</v>
          </cell>
          <cell r="AE1622">
            <v>-130854094.79166667</v>
          </cell>
          <cell r="AF1622">
            <v>-130854094.79166667</v>
          </cell>
          <cell r="AG1622">
            <v>-130854094.79166667</v>
          </cell>
          <cell r="AJ1622">
            <v>0</v>
          </cell>
        </row>
        <row r="1623">
          <cell r="A1623">
            <v>22840331</v>
          </cell>
          <cell r="C1623" t="str">
            <v>Snoqualmie U.S. Hydro Grant</v>
          </cell>
          <cell r="D1623">
            <v>-76421592</v>
          </cell>
          <cell r="E1623">
            <v>-76199930</v>
          </cell>
          <cell r="F1623">
            <v>-75978268</v>
          </cell>
          <cell r="G1623">
            <v>-75756606</v>
          </cell>
          <cell r="H1623">
            <v>-75534944</v>
          </cell>
          <cell r="I1623">
            <v>-75313282</v>
          </cell>
          <cell r="J1623">
            <v>-75091620</v>
          </cell>
          <cell r="K1623">
            <v>-74869958</v>
          </cell>
          <cell r="L1623">
            <v>-74648296</v>
          </cell>
          <cell r="M1623">
            <v>-74426634</v>
          </cell>
          <cell r="N1623">
            <v>-74204972</v>
          </cell>
          <cell r="O1623">
            <v>-73983310</v>
          </cell>
          <cell r="P1623">
            <v>-73761648</v>
          </cell>
          <cell r="Q1623">
            <v>-75091620</v>
          </cell>
          <cell r="R1623" t="str">
            <v>22</v>
          </cell>
          <cell r="T1623" t="str">
            <v>25</v>
          </cell>
          <cell r="V1623">
            <v>0</v>
          </cell>
          <cell r="W1623">
            <v>0</v>
          </cell>
          <cell r="X1623">
            <v>0</v>
          </cell>
          <cell r="Y1623">
            <v>-75091620</v>
          </cell>
          <cell r="AA1623">
            <v>-75091620</v>
          </cell>
          <cell r="AD1623">
            <v>0</v>
          </cell>
          <cell r="AJ1623">
            <v>0</v>
          </cell>
        </row>
        <row r="1624">
          <cell r="A1624">
            <v>22840332</v>
          </cell>
          <cell r="C1624" t="str">
            <v>Accr Env Rem - Gas Works Park</v>
          </cell>
          <cell r="D1624">
            <v>-21308626.59</v>
          </cell>
          <cell r="E1624">
            <v>-21308626.59</v>
          </cell>
          <cell r="F1624">
            <v>-21308626.59</v>
          </cell>
          <cell r="G1624">
            <v>-21000000</v>
          </cell>
          <cell r="H1624">
            <v>-21000000</v>
          </cell>
          <cell r="I1624">
            <v>-21000000</v>
          </cell>
          <cell r="J1624">
            <v>-22000000</v>
          </cell>
          <cell r="K1624">
            <v>-22000000</v>
          </cell>
          <cell r="L1624">
            <v>-22000000</v>
          </cell>
          <cell r="M1624">
            <v>-21861913.539999999</v>
          </cell>
          <cell r="N1624">
            <v>-21861913.539999999</v>
          </cell>
          <cell r="O1624">
            <v>-21861913.539999999</v>
          </cell>
          <cell r="P1624">
            <v>-27500000</v>
          </cell>
          <cell r="Q1624">
            <v>-21800608.924583331</v>
          </cell>
          <cell r="T1624" t="str">
            <v>57</v>
          </cell>
          <cell r="V1624">
            <v>0</v>
          </cell>
          <cell r="W1624">
            <v>0</v>
          </cell>
          <cell r="X1624">
            <v>0</v>
          </cell>
          <cell r="AD1624">
            <v>0</v>
          </cell>
          <cell r="AE1624">
            <v>-21800608.924583331</v>
          </cell>
          <cell r="AF1624">
            <v>-21800608.924583331</v>
          </cell>
          <cell r="AG1624">
            <v>-21800608.924583331</v>
          </cell>
          <cell r="AJ1624">
            <v>0</v>
          </cell>
        </row>
        <row r="1625">
          <cell r="A1625">
            <v>22840341</v>
          </cell>
          <cell r="C1625" t="str">
            <v>Baker Hydro Grant</v>
          </cell>
          <cell r="D1625">
            <v>-26777797</v>
          </cell>
          <cell r="E1625">
            <v>-26726144</v>
          </cell>
          <cell r="F1625">
            <v>-26674491</v>
          </cell>
          <cell r="G1625">
            <v>-26622838</v>
          </cell>
          <cell r="H1625">
            <v>-26571185</v>
          </cell>
          <cell r="I1625">
            <v>-26519532</v>
          </cell>
          <cell r="J1625">
            <v>-26467879</v>
          </cell>
          <cell r="K1625">
            <v>-26416226</v>
          </cell>
          <cell r="L1625">
            <v>-26364573</v>
          </cell>
          <cell r="M1625">
            <v>-26312920</v>
          </cell>
          <cell r="N1625">
            <v>-26261267</v>
          </cell>
          <cell r="O1625">
            <v>-26209614</v>
          </cell>
          <cell r="P1625">
            <v>-26157961</v>
          </cell>
          <cell r="Q1625">
            <v>-26467879</v>
          </cell>
          <cell r="R1625" t="str">
            <v>22</v>
          </cell>
          <cell r="T1625" t="str">
            <v>25</v>
          </cell>
          <cell r="V1625">
            <v>0</v>
          </cell>
          <cell r="W1625">
            <v>0</v>
          </cell>
          <cell r="X1625">
            <v>0</v>
          </cell>
          <cell r="Y1625">
            <v>-26467879</v>
          </cell>
          <cell r="AA1625">
            <v>-26467879</v>
          </cell>
          <cell r="AD1625">
            <v>0</v>
          </cell>
          <cell r="AJ1625">
            <v>0</v>
          </cell>
        </row>
        <row r="1626">
          <cell r="A1626">
            <v>22840351</v>
          </cell>
          <cell r="C1626" t="str">
            <v>Accr Env Rem-White Rvr/Buckley Phase I</v>
          </cell>
          <cell r="J1626">
            <v>-465000</v>
          </cell>
          <cell r="K1626">
            <v>-465000</v>
          </cell>
          <cell r="L1626">
            <v>-465000</v>
          </cell>
          <cell r="M1626">
            <v>-463071.25</v>
          </cell>
          <cell r="N1626">
            <v>-463071.25</v>
          </cell>
          <cell r="O1626">
            <v>-463071.25</v>
          </cell>
          <cell r="P1626">
            <v>-459093.75</v>
          </cell>
          <cell r="Q1626">
            <v>-251146.71875</v>
          </cell>
          <cell r="T1626" t="str">
            <v>57</v>
          </cell>
          <cell r="AE1626">
            <v>-251146.71875</v>
          </cell>
          <cell r="AF1626">
            <v>-251146.71875</v>
          </cell>
          <cell r="AG1626">
            <v>-251146.71875</v>
          </cell>
          <cell r="AJ1626">
            <v>0</v>
          </cell>
        </row>
        <row r="1627">
          <cell r="A1627">
            <v>22840411</v>
          </cell>
          <cell r="C1627" t="str">
            <v>White River Selling Cost - Carpenter Shop</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V1627">
            <v>0</v>
          </cell>
          <cell r="W1627">
            <v>0</v>
          </cell>
          <cell r="X1627">
            <v>0</v>
          </cell>
          <cell r="AD1627">
            <v>0</v>
          </cell>
          <cell r="AH1627">
            <v>0</v>
          </cell>
          <cell r="AJ1627">
            <v>0</v>
          </cell>
        </row>
        <row r="1628">
          <cell r="A1628">
            <v>22841001</v>
          </cell>
          <cell r="C1628" t="str">
            <v>AETNA II Lawsuit unallocated proceeds -</v>
          </cell>
          <cell r="D1628">
            <v>-4610484.08</v>
          </cell>
          <cell r="E1628">
            <v>-4610484.08</v>
          </cell>
          <cell r="F1628">
            <v>-4610484.08</v>
          </cell>
          <cell r="G1628">
            <v>-4610484.08</v>
          </cell>
          <cell r="H1628">
            <v>-4610484.08</v>
          </cell>
          <cell r="I1628">
            <v>-4610484.08</v>
          </cell>
          <cell r="J1628">
            <v>-4610484.08</v>
          </cell>
          <cell r="K1628">
            <v>-4610484.08</v>
          </cell>
          <cell r="L1628">
            <v>-4610484.08</v>
          </cell>
          <cell r="M1628">
            <v>-4610484.08</v>
          </cell>
          <cell r="N1628">
            <v>-4610484.08</v>
          </cell>
          <cell r="O1628">
            <v>-4610484.08</v>
          </cell>
          <cell r="P1628">
            <v>-4610484.08</v>
          </cell>
          <cell r="Q1628">
            <v>-4610484.0799999991</v>
          </cell>
          <cell r="V1628">
            <v>0</v>
          </cell>
          <cell r="W1628">
            <v>0</v>
          </cell>
          <cell r="X1628">
            <v>0</v>
          </cell>
          <cell r="AD1628">
            <v>0</v>
          </cell>
          <cell r="AH1628">
            <v>-4610484.0799999991</v>
          </cell>
          <cell r="AJ1628">
            <v>0</v>
          </cell>
        </row>
        <row r="1629">
          <cell r="A1629">
            <v>22900001</v>
          </cell>
          <cell r="C1629" t="str">
            <v>Accum Prov Rates Subject to Refund</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V1629">
            <v>0</v>
          </cell>
          <cell r="W1629">
            <v>0</v>
          </cell>
          <cell r="X1629">
            <v>0</v>
          </cell>
          <cell r="AD1629">
            <v>0</v>
          </cell>
          <cell r="AH1629">
            <v>0</v>
          </cell>
          <cell r="AJ1629">
            <v>0</v>
          </cell>
        </row>
        <row r="1630">
          <cell r="A1630">
            <v>23001001</v>
          </cell>
          <cell r="C1630" t="str">
            <v>ARO-Electric Shuffleton Harbor Lease</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4</v>
          </cell>
          <cell r="T1630">
            <v>18</v>
          </cell>
          <cell r="V1630">
            <v>0</v>
          </cell>
          <cell r="W1630">
            <v>0</v>
          </cell>
          <cell r="X1630">
            <v>0</v>
          </cell>
          <cell r="Y1630">
            <v>0</v>
          </cell>
          <cell r="AA1630">
            <v>0</v>
          </cell>
          <cell r="AD1630">
            <v>0</v>
          </cell>
          <cell r="AJ1630">
            <v>0</v>
          </cell>
        </row>
        <row r="1631">
          <cell r="A1631">
            <v>23001011</v>
          </cell>
          <cell r="C1631" t="str">
            <v>ARO-Electric Whitehorn 2 &amp; 3 Lease</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T1631">
            <v>18</v>
          </cell>
          <cell r="V1631">
            <v>0</v>
          </cell>
          <cell r="W1631">
            <v>0</v>
          </cell>
          <cell r="X1631">
            <v>0</v>
          </cell>
          <cell r="AB1631">
            <v>0</v>
          </cell>
          <cell r="AC1631">
            <v>0</v>
          </cell>
          <cell r="AD1631">
            <v>0</v>
          </cell>
          <cell r="AJ1631">
            <v>0</v>
          </cell>
        </row>
        <row r="1632">
          <cell r="A1632">
            <v>23001013</v>
          </cell>
          <cell r="C1632" t="str">
            <v>ARO - Asbestos Common</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cell r="Q1632">
            <v>0</v>
          </cell>
          <cell r="R1632" t="str">
            <v>5</v>
          </cell>
          <cell r="S1632" t="str">
            <v>2C</v>
          </cell>
          <cell r="T1632" t="str">
            <v>26</v>
          </cell>
          <cell r="V1632">
            <v>0</v>
          </cell>
          <cell r="W1632">
            <v>0</v>
          </cell>
          <cell r="X1632">
            <v>0</v>
          </cell>
          <cell r="Y1632">
            <v>0</v>
          </cell>
          <cell r="Z1632">
            <v>0</v>
          </cell>
          <cell r="AA1632">
            <v>0</v>
          </cell>
          <cell r="AJ1632">
            <v>0</v>
          </cell>
        </row>
        <row r="1633">
          <cell r="A1633" t="str">
            <v>23001013ARO</v>
          </cell>
          <cell r="C1633" t="str">
            <v>ARO - Asbestos Common</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cell r="Q1633">
            <v>0</v>
          </cell>
          <cell r="T1633" t="str">
            <v>26</v>
          </cell>
          <cell r="V1633">
            <v>0</v>
          </cell>
          <cell r="W1633">
            <v>0</v>
          </cell>
          <cell r="X1633">
            <v>0</v>
          </cell>
          <cell r="AB1633">
            <v>0</v>
          </cell>
          <cell r="AC1633">
            <v>0</v>
          </cell>
          <cell r="AD1633">
            <v>0</v>
          </cell>
          <cell r="AE1633">
            <v>0</v>
          </cell>
          <cell r="AF1633">
            <v>0</v>
          </cell>
          <cell r="AG1633">
            <v>0</v>
          </cell>
          <cell r="AJ1633">
            <v>0</v>
          </cell>
        </row>
        <row r="1634">
          <cell r="A1634">
            <v>23001021</v>
          </cell>
          <cell r="C1634" t="str">
            <v>ARO-Electric Colstrip 1 &amp; 2 ash pond ca</v>
          </cell>
          <cell r="D1634">
            <v>-18930910.329999998</v>
          </cell>
          <cell r="E1634">
            <v>-18980446.219999999</v>
          </cell>
          <cell r="F1634">
            <v>-19030111.719999999</v>
          </cell>
          <cell r="G1634">
            <v>-19079907.170000002</v>
          </cell>
          <cell r="H1634">
            <v>-18930489.489999998</v>
          </cell>
          <cell r="I1634">
            <v>-18981128.550000001</v>
          </cell>
          <cell r="J1634">
            <v>-19031903.059999999</v>
          </cell>
          <cell r="K1634">
            <v>-19082813.390000001</v>
          </cell>
          <cell r="L1634">
            <v>-19133859.93</v>
          </cell>
          <cell r="M1634">
            <v>-19185043.02</v>
          </cell>
          <cell r="N1634">
            <v>-19236363.010000002</v>
          </cell>
          <cell r="O1634">
            <v>-19287820.280000001</v>
          </cell>
          <cell r="P1634">
            <v>-19339415.199999999</v>
          </cell>
          <cell r="Q1634">
            <v>-19091254.050416667</v>
          </cell>
          <cell r="R1634">
            <v>4</v>
          </cell>
          <cell r="T1634">
            <v>18</v>
          </cell>
          <cell r="V1634">
            <v>0</v>
          </cell>
          <cell r="W1634">
            <v>0</v>
          </cell>
          <cell r="X1634">
            <v>0</v>
          </cell>
          <cell r="Y1634">
            <v>-19091254.050416667</v>
          </cell>
          <cell r="AA1634">
            <v>-19091254.050416667</v>
          </cell>
          <cell r="AD1634">
            <v>0</v>
          </cell>
          <cell r="AJ1634">
            <v>0</v>
          </cell>
        </row>
        <row r="1635">
          <cell r="A1635">
            <v>23001023</v>
          </cell>
          <cell r="C1635" t="str">
            <v>ARO - Asbestos - Common to Short Term</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cell r="Q1635">
            <v>0</v>
          </cell>
          <cell r="T1635" t="str">
            <v>26</v>
          </cell>
          <cell r="V1635">
            <v>0</v>
          </cell>
          <cell r="W1635">
            <v>0</v>
          </cell>
          <cell r="X1635">
            <v>0</v>
          </cell>
          <cell r="AB1635">
            <v>0</v>
          </cell>
          <cell r="AC1635">
            <v>0</v>
          </cell>
          <cell r="AD1635">
            <v>0</v>
          </cell>
          <cell r="AJ1635">
            <v>0</v>
          </cell>
        </row>
        <row r="1636">
          <cell r="A1636">
            <v>23001031</v>
          </cell>
          <cell r="C1636" t="str">
            <v>ARO-Electric Colstrip 3 &amp; 4 ash pond ca</v>
          </cell>
          <cell r="D1636">
            <v>-19317817.600000001</v>
          </cell>
          <cell r="E1636">
            <v>-19368365.890000001</v>
          </cell>
          <cell r="F1636">
            <v>-19419046.43</v>
          </cell>
          <cell r="G1636">
            <v>-19469859.59</v>
          </cell>
          <cell r="H1636">
            <v>-19309590.73</v>
          </cell>
          <cell r="I1636">
            <v>-19361243.890000001</v>
          </cell>
          <cell r="J1636">
            <v>-19413035.210000001</v>
          </cell>
          <cell r="K1636">
            <v>-19464965.07</v>
          </cell>
          <cell r="L1636">
            <v>-19517033.84</v>
          </cell>
          <cell r="M1636">
            <v>-19569241.91</v>
          </cell>
          <cell r="N1636">
            <v>-19621589.629999999</v>
          </cell>
          <cell r="O1636">
            <v>-19674077.399999999</v>
          </cell>
          <cell r="P1636">
            <v>-19726705.57</v>
          </cell>
          <cell r="Q1636">
            <v>-19475859.264583334</v>
          </cell>
          <cell r="R1636">
            <v>4</v>
          </cell>
          <cell r="T1636">
            <v>18</v>
          </cell>
          <cell r="V1636">
            <v>0</v>
          </cell>
          <cell r="W1636">
            <v>0</v>
          </cell>
          <cell r="X1636">
            <v>0</v>
          </cell>
          <cell r="Y1636">
            <v>-19475859.264583334</v>
          </cell>
          <cell r="AA1636">
            <v>-19475859.264583334</v>
          </cell>
          <cell r="AC1636">
            <v>0</v>
          </cell>
          <cell r="AD1636">
            <v>0</v>
          </cell>
          <cell r="AJ1636">
            <v>0</v>
          </cell>
        </row>
        <row r="1637">
          <cell r="A1637">
            <v>23001041</v>
          </cell>
          <cell r="C1637" t="str">
            <v>ARO-Hopkins Ridge</v>
          </cell>
          <cell r="D1637">
            <v>-1331524.02</v>
          </cell>
          <cell r="E1637">
            <v>-1338035.43</v>
          </cell>
          <cell r="F1637">
            <v>-1344578.81</v>
          </cell>
          <cell r="G1637">
            <v>-3563992.06</v>
          </cell>
          <cell r="H1637">
            <v>-3576317.53</v>
          </cell>
          <cell r="I1637">
            <v>-3588685.63</v>
          </cell>
          <cell r="J1637">
            <v>-12192278.07</v>
          </cell>
          <cell r="K1637">
            <v>-12227026.060000001</v>
          </cell>
          <cell r="L1637">
            <v>-12261873.08</v>
          </cell>
          <cell r="M1637">
            <v>-12296819.42</v>
          </cell>
          <cell r="N1637">
            <v>-12331865.35</v>
          </cell>
          <cell r="O1637">
            <v>-12367011.17</v>
          </cell>
          <cell r="P1637">
            <v>-12402257.15</v>
          </cell>
          <cell r="Q1637">
            <v>-7829614.4329166664</v>
          </cell>
          <cell r="R1637">
            <v>4</v>
          </cell>
          <cell r="T1637">
            <v>18</v>
          </cell>
          <cell r="V1637">
            <v>0</v>
          </cell>
          <cell r="W1637">
            <v>0</v>
          </cell>
          <cell r="X1637">
            <v>0</v>
          </cell>
          <cell r="Y1637">
            <v>-7829614.4329166664</v>
          </cell>
          <cell r="Z1637">
            <v>0</v>
          </cell>
          <cell r="AA1637">
            <v>-7829614.4329166664</v>
          </cell>
          <cell r="AJ1637">
            <v>0</v>
          </cell>
        </row>
        <row r="1638">
          <cell r="A1638" t="str">
            <v>23001041ARO</v>
          </cell>
          <cell r="C1638" t="str">
            <v>ARO-Hopkins Ridge</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cell r="Q1638">
            <v>0</v>
          </cell>
          <cell r="T1638">
            <v>18</v>
          </cell>
          <cell r="V1638">
            <v>0</v>
          </cell>
          <cell r="W1638">
            <v>0</v>
          </cell>
          <cell r="X1638">
            <v>0</v>
          </cell>
          <cell r="AB1638">
            <v>0</v>
          </cell>
          <cell r="AC1638">
            <v>0</v>
          </cell>
          <cell r="AD1638">
            <v>0</v>
          </cell>
          <cell r="AJ1638">
            <v>0</v>
          </cell>
        </row>
        <row r="1639">
          <cell r="A1639">
            <v>23001043</v>
          </cell>
          <cell r="C1639" t="str">
            <v>ARO - South King Complex - Long Term</v>
          </cell>
          <cell r="D1639">
            <v>-912872.4</v>
          </cell>
          <cell r="E1639">
            <v>-913956.08</v>
          </cell>
          <cell r="F1639">
            <v>-915041.15</v>
          </cell>
          <cell r="G1639">
            <v>-917408.89</v>
          </cell>
          <cell r="H1639">
            <v>-918497.13</v>
          </cell>
          <cell r="I1639">
            <v>-919800.04</v>
          </cell>
          <cell r="J1639">
            <v>-921104.87</v>
          </cell>
          <cell r="K1639">
            <v>-922411.62</v>
          </cell>
          <cell r="L1639">
            <v>-923720.31</v>
          </cell>
          <cell r="M1639">
            <v>-925030.93</v>
          </cell>
          <cell r="N1639">
            <v>-926343.5</v>
          </cell>
          <cell r="O1639">
            <v>0</v>
          </cell>
          <cell r="P1639">
            <v>0</v>
          </cell>
          <cell r="Q1639">
            <v>-804979.22666666657</v>
          </cell>
          <cell r="R1639">
            <v>5</v>
          </cell>
          <cell r="S1639" t="str">
            <v>2c</v>
          </cell>
          <cell r="T1639">
            <v>26</v>
          </cell>
          <cell r="V1639">
            <v>0</v>
          </cell>
          <cell r="W1639">
            <v>0</v>
          </cell>
          <cell r="X1639">
            <v>0</v>
          </cell>
          <cell r="Y1639">
            <v>-540785.04447466659</v>
          </cell>
          <cell r="Z1639">
            <v>-264194.18219199998</v>
          </cell>
          <cell r="AA1639">
            <v>-804979.22666666657</v>
          </cell>
          <cell r="AJ1639">
            <v>0</v>
          </cell>
        </row>
        <row r="1640">
          <cell r="A1640">
            <v>23001061</v>
          </cell>
          <cell r="C1640" t="str">
            <v>ARO - Transmission Wood Poles</v>
          </cell>
          <cell r="D1640">
            <v>-7913336.7599999998</v>
          </cell>
          <cell r="E1640">
            <v>-7952301.46</v>
          </cell>
          <cell r="F1640">
            <v>-7991492.7800000003</v>
          </cell>
          <cell r="G1640">
            <v>-8173334.2800000003</v>
          </cell>
          <cell r="H1640">
            <v>-5387661.8399999999</v>
          </cell>
          <cell r="I1640">
            <v>-5389592.4000000004</v>
          </cell>
          <cell r="J1640">
            <v>-5391523.6399999997</v>
          </cell>
          <cell r="K1640">
            <v>-5393455.6200000001</v>
          </cell>
          <cell r="L1640">
            <v>-5395388.29</v>
          </cell>
          <cell r="M1640">
            <v>-5397321.5899999999</v>
          </cell>
          <cell r="N1640">
            <v>-5399255.5800000001</v>
          </cell>
          <cell r="O1640">
            <v>-5401190.2699999996</v>
          </cell>
          <cell r="P1640">
            <v>-5403125.6699999999</v>
          </cell>
          <cell r="Q1640">
            <v>-6160895.7470833324</v>
          </cell>
          <cell r="R1640">
            <v>4</v>
          </cell>
          <cell r="T1640">
            <v>18</v>
          </cell>
          <cell r="V1640">
            <v>0</v>
          </cell>
          <cell r="W1640">
            <v>0</v>
          </cell>
          <cell r="X1640">
            <v>0</v>
          </cell>
          <cell r="Y1640">
            <v>-6160895.7470833324</v>
          </cell>
          <cell r="AA1640">
            <v>-6160895.7470833324</v>
          </cell>
          <cell r="AC1640">
            <v>0</v>
          </cell>
          <cell r="AD1640">
            <v>0</v>
          </cell>
          <cell r="AJ1640">
            <v>0</v>
          </cell>
        </row>
        <row r="1641">
          <cell r="A1641">
            <v>23001071</v>
          </cell>
          <cell r="C1641" t="str">
            <v>ARO - Distribution Wood Poles</v>
          </cell>
          <cell r="D1641">
            <v>-8924015.6199999992</v>
          </cell>
          <cell r="E1641">
            <v>-8926362.2400000002</v>
          </cell>
          <cell r="F1641">
            <v>-8928709.5700000003</v>
          </cell>
          <cell r="G1641">
            <v>-9112409.3100000005</v>
          </cell>
          <cell r="H1641">
            <v>-9114855.6400000006</v>
          </cell>
          <cell r="I1641">
            <v>-9117302.6799999997</v>
          </cell>
          <cell r="J1641">
            <v>-9119750.3399999999</v>
          </cell>
          <cell r="K1641">
            <v>-9122198.75</v>
          </cell>
          <cell r="L1641">
            <v>-9124647.7799999993</v>
          </cell>
          <cell r="M1641">
            <v>-9127097.5399999991</v>
          </cell>
          <cell r="N1641">
            <v>-9129547.9700000007</v>
          </cell>
          <cell r="O1641">
            <v>-9131999.0600000005</v>
          </cell>
          <cell r="P1641">
            <v>-9134450.8499999996</v>
          </cell>
          <cell r="Q1641">
            <v>-9082009.5095833335</v>
          </cell>
          <cell r="R1641">
            <v>4</v>
          </cell>
          <cell r="T1641">
            <v>18</v>
          </cell>
          <cell r="V1641">
            <v>0</v>
          </cell>
          <cell r="W1641">
            <v>0</v>
          </cell>
          <cell r="X1641">
            <v>0</v>
          </cell>
          <cell r="Y1641">
            <v>-9082009.5095833335</v>
          </cell>
          <cell r="AA1641">
            <v>-9082009.5095833335</v>
          </cell>
          <cell r="AC1641">
            <v>0</v>
          </cell>
          <cell r="AD1641">
            <v>0</v>
          </cell>
          <cell r="AJ1641">
            <v>0</v>
          </cell>
        </row>
        <row r="1642">
          <cell r="A1642">
            <v>23001081</v>
          </cell>
          <cell r="C1642" t="str">
            <v>ARO - Contaminated Oil &amp; Related Equipment</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4</v>
          </cell>
          <cell r="T1642">
            <v>18</v>
          </cell>
          <cell r="V1642">
            <v>0</v>
          </cell>
          <cell r="W1642">
            <v>0</v>
          </cell>
          <cell r="X1642">
            <v>0</v>
          </cell>
          <cell r="Y1642">
            <v>0</v>
          </cell>
          <cell r="AA1642">
            <v>0</v>
          </cell>
          <cell r="AC1642">
            <v>0</v>
          </cell>
          <cell r="AD1642">
            <v>0</v>
          </cell>
          <cell r="AJ1642">
            <v>0</v>
          </cell>
        </row>
        <row r="1643">
          <cell r="A1643">
            <v>23001091</v>
          </cell>
          <cell r="C1643" t="str">
            <v>ARO - Asbestos Electric</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4</v>
          </cell>
          <cell r="T1643">
            <v>18</v>
          </cell>
          <cell r="V1643">
            <v>0</v>
          </cell>
          <cell r="W1643">
            <v>0</v>
          </cell>
          <cell r="X1643">
            <v>0</v>
          </cell>
          <cell r="Y1643">
            <v>0</v>
          </cell>
          <cell r="AA1643">
            <v>0</v>
          </cell>
          <cell r="AJ1643">
            <v>0</v>
          </cell>
        </row>
        <row r="1644">
          <cell r="A1644" t="str">
            <v>23001091ARO</v>
          </cell>
          <cell r="C1644" t="str">
            <v>ARO - Asbestos Electric</v>
          </cell>
          <cell r="D1644">
            <v>0</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T1644">
            <v>18</v>
          </cell>
          <cell r="V1644">
            <v>0</v>
          </cell>
          <cell r="W1644">
            <v>0</v>
          </cell>
          <cell r="X1644">
            <v>0</v>
          </cell>
          <cell r="AB1644">
            <v>0</v>
          </cell>
          <cell r="AC1644">
            <v>0</v>
          </cell>
          <cell r="AD1644">
            <v>0</v>
          </cell>
          <cell r="AJ1644">
            <v>0</v>
          </cell>
        </row>
        <row r="1645">
          <cell r="A1645">
            <v>23001092</v>
          </cell>
          <cell r="C1645" t="str">
            <v>ARO - Gas Mains</v>
          </cell>
          <cell r="D1645">
            <v>-7376866.1200000001</v>
          </cell>
          <cell r="E1645">
            <v>-7378844.7800000003</v>
          </cell>
          <cell r="F1645">
            <v>-7380823.9199999999</v>
          </cell>
          <cell r="G1645">
            <v>-9140224.7599999998</v>
          </cell>
          <cell r="H1645">
            <v>-9142763.2899999991</v>
          </cell>
          <cell r="I1645">
            <v>-9145302.5999999996</v>
          </cell>
          <cell r="J1645">
            <v>-9147842.5099999998</v>
          </cell>
          <cell r="K1645">
            <v>-9150383.2699999996</v>
          </cell>
          <cell r="L1645">
            <v>-9152924.6500000004</v>
          </cell>
          <cell r="M1645">
            <v>-9155466.8200000003</v>
          </cell>
          <cell r="N1645">
            <v>-9158009.6999999993</v>
          </cell>
          <cell r="O1645">
            <v>-9160553.3200000003</v>
          </cell>
          <cell r="P1645">
            <v>-9163097.5500000007</v>
          </cell>
          <cell r="Q1645">
            <v>-8781926.7879166678</v>
          </cell>
          <cell r="S1645">
            <v>1</v>
          </cell>
          <cell r="T1645" t="str">
            <v>34</v>
          </cell>
          <cell r="V1645">
            <v>0</v>
          </cell>
          <cell r="W1645">
            <v>0</v>
          </cell>
          <cell r="X1645">
            <v>0</v>
          </cell>
          <cell r="Z1645">
            <v>-8781926.7879166678</v>
          </cell>
          <cell r="AA1645">
            <v>-8781926.7879166678</v>
          </cell>
          <cell r="AD1645">
            <v>0</v>
          </cell>
          <cell r="AJ1645">
            <v>0</v>
          </cell>
        </row>
        <row r="1646">
          <cell r="A1646">
            <v>23001101</v>
          </cell>
          <cell r="C1646" t="str">
            <v>ARO - Asbestos - Electric to Short Term</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4</v>
          </cell>
          <cell r="T1646">
            <v>18</v>
          </cell>
          <cell r="V1646">
            <v>0</v>
          </cell>
          <cell r="W1646">
            <v>0</v>
          </cell>
          <cell r="X1646">
            <v>0</v>
          </cell>
          <cell r="Y1646">
            <v>0</v>
          </cell>
          <cell r="AA1646">
            <v>0</v>
          </cell>
          <cell r="AJ1646">
            <v>0</v>
          </cell>
        </row>
        <row r="1647">
          <cell r="A1647">
            <v>23001121</v>
          </cell>
          <cell r="C1647" t="str">
            <v>ARO-Frederickson 1&amp;2 /Olympic Pipeline</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4</v>
          </cell>
          <cell r="T1647">
            <v>18</v>
          </cell>
          <cell r="V1647">
            <v>0</v>
          </cell>
          <cell r="W1647">
            <v>0</v>
          </cell>
          <cell r="X1647">
            <v>0</v>
          </cell>
          <cell r="Y1647">
            <v>0</v>
          </cell>
          <cell r="AA1647">
            <v>0</v>
          </cell>
          <cell r="AJ1647">
            <v>0</v>
          </cell>
        </row>
        <row r="1648">
          <cell r="A1648">
            <v>23001131</v>
          </cell>
          <cell r="C1648" t="str">
            <v>ARO - Lower Snake River Wind Facility</v>
          </cell>
          <cell r="D1648">
            <v>-6850316.0099999998</v>
          </cell>
          <cell r="E1648">
            <v>-6875992.8700000001</v>
          </cell>
          <cell r="F1648">
            <v>-6901769.54</v>
          </cell>
          <cell r="G1648">
            <v>-5754381.4400000004</v>
          </cell>
          <cell r="H1648">
            <v>-5773946.3399999999</v>
          </cell>
          <cell r="I1648">
            <v>-5793577.7599999998</v>
          </cell>
          <cell r="J1648">
            <v>-16901715.960000001</v>
          </cell>
          <cell r="K1648">
            <v>-16957350.780000001</v>
          </cell>
          <cell r="L1648">
            <v>-17013168.73</v>
          </cell>
          <cell r="M1648">
            <v>-17069170.41</v>
          </cell>
          <cell r="N1648">
            <v>-17125356.43</v>
          </cell>
          <cell r="O1648">
            <v>-17181727.399999999</v>
          </cell>
          <cell r="P1648">
            <v>-17238283.920000002</v>
          </cell>
          <cell r="Q1648">
            <v>-12116038.135416666</v>
          </cell>
          <cell r="R1648">
            <v>4</v>
          </cell>
          <cell r="T1648">
            <v>18</v>
          </cell>
          <cell r="V1648">
            <v>0</v>
          </cell>
          <cell r="W1648">
            <v>0</v>
          </cell>
          <cell r="X1648">
            <v>0</v>
          </cell>
          <cell r="Y1648">
            <v>-12116038.135416666</v>
          </cell>
          <cell r="AA1648">
            <v>-12116038.135416666</v>
          </cell>
          <cell r="AJ1648">
            <v>0</v>
          </cell>
        </row>
        <row r="1649">
          <cell r="A1649">
            <v>23001141</v>
          </cell>
          <cell r="C1649" t="str">
            <v>ARO - Crystal Mountain Generator Site</v>
          </cell>
          <cell r="D1649">
            <v>-550252.68999999994</v>
          </cell>
          <cell r="E1649">
            <v>-551155.56000000006</v>
          </cell>
          <cell r="F1649">
            <v>-552059.91</v>
          </cell>
          <cell r="G1649">
            <v>-555152.48</v>
          </cell>
          <cell r="H1649">
            <v>-556063.39</v>
          </cell>
          <cell r="I1649">
            <v>-556975.80000000005</v>
          </cell>
          <cell r="J1649">
            <v>-557889.69999999995</v>
          </cell>
          <cell r="K1649">
            <v>-558805.1</v>
          </cell>
          <cell r="L1649">
            <v>-559722.01</v>
          </cell>
          <cell r="M1649">
            <v>-560640.42000000004</v>
          </cell>
          <cell r="N1649">
            <v>-561560.34</v>
          </cell>
          <cell r="O1649">
            <v>-562481.77</v>
          </cell>
          <cell r="P1649">
            <v>-563404.71</v>
          </cell>
          <cell r="Q1649">
            <v>-557444.59833333339</v>
          </cell>
          <cell r="R1649">
            <v>4</v>
          </cell>
          <cell r="T1649">
            <v>18</v>
          </cell>
          <cell r="V1649">
            <v>0</v>
          </cell>
          <cell r="W1649">
            <v>0</v>
          </cell>
          <cell r="X1649">
            <v>0</v>
          </cell>
          <cell r="Y1649">
            <v>-557444.59833333339</v>
          </cell>
          <cell r="AA1649">
            <v>-557444.59833333339</v>
          </cell>
          <cell r="AJ1649">
            <v>0</v>
          </cell>
        </row>
        <row r="1650">
          <cell r="A1650">
            <v>23001151</v>
          </cell>
          <cell r="C1650" t="str">
            <v>ARO - Meteorological Tower Long Term</v>
          </cell>
          <cell r="D1650">
            <v>-282805.89</v>
          </cell>
          <cell r="E1650">
            <v>-283257.67</v>
          </cell>
          <cell r="F1650">
            <v>-283710.17</v>
          </cell>
          <cell r="G1650">
            <v>-117182.54</v>
          </cell>
          <cell r="H1650">
            <v>-117369.74</v>
          </cell>
          <cell r="I1650">
            <v>-117557.24</v>
          </cell>
          <cell r="J1650">
            <v>-117745.04</v>
          </cell>
          <cell r="K1650">
            <v>-117933.14</v>
          </cell>
          <cell r="L1650">
            <v>-118121.54</v>
          </cell>
          <cell r="M1650">
            <v>-118310.24</v>
          </cell>
          <cell r="N1650">
            <v>-118499.24</v>
          </cell>
          <cell r="O1650">
            <v>-118688.54</v>
          </cell>
          <cell r="P1650">
            <v>-118878.14</v>
          </cell>
          <cell r="Q1650">
            <v>-152434.75958333336</v>
          </cell>
          <cell r="R1650">
            <v>4</v>
          </cell>
          <cell r="T1650">
            <v>18</v>
          </cell>
          <cell r="V1650">
            <v>0</v>
          </cell>
          <cell r="W1650">
            <v>0</v>
          </cell>
          <cell r="X1650">
            <v>0</v>
          </cell>
          <cell r="Y1650">
            <v>-152434.75958333336</v>
          </cell>
          <cell r="AA1650">
            <v>-152434.75958333336</v>
          </cell>
          <cell r="AJ1650">
            <v>0</v>
          </cell>
        </row>
        <row r="1651">
          <cell r="A1651">
            <v>23001211</v>
          </cell>
          <cell r="C1651" t="str">
            <v>ARO - Colstrip 1 &amp; 2 (WECo) - Long Term</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4</v>
          </cell>
          <cell r="T1651">
            <v>18</v>
          </cell>
          <cell r="V1651">
            <v>0</v>
          </cell>
          <cell r="W1651">
            <v>0</v>
          </cell>
          <cell r="X1651">
            <v>0</v>
          </cell>
          <cell r="Y1651">
            <v>0</v>
          </cell>
          <cell r="AA1651">
            <v>0</v>
          </cell>
          <cell r="AJ1651">
            <v>0</v>
          </cell>
        </row>
        <row r="1652">
          <cell r="A1652">
            <v>23001221</v>
          </cell>
          <cell r="C1652" t="str">
            <v>ARO - Colstrip 3 &amp; $ (WECo) - Long Term</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4</v>
          </cell>
          <cell r="T1652">
            <v>18</v>
          </cell>
          <cell r="V1652">
            <v>0</v>
          </cell>
          <cell r="W1652">
            <v>0</v>
          </cell>
          <cell r="X1652">
            <v>0</v>
          </cell>
          <cell r="Y1652">
            <v>0</v>
          </cell>
          <cell r="AA1652">
            <v>0</v>
          </cell>
          <cell r="AJ1652">
            <v>0</v>
          </cell>
        </row>
        <row r="1653">
          <cell r="A1653">
            <v>23001231</v>
          </cell>
          <cell r="C1653" t="str">
            <v>ARO - Ferndale - Long Term</v>
          </cell>
          <cell r="D1653">
            <v>-1141022.3600000001</v>
          </cell>
          <cell r="E1653">
            <v>-1142902.19</v>
          </cell>
          <cell r="F1653">
            <v>-1144785.1200000001</v>
          </cell>
          <cell r="G1653">
            <v>-1157351.18</v>
          </cell>
          <cell r="H1653">
            <v>-1159257.92</v>
          </cell>
          <cell r="I1653">
            <v>-1162967.55</v>
          </cell>
          <cell r="J1653">
            <v>-1166689.05</v>
          </cell>
          <cell r="K1653">
            <v>-1170422.45</v>
          </cell>
          <cell r="L1653">
            <v>-1174167.8</v>
          </cell>
          <cell r="M1653">
            <v>-1177925.1399999999</v>
          </cell>
          <cell r="N1653">
            <v>-1181694.5</v>
          </cell>
          <cell r="O1653">
            <v>-1185475.92</v>
          </cell>
          <cell r="P1653">
            <v>-1189269.44</v>
          </cell>
          <cell r="Q1653">
            <v>-1165732.06</v>
          </cell>
          <cell r="R1653">
            <v>4</v>
          </cell>
          <cell r="T1653">
            <v>18</v>
          </cell>
          <cell r="V1653">
            <v>0</v>
          </cell>
          <cell r="W1653">
            <v>0</v>
          </cell>
          <cell r="X1653">
            <v>0</v>
          </cell>
          <cell r="Y1653">
            <v>-1165732.06</v>
          </cell>
          <cell r="AA1653">
            <v>-1165732.06</v>
          </cell>
          <cell r="AJ1653">
            <v>0</v>
          </cell>
        </row>
        <row r="1654">
          <cell r="A1654">
            <v>23002001</v>
          </cell>
          <cell r="C1654" t="str">
            <v>ARO - Electric Shuffelton Harbor Lease to</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4</v>
          </cell>
          <cell r="T1654">
            <v>18</v>
          </cell>
          <cell r="V1654">
            <v>0</v>
          </cell>
          <cell r="W1654">
            <v>0</v>
          </cell>
          <cell r="X1654">
            <v>0</v>
          </cell>
          <cell r="Y1654">
            <v>0</v>
          </cell>
          <cell r="AA1654">
            <v>0</v>
          </cell>
          <cell r="AD1654">
            <v>0</v>
          </cell>
          <cell r="AJ1654">
            <v>0</v>
          </cell>
        </row>
        <row r="1655">
          <cell r="A1655">
            <v>23002002</v>
          </cell>
          <cell r="C1655" t="str">
            <v>ARO-Gas Cast Iron Pipe Removal</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S1655">
            <v>1</v>
          </cell>
          <cell r="T1655" t="str">
            <v>34</v>
          </cell>
          <cell r="V1655">
            <v>0</v>
          </cell>
          <cell r="W1655">
            <v>0</v>
          </cell>
          <cell r="X1655">
            <v>0</v>
          </cell>
          <cell r="Z1655">
            <v>0</v>
          </cell>
          <cell r="AA1655">
            <v>0</v>
          </cell>
          <cell r="AD1655">
            <v>0</v>
          </cell>
          <cell r="AJ1655">
            <v>0</v>
          </cell>
        </row>
        <row r="1656">
          <cell r="A1656">
            <v>23002011</v>
          </cell>
          <cell r="C1656" t="str">
            <v>ARO - Frederickson</v>
          </cell>
          <cell r="D1656">
            <v>-881983.76</v>
          </cell>
          <cell r="E1656">
            <v>-886464.87</v>
          </cell>
          <cell r="F1656">
            <v>-890968.75</v>
          </cell>
          <cell r="G1656">
            <v>-895495.51</v>
          </cell>
          <cell r="H1656">
            <v>-900045.26</v>
          </cell>
          <cell r="I1656">
            <v>-904618.13</v>
          </cell>
          <cell r="J1656">
            <v>-909214.23</v>
          </cell>
          <cell r="K1656">
            <v>-913833.71</v>
          </cell>
          <cell r="L1656">
            <v>-918476.65</v>
          </cell>
          <cell r="M1656">
            <v>-923143.18</v>
          </cell>
          <cell r="N1656">
            <v>-927833.42</v>
          </cell>
          <cell r="O1656">
            <v>-932547.49</v>
          </cell>
          <cell r="P1656">
            <v>-937285.51</v>
          </cell>
          <cell r="Q1656">
            <v>-909356.31958333345</v>
          </cell>
          <cell r="R1656">
            <v>4</v>
          </cell>
          <cell r="T1656">
            <v>18</v>
          </cell>
          <cell r="V1656">
            <v>0</v>
          </cell>
          <cell r="W1656">
            <v>0</v>
          </cell>
          <cell r="X1656">
            <v>0</v>
          </cell>
          <cell r="Y1656">
            <v>-909356.31958333345</v>
          </cell>
          <cell r="AA1656">
            <v>-909356.31958333345</v>
          </cell>
          <cell r="AJ1656">
            <v>0</v>
          </cell>
        </row>
        <row r="1657">
          <cell r="A1657" t="str">
            <v>23002011ARO</v>
          </cell>
          <cell r="C1657" t="str">
            <v>ARO - Frederickson</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T1657">
            <v>18</v>
          </cell>
          <cell r="V1657">
            <v>0</v>
          </cell>
          <cell r="W1657">
            <v>0</v>
          </cell>
          <cell r="X1657">
            <v>0</v>
          </cell>
          <cell r="AB1657">
            <v>0</v>
          </cell>
          <cell r="AD1657">
            <v>0</v>
          </cell>
          <cell r="AJ1657">
            <v>0</v>
          </cell>
        </row>
        <row r="1658">
          <cell r="A1658">
            <v>23002012</v>
          </cell>
          <cell r="C1658" t="str">
            <v>ARO-Gas Bare Steel Pipe Removal</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S1658">
            <v>1</v>
          </cell>
          <cell r="T1658" t="str">
            <v>34</v>
          </cell>
          <cell r="V1658">
            <v>0</v>
          </cell>
          <cell r="W1658">
            <v>0</v>
          </cell>
          <cell r="X1658">
            <v>0</v>
          </cell>
          <cell r="Z1658">
            <v>0</v>
          </cell>
          <cell r="AA1658">
            <v>0</v>
          </cell>
          <cell r="AD1658">
            <v>0</v>
          </cell>
          <cell r="AJ1658">
            <v>0</v>
          </cell>
        </row>
        <row r="1659">
          <cell r="A1659">
            <v>23002022</v>
          </cell>
          <cell r="C1659" t="str">
            <v>ARO - Gas Cast Iron Pipe Removal to Short</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S1659">
            <v>1</v>
          </cell>
          <cell r="T1659" t="str">
            <v>34</v>
          </cell>
          <cell r="V1659">
            <v>0</v>
          </cell>
          <cell r="W1659">
            <v>0</v>
          </cell>
          <cell r="X1659">
            <v>0</v>
          </cell>
          <cell r="Z1659">
            <v>0</v>
          </cell>
          <cell r="AA1659">
            <v>0</v>
          </cell>
          <cell r="AB1659">
            <v>0</v>
          </cell>
          <cell r="AD1659">
            <v>0</v>
          </cell>
          <cell r="AJ1659">
            <v>0</v>
          </cell>
        </row>
        <row r="1660">
          <cell r="A1660">
            <v>23002032</v>
          </cell>
          <cell r="C1660" t="str">
            <v>ARO - Gas Bare Steel Pipe Removal to Short</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S1660">
            <v>1</v>
          </cell>
          <cell r="T1660" t="str">
            <v>34</v>
          </cell>
          <cell r="V1660">
            <v>0</v>
          </cell>
          <cell r="W1660">
            <v>0</v>
          </cell>
          <cell r="X1660">
            <v>0</v>
          </cell>
          <cell r="Z1660">
            <v>0</v>
          </cell>
          <cell r="AA1660">
            <v>0</v>
          </cell>
          <cell r="AB1660">
            <v>0</v>
          </cell>
          <cell r="AD1660">
            <v>0</v>
          </cell>
          <cell r="AJ1660">
            <v>0</v>
          </cell>
        </row>
        <row r="1661">
          <cell r="A1661">
            <v>23002041</v>
          </cell>
          <cell r="C1661" t="str">
            <v>ARO-Wild Horse Wind</v>
          </cell>
          <cell r="D1661">
            <v>-7003001.4000000004</v>
          </cell>
          <cell r="E1661">
            <v>-7014521.3399999999</v>
          </cell>
          <cell r="F1661">
            <v>-7026060.2300000004</v>
          </cell>
          <cell r="G1661">
            <v>-7090808.6200000001</v>
          </cell>
          <cell r="H1661">
            <v>-7102473</v>
          </cell>
          <cell r="I1661">
            <v>-7123070.1699999999</v>
          </cell>
          <cell r="J1661">
            <v>-7143727.0700000003</v>
          </cell>
          <cell r="K1661">
            <v>-7164443.8799999999</v>
          </cell>
          <cell r="L1661">
            <v>-7185220.7699999996</v>
          </cell>
          <cell r="M1661">
            <v>-7206057.9100000001</v>
          </cell>
          <cell r="N1661">
            <v>-7226955.4800000004</v>
          </cell>
          <cell r="O1661">
            <v>-7247913.6500000004</v>
          </cell>
          <cell r="P1661">
            <v>-7268932.5999999996</v>
          </cell>
          <cell r="Q1661">
            <v>-7138934.9266666668</v>
          </cell>
          <cell r="R1661">
            <v>4</v>
          </cell>
          <cell r="T1661">
            <v>18</v>
          </cell>
          <cell r="Y1661">
            <v>-7138934.9266666668</v>
          </cell>
          <cell r="Z1661">
            <v>0</v>
          </cell>
          <cell r="AA1661">
            <v>-7138934.9266666668</v>
          </cell>
          <cell r="AJ1661">
            <v>0</v>
          </cell>
        </row>
        <row r="1662">
          <cell r="A1662" t="str">
            <v>23002041ARO</v>
          </cell>
          <cell r="C1662" t="str">
            <v>ARO-Wild Horse Wind</v>
          </cell>
          <cell r="D1662">
            <v>0</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T1662">
            <v>18</v>
          </cell>
          <cell r="AB1662">
            <v>0</v>
          </cell>
          <cell r="AC1662">
            <v>0</v>
          </cell>
          <cell r="AD1662">
            <v>0</v>
          </cell>
          <cell r="AJ1662">
            <v>0</v>
          </cell>
        </row>
        <row r="1663">
          <cell r="A1663">
            <v>23002061</v>
          </cell>
          <cell r="C1663" t="str">
            <v>ARO - Transmission Wood Poles to Short Term</v>
          </cell>
          <cell r="D1663">
            <v>114248</v>
          </cell>
          <cell r="E1663">
            <v>114248</v>
          </cell>
          <cell r="F1663">
            <v>114248</v>
          </cell>
          <cell r="G1663">
            <v>82298</v>
          </cell>
          <cell r="H1663">
            <v>82298</v>
          </cell>
          <cell r="I1663">
            <v>82298</v>
          </cell>
          <cell r="J1663">
            <v>82298</v>
          </cell>
          <cell r="K1663">
            <v>82298</v>
          </cell>
          <cell r="L1663">
            <v>82298</v>
          </cell>
          <cell r="M1663">
            <v>82298</v>
          </cell>
          <cell r="N1663">
            <v>82298</v>
          </cell>
          <cell r="O1663">
            <v>82298</v>
          </cell>
          <cell r="P1663">
            <v>82298</v>
          </cell>
          <cell r="Q1663">
            <v>88954.25</v>
          </cell>
          <cell r="R1663">
            <v>4</v>
          </cell>
          <cell r="T1663">
            <v>18</v>
          </cell>
          <cell r="V1663">
            <v>0</v>
          </cell>
          <cell r="W1663">
            <v>0</v>
          </cell>
          <cell r="X1663">
            <v>0</v>
          </cell>
          <cell r="Y1663">
            <v>88954.25</v>
          </cell>
          <cell r="AA1663">
            <v>88954.25</v>
          </cell>
          <cell r="AD1663">
            <v>0</v>
          </cell>
          <cell r="AJ1663">
            <v>0</v>
          </cell>
        </row>
        <row r="1664">
          <cell r="A1664">
            <v>23002052</v>
          </cell>
          <cell r="C1664" t="str">
            <v>ARO-Steel Wrapped Services</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cell r="Q1664">
            <v>0</v>
          </cell>
          <cell r="S1664">
            <v>1</v>
          </cell>
          <cell r="T1664" t="str">
            <v>34</v>
          </cell>
          <cell r="V1664">
            <v>0</v>
          </cell>
          <cell r="W1664">
            <v>0</v>
          </cell>
          <cell r="X1664">
            <v>0</v>
          </cell>
          <cell r="Z1664">
            <v>0</v>
          </cell>
          <cell r="AA1664">
            <v>0</v>
          </cell>
          <cell r="AB1664">
            <v>0</v>
          </cell>
          <cell r="AD1664">
            <v>0</v>
          </cell>
          <cell r="AJ1664">
            <v>0</v>
          </cell>
        </row>
        <row r="1665">
          <cell r="A1665">
            <v>23002062</v>
          </cell>
          <cell r="C1665" t="str">
            <v>ARO-Steel Wrapped Services - Gas ST</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S1665">
            <v>1</v>
          </cell>
          <cell r="T1665">
            <v>34</v>
          </cell>
          <cell r="V1665">
            <v>0</v>
          </cell>
          <cell r="W1665">
            <v>0</v>
          </cell>
          <cell r="X1665">
            <v>0</v>
          </cell>
          <cell r="Z1665">
            <v>0</v>
          </cell>
          <cell r="AA1665">
            <v>0</v>
          </cell>
          <cell r="AB1665">
            <v>0</v>
          </cell>
          <cell r="AD1665">
            <v>0</v>
          </cell>
          <cell r="AJ1665">
            <v>0</v>
          </cell>
        </row>
        <row r="1666">
          <cell r="A1666">
            <v>23002071</v>
          </cell>
          <cell r="C1666" t="str">
            <v>ARO - Distribution Wood Poles Short Term</v>
          </cell>
          <cell r="D1666">
            <v>266857.81</v>
          </cell>
          <cell r="E1666">
            <v>266857.81</v>
          </cell>
          <cell r="F1666">
            <v>266857.81</v>
          </cell>
          <cell r="G1666">
            <v>251781.44</v>
          </cell>
          <cell r="H1666">
            <v>251781.44</v>
          </cell>
          <cell r="I1666">
            <v>251781.44</v>
          </cell>
          <cell r="J1666">
            <v>251781.44</v>
          </cell>
          <cell r="K1666">
            <v>251781.44</v>
          </cell>
          <cell r="L1666">
            <v>251781.44</v>
          </cell>
          <cell r="M1666">
            <v>251781.44</v>
          </cell>
          <cell r="N1666">
            <v>251781.44</v>
          </cell>
          <cell r="O1666">
            <v>251781.44</v>
          </cell>
          <cell r="P1666">
            <v>251781.44</v>
          </cell>
          <cell r="Q1666">
            <v>254922.35041666662</v>
          </cell>
          <cell r="R1666">
            <v>4</v>
          </cell>
          <cell r="T1666">
            <v>18</v>
          </cell>
          <cell r="V1666">
            <v>0</v>
          </cell>
          <cell r="W1666">
            <v>0</v>
          </cell>
          <cell r="X1666">
            <v>0</v>
          </cell>
          <cell r="Y1666">
            <v>254922.35041666662</v>
          </cell>
          <cell r="AA1666">
            <v>254922.35041666662</v>
          </cell>
          <cell r="AC1666">
            <v>0</v>
          </cell>
          <cell r="AD1666">
            <v>0</v>
          </cell>
          <cell r="AJ1666">
            <v>0</v>
          </cell>
        </row>
        <row r="1667">
          <cell r="A1667">
            <v>23002072</v>
          </cell>
          <cell r="C1667" t="str">
            <v>ARO - Gas Mains - Short Term</v>
          </cell>
          <cell r="D1667">
            <v>1804646.16</v>
          </cell>
          <cell r="E1667">
            <v>1804646.16</v>
          </cell>
          <cell r="F1667">
            <v>1804646.16</v>
          </cell>
          <cell r="G1667">
            <v>18711.25</v>
          </cell>
          <cell r="H1667">
            <v>18711.25</v>
          </cell>
          <cell r="I1667">
            <v>18711.25</v>
          </cell>
          <cell r="J1667">
            <v>18711.25</v>
          </cell>
          <cell r="K1667">
            <v>18711.25</v>
          </cell>
          <cell r="L1667">
            <v>18711.25</v>
          </cell>
          <cell r="M1667">
            <v>18711.25</v>
          </cell>
          <cell r="N1667">
            <v>18711.25</v>
          </cell>
          <cell r="O1667">
            <v>18711.25</v>
          </cell>
          <cell r="P1667">
            <v>18711.25</v>
          </cell>
          <cell r="Q1667">
            <v>390781.02291666664</v>
          </cell>
          <cell r="R1667" t="str">
            <v xml:space="preserve"> </v>
          </cell>
          <cell r="S1667">
            <v>1</v>
          </cell>
          <cell r="T1667">
            <v>34</v>
          </cell>
          <cell r="V1667">
            <v>0</v>
          </cell>
          <cell r="W1667">
            <v>0</v>
          </cell>
          <cell r="X1667">
            <v>0</v>
          </cell>
          <cell r="Z1667">
            <v>390781.02291666664</v>
          </cell>
          <cell r="AA1667">
            <v>390781.02291666664</v>
          </cell>
          <cell r="AD1667">
            <v>0</v>
          </cell>
          <cell r="AJ1667">
            <v>0</v>
          </cell>
        </row>
        <row r="1668">
          <cell r="A1668">
            <v>23002081</v>
          </cell>
          <cell r="C1668" t="str">
            <v>ARO - Contaminated Oil &amp; Related Equipment To Short</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4</v>
          </cell>
          <cell r="T1668">
            <v>18</v>
          </cell>
          <cell r="V1668">
            <v>0</v>
          </cell>
          <cell r="W1668">
            <v>0</v>
          </cell>
          <cell r="X1668">
            <v>0</v>
          </cell>
          <cell r="Y1668">
            <v>0</v>
          </cell>
          <cell r="AA1668">
            <v>0</v>
          </cell>
          <cell r="AC1668">
            <v>0</v>
          </cell>
          <cell r="AD1668">
            <v>0</v>
          </cell>
          <cell r="AJ1668">
            <v>0</v>
          </cell>
        </row>
        <row r="1669">
          <cell r="A1669">
            <v>23002091</v>
          </cell>
          <cell r="C1669" t="str">
            <v>ARO - Electric Short Term</v>
          </cell>
          <cell r="D1669">
            <v>-381105.81</v>
          </cell>
          <cell r="E1669">
            <v>-381105.81</v>
          </cell>
          <cell r="F1669">
            <v>-381105.81</v>
          </cell>
          <cell r="G1669">
            <v>-334079.44</v>
          </cell>
          <cell r="H1669">
            <v>-334079.44</v>
          </cell>
          <cell r="I1669">
            <v>-334079.44</v>
          </cell>
          <cell r="J1669">
            <v>-334079.44</v>
          </cell>
          <cell r="K1669">
            <v>-334079.44</v>
          </cell>
          <cell r="L1669">
            <v>-334079.44</v>
          </cell>
          <cell r="M1669">
            <v>-334079.44</v>
          </cell>
          <cell r="N1669">
            <v>-334079.44</v>
          </cell>
          <cell r="O1669">
            <v>-334079.44</v>
          </cell>
          <cell r="P1669">
            <v>-334079.44</v>
          </cell>
          <cell r="Q1669">
            <v>-343876.60041666665</v>
          </cell>
          <cell r="R1669">
            <v>4</v>
          </cell>
          <cell r="T1669">
            <v>18</v>
          </cell>
          <cell r="V1669">
            <v>0</v>
          </cell>
          <cell r="W1669">
            <v>0</v>
          </cell>
          <cell r="X1669">
            <v>0</v>
          </cell>
          <cell r="Y1669">
            <v>-343876.60041666665</v>
          </cell>
          <cell r="AA1669">
            <v>-343876.60041666665</v>
          </cell>
          <cell r="AC1669">
            <v>0</v>
          </cell>
          <cell r="AD1669">
            <v>0</v>
          </cell>
          <cell r="AJ1669">
            <v>0</v>
          </cell>
        </row>
        <row r="1670">
          <cell r="A1670" t="str">
            <v>23002091ARO</v>
          </cell>
          <cell r="C1670" t="str">
            <v>ARO - Asbestos Electric ST</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T1670">
            <v>18</v>
          </cell>
          <cell r="V1670">
            <v>0</v>
          </cell>
          <cell r="W1670">
            <v>0</v>
          </cell>
          <cell r="X1670">
            <v>0</v>
          </cell>
          <cell r="AB1670">
            <v>0</v>
          </cell>
          <cell r="AC1670">
            <v>0</v>
          </cell>
          <cell r="AD1670">
            <v>0</v>
          </cell>
          <cell r="AJ1670">
            <v>0</v>
          </cell>
        </row>
        <row r="1671">
          <cell r="A1671">
            <v>23002092</v>
          </cell>
          <cell r="C1671" t="str">
            <v>ARO - Gas Short Term</v>
          </cell>
          <cell r="D1671">
            <v>-1804646.16</v>
          </cell>
          <cell r="E1671">
            <v>-1804646.16</v>
          </cell>
          <cell r="F1671">
            <v>-1804646.16</v>
          </cell>
          <cell r="G1671">
            <v>-18711.25</v>
          </cell>
          <cell r="H1671">
            <v>-18711.25</v>
          </cell>
          <cell r="I1671">
            <v>-18711.25</v>
          </cell>
          <cell r="J1671">
            <v>-18711.25</v>
          </cell>
          <cell r="K1671">
            <v>-18711.25</v>
          </cell>
          <cell r="L1671">
            <v>-18711.25</v>
          </cell>
          <cell r="M1671">
            <v>-18711.25</v>
          </cell>
          <cell r="N1671">
            <v>-18711.25</v>
          </cell>
          <cell r="O1671">
            <v>-18711.25</v>
          </cell>
          <cell r="P1671">
            <v>-18711.25</v>
          </cell>
          <cell r="Q1671">
            <v>-390781.02291666664</v>
          </cell>
          <cell r="S1671">
            <v>1</v>
          </cell>
          <cell r="T1671" t="str">
            <v>34</v>
          </cell>
          <cell r="V1671">
            <v>0</v>
          </cell>
          <cell r="W1671">
            <v>0</v>
          </cell>
          <cell r="X1671">
            <v>0</v>
          </cell>
          <cell r="Z1671">
            <v>-390781.02291666664</v>
          </cell>
          <cell r="AA1671">
            <v>-390781.02291666664</v>
          </cell>
          <cell r="AD1671">
            <v>0</v>
          </cell>
          <cell r="AJ1671">
            <v>0</v>
          </cell>
        </row>
        <row r="1672">
          <cell r="A1672">
            <v>23003003</v>
          </cell>
          <cell r="C1672" t="str">
            <v>ARO - Common - Short Term</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T1672" t="str">
            <v>26</v>
          </cell>
          <cell r="V1672">
            <v>0</v>
          </cell>
          <cell r="W1672">
            <v>0</v>
          </cell>
          <cell r="X1672">
            <v>0</v>
          </cell>
          <cell r="AB1672">
            <v>0</v>
          </cell>
          <cell r="AC1672">
            <v>0</v>
          </cell>
          <cell r="AD1672">
            <v>0</v>
          </cell>
          <cell r="AJ1672">
            <v>0</v>
          </cell>
        </row>
        <row r="1673">
          <cell r="A1673">
            <v>23003011</v>
          </cell>
          <cell r="C1673" t="str">
            <v>ARO - Asbestos Electric - ST</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4</v>
          </cell>
          <cell r="T1673">
            <v>18</v>
          </cell>
          <cell r="V1673">
            <v>0</v>
          </cell>
          <cell r="W1673">
            <v>0</v>
          </cell>
          <cell r="X1673">
            <v>0</v>
          </cell>
          <cell r="Y1673">
            <v>0</v>
          </cell>
          <cell r="AA1673">
            <v>0</v>
          </cell>
          <cell r="AJ1673">
            <v>0</v>
          </cell>
        </row>
        <row r="1674">
          <cell r="A1674">
            <v>23003013</v>
          </cell>
          <cell r="C1674" t="str">
            <v>ARO - Asebestos Common - ST</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T1674" t="str">
            <v>26</v>
          </cell>
          <cell r="V1674">
            <v>0</v>
          </cell>
          <cell r="W1674">
            <v>0</v>
          </cell>
          <cell r="X1674">
            <v>0</v>
          </cell>
          <cell r="AB1674">
            <v>0</v>
          </cell>
          <cell r="AC1674">
            <v>0</v>
          </cell>
          <cell r="AD1674">
            <v>0</v>
          </cell>
          <cell r="AJ1674">
            <v>0</v>
          </cell>
        </row>
        <row r="1675">
          <cell r="A1675">
            <v>23100011</v>
          </cell>
          <cell r="C1675" t="str">
            <v>Note Payable - Hopper - Wind Ridge Site</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T1675">
            <v>9</v>
          </cell>
          <cell r="V1675">
            <v>0</v>
          </cell>
          <cell r="W1675">
            <v>0</v>
          </cell>
          <cell r="X1675">
            <v>0</v>
          </cell>
          <cell r="AD1675">
            <v>0</v>
          </cell>
          <cell r="AJ1675">
            <v>0</v>
          </cell>
        </row>
        <row r="1676">
          <cell r="A1676">
            <v>23100093</v>
          </cell>
          <cell r="C1676" t="str">
            <v>Lehman Brother CP issuances</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T1676">
            <v>9</v>
          </cell>
          <cell r="V1676">
            <v>0</v>
          </cell>
          <cell r="W1676">
            <v>0</v>
          </cell>
          <cell r="X1676">
            <v>0</v>
          </cell>
          <cell r="AD1676">
            <v>0</v>
          </cell>
          <cell r="AJ1676">
            <v>0</v>
          </cell>
        </row>
        <row r="1677">
          <cell r="A1677">
            <v>23100103</v>
          </cell>
          <cell r="C1677" t="str">
            <v>2008 PSE Bridge Loan Agreement</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T1677">
            <v>9</v>
          </cell>
          <cell r="V1677">
            <v>0</v>
          </cell>
          <cell r="W1677">
            <v>0</v>
          </cell>
          <cell r="X1677">
            <v>0</v>
          </cell>
          <cell r="AD1677">
            <v>0</v>
          </cell>
          <cell r="AJ1677">
            <v>0</v>
          </cell>
        </row>
        <row r="1678">
          <cell r="A1678">
            <v>23100400</v>
          </cell>
          <cell r="C1678" t="str">
            <v>Short Term Debt - Citibank</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T1678">
            <v>9</v>
          </cell>
          <cell r="V1678">
            <v>0</v>
          </cell>
          <cell r="W1678">
            <v>0</v>
          </cell>
          <cell r="X1678">
            <v>0</v>
          </cell>
          <cell r="AD1678">
            <v>0</v>
          </cell>
          <cell r="AJ1678">
            <v>0</v>
          </cell>
        </row>
        <row r="1679">
          <cell r="A1679">
            <v>23100410</v>
          </cell>
          <cell r="C1679" t="str">
            <v>Short Term Debt - JP Morgan Chase</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T1679">
            <v>9</v>
          </cell>
          <cell r="V1679">
            <v>0</v>
          </cell>
          <cell r="W1679">
            <v>0</v>
          </cell>
          <cell r="X1679">
            <v>0</v>
          </cell>
          <cell r="AD1679">
            <v>0</v>
          </cell>
          <cell r="AJ1679">
            <v>0</v>
          </cell>
        </row>
        <row r="1680">
          <cell r="A1680">
            <v>23108313</v>
          </cell>
          <cell r="C1680" t="str">
            <v>US Bank - Commercial Paper</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T1680">
            <v>9</v>
          </cell>
          <cell r="V1680">
            <v>0</v>
          </cell>
          <cell r="W1680">
            <v>0</v>
          </cell>
          <cell r="X1680">
            <v>0</v>
          </cell>
          <cell r="AD1680">
            <v>0</v>
          </cell>
          <cell r="AJ1680">
            <v>0</v>
          </cell>
        </row>
        <row r="1681">
          <cell r="A1681">
            <v>23108323</v>
          </cell>
          <cell r="C1681" t="str">
            <v>Wells Fargo Bank - Commercial Paper</v>
          </cell>
          <cell r="D1681">
            <v>-39000000</v>
          </cell>
          <cell r="E1681">
            <v>-35000000</v>
          </cell>
          <cell r="F1681">
            <v>-37000000</v>
          </cell>
          <cell r="G1681">
            <v>-67000000</v>
          </cell>
          <cell r="H1681">
            <v>-45000000</v>
          </cell>
          <cell r="I1681">
            <v>0</v>
          </cell>
          <cell r="J1681">
            <v>0</v>
          </cell>
          <cell r="K1681">
            <v>0</v>
          </cell>
          <cell r="L1681">
            <v>0</v>
          </cell>
          <cell r="M1681">
            <v>-17000000</v>
          </cell>
          <cell r="N1681">
            <v>-17000000</v>
          </cell>
          <cell r="O1681">
            <v>-28000000</v>
          </cell>
          <cell r="P1681">
            <v>-54000000</v>
          </cell>
          <cell r="Q1681">
            <v>-24375000</v>
          </cell>
          <cell r="T1681">
            <v>9</v>
          </cell>
          <cell r="V1681">
            <v>-24375000</v>
          </cell>
          <cell r="W1681">
            <v>-24375000</v>
          </cell>
          <cell r="X1681">
            <v>-24375000</v>
          </cell>
          <cell r="AD1681">
            <v>0</v>
          </cell>
          <cell r="AJ1681">
            <v>0</v>
          </cell>
        </row>
        <row r="1682">
          <cell r="A1682">
            <v>23108363</v>
          </cell>
          <cell r="C1682" t="str">
            <v>Merrill Lynch - Commercial Paper</v>
          </cell>
          <cell r="D1682">
            <v>0</v>
          </cell>
          <cell r="E1682">
            <v>0</v>
          </cell>
          <cell r="F1682">
            <v>-30000000</v>
          </cell>
          <cell r="G1682">
            <v>-31000000</v>
          </cell>
          <cell r="H1682">
            <v>-20000000</v>
          </cell>
          <cell r="I1682">
            <v>0</v>
          </cell>
          <cell r="J1682">
            <v>0</v>
          </cell>
          <cell r="K1682">
            <v>0</v>
          </cell>
          <cell r="L1682">
            <v>0</v>
          </cell>
          <cell r="M1682">
            <v>0</v>
          </cell>
          <cell r="N1682">
            <v>0</v>
          </cell>
          <cell r="O1682">
            <v>-10000000</v>
          </cell>
          <cell r="P1682">
            <v>-52000000</v>
          </cell>
          <cell r="Q1682">
            <v>-9750000</v>
          </cell>
          <cell r="T1682">
            <v>9</v>
          </cell>
          <cell r="V1682">
            <v>-9750000</v>
          </cell>
          <cell r="W1682">
            <v>-9750000</v>
          </cell>
          <cell r="X1682">
            <v>-9750000</v>
          </cell>
          <cell r="AD1682">
            <v>0</v>
          </cell>
          <cell r="AJ1682">
            <v>0</v>
          </cell>
        </row>
        <row r="1683">
          <cell r="A1683">
            <v>23108383</v>
          </cell>
          <cell r="C1683" t="str">
            <v>Suntrust Bank - Commercial Paper</v>
          </cell>
          <cell r="D1683">
            <v>-40500000</v>
          </cell>
          <cell r="E1683">
            <v>-42000000</v>
          </cell>
          <cell r="F1683">
            <v>-43000000</v>
          </cell>
          <cell r="G1683">
            <v>-61004000</v>
          </cell>
          <cell r="H1683">
            <v>-28000000</v>
          </cell>
          <cell r="I1683">
            <v>0</v>
          </cell>
          <cell r="J1683">
            <v>0</v>
          </cell>
          <cell r="K1683">
            <v>0</v>
          </cell>
          <cell r="L1683">
            <v>0</v>
          </cell>
          <cell r="M1683">
            <v>-19000000</v>
          </cell>
          <cell r="N1683">
            <v>-16000000</v>
          </cell>
          <cell r="O1683">
            <v>-28000000</v>
          </cell>
          <cell r="P1683">
            <v>-66000000</v>
          </cell>
          <cell r="Q1683">
            <v>-24187833.333333332</v>
          </cell>
          <cell r="T1683">
            <v>9</v>
          </cell>
          <cell r="V1683">
            <v>-24187833.333333332</v>
          </cell>
          <cell r="W1683">
            <v>-24187833.333333332</v>
          </cell>
          <cell r="X1683">
            <v>-24187833.333333332</v>
          </cell>
          <cell r="AD1683">
            <v>0</v>
          </cell>
          <cell r="AJ1683">
            <v>0</v>
          </cell>
        </row>
        <row r="1684">
          <cell r="A1684">
            <v>23108623</v>
          </cell>
          <cell r="C1684" t="str">
            <v>MM-BID LINE-KBC</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T1684">
            <v>9</v>
          </cell>
          <cell r="V1684">
            <v>0</v>
          </cell>
          <cell r="W1684">
            <v>0</v>
          </cell>
          <cell r="X1684">
            <v>0</v>
          </cell>
          <cell r="AD1684">
            <v>0</v>
          </cell>
          <cell r="AJ1684">
            <v>0</v>
          </cell>
        </row>
        <row r="1685">
          <cell r="A1685">
            <v>23108373</v>
          </cell>
          <cell r="C1685" t="str">
            <v>Wachovia - Credit Facility Loan</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T1685" t="str">
            <v>9</v>
          </cell>
          <cell r="V1685">
            <v>0</v>
          </cell>
          <cell r="W1685">
            <v>0</v>
          </cell>
          <cell r="X1685">
            <v>0</v>
          </cell>
          <cell r="AD1685">
            <v>0</v>
          </cell>
          <cell r="AJ1685">
            <v>0</v>
          </cell>
        </row>
        <row r="1686">
          <cell r="A1686">
            <v>23108633</v>
          </cell>
          <cell r="C1686" t="str">
            <v>PSE Barclays Operating Credit Facility</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T1686" t="str">
            <v>9</v>
          </cell>
          <cell r="V1686">
            <v>0</v>
          </cell>
          <cell r="W1686">
            <v>0</v>
          </cell>
          <cell r="X1686">
            <v>0</v>
          </cell>
          <cell r="AD1686">
            <v>0</v>
          </cell>
          <cell r="AJ1686">
            <v>0</v>
          </cell>
        </row>
        <row r="1687">
          <cell r="A1687">
            <v>23108643</v>
          </cell>
          <cell r="C1687" t="str">
            <v>PSE Barclays Capital Expenditure Credit Facility</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T1687" t="str">
            <v>9</v>
          </cell>
          <cell r="V1687">
            <v>0</v>
          </cell>
          <cell r="W1687">
            <v>0</v>
          </cell>
          <cell r="X1687">
            <v>0</v>
          </cell>
          <cell r="AD1687">
            <v>0</v>
          </cell>
          <cell r="AJ1687">
            <v>0</v>
          </cell>
        </row>
        <row r="1688">
          <cell r="A1688">
            <v>23108653</v>
          </cell>
          <cell r="C1688" t="str">
            <v>PSE Barclays Operating Credit Facility</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T1688" t="str">
            <v>9</v>
          </cell>
          <cell r="V1688">
            <v>0</v>
          </cell>
          <cell r="W1688">
            <v>0</v>
          </cell>
          <cell r="X1688">
            <v>0</v>
          </cell>
          <cell r="AD1688">
            <v>0</v>
          </cell>
          <cell r="AJ1688">
            <v>0</v>
          </cell>
        </row>
        <row r="1689">
          <cell r="A1689">
            <v>23200011</v>
          </cell>
          <cell r="C1689" t="str">
            <v>WECO - Vouchers Payable</v>
          </cell>
          <cell r="D1689">
            <v>-7914794.1299999999</v>
          </cell>
          <cell r="E1689">
            <v>-5620095.2800000003</v>
          </cell>
          <cell r="F1689">
            <v>-6914029.0599999996</v>
          </cell>
          <cell r="G1689">
            <v>-8339124.7599999998</v>
          </cell>
          <cell r="H1689">
            <v>-5749772.5599999996</v>
          </cell>
          <cell r="I1689">
            <v>-6527712.5999999996</v>
          </cell>
          <cell r="J1689">
            <v>-7165673.2800000003</v>
          </cell>
          <cell r="K1689">
            <v>-3424310.68</v>
          </cell>
          <cell r="L1689">
            <v>-4020704.44</v>
          </cell>
          <cell r="M1689">
            <v>-8772736.7300000004</v>
          </cell>
          <cell r="N1689">
            <v>-9241264.8699999992</v>
          </cell>
          <cell r="O1689">
            <v>-8488892.3000000007</v>
          </cell>
          <cell r="P1689">
            <v>-9184984.0899999999</v>
          </cell>
          <cell r="Q1689">
            <v>-6901183.8058333332</v>
          </cell>
          <cell r="AD1689">
            <v>0</v>
          </cell>
          <cell r="AH1689">
            <v>-6901183.8058333332</v>
          </cell>
          <cell r="AJ1689">
            <v>0</v>
          </cell>
        </row>
        <row r="1690">
          <cell r="A1690">
            <v>23200031</v>
          </cell>
          <cell r="C1690" t="str">
            <v>A/P - Power Cost</v>
          </cell>
          <cell r="D1690">
            <v>-29625544.02</v>
          </cell>
          <cell r="E1690">
            <v>-26663292.129999999</v>
          </cell>
          <cell r="F1690">
            <v>-20640090.16</v>
          </cell>
          <cell r="G1690">
            <v>-25060118.140000001</v>
          </cell>
          <cell r="H1690">
            <v>-23107317.079999998</v>
          </cell>
          <cell r="I1690">
            <v>-20644391</v>
          </cell>
          <cell r="J1690">
            <v>-16782958.489999998</v>
          </cell>
          <cell r="K1690">
            <v>-14637607.84</v>
          </cell>
          <cell r="L1690">
            <v>-17777864</v>
          </cell>
          <cell r="M1690">
            <v>-22775477.739999998</v>
          </cell>
          <cell r="N1690">
            <v>-24155839.609999999</v>
          </cell>
          <cell r="O1690">
            <v>-25164975.420000002</v>
          </cell>
          <cell r="P1690">
            <v>-25623557.07</v>
          </cell>
          <cell r="Q1690">
            <v>-22086206.846250001</v>
          </cell>
          <cell r="V1690">
            <v>0</v>
          </cell>
          <cell r="W1690">
            <v>0</v>
          </cell>
          <cell r="X1690">
            <v>0</v>
          </cell>
          <cell r="AD1690">
            <v>0</v>
          </cell>
          <cell r="AH1690">
            <v>-22086206.846250001</v>
          </cell>
          <cell r="AJ1690">
            <v>0</v>
          </cell>
        </row>
        <row r="1691">
          <cell r="A1691">
            <v>23200033</v>
          </cell>
          <cell r="C1691" t="str">
            <v>Accounts Payable - Vouchers (Electric Sys)</v>
          </cell>
          <cell r="D1691">
            <v>-615933.84</v>
          </cell>
          <cell r="E1691">
            <v>-660828.22</v>
          </cell>
          <cell r="F1691">
            <v>-634430.38</v>
          </cell>
          <cell r="G1691">
            <v>-988819</v>
          </cell>
          <cell r="H1691">
            <v>-317849.65999999997</v>
          </cell>
          <cell r="I1691">
            <v>-275062.5</v>
          </cell>
          <cell r="J1691">
            <v>-290062.5</v>
          </cell>
          <cell r="K1691">
            <v>-409746.27</v>
          </cell>
          <cell r="L1691">
            <v>-175062.5</v>
          </cell>
          <cell r="M1691">
            <v>-175062.5</v>
          </cell>
          <cell r="N1691">
            <v>-277853.21000000002</v>
          </cell>
          <cell r="O1691">
            <v>-175062.5</v>
          </cell>
          <cell r="P1691">
            <v>-175062.5</v>
          </cell>
          <cell r="Q1691">
            <v>-397944.78416666668</v>
          </cell>
          <cell r="V1691">
            <v>0</v>
          </cell>
          <cell r="W1691">
            <v>0</v>
          </cell>
          <cell r="X1691">
            <v>0</v>
          </cell>
          <cell r="AD1691">
            <v>0</v>
          </cell>
          <cell r="AH1691">
            <v>-397944.78416666668</v>
          </cell>
          <cell r="AJ1691">
            <v>0</v>
          </cell>
        </row>
        <row r="1692">
          <cell r="A1692">
            <v>23200041</v>
          </cell>
          <cell r="C1692" t="str">
            <v>A/P - BPA Transmission Payable</v>
          </cell>
          <cell r="D1692">
            <v>-8698973</v>
          </cell>
          <cell r="E1692">
            <v>-9740982</v>
          </cell>
          <cell r="F1692">
            <v>-8442341</v>
          </cell>
          <cell r="G1692">
            <v>-8319532</v>
          </cell>
          <cell r="H1692">
            <v>-8903429</v>
          </cell>
          <cell r="I1692">
            <v>-8997315</v>
          </cell>
          <cell r="J1692">
            <v>-8974112</v>
          </cell>
          <cell r="K1692">
            <v>-9211987</v>
          </cell>
          <cell r="L1692">
            <v>-9218953</v>
          </cell>
          <cell r="M1692">
            <v>-8903164</v>
          </cell>
          <cell r="N1692">
            <v>-8985468</v>
          </cell>
          <cell r="O1692">
            <v>-9061783</v>
          </cell>
          <cell r="P1692">
            <v>-8990499</v>
          </cell>
          <cell r="Q1692">
            <v>-8966983.5</v>
          </cell>
          <cell r="V1692">
            <v>0</v>
          </cell>
          <cell r="W1692">
            <v>0</v>
          </cell>
          <cell r="X1692">
            <v>0</v>
          </cell>
          <cell r="AD1692">
            <v>0</v>
          </cell>
          <cell r="AH1692">
            <v>-8966983.5</v>
          </cell>
          <cell r="AJ1692">
            <v>0</v>
          </cell>
        </row>
        <row r="1693">
          <cell r="A1693">
            <v>23200051</v>
          </cell>
          <cell r="C1693" t="str">
            <v>A/P - Firm Contract Power Payable</v>
          </cell>
          <cell r="D1693">
            <v>-6924629.1600000001</v>
          </cell>
          <cell r="E1693">
            <v>-7044053.9100000001</v>
          </cell>
          <cell r="F1693">
            <v>-7409645.9000000004</v>
          </cell>
          <cell r="G1693">
            <v>-11313744.26</v>
          </cell>
          <cell r="H1693">
            <v>-11351518.609999999</v>
          </cell>
          <cell r="I1693">
            <v>-10656118.25</v>
          </cell>
          <cell r="J1693">
            <v>-11022462.109999999</v>
          </cell>
          <cell r="K1693">
            <v>-11067498.119999999</v>
          </cell>
          <cell r="L1693">
            <v>-11289426.32</v>
          </cell>
          <cell r="M1693">
            <v>-10904831.32</v>
          </cell>
          <cell r="N1693">
            <v>-11416298.220000001</v>
          </cell>
          <cell r="O1693">
            <v>-11094848.609999999</v>
          </cell>
          <cell r="P1693">
            <v>-10706757.33</v>
          </cell>
          <cell r="Q1693">
            <v>-10282178.239583332</v>
          </cell>
          <cell r="V1693">
            <v>0</v>
          </cell>
          <cell r="W1693">
            <v>0</v>
          </cell>
          <cell r="X1693">
            <v>0</v>
          </cell>
          <cell r="AD1693">
            <v>0</v>
          </cell>
          <cell r="AH1693">
            <v>-10282178.239583332</v>
          </cell>
          <cell r="AJ1693">
            <v>0</v>
          </cell>
        </row>
        <row r="1694">
          <cell r="A1694">
            <v>23200061</v>
          </cell>
          <cell r="C1694" t="str">
            <v>A/P - Secondary Power Payable</v>
          </cell>
          <cell r="D1694">
            <v>-15775185.039999999</v>
          </cell>
          <cell r="E1694">
            <v>-10890603.939999999</v>
          </cell>
          <cell r="F1694">
            <v>-12395087.18</v>
          </cell>
          <cell r="G1694">
            <v>-15957547.33</v>
          </cell>
          <cell r="H1694">
            <v>-19624604.390000001</v>
          </cell>
          <cell r="I1694">
            <v>-13949463.609999999</v>
          </cell>
          <cell r="J1694">
            <v>-17283436.09</v>
          </cell>
          <cell r="K1694">
            <v>-11023173.029999999</v>
          </cell>
          <cell r="L1694">
            <v>-9014408.1400000006</v>
          </cell>
          <cell r="M1694">
            <v>-8422777.9199999999</v>
          </cell>
          <cell r="N1694">
            <v>-8616670.9700000007</v>
          </cell>
          <cell r="O1694">
            <v>-12665076.310000001</v>
          </cell>
          <cell r="P1694">
            <v>-11542164.65</v>
          </cell>
          <cell r="Q1694">
            <v>-12791793.64625</v>
          </cell>
          <cell r="V1694">
            <v>0</v>
          </cell>
          <cell r="W1694">
            <v>0</v>
          </cell>
          <cell r="X1694">
            <v>0</v>
          </cell>
          <cell r="AD1694">
            <v>0</v>
          </cell>
          <cell r="AH1694">
            <v>-12791793.64625</v>
          </cell>
          <cell r="AJ1694">
            <v>0</v>
          </cell>
        </row>
        <row r="1695">
          <cell r="A1695">
            <v>23200063</v>
          </cell>
          <cell r="C1695" t="str">
            <v>Accounts Payable - Payroll (Electric Sys)</v>
          </cell>
          <cell r="D1695">
            <v>-2986601.86</v>
          </cell>
          <cell r="E1695">
            <v>0</v>
          </cell>
          <cell r="F1695">
            <v>-490.66</v>
          </cell>
          <cell r="G1695">
            <v>0</v>
          </cell>
          <cell r="H1695">
            <v>0</v>
          </cell>
          <cell r="I1695">
            <v>-2837916.34</v>
          </cell>
          <cell r="J1695">
            <v>-3014780.23</v>
          </cell>
          <cell r="K1695">
            <v>0</v>
          </cell>
          <cell r="L1695">
            <v>0</v>
          </cell>
          <cell r="M1695">
            <v>0</v>
          </cell>
          <cell r="N1695">
            <v>0</v>
          </cell>
          <cell r="O1695">
            <v>-2885135.74</v>
          </cell>
          <cell r="P1695">
            <v>-131961</v>
          </cell>
          <cell r="Q1695">
            <v>-858133.70000000007</v>
          </cell>
          <cell r="V1695">
            <v>0</v>
          </cell>
          <cell r="W1695">
            <v>0</v>
          </cell>
          <cell r="X1695">
            <v>0</v>
          </cell>
          <cell r="AD1695">
            <v>0</v>
          </cell>
          <cell r="AH1695">
            <v>-858133.70000000007</v>
          </cell>
          <cell r="AJ1695">
            <v>0</v>
          </cell>
        </row>
        <row r="1696">
          <cell r="A1696">
            <v>23200071</v>
          </cell>
          <cell r="C1696" t="str">
            <v>A/P - PURPA Power Payable</v>
          </cell>
          <cell r="D1696">
            <v>-594071.09</v>
          </cell>
          <cell r="E1696">
            <v>-566976.47</v>
          </cell>
          <cell r="F1696">
            <v>-1774725.69</v>
          </cell>
          <cell r="G1696">
            <v>-2193211</v>
          </cell>
          <cell r="H1696">
            <v>-2082245.87</v>
          </cell>
          <cell r="I1696">
            <v>-2671983.27</v>
          </cell>
          <cell r="J1696">
            <v>-2698491.22</v>
          </cell>
          <cell r="K1696">
            <v>-2929155.65</v>
          </cell>
          <cell r="L1696">
            <v>-2841595.92</v>
          </cell>
          <cell r="M1696">
            <v>-2257142.4900000002</v>
          </cell>
          <cell r="N1696">
            <v>-1632602.62</v>
          </cell>
          <cell r="O1696">
            <v>-1314311.3400000001</v>
          </cell>
          <cell r="P1696">
            <v>-1133636.53</v>
          </cell>
          <cell r="Q1696">
            <v>-1985524.6125000005</v>
          </cell>
          <cell r="V1696">
            <v>0</v>
          </cell>
          <cell r="W1696">
            <v>0</v>
          </cell>
          <cell r="X1696">
            <v>0</v>
          </cell>
          <cell r="AD1696">
            <v>0</v>
          </cell>
          <cell r="AH1696">
            <v>-1985524.6125000005</v>
          </cell>
          <cell r="AJ1696">
            <v>0</v>
          </cell>
        </row>
        <row r="1697">
          <cell r="A1697">
            <v>23200081</v>
          </cell>
          <cell r="C1697" t="str">
            <v>A/P - Combustion Turbine Fuel Payable</v>
          </cell>
          <cell r="D1697">
            <v>-3609433.12</v>
          </cell>
          <cell r="E1697">
            <v>-3671335.32</v>
          </cell>
          <cell r="F1697">
            <v>-4345901.05</v>
          </cell>
          <cell r="G1697">
            <v>-4805719.95</v>
          </cell>
          <cell r="H1697">
            <v>-4519782.45</v>
          </cell>
          <cell r="I1697">
            <v>-4467394.74</v>
          </cell>
          <cell r="J1697">
            <v>-4383578.47</v>
          </cell>
          <cell r="K1697">
            <v>-3935846.78</v>
          </cell>
          <cell r="L1697">
            <v>-3901450.25</v>
          </cell>
          <cell r="M1697">
            <v>-3818760.19</v>
          </cell>
          <cell r="N1697">
            <v>-4207049.38</v>
          </cell>
          <cell r="O1697">
            <v>-4503863.4800000004</v>
          </cell>
          <cell r="P1697">
            <v>-3108482.88</v>
          </cell>
          <cell r="Q1697">
            <v>-4159970.0050000004</v>
          </cell>
          <cell r="V1697">
            <v>0</v>
          </cell>
          <cell r="W1697">
            <v>0</v>
          </cell>
          <cell r="X1697">
            <v>0</v>
          </cell>
          <cell r="AD1697">
            <v>0</v>
          </cell>
          <cell r="AH1697">
            <v>-4159970.0050000004</v>
          </cell>
          <cell r="AJ1697">
            <v>0</v>
          </cell>
        </row>
        <row r="1698">
          <cell r="A1698">
            <v>23200083</v>
          </cell>
          <cell r="C1698" t="str">
            <v>Accrued Liabilities</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V1698">
            <v>0</v>
          </cell>
          <cell r="W1698">
            <v>0</v>
          </cell>
          <cell r="X1698">
            <v>0</v>
          </cell>
          <cell r="AD1698">
            <v>0</v>
          </cell>
          <cell r="AH1698">
            <v>0</v>
          </cell>
          <cell r="AJ1698">
            <v>0</v>
          </cell>
        </row>
        <row r="1699">
          <cell r="A1699">
            <v>23200091</v>
          </cell>
          <cell r="C1699" t="str">
            <v>A/P - Competitive Bid Conservation Paya</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V1699">
            <v>0</v>
          </cell>
          <cell r="W1699">
            <v>0</v>
          </cell>
          <cell r="X1699">
            <v>0</v>
          </cell>
          <cell r="AD1699">
            <v>0</v>
          </cell>
          <cell r="AH1699">
            <v>0</v>
          </cell>
          <cell r="AJ1699">
            <v>0</v>
          </cell>
        </row>
        <row r="1700">
          <cell r="A1700">
            <v>23200101</v>
          </cell>
          <cell r="C1700" t="str">
            <v>A/P - Financial Swap payable</v>
          </cell>
          <cell r="D1700">
            <v>-1.92</v>
          </cell>
          <cell r="E1700">
            <v>-694808</v>
          </cell>
          <cell r="F1700">
            <v>-330930.21000000002</v>
          </cell>
          <cell r="G1700">
            <v>-487703.02</v>
          </cell>
          <cell r="H1700">
            <v>-298043.86</v>
          </cell>
          <cell r="I1700">
            <v>-98960.24</v>
          </cell>
          <cell r="J1700">
            <v>-568927.19999999995</v>
          </cell>
          <cell r="K1700">
            <v>-1160970.23</v>
          </cell>
          <cell r="L1700">
            <v>-508512.28</v>
          </cell>
          <cell r="M1700">
            <v>0.88</v>
          </cell>
          <cell r="N1700">
            <v>-146218</v>
          </cell>
          <cell r="O1700">
            <v>-546498</v>
          </cell>
          <cell r="P1700">
            <v>-99192</v>
          </cell>
          <cell r="Q1700">
            <v>-407597.26</v>
          </cell>
          <cell r="V1700">
            <v>0</v>
          </cell>
          <cell r="W1700">
            <v>0</v>
          </cell>
          <cell r="X1700">
            <v>0</v>
          </cell>
          <cell r="AD1700">
            <v>0</v>
          </cell>
          <cell r="AH1700">
            <v>-407597.26</v>
          </cell>
          <cell r="AJ1700">
            <v>0</v>
          </cell>
        </row>
        <row r="1701">
          <cell r="A1701">
            <v>23200103</v>
          </cell>
          <cell r="C1701" t="str">
            <v>Salvation Army Donations</v>
          </cell>
          <cell r="D1701">
            <v>-64137.51</v>
          </cell>
          <cell r="E1701">
            <v>-67897.990000000005</v>
          </cell>
          <cell r="F1701">
            <v>-75545.399999999994</v>
          </cell>
          <cell r="G1701">
            <v>-98238.98</v>
          </cell>
          <cell r="H1701">
            <v>-61237.04</v>
          </cell>
          <cell r="I1701">
            <v>-59846.28</v>
          </cell>
          <cell r="J1701">
            <v>-60638.26</v>
          </cell>
          <cell r="K1701">
            <v>-45545.08</v>
          </cell>
          <cell r="L1701">
            <v>-54748.59</v>
          </cell>
          <cell r="M1701">
            <v>-54463.74</v>
          </cell>
          <cell r="N1701">
            <v>-53125.96</v>
          </cell>
          <cell r="O1701">
            <v>-57751.51</v>
          </cell>
          <cell r="P1701">
            <v>-62676.92</v>
          </cell>
          <cell r="Q1701">
            <v>-62703.837083333325</v>
          </cell>
          <cell r="U1701" t="str">
            <v>No Change</v>
          </cell>
          <cell r="V1701">
            <v>0</v>
          </cell>
          <cell r="W1701">
            <v>0</v>
          </cell>
          <cell r="X1701">
            <v>0</v>
          </cell>
          <cell r="AD1701">
            <v>0</v>
          </cell>
          <cell r="AH1701">
            <v>-62703.837083333325</v>
          </cell>
          <cell r="AJ1701">
            <v>0</v>
          </cell>
        </row>
        <row r="1702">
          <cell r="A1702">
            <v>23200111</v>
          </cell>
          <cell r="C1702" t="str">
            <v>A/P - Transmission Payable (Non-BPA)</v>
          </cell>
          <cell r="D1702">
            <v>-288762.51</v>
          </cell>
          <cell r="E1702">
            <v>-275546.38</v>
          </cell>
          <cell r="F1702">
            <v>-476252.47</v>
          </cell>
          <cell r="G1702">
            <v>-473439.49</v>
          </cell>
          <cell r="H1702">
            <v>-466020.15</v>
          </cell>
          <cell r="I1702">
            <v>-281328.40000000002</v>
          </cell>
          <cell r="J1702">
            <v>-230747.31</v>
          </cell>
          <cell r="K1702">
            <v>-242511</v>
          </cell>
          <cell r="L1702">
            <v>-233984.9</v>
          </cell>
          <cell r="M1702">
            <v>-134828.13</v>
          </cell>
          <cell r="N1702">
            <v>-337734.73</v>
          </cell>
          <cell r="O1702">
            <v>-297791.26</v>
          </cell>
          <cell r="P1702">
            <v>-671270.15</v>
          </cell>
          <cell r="Q1702">
            <v>-327516.71249999997</v>
          </cell>
          <cell r="V1702">
            <v>0</v>
          </cell>
          <cell r="W1702">
            <v>0</v>
          </cell>
          <cell r="X1702">
            <v>0</v>
          </cell>
          <cell r="AD1702">
            <v>0</v>
          </cell>
          <cell r="AH1702">
            <v>-327516.71249999997</v>
          </cell>
          <cell r="AJ1702">
            <v>0</v>
          </cell>
        </row>
        <row r="1703">
          <cell r="A1703">
            <v>23200113</v>
          </cell>
          <cell r="C1703" t="str">
            <v>Payroll W/Holding - Energy Fund</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cell r="Q1703">
            <v>0</v>
          </cell>
          <cell r="V1703">
            <v>0</v>
          </cell>
          <cell r="W1703">
            <v>0</v>
          </cell>
          <cell r="X1703">
            <v>0</v>
          </cell>
          <cell r="AD1703">
            <v>0</v>
          </cell>
          <cell r="AH1703">
            <v>0</v>
          </cell>
          <cell r="AJ1703">
            <v>0</v>
          </cell>
        </row>
        <row r="1704">
          <cell r="A1704">
            <v>23200121</v>
          </cell>
          <cell r="C1704" t="str">
            <v>A/P Frederickson #1 Vouchers</v>
          </cell>
          <cell r="D1704">
            <v>-225742.34</v>
          </cell>
          <cell r="E1704">
            <v>-344939.24</v>
          </cell>
          <cell r="F1704">
            <v>-251317.35</v>
          </cell>
          <cell r="G1704">
            <v>-283486.94</v>
          </cell>
          <cell r="H1704">
            <v>-495944</v>
          </cell>
          <cell r="I1704">
            <v>-246239.97</v>
          </cell>
          <cell r="J1704">
            <v>-59161.05</v>
          </cell>
          <cell r="K1704">
            <v>-115350.52</v>
          </cell>
          <cell r="L1704">
            <v>-216795.38</v>
          </cell>
          <cell r="M1704">
            <v>-115350.52</v>
          </cell>
          <cell r="N1704">
            <v>-244849.02</v>
          </cell>
          <cell r="O1704">
            <v>-59161.05</v>
          </cell>
          <cell r="P1704">
            <v>-115350.52</v>
          </cell>
          <cell r="Q1704">
            <v>-216928.45583333334</v>
          </cell>
          <cell r="V1704">
            <v>0</v>
          </cell>
          <cell r="W1704">
            <v>0</v>
          </cell>
          <cell r="X1704">
            <v>0</v>
          </cell>
          <cell r="AD1704">
            <v>0</v>
          </cell>
          <cell r="AH1704">
            <v>-216928.45583333334</v>
          </cell>
          <cell r="AJ1704">
            <v>0</v>
          </cell>
        </row>
        <row r="1705">
          <cell r="A1705">
            <v>23200131</v>
          </cell>
          <cell r="C1705" t="str">
            <v xml:space="preserve">BPA Ratcheted Demand Liability </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V1705">
            <v>0</v>
          </cell>
          <cell r="W1705">
            <v>0</v>
          </cell>
          <cell r="X1705">
            <v>0</v>
          </cell>
          <cell r="AD1705">
            <v>0</v>
          </cell>
          <cell r="AH1705">
            <v>0</v>
          </cell>
          <cell r="AJ1705">
            <v>0</v>
          </cell>
        </row>
        <row r="1706">
          <cell r="A1706">
            <v>23200141</v>
          </cell>
          <cell r="C1706" t="str">
            <v>Encogen Acid Rain Fines</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T1706" t="str">
            <v>56</v>
          </cell>
          <cell r="V1706">
            <v>0</v>
          </cell>
          <cell r="W1706">
            <v>0</v>
          </cell>
          <cell r="X1706">
            <v>0</v>
          </cell>
          <cell r="AD1706">
            <v>0</v>
          </cell>
          <cell r="AE1706">
            <v>0</v>
          </cell>
          <cell r="AF1706">
            <v>0</v>
          </cell>
          <cell r="AG1706">
            <v>0</v>
          </cell>
          <cell r="AJ1706">
            <v>0</v>
          </cell>
        </row>
        <row r="1707">
          <cell r="A1707">
            <v>23200151</v>
          </cell>
          <cell r="C1707" t="str">
            <v>Wild Horse DVAR Sys Maintenance</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V1707">
            <v>0</v>
          </cell>
          <cell r="W1707">
            <v>0</v>
          </cell>
          <cell r="X1707">
            <v>0</v>
          </cell>
          <cell r="AD1707">
            <v>0</v>
          </cell>
          <cell r="AH1707">
            <v>0</v>
          </cell>
          <cell r="AJ1707">
            <v>0</v>
          </cell>
        </row>
        <row r="1708">
          <cell r="A1708">
            <v>23200153</v>
          </cell>
          <cell r="C1708" t="str">
            <v>Misc Payroll Deductions</v>
          </cell>
          <cell r="D1708">
            <v>-8474.89</v>
          </cell>
          <cell r="E1708">
            <v>0</v>
          </cell>
          <cell r="F1708">
            <v>0</v>
          </cell>
          <cell r="G1708">
            <v>-8.75</v>
          </cell>
          <cell r="H1708">
            <v>0</v>
          </cell>
          <cell r="I1708">
            <v>-11458.67</v>
          </cell>
          <cell r="J1708">
            <v>-19859.490000000002</v>
          </cell>
          <cell r="K1708">
            <v>0</v>
          </cell>
          <cell r="L1708">
            <v>0</v>
          </cell>
          <cell r="M1708">
            <v>0</v>
          </cell>
          <cell r="N1708">
            <v>0</v>
          </cell>
          <cell r="O1708">
            <v>0</v>
          </cell>
          <cell r="P1708">
            <v>0</v>
          </cell>
          <cell r="Q1708">
            <v>-2963.6962500000004</v>
          </cell>
          <cell r="V1708">
            <v>0</v>
          </cell>
          <cell r="W1708">
            <v>0</v>
          </cell>
          <cell r="X1708">
            <v>0</v>
          </cell>
          <cell r="AD1708">
            <v>0</v>
          </cell>
          <cell r="AH1708">
            <v>-2963.6962500000004</v>
          </cell>
          <cell r="AJ1708">
            <v>0</v>
          </cell>
        </row>
        <row r="1709">
          <cell r="A1709">
            <v>23200161</v>
          </cell>
          <cell r="C1709" t="str">
            <v>Winf Farm Maintenance Accrual</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V1709">
            <v>0</v>
          </cell>
          <cell r="W1709">
            <v>0</v>
          </cell>
          <cell r="X1709">
            <v>0</v>
          </cell>
          <cell r="AD1709">
            <v>0</v>
          </cell>
          <cell r="AH1709">
            <v>0</v>
          </cell>
          <cell r="AJ1709">
            <v>0</v>
          </cell>
        </row>
        <row r="1710">
          <cell r="A1710">
            <v>23200173</v>
          </cell>
          <cell r="C1710" t="str">
            <v>Deductions - Medical Insurance (Electric Hist</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V1710">
            <v>0</v>
          </cell>
          <cell r="W1710">
            <v>0</v>
          </cell>
          <cell r="X1710">
            <v>0</v>
          </cell>
          <cell r="AD1710">
            <v>0</v>
          </cell>
          <cell r="AH1710">
            <v>0</v>
          </cell>
          <cell r="AJ1710">
            <v>0</v>
          </cell>
        </row>
        <row r="1711">
          <cell r="A1711">
            <v>23200202</v>
          </cell>
          <cell r="C1711" t="str">
            <v>A/P - Everett Delta - NW Pipeline - Gas</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V1711">
            <v>0</v>
          </cell>
          <cell r="W1711">
            <v>0</v>
          </cell>
          <cell r="X1711">
            <v>0</v>
          </cell>
          <cell r="AD1711">
            <v>0</v>
          </cell>
          <cell r="AH1711">
            <v>0</v>
          </cell>
          <cell r="AJ1711">
            <v>0</v>
          </cell>
        </row>
        <row r="1712">
          <cell r="A1712">
            <v>23200212</v>
          </cell>
          <cell r="C1712" t="str">
            <v>A/P - Gas Purchases-GST Payable</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V1712">
            <v>0</v>
          </cell>
          <cell r="W1712">
            <v>0</v>
          </cell>
          <cell r="X1712">
            <v>0</v>
          </cell>
          <cell r="AD1712">
            <v>0</v>
          </cell>
          <cell r="AH1712">
            <v>0</v>
          </cell>
          <cell r="AJ1712">
            <v>0</v>
          </cell>
        </row>
        <row r="1713">
          <cell r="A1713">
            <v>23200221</v>
          </cell>
          <cell r="C1713" t="str">
            <v>CAISO Payable</v>
          </cell>
          <cell r="D1713">
            <v>0.02</v>
          </cell>
          <cell r="E1713">
            <v>-0.42</v>
          </cell>
          <cell r="F1713">
            <v>-0.23</v>
          </cell>
          <cell r="G1713">
            <v>60.48</v>
          </cell>
          <cell r="H1713">
            <v>-2715</v>
          </cell>
          <cell r="I1713">
            <v>-2714.32</v>
          </cell>
          <cell r="J1713">
            <v>-0.01</v>
          </cell>
          <cell r="K1713">
            <v>-0.02</v>
          </cell>
          <cell r="L1713">
            <v>-51.51</v>
          </cell>
          <cell r="M1713">
            <v>-47345.36</v>
          </cell>
          <cell r="N1713">
            <v>-159070.59</v>
          </cell>
          <cell r="O1713">
            <v>-110275.5</v>
          </cell>
          <cell r="P1713">
            <v>-565.66</v>
          </cell>
          <cell r="Q1713">
            <v>-26866.274999999998</v>
          </cell>
          <cell r="V1713">
            <v>0</v>
          </cell>
          <cell r="W1713">
            <v>0</v>
          </cell>
          <cell r="X1713">
            <v>0</v>
          </cell>
          <cell r="AH1713">
            <v>-26866.274999999998</v>
          </cell>
          <cell r="AJ1713">
            <v>0</v>
          </cell>
        </row>
        <row r="1714">
          <cell r="A1714">
            <v>23200222</v>
          </cell>
          <cell r="C1714" t="str">
            <v>A/P - Gas Pipeline Liability</v>
          </cell>
          <cell r="D1714">
            <v>-9988690.0099999998</v>
          </cell>
          <cell r="E1714">
            <v>-10232955.74</v>
          </cell>
          <cell r="F1714">
            <v>-11173403.17</v>
          </cell>
          <cell r="G1714">
            <v>-11782137.539999999</v>
          </cell>
          <cell r="H1714">
            <v>-11409516.99</v>
          </cell>
          <cell r="I1714">
            <v>-11146219.939999999</v>
          </cell>
          <cell r="J1714">
            <v>-11712112.890000001</v>
          </cell>
          <cell r="K1714">
            <v>-10221040.02</v>
          </cell>
          <cell r="L1714">
            <v>-10407289.689999999</v>
          </cell>
          <cell r="M1714">
            <v>-9744214.9399999995</v>
          </cell>
          <cell r="N1714">
            <v>-10025852.41</v>
          </cell>
          <cell r="O1714">
            <v>-10113080.26</v>
          </cell>
          <cell r="P1714">
            <v>-9730433.2100000009</v>
          </cell>
          <cell r="Q1714">
            <v>-10652282.1</v>
          </cell>
          <cell r="V1714">
            <v>0</v>
          </cell>
          <cell r="W1714">
            <v>0</v>
          </cell>
          <cell r="X1714">
            <v>0</v>
          </cell>
          <cell r="AD1714">
            <v>0</v>
          </cell>
          <cell r="AH1714">
            <v>-10652282.1</v>
          </cell>
          <cell r="AJ1714">
            <v>0</v>
          </cell>
        </row>
        <row r="1715">
          <cell r="A1715">
            <v>23200241</v>
          </cell>
          <cell r="C1715" t="str">
            <v>AP - BPA 2006 Capital Projects</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V1715">
            <v>0</v>
          </cell>
          <cell r="W1715">
            <v>0</v>
          </cell>
          <cell r="X1715">
            <v>0</v>
          </cell>
          <cell r="AD1715">
            <v>0</v>
          </cell>
          <cell r="AH1715">
            <v>0</v>
          </cell>
          <cell r="AJ1715">
            <v>0</v>
          </cell>
        </row>
        <row r="1716">
          <cell r="A1716">
            <v>23200242</v>
          </cell>
          <cell r="C1716" t="str">
            <v>A/P - Gas Purchases</v>
          </cell>
          <cell r="D1716">
            <v>-25293586.690000001</v>
          </cell>
          <cell r="E1716">
            <v>-21967354.059999999</v>
          </cell>
          <cell r="F1716">
            <v>-27502073.190000001</v>
          </cell>
          <cell r="G1716">
            <v>-30824173.23</v>
          </cell>
          <cell r="H1716">
            <v>-30286861.899999999</v>
          </cell>
          <cell r="I1716">
            <v>-20210092.559999999</v>
          </cell>
          <cell r="J1716">
            <v>-16489378.220000001</v>
          </cell>
          <cell r="K1716">
            <v>-12422405.83</v>
          </cell>
          <cell r="L1716">
            <v>-12078907.09</v>
          </cell>
          <cell r="M1716">
            <v>-12489777.65</v>
          </cell>
          <cell r="N1716">
            <v>-18325381.370000001</v>
          </cell>
          <cell r="O1716">
            <v>-19715862.010000002</v>
          </cell>
          <cell r="P1716">
            <v>-22496760.48</v>
          </cell>
          <cell r="Q1716">
            <v>-20517286.724583335</v>
          </cell>
          <cell r="V1716">
            <v>0</v>
          </cell>
          <cell r="W1716">
            <v>0</v>
          </cell>
          <cell r="X1716">
            <v>0</v>
          </cell>
          <cell r="AD1716">
            <v>0</v>
          </cell>
          <cell r="AH1716">
            <v>-20517286.724583335</v>
          </cell>
          <cell r="AJ1716">
            <v>0</v>
          </cell>
        </row>
        <row r="1717">
          <cell r="A1717">
            <v>23200243</v>
          </cell>
          <cell r="C1717" t="str">
            <v>Payroll Deductions - Garnishments</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V1717">
            <v>0</v>
          </cell>
          <cell r="W1717">
            <v>0</v>
          </cell>
          <cell r="X1717">
            <v>0</v>
          </cell>
          <cell r="AD1717">
            <v>0</v>
          </cell>
          <cell r="AH1717">
            <v>0</v>
          </cell>
          <cell r="AJ1717">
            <v>0</v>
          </cell>
        </row>
        <row r="1718">
          <cell r="A1718">
            <v>23200251</v>
          </cell>
          <cell r="C1718" t="str">
            <v>A/P - Mint Farm - Acquisition General - Electric</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V1718">
            <v>0</v>
          </cell>
          <cell r="W1718">
            <v>0</v>
          </cell>
          <cell r="X1718">
            <v>0</v>
          </cell>
          <cell r="AD1718">
            <v>0</v>
          </cell>
          <cell r="AH1718">
            <v>0</v>
          </cell>
          <cell r="AJ1718">
            <v>0</v>
          </cell>
        </row>
        <row r="1719">
          <cell r="A1719">
            <v>23200261</v>
          </cell>
          <cell r="C1719" t="str">
            <v>A/P - Mint Farm-Pre 12/5/08 PSE Portion Share Cost</v>
          </cell>
          <cell r="D1719">
            <v>0</v>
          </cell>
          <cell r="E1719">
            <v>0</v>
          </cell>
          <cell r="F1719">
            <v>0</v>
          </cell>
          <cell r="G1719">
            <v>0</v>
          </cell>
          <cell r="H1719">
            <v>0</v>
          </cell>
          <cell r="I1719">
            <v>0</v>
          </cell>
          <cell r="J1719">
            <v>0</v>
          </cell>
          <cell r="K1719">
            <v>0</v>
          </cell>
          <cell r="L1719">
            <v>0</v>
          </cell>
          <cell r="M1719">
            <v>0</v>
          </cell>
          <cell r="N1719">
            <v>0</v>
          </cell>
          <cell r="O1719">
            <v>0</v>
          </cell>
          <cell r="P1719">
            <v>0</v>
          </cell>
          <cell r="Q1719">
            <v>0</v>
          </cell>
          <cell r="V1719">
            <v>0</v>
          </cell>
          <cell r="W1719">
            <v>0</v>
          </cell>
          <cell r="X1719">
            <v>0</v>
          </cell>
          <cell r="AD1719">
            <v>0</v>
          </cell>
          <cell r="AH1719">
            <v>0</v>
          </cell>
          <cell r="AJ1719">
            <v>0</v>
          </cell>
        </row>
        <row r="1720">
          <cell r="A1720">
            <v>23200271</v>
          </cell>
          <cell r="C1720" t="str">
            <v>A/P - Mint Farm Acquisition - Wayzata</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V1720">
            <v>0</v>
          </cell>
          <cell r="W1720">
            <v>0</v>
          </cell>
          <cell r="X1720">
            <v>0</v>
          </cell>
          <cell r="AD1720">
            <v>0</v>
          </cell>
          <cell r="AH1720">
            <v>0</v>
          </cell>
          <cell r="AJ1720">
            <v>0</v>
          </cell>
        </row>
        <row r="1721">
          <cell r="A1721">
            <v>23200281</v>
          </cell>
          <cell r="C1721" t="str">
            <v>Electric - Payroll Deductions - IBEW Union Du</v>
          </cell>
          <cell r="D1721">
            <v>-254.59</v>
          </cell>
          <cell r="E1721">
            <v>0</v>
          </cell>
          <cell r="F1721">
            <v>-131.97</v>
          </cell>
          <cell r="G1721">
            <v>0</v>
          </cell>
          <cell r="H1721">
            <v>0</v>
          </cell>
          <cell r="I1721">
            <v>-226</v>
          </cell>
          <cell r="J1721">
            <v>-214.15</v>
          </cell>
          <cell r="K1721">
            <v>0</v>
          </cell>
          <cell r="L1721">
            <v>0</v>
          </cell>
          <cell r="M1721">
            <v>0</v>
          </cell>
          <cell r="N1721">
            <v>0</v>
          </cell>
          <cell r="O1721">
            <v>0</v>
          </cell>
          <cell r="P1721">
            <v>0</v>
          </cell>
          <cell r="Q1721">
            <v>-58.28458333333333</v>
          </cell>
          <cell r="V1721">
            <v>0</v>
          </cell>
          <cell r="W1721">
            <v>0</v>
          </cell>
          <cell r="X1721">
            <v>0</v>
          </cell>
          <cell r="AD1721">
            <v>0</v>
          </cell>
          <cell r="AH1721">
            <v>-58.28458333333333</v>
          </cell>
          <cell r="AJ1721">
            <v>0</v>
          </cell>
        </row>
        <row r="1722">
          <cell r="A1722">
            <v>23200282</v>
          </cell>
          <cell r="C1722" t="str">
            <v>Gas - Payroll Deductions - UA Union Dues</v>
          </cell>
          <cell r="D1722">
            <v>-4941.2700000000004</v>
          </cell>
          <cell r="E1722">
            <v>0</v>
          </cell>
          <cell r="F1722">
            <v>0</v>
          </cell>
          <cell r="G1722">
            <v>0</v>
          </cell>
          <cell r="H1722">
            <v>0</v>
          </cell>
          <cell r="I1722">
            <v>-4999.47</v>
          </cell>
          <cell r="J1722">
            <v>-4984.79</v>
          </cell>
          <cell r="K1722">
            <v>0</v>
          </cell>
          <cell r="L1722">
            <v>0</v>
          </cell>
          <cell r="M1722">
            <v>0</v>
          </cell>
          <cell r="N1722">
            <v>0</v>
          </cell>
          <cell r="O1722">
            <v>-5004.2299999999996</v>
          </cell>
          <cell r="P1722">
            <v>0</v>
          </cell>
          <cell r="Q1722">
            <v>-1454.9270833333333</v>
          </cell>
          <cell r="V1722">
            <v>0</v>
          </cell>
          <cell r="W1722">
            <v>0</v>
          </cell>
          <cell r="X1722">
            <v>0</v>
          </cell>
          <cell r="AD1722">
            <v>0</v>
          </cell>
          <cell r="AH1722">
            <v>-1454.9270833333333</v>
          </cell>
          <cell r="AJ1722">
            <v>0</v>
          </cell>
        </row>
        <row r="1723">
          <cell r="A1723">
            <v>23200291</v>
          </cell>
          <cell r="C1723" t="str">
            <v>A/P - Mint Farm Acquisition GE O&amp;M</v>
          </cell>
          <cell r="D1723">
            <v>0</v>
          </cell>
          <cell r="E1723">
            <v>0</v>
          </cell>
          <cell r="F1723">
            <v>0</v>
          </cell>
          <cell r="G1723">
            <v>0</v>
          </cell>
          <cell r="H1723">
            <v>0</v>
          </cell>
          <cell r="I1723">
            <v>0</v>
          </cell>
          <cell r="J1723">
            <v>0</v>
          </cell>
          <cell r="K1723">
            <v>0</v>
          </cell>
          <cell r="L1723">
            <v>0</v>
          </cell>
          <cell r="M1723">
            <v>0</v>
          </cell>
          <cell r="N1723">
            <v>0</v>
          </cell>
          <cell r="O1723">
            <v>0</v>
          </cell>
          <cell r="P1723">
            <v>0</v>
          </cell>
          <cell r="Q1723">
            <v>0</v>
          </cell>
          <cell r="V1723">
            <v>0</v>
          </cell>
          <cell r="W1723">
            <v>0</v>
          </cell>
          <cell r="X1723">
            <v>0</v>
          </cell>
          <cell r="AD1723">
            <v>0</v>
          </cell>
          <cell r="AH1723">
            <v>0</v>
          </cell>
          <cell r="AJ1723">
            <v>0</v>
          </cell>
        </row>
        <row r="1724">
          <cell r="A1724">
            <v>23200292</v>
          </cell>
          <cell r="C1724" t="str">
            <v>A/P - GST on Gas Purch. Payable to Counterparties</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cell r="Q1724">
            <v>0</v>
          </cell>
          <cell r="V1724">
            <v>0</v>
          </cell>
          <cell r="W1724">
            <v>0</v>
          </cell>
          <cell r="X1724">
            <v>0</v>
          </cell>
          <cell r="AD1724">
            <v>0</v>
          </cell>
          <cell r="AH1724">
            <v>0</v>
          </cell>
          <cell r="AJ1724">
            <v>0</v>
          </cell>
        </row>
        <row r="1725">
          <cell r="A1725">
            <v>23200293</v>
          </cell>
          <cell r="C1725" t="str">
            <v>A/P Payroll W/H - Stock Purchase Plan</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V1725">
            <v>0</v>
          </cell>
          <cell r="W1725">
            <v>0</v>
          </cell>
          <cell r="X1725">
            <v>0</v>
          </cell>
          <cell r="AD1725">
            <v>0</v>
          </cell>
          <cell r="AH1725">
            <v>0</v>
          </cell>
          <cell r="AJ1725">
            <v>0</v>
          </cell>
        </row>
        <row r="1726">
          <cell r="A1726">
            <v>23200300</v>
          </cell>
          <cell r="C1726" t="str">
            <v>A/P Other</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V1726">
            <v>0</v>
          </cell>
          <cell r="W1726">
            <v>0</v>
          </cell>
          <cell r="X1726">
            <v>0</v>
          </cell>
          <cell r="AD1726">
            <v>0</v>
          </cell>
          <cell r="AH1726">
            <v>0</v>
          </cell>
          <cell r="AJ1726">
            <v>0</v>
          </cell>
        </row>
        <row r="1727">
          <cell r="A1727">
            <v>23200301</v>
          </cell>
          <cell r="C1727" t="str">
            <v>Sumas - 2010 Hot Gas Path Insp. Major Maint.</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t="str">
            <v xml:space="preserve"> </v>
          </cell>
          <cell r="T1727" t="str">
            <v xml:space="preserve"> </v>
          </cell>
          <cell r="V1727">
            <v>0</v>
          </cell>
          <cell r="W1727">
            <v>0</v>
          </cell>
          <cell r="X1727">
            <v>0</v>
          </cell>
          <cell r="AD1727">
            <v>0</v>
          </cell>
          <cell r="AH1727">
            <v>0</v>
          </cell>
          <cell r="AJ1727">
            <v>0</v>
          </cell>
        </row>
        <row r="1728">
          <cell r="A1728">
            <v>23200311</v>
          </cell>
          <cell r="C1728" t="str">
            <v>Penalties - Crystal Mountain Oil Spill</v>
          </cell>
          <cell r="D1728">
            <v>0</v>
          </cell>
          <cell r="E1728">
            <v>0</v>
          </cell>
          <cell r="F1728">
            <v>0</v>
          </cell>
          <cell r="G1728">
            <v>0</v>
          </cell>
          <cell r="H1728">
            <v>0</v>
          </cell>
          <cell r="I1728">
            <v>0</v>
          </cell>
          <cell r="J1728">
            <v>0</v>
          </cell>
          <cell r="K1728">
            <v>0</v>
          </cell>
          <cell r="L1728">
            <v>0</v>
          </cell>
          <cell r="M1728">
            <v>0</v>
          </cell>
          <cell r="N1728">
            <v>0</v>
          </cell>
          <cell r="O1728">
            <v>0</v>
          </cell>
          <cell r="P1728">
            <v>0</v>
          </cell>
          <cell r="Q1728">
            <v>0</v>
          </cell>
          <cell r="T1728" t="str">
            <v>56</v>
          </cell>
          <cell r="V1728">
            <v>0</v>
          </cell>
          <cell r="W1728">
            <v>0</v>
          </cell>
          <cell r="X1728">
            <v>0</v>
          </cell>
          <cell r="AD1728">
            <v>0</v>
          </cell>
          <cell r="AE1728">
            <v>0</v>
          </cell>
          <cell r="AF1728">
            <v>0</v>
          </cell>
          <cell r="AG1728">
            <v>0</v>
          </cell>
          <cell r="AJ1728">
            <v>0</v>
          </cell>
        </row>
        <row r="1729">
          <cell r="A1729">
            <v>23200312</v>
          </cell>
          <cell r="C1729" t="str">
            <v>Gas - WUTC Penalty Payable</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T1729" t="str">
            <v>56</v>
          </cell>
          <cell r="V1729">
            <v>0</v>
          </cell>
          <cell r="W1729">
            <v>0</v>
          </cell>
          <cell r="X1729">
            <v>0</v>
          </cell>
          <cell r="AD1729">
            <v>0</v>
          </cell>
          <cell r="AE1729">
            <v>0</v>
          </cell>
          <cell r="AF1729">
            <v>0</v>
          </cell>
          <cell r="AG1729">
            <v>0</v>
          </cell>
          <cell r="AJ1729">
            <v>0</v>
          </cell>
        </row>
        <row r="1730">
          <cell r="A1730">
            <v>23200313</v>
          </cell>
          <cell r="C1730" t="str">
            <v>Payroll - Parking Payable</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V1730">
            <v>0</v>
          </cell>
          <cell r="W1730">
            <v>0</v>
          </cell>
          <cell r="X1730">
            <v>0</v>
          </cell>
          <cell r="AD1730">
            <v>0</v>
          </cell>
          <cell r="AH1730">
            <v>0</v>
          </cell>
          <cell r="AJ1730">
            <v>0</v>
          </cell>
        </row>
        <row r="1731">
          <cell r="A1731">
            <v>23200333</v>
          </cell>
          <cell r="C1731" t="str">
            <v>PTO / Holiday / etc - Clearing</v>
          </cell>
          <cell r="D1731">
            <v>-13210631</v>
          </cell>
          <cell r="E1731">
            <v>-13333865.08</v>
          </cell>
          <cell r="F1731">
            <v>-13485584.43</v>
          </cell>
          <cell r="G1731">
            <v>-12774922.029999999</v>
          </cell>
          <cell r="H1731">
            <v>-13648992.359999999</v>
          </cell>
          <cell r="I1731">
            <v>-14221215.49</v>
          </cell>
          <cell r="J1731">
            <v>-14829449.27</v>
          </cell>
          <cell r="K1731">
            <v>-14703088.01</v>
          </cell>
          <cell r="L1731">
            <v>-15000332.02</v>
          </cell>
          <cell r="M1731">
            <v>-14805414.75</v>
          </cell>
          <cell r="N1731">
            <v>-14160597.140000001</v>
          </cell>
          <cell r="O1731">
            <v>-13508641.65</v>
          </cell>
          <cell r="P1731">
            <v>-13213200.789999999</v>
          </cell>
          <cell r="Q1731">
            <v>-13973668.177083334</v>
          </cell>
          <cell r="V1731">
            <v>0</v>
          </cell>
          <cell r="W1731">
            <v>0</v>
          </cell>
          <cell r="X1731">
            <v>0</v>
          </cell>
          <cell r="AD1731">
            <v>0</v>
          </cell>
          <cell r="AH1731">
            <v>-13973668.177083334</v>
          </cell>
          <cell r="AJ1731">
            <v>0</v>
          </cell>
        </row>
        <row r="1732">
          <cell r="A1732">
            <v>23200483</v>
          </cell>
          <cell r="C1732" t="str">
            <v>Incentive Pay Liability</v>
          </cell>
          <cell r="D1732">
            <v>-12708467.039999999</v>
          </cell>
          <cell r="E1732">
            <v>-13182561.76</v>
          </cell>
          <cell r="F1732">
            <v>-14500817.93</v>
          </cell>
          <cell r="G1732">
            <v>-15600000</v>
          </cell>
          <cell r="H1732">
            <v>-17234274.390000001</v>
          </cell>
          <cell r="I1732">
            <v>-18964675.710000001</v>
          </cell>
          <cell r="J1732">
            <v>-6464811.4100000001</v>
          </cell>
          <cell r="K1732">
            <v>-7668815.4199999999</v>
          </cell>
          <cell r="L1732">
            <v>-8924583.9499999993</v>
          </cell>
          <cell r="M1732">
            <v>-10674421.67</v>
          </cell>
          <cell r="N1732">
            <v>-12748725.59</v>
          </cell>
          <cell r="O1732">
            <v>-15030076.49</v>
          </cell>
          <cell r="P1732">
            <v>-17207901.350000001</v>
          </cell>
          <cell r="Q1732">
            <v>-12995995.709583333</v>
          </cell>
          <cell r="V1732">
            <v>0</v>
          </cell>
          <cell r="W1732">
            <v>0</v>
          </cell>
          <cell r="X1732">
            <v>0</v>
          </cell>
          <cell r="AD1732">
            <v>0</v>
          </cell>
          <cell r="AH1732">
            <v>-12995995.709583333</v>
          </cell>
          <cell r="AJ1732">
            <v>0</v>
          </cell>
        </row>
        <row r="1733">
          <cell r="A1733">
            <v>23200493</v>
          </cell>
          <cell r="C1733" t="str">
            <v>Accounts Payable - E-Payable Account</v>
          </cell>
          <cell r="D1733">
            <v>-105738.47</v>
          </cell>
          <cell r="E1733">
            <v>-205803.64</v>
          </cell>
          <cell r="F1733">
            <v>-492114.2</v>
          </cell>
          <cell r="G1733">
            <v>-151795.97</v>
          </cell>
          <cell r="H1733">
            <v>-326339.06</v>
          </cell>
          <cell r="I1733">
            <v>-542974.07999999996</v>
          </cell>
          <cell r="J1733">
            <v>-135900.04999999999</v>
          </cell>
          <cell r="K1733">
            <v>-140633.26999999999</v>
          </cell>
          <cell r="L1733">
            <v>-194411.28</v>
          </cell>
          <cell r="M1733">
            <v>-82094.19</v>
          </cell>
          <cell r="N1733">
            <v>-114513.77</v>
          </cell>
          <cell r="O1733">
            <v>-71550.179999999993</v>
          </cell>
          <cell r="P1733">
            <v>-109452.94</v>
          </cell>
          <cell r="Q1733">
            <v>-213810.44958333336</v>
          </cell>
          <cell r="V1733">
            <v>0</v>
          </cell>
          <cell r="W1733">
            <v>0</v>
          </cell>
          <cell r="X1733">
            <v>0</v>
          </cell>
          <cell r="AD1733">
            <v>0</v>
          </cell>
          <cell r="AH1733">
            <v>-213810.44958333336</v>
          </cell>
          <cell r="AJ1733">
            <v>0</v>
          </cell>
        </row>
        <row r="1734">
          <cell r="A1734">
            <v>23200543</v>
          </cell>
          <cell r="C1734" t="str">
            <v>DBS Non-PO Accrual</v>
          </cell>
          <cell r="D1734">
            <v>-59285033.979999997</v>
          </cell>
          <cell r="E1734">
            <v>-57020349.829999998</v>
          </cell>
          <cell r="F1734">
            <v>-58926463.939999998</v>
          </cell>
          <cell r="G1734">
            <v>-64340653.609999999</v>
          </cell>
          <cell r="H1734">
            <v>-58522222.859999999</v>
          </cell>
          <cell r="I1734">
            <v>-53967856.469999999</v>
          </cell>
          <cell r="J1734">
            <v>-60534153.310000002</v>
          </cell>
          <cell r="K1734">
            <v>-51966980.229999997</v>
          </cell>
          <cell r="L1734">
            <v>-54011608.539999999</v>
          </cell>
          <cell r="M1734">
            <v>-57898667.939999998</v>
          </cell>
          <cell r="N1734">
            <v>-61629900.479999997</v>
          </cell>
          <cell r="O1734">
            <v>-65130508.18</v>
          </cell>
          <cell r="P1734">
            <v>-75008429.030000001</v>
          </cell>
          <cell r="Q1734">
            <v>-59258008.074583329</v>
          </cell>
          <cell r="V1734">
            <v>0</v>
          </cell>
          <cell r="W1734">
            <v>0</v>
          </cell>
          <cell r="X1734">
            <v>0</v>
          </cell>
          <cell r="AD1734">
            <v>0</v>
          </cell>
          <cell r="AH1734">
            <v>-59258008.074583329</v>
          </cell>
          <cell r="AJ1734">
            <v>0</v>
          </cell>
        </row>
        <row r="1735">
          <cell r="A1735">
            <v>23200563</v>
          </cell>
          <cell r="C1735" t="str">
            <v>Medical Insurance - Premera</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V1735">
            <v>0</v>
          </cell>
          <cell r="W1735">
            <v>0</v>
          </cell>
          <cell r="X1735">
            <v>0</v>
          </cell>
          <cell r="AD1735">
            <v>0</v>
          </cell>
          <cell r="AH1735">
            <v>0</v>
          </cell>
          <cell r="AJ1735">
            <v>0</v>
          </cell>
        </row>
        <row r="1736">
          <cell r="A1736">
            <v>23200573</v>
          </cell>
          <cell r="C1736" t="str">
            <v>Medical Insurance - Group Health</v>
          </cell>
          <cell r="D1736">
            <v>0</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V1736">
            <v>0</v>
          </cell>
          <cell r="W1736">
            <v>0</v>
          </cell>
          <cell r="X1736">
            <v>0</v>
          </cell>
          <cell r="AD1736">
            <v>0</v>
          </cell>
          <cell r="AH1736">
            <v>0</v>
          </cell>
          <cell r="AJ1736">
            <v>0</v>
          </cell>
        </row>
        <row r="1737">
          <cell r="A1737">
            <v>23200583</v>
          </cell>
          <cell r="C1737" t="str">
            <v>Dental Insurance - WDS</v>
          </cell>
          <cell r="D1737">
            <v>0</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V1737">
            <v>0</v>
          </cell>
          <cell r="W1737">
            <v>0</v>
          </cell>
          <cell r="X1737">
            <v>0</v>
          </cell>
          <cell r="AD1737">
            <v>0</v>
          </cell>
          <cell r="AH1737">
            <v>0</v>
          </cell>
          <cell r="AJ1737">
            <v>0</v>
          </cell>
        </row>
        <row r="1738">
          <cell r="A1738">
            <v>23200593</v>
          </cell>
          <cell r="C1738" t="str">
            <v>Life Insurance - Aetna</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V1738">
            <v>0</v>
          </cell>
          <cell r="W1738">
            <v>0</v>
          </cell>
          <cell r="X1738">
            <v>0</v>
          </cell>
          <cell r="AD1738">
            <v>0</v>
          </cell>
          <cell r="AH1738">
            <v>0</v>
          </cell>
          <cell r="AJ1738">
            <v>0</v>
          </cell>
        </row>
        <row r="1739">
          <cell r="A1739">
            <v>23200603</v>
          </cell>
          <cell r="C1739" t="str">
            <v>AD&amp;D Insurance - CIGNA</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V1739">
            <v>0</v>
          </cell>
          <cell r="W1739">
            <v>0</v>
          </cell>
          <cell r="X1739">
            <v>0</v>
          </cell>
          <cell r="AD1739">
            <v>0</v>
          </cell>
          <cell r="AH1739">
            <v>0</v>
          </cell>
          <cell r="AJ1739">
            <v>0</v>
          </cell>
        </row>
        <row r="1740">
          <cell r="A1740">
            <v>23200613</v>
          </cell>
          <cell r="C1740" t="str">
            <v>LTD Insurance - Hartford</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V1740">
            <v>0</v>
          </cell>
          <cell r="W1740">
            <v>0</v>
          </cell>
          <cell r="X1740">
            <v>0</v>
          </cell>
          <cell r="AD1740">
            <v>0</v>
          </cell>
          <cell r="AH1740">
            <v>0</v>
          </cell>
          <cell r="AJ1740">
            <v>0</v>
          </cell>
        </row>
        <row r="1741">
          <cell r="A1741">
            <v>23200623</v>
          </cell>
          <cell r="C1741" t="str">
            <v>LTC Insurance - CNA</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V1741">
            <v>0</v>
          </cell>
          <cell r="W1741">
            <v>0</v>
          </cell>
          <cell r="X1741">
            <v>0</v>
          </cell>
          <cell r="AD1741">
            <v>0</v>
          </cell>
          <cell r="AH1741">
            <v>0</v>
          </cell>
          <cell r="AJ1741">
            <v>0</v>
          </cell>
        </row>
        <row r="1742">
          <cell r="A1742">
            <v>23200633</v>
          </cell>
          <cell r="C1742" t="str">
            <v>ACDident Insurance - Carrier name to be</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V1742">
            <v>0</v>
          </cell>
          <cell r="W1742">
            <v>0</v>
          </cell>
          <cell r="X1742">
            <v>0</v>
          </cell>
          <cell r="AD1742">
            <v>0</v>
          </cell>
          <cell r="AH1742">
            <v>0</v>
          </cell>
          <cell r="AJ1742">
            <v>0</v>
          </cell>
        </row>
        <row r="1743">
          <cell r="A1743">
            <v>23200643</v>
          </cell>
          <cell r="C1743" t="str">
            <v>A/P - Salary Month End Payroll Accrual</v>
          </cell>
          <cell r="D1743">
            <v>-6450380.2300000004</v>
          </cell>
          <cell r="E1743">
            <v>-7082353.8399999999</v>
          </cell>
          <cell r="F1743">
            <v>-7458965.96</v>
          </cell>
          <cell r="G1743">
            <v>-7669443.0999999996</v>
          </cell>
          <cell r="H1743">
            <v>-7299319.46</v>
          </cell>
          <cell r="I1743">
            <v>-5890019.9100000001</v>
          </cell>
          <cell r="J1743">
            <v>-7044689.2800000003</v>
          </cell>
          <cell r="K1743">
            <v>-6931771.9500000002</v>
          </cell>
          <cell r="L1743">
            <v>-7600427.9299999997</v>
          </cell>
          <cell r="M1743">
            <v>-7667275.3499999996</v>
          </cell>
          <cell r="N1743">
            <v>-7599955.04</v>
          </cell>
          <cell r="O1743">
            <v>-7025921.4800000004</v>
          </cell>
          <cell r="P1743">
            <v>-7383182.2599999998</v>
          </cell>
          <cell r="Q1743">
            <v>-7182243.712083335</v>
          </cell>
          <cell r="V1743">
            <v>0</v>
          </cell>
          <cell r="W1743">
            <v>0</v>
          </cell>
          <cell r="X1743">
            <v>0</v>
          </cell>
          <cell r="AD1743">
            <v>0</v>
          </cell>
          <cell r="AH1743">
            <v>-7182243.712083335</v>
          </cell>
          <cell r="AJ1743">
            <v>0</v>
          </cell>
        </row>
        <row r="1744">
          <cell r="A1744">
            <v>23200653</v>
          </cell>
          <cell r="C1744" t="str">
            <v>A/P - Hourly Month End Payroll Accrual</v>
          </cell>
          <cell r="D1744">
            <v>-804827.4</v>
          </cell>
          <cell r="E1744">
            <v>-1417031.74</v>
          </cell>
          <cell r="F1744">
            <v>-1824949.84</v>
          </cell>
          <cell r="G1744">
            <v>-2412954.11</v>
          </cell>
          <cell r="H1744">
            <v>-2753320.37</v>
          </cell>
          <cell r="I1744">
            <v>-236063.3</v>
          </cell>
          <cell r="J1744">
            <v>-1026053.64</v>
          </cell>
          <cell r="K1744">
            <v>-1397963.04</v>
          </cell>
          <cell r="L1744">
            <v>-1989454.79</v>
          </cell>
          <cell r="M1744">
            <v>-2574607.81</v>
          </cell>
          <cell r="N1744">
            <v>-3028085.21</v>
          </cell>
          <cell r="O1744">
            <v>-824377.68</v>
          </cell>
          <cell r="P1744">
            <v>-1363676.05</v>
          </cell>
          <cell r="Q1744">
            <v>-1714092.77125</v>
          </cell>
          <cell r="V1744">
            <v>0</v>
          </cell>
          <cell r="W1744">
            <v>0</v>
          </cell>
          <cell r="X1744">
            <v>0</v>
          </cell>
          <cell r="AD1744">
            <v>0</v>
          </cell>
          <cell r="AH1744">
            <v>-1714092.77125</v>
          </cell>
          <cell r="AJ1744">
            <v>0</v>
          </cell>
        </row>
        <row r="1745">
          <cell r="A1745">
            <v>23200673</v>
          </cell>
          <cell r="C1745" t="str">
            <v>Payroll - Misc Payable Deductions-credi</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V1745">
            <v>0</v>
          </cell>
          <cell r="W1745">
            <v>0</v>
          </cell>
          <cell r="X1745">
            <v>0</v>
          </cell>
          <cell r="AD1745">
            <v>0</v>
          </cell>
          <cell r="AH1745">
            <v>0</v>
          </cell>
          <cell r="AJ1745">
            <v>0</v>
          </cell>
        </row>
        <row r="1746">
          <cell r="A1746">
            <v>23200683</v>
          </cell>
          <cell r="C1746" t="str">
            <v>Payroll - Misc Payable Deductions-good</v>
          </cell>
          <cell r="D1746">
            <v>-7.5</v>
          </cell>
          <cell r="E1746">
            <v>0</v>
          </cell>
          <cell r="F1746">
            <v>0</v>
          </cell>
          <cell r="G1746">
            <v>0</v>
          </cell>
          <cell r="H1746">
            <v>0</v>
          </cell>
          <cell r="I1746">
            <v>-7.5</v>
          </cell>
          <cell r="J1746">
            <v>-15</v>
          </cell>
          <cell r="K1746">
            <v>0</v>
          </cell>
          <cell r="L1746">
            <v>0</v>
          </cell>
          <cell r="M1746">
            <v>0</v>
          </cell>
          <cell r="N1746">
            <v>0</v>
          </cell>
          <cell r="O1746">
            <v>-7.5</v>
          </cell>
          <cell r="P1746">
            <v>0</v>
          </cell>
          <cell r="Q1746">
            <v>-2.8125</v>
          </cell>
          <cell r="V1746">
            <v>0</v>
          </cell>
          <cell r="W1746">
            <v>0</v>
          </cell>
          <cell r="X1746">
            <v>0</v>
          </cell>
          <cell r="AD1746">
            <v>0</v>
          </cell>
          <cell r="AH1746">
            <v>-2.8125</v>
          </cell>
          <cell r="AJ1746">
            <v>0</v>
          </cell>
        </row>
        <row r="1747">
          <cell r="A1747">
            <v>23200693</v>
          </cell>
          <cell r="C1747" t="str">
            <v>Payroll - 401k company match</v>
          </cell>
          <cell r="D1747">
            <v>-200521.83</v>
          </cell>
          <cell r="E1747">
            <v>-55.08</v>
          </cell>
          <cell r="F1747">
            <v>78.48</v>
          </cell>
          <cell r="G1747">
            <v>52.04</v>
          </cell>
          <cell r="H1747">
            <v>-352.32</v>
          </cell>
          <cell r="I1747">
            <v>-206525.44</v>
          </cell>
          <cell r="J1747">
            <v>-217533.68</v>
          </cell>
          <cell r="K1747">
            <v>166.99</v>
          </cell>
          <cell r="L1747">
            <v>-798.06</v>
          </cell>
          <cell r="M1747">
            <v>-337.9</v>
          </cell>
          <cell r="N1747">
            <v>-175.02</v>
          </cell>
          <cell r="O1747">
            <v>-218281.97</v>
          </cell>
          <cell r="P1747">
            <v>0</v>
          </cell>
          <cell r="Q1747">
            <v>-62001.906250000007</v>
          </cell>
          <cell r="V1747">
            <v>0</v>
          </cell>
          <cell r="W1747">
            <v>0</v>
          </cell>
          <cell r="X1747">
            <v>0</v>
          </cell>
          <cell r="AD1747">
            <v>0</v>
          </cell>
          <cell r="AH1747">
            <v>-62001.906250000007</v>
          </cell>
          <cell r="AJ1747">
            <v>0</v>
          </cell>
        </row>
        <row r="1748">
          <cell r="A1748">
            <v>23200713</v>
          </cell>
          <cell r="C1748" t="str">
            <v>LTC Insurance - UNUM</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V1748">
            <v>0</v>
          </cell>
          <cell r="W1748">
            <v>0</v>
          </cell>
          <cell r="X1748">
            <v>0</v>
          </cell>
          <cell r="AD1748">
            <v>0</v>
          </cell>
          <cell r="AH1748">
            <v>0</v>
          </cell>
          <cell r="AJ1748">
            <v>0</v>
          </cell>
        </row>
        <row r="1749">
          <cell r="A1749">
            <v>23200723</v>
          </cell>
          <cell r="C1749" t="str">
            <v>Medical Insurance - Group Health</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V1749">
            <v>0</v>
          </cell>
          <cell r="W1749">
            <v>0</v>
          </cell>
          <cell r="X1749">
            <v>0</v>
          </cell>
          <cell r="AD1749">
            <v>0</v>
          </cell>
          <cell r="AH1749">
            <v>0</v>
          </cell>
          <cell r="AJ1749">
            <v>0</v>
          </cell>
        </row>
        <row r="1750">
          <cell r="A1750">
            <v>23200733</v>
          </cell>
          <cell r="C1750" t="str">
            <v>Dental Insurance - WDS</v>
          </cell>
          <cell r="D1750">
            <v>-1667.57</v>
          </cell>
          <cell r="E1750">
            <v>-5462.87</v>
          </cell>
          <cell r="F1750">
            <v>-977.85</v>
          </cell>
          <cell r="G1750">
            <v>-757.1</v>
          </cell>
          <cell r="H1750">
            <v>-1971.43</v>
          </cell>
          <cell r="I1750">
            <v>-1675.66</v>
          </cell>
          <cell r="J1750">
            <v>-2409.0100000000002</v>
          </cell>
          <cell r="K1750">
            <v>-2162.96</v>
          </cell>
          <cell r="L1750">
            <v>-2589.21</v>
          </cell>
          <cell r="M1750">
            <v>-3270.6</v>
          </cell>
          <cell r="N1750">
            <v>-3167.05</v>
          </cell>
          <cell r="O1750">
            <v>-28343.19</v>
          </cell>
          <cell r="P1750">
            <v>-1830.21</v>
          </cell>
          <cell r="Q1750">
            <v>-4544.6516666666657</v>
          </cell>
          <cell r="V1750">
            <v>0</v>
          </cell>
          <cell r="W1750">
            <v>0</v>
          </cell>
          <cell r="X1750">
            <v>0</v>
          </cell>
          <cell r="AD1750">
            <v>0</v>
          </cell>
          <cell r="AH1750">
            <v>-4544.6516666666657</v>
          </cell>
          <cell r="AJ1750">
            <v>0</v>
          </cell>
        </row>
        <row r="1751">
          <cell r="A1751">
            <v>23200743</v>
          </cell>
          <cell r="C1751" t="str">
            <v>Life Insurance - Hartford</v>
          </cell>
          <cell r="D1751">
            <v>-1935.31</v>
          </cell>
          <cell r="E1751">
            <v>-4086.38</v>
          </cell>
          <cell r="F1751">
            <v>-3607.56</v>
          </cell>
          <cell r="G1751">
            <v>14208.73</v>
          </cell>
          <cell r="H1751">
            <v>14871.11</v>
          </cell>
          <cell r="I1751">
            <v>-114194.39</v>
          </cell>
          <cell r="J1751">
            <v>53257.77</v>
          </cell>
          <cell r="K1751">
            <v>14067.92</v>
          </cell>
          <cell r="L1751">
            <v>13784.61</v>
          </cell>
          <cell r="M1751">
            <v>13324.86</v>
          </cell>
          <cell r="N1751">
            <v>13692.48</v>
          </cell>
          <cell r="O1751">
            <v>13266.82</v>
          </cell>
          <cell r="P1751">
            <v>12748.82</v>
          </cell>
          <cell r="Q1751">
            <v>2832.7270833333337</v>
          </cell>
          <cell r="V1751">
            <v>0</v>
          </cell>
          <cell r="W1751">
            <v>0</v>
          </cell>
          <cell r="X1751">
            <v>0</v>
          </cell>
          <cell r="AD1751">
            <v>0</v>
          </cell>
          <cell r="AH1751">
            <v>2832.7270833333337</v>
          </cell>
          <cell r="AJ1751">
            <v>0</v>
          </cell>
        </row>
        <row r="1752">
          <cell r="A1752">
            <v>23200753</v>
          </cell>
          <cell r="C1752" t="str">
            <v>AD&amp;D Insurance - CIGNA</v>
          </cell>
          <cell r="D1752">
            <v>-1294.56</v>
          </cell>
          <cell r="E1752">
            <v>-1656.52</v>
          </cell>
          <cell r="F1752">
            <v>-1673.25</v>
          </cell>
          <cell r="G1752">
            <v>-1824.82</v>
          </cell>
          <cell r="H1752">
            <v>-1707.18</v>
          </cell>
          <cell r="I1752">
            <v>-14447.08</v>
          </cell>
          <cell r="J1752">
            <v>-1832.87</v>
          </cell>
          <cell r="K1752">
            <v>-1857.22</v>
          </cell>
          <cell r="L1752">
            <v>-1950.36</v>
          </cell>
          <cell r="M1752">
            <v>-1930.99</v>
          </cell>
          <cell r="N1752">
            <v>-1955.28</v>
          </cell>
          <cell r="O1752">
            <v>-2030.11</v>
          </cell>
          <cell r="P1752">
            <v>-2135.9899999999998</v>
          </cell>
          <cell r="Q1752">
            <v>-2881.7462500000001</v>
          </cell>
          <cell r="V1752">
            <v>0</v>
          </cell>
          <cell r="W1752">
            <v>0</v>
          </cell>
          <cell r="X1752">
            <v>0</v>
          </cell>
          <cell r="AD1752">
            <v>0</v>
          </cell>
          <cell r="AH1752">
            <v>-2881.7462500000001</v>
          </cell>
          <cell r="AJ1752">
            <v>0</v>
          </cell>
        </row>
        <row r="1753">
          <cell r="A1753">
            <v>23200763</v>
          </cell>
          <cell r="C1753" t="str">
            <v>LTD Insurance - Hartford</v>
          </cell>
          <cell r="D1753">
            <v>-193.59</v>
          </cell>
          <cell r="E1753">
            <v>149.12</v>
          </cell>
          <cell r="F1753">
            <v>-113.53</v>
          </cell>
          <cell r="G1753">
            <v>-620.70000000000005</v>
          </cell>
          <cell r="H1753">
            <v>3424.48</v>
          </cell>
          <cell r="I1753">
            <v>-78412.33</v>
          </cell>
          <cell r="J1753">
            <v>4908.2299999999996</v>
          </cell>
          <cell r="K1753">
            <v>6811.68</v>
          </cell>
          <cell r="L1753">
            <v>7892.25</v>
          </cell>
          <cell r="M1753">
            <v>7852.33</v>
          </cell>
          <cell r="N1753">
            <v>8967.75</v>
          </cell>
          <cell r="O1753">
            <v>8247.1299999999992</v>
          </cell>
          <cell r="P1753">
            <v>7798.25</v>
          </cell>
          <cell r="Q1753">
            <v>-2257.6050000000009</v>
          </cell>
          <cell r="V1753">
            <v>0</v>
          </cell>
          <cell r="W1753">
            <v>0</v>
          </cell>
          <cell r="X1753">
            <v>0</v>
          </cell>
          <cell r="AD1753">
            <v>0</v>
          </cell>
          <cell r="AH1753">
            <v>-2257.6050000000009</v>
          </cell>
          <cell r="AJ1753">
            <v>0</v>
          </cell>
        </row>
        <row r="1754">
          <cell r="A1754">
            <v>23200773</v>
          </cell>
          <cell r="C1754" t="str">
            <v>LTC Insurance - UNUM</v>
          </cell>
          <cell r="D1754">
            <v>-14085</v>
          </cell>
          <cell r="E1754">
            <v>-14354.6</v>
          </cell>
          <cell r="F1754">
            <v>-14124.4</v>
          </cell>
          <cell r="G1754">
            <v>-14159.9</v>
          </cell>
          <cell r="H1754">
            <v>-17574.8</v>
          </cell>
          <cell r="I1754">
            <v>-17207.900000000001</v>
          </cell>
          <cell r="J1754">
            <v>-16604.2</v>
          </cell>
          <cell r="K1754">
            <v>-16738.2</v>
          </cell>
          <cell r="L1754">
            <v>-17260.7</v>
          </cell>
          <cell r="M1754">
            <v>-19376.599999999999</v>
          </cell>
          <cell r="N1754">
            <v>-17025.439999999999</v>
          </cell>
          <cell r="O1754">
            <v>-17337.2</v>
          </cell>
          <cell r="P1754">
            <v>-17313.7</v>
          </cell>
          <cell r="Q1754">
            <v>-16455.274166666666</v>
          </cell>
          <cell r="V1754">
            <v>0</v>
          </cell>
          <cell r="W1754">
            <v>0</v>
          </cell>
          <cell r="X1754">
            <v>0</v>
          </cell>
          <cell r="AD1754">
            <v>0</v>
          </cell>
          <cell r="AH1754">
            <v>-16455.274166666666</v>
          </cell>
          <cell r="AJ1754">
            <v>0</v>
          </cell>
        </row>
        <row r="1755">
          <cell r="A1755">
            <v>23200783</v>
          </cell>
          <cell r="C1755" t="str">
            <v>FLSA Wage Adjustment</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V1755">
            <v>0</v>
          </cell>
          <cell r="W1755">
            <v>0</v>
          </cell>
          <cell r="X1755">
            <v>0</v>
          </cell>
          <cell r="AD1755">
            <v>0</v>
          </cell>
          <cell r="AH1755">
            <v>0</v>
          </cell>
          <cell r="AJ1755">
            <v>0</v>
          </cell>
        </row>
        <row r="1756">
          <cell r="A1756">
            <v>23200793</v>
          </cell>
          <cell r="C1756" t="str">
            <v>Payroll - Performance Incentive</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V1756">
            <v>0</v>
          </cell>
          <cell r="W1756">
            <v>0</v>
          </cell>
          <cell r="X1756">
            <v>0</v>
          </cell>
          <cell r="AD1756">
            <v>0</v>
          </cell>
          <cell r="AH1756">
            <v>0</v>
          </cell>
          <cell r="AJ1756">
            <v>0</v>
          </cell>
        </row>
        <row r="1757">
          <cell r="A1757">
            <v>23200803</v>
          </cell>
          <cell r="C1757" t="str">
            <v>A/P - Energy Risk Mgmt System</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V1757">
            <v>0</v>
          </cell>
          <cell r="W1757">
            <v>0</v>
          </cell>
          <cell r="X1757">
            <v>0</v>
          </cell>
          <cell r="AD1757">
            <v>0</v>
          </cell>
          <cell r="AH1757">
            <v>0</v>
          </cell>
          <cell r="AJ1757">
            <v>0</v>
          </cell>
        </row>
        <row r="1758">
          <cell r="A1758">
            <v>23200813</v>
          </cell>
          <cell r="C1758" t="str">
            <v>Payroll HSA EE Deduction</v>
          </cell>
          <cell r="D1758">
            <v>16021.56</v>
          </cell>
          <cell r="E1758">
            <v>100</v>
          </cell>
          <cell r="F1758">
            <v>100</v>
          </cell>
          <cell r="G1758">
            <v>0</v>
          </cell>
          <cell r="H1758">
            <v>0</v>
          </cell>
          <cell r="I1758">
            <v>-2211.16</v>
          </cell>
          <cell r="J1758">
            <v>28.85</v>
          </cell>
          <cell r="K1758">
            <v>28.85</v>
          </cell>
          <cell r="L1758">
            <v>0</v>
          </cell>
          <cell r="M1758">
            <v>0</v>
          </cell>
          <cell r="N1758">
            <v>0</v>
          </cell>
          <cell r="O1758">
            <v>0</v>
          </cell>
          <cell r="P1758">
            <v>-3824.12</v>
          </cell>
          <cell r="Q1758">
            <v>345.43833333333328</v>
          </cell>
          <cell r="V1758">
            <v>0</v>
          </cell>
          <cell r="W1758">
            <v>0</v>
          </cell>
          <cell r="X1758">
            <v>0</v>
          </cell>
          <cell r="AD1758">
            <v>0</v>
          </cell>
          <cell r="AH1758">
            <v>345.43833333333328</v>
          </cell>
          <cell r="AJ1758">
            <v>0</v>
          </cell>
        </row>
        <row r="1759">
          <cell r="A1759">
            <v>23200823</v>
          </cell>
          <cell r="C1759" t="str">
            <v>Worker's Comp-Working Fund</v>
          </cell>
          <cell r="D1759">
            <v>-125604.8</v>
          </cell>
          <cell r="E1759">
            <v>-167246.84</v>
          </cell>
          <cell r="F1759">
            <v>-194014.81</v>
          </cell>
          <cell r="G1759">
            <v>-268718.67</v>
          </cell>
          <cell r="H1759">
            <v>-192448.78</v>
          </cell>
          <cell r="I1759">
            <v>-182092.54</v>
          </cell>
          <cell r="J1759">
            <v>-74593.039999999994</v>
          </cell>
          <cell r="K1759">
            <v>-122074.87</v>
          </cell>
          <cell r="L1759">
            <v>-183431.51</v>
          </cell>
          <cell r="M1759">
            <v>-132237.85</v>
          </cell>
          <cell r="N1759">
            <v>-256667.44</v>
          </cell>
          <cell r="O1759">
            <v>-209704.94</v>
          </cell>
          <cell r="P1759">
            <v>-87333.39</v>
          </cell>
          <cell r="Q1759">
            <v>-174141.69875000001</v>
          </cell>
          <cell r="V1759">
            <v>0</v>
          </cell>
          <cell r="W1759">
            <v>0</v>
          </cell>
          <cell r="X1759">
            <v>0</v>
          </cell>
          <cell r="AH1759">
            <v>-174141.69875000001</v>
          </cell>
          <cell r="AJ1759">
            <v>0</v>
          </cell>
        </row>
        <row r="1760">
          <cell r="A1760" t="str">
            <v>23200833</v>
          </cell>
          <cell r="C1760" t="str">
            <v>Dental Insurance - Willamette</v>
          </cell>
          <cell r="H1760">
            <v>-4068.5</v>
          </cell>
          <cell r="I1760">
            <v>-3813.95</v>
          </cell>
          <cell r="J1760">
            <v>557.5</v>
          </cell>
          <cell r="K1760">
            <v>463.5</v>
          </cell>
          <cell r="L1760">
            <v>164</v>
          </cell>
          <cell r="M1760">
            <v>487</v>
          </cell>
          <cell r="N1760">
            <v>35</v>
          </cell>
          <cell r="O1760">
            <v>481</v>
          </cell>
          <cell r="P1760">
            <v>-167.5</v>
          </cell>
          <cell r="Q1760">
            <v>-481.51666666666665</v>
          </cell>
          <cell r="V1760">
            <v>0</v>
          </cell>
          <cell r="W1760">
            <v>0</v>
          </cell>
          <cell r="X1760">
            <v>0</v>
          </cell>
          <cell r="AH1760">
            <v>-481.51666666666665</v>
          </cell>
          <cell r="AJ1760">
            <v>0</v>
          </cell>
        </row>
        <row r="1761">
          <cell r="A1761">
            <v>23200873</v>
          </cell>
          <cell r="C1761" t="str">
            <v>A/P - Biogas Purchases</v>
          </cell>
          <cell r="D1761">
            <v>-836828.17</v>
          </cell>
          <cell r="E1761">
            <v>-861005.63</v>
          </cell>
          <cell r="F1761">
            <v>-1038362.49</v>
          </cell>
          <cell r="G1761">
            <v>-992598.56</v>
          </cell>
          <cell r="H1761">
            <v>-1147874.42</v>
          </cell>
          <cell r="I1761">
            <v>-1530156.78</v>
          </cell>
          <cell r="J1761">
            <v>-2613496.8199999998</v>
          </cell>
          <cell r="K1761">
            <v>-1625647.9</v>
          </cell>
          <cell r="L1761">
            <v>-1906434.16</v>
          </cell>
          <cell r="M1761">
            <v>-2642448.8199999998</v>
          </cell>
          <cell r="N1761">
            <v>-2614644.9500000002</v>
          </cell>
          <cell r="O1761">
            <v>-2716476.23</v>
          </cell>
          <cell r="P1761">
            <v>-3143349.44</v>
          </cell>
          <cell r="Q1761">
            <v>-1806602.9637500001</v>
          </cell>
          <cell r="T1761" t="str">
            <v>56</v>
          </cell>
          <cell r="AE1761">
            <v>-1806602.9637500001</v>
          </cell>
          <cell r="AF1761">
            <v>-1806602.9637500001</v>
          </cell>
          <cell r="AG1761">
            <v>-1806602.9637500001</v>
          </cell>
          <cell r="AH1761">
            <v>0</v>
          </cell>
          <cell r="AJ1761">
            <v>0</v>
          </cell>
        </row>
        <row r="1762">
          <cell r="A1762">
            <v>23200953</v>
          </cell>
          <cell r="C1762" t="str">
            <v>Default Payroll Withholding - S/B $0.00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V1762">
            <v>0</v>
          </cell>
          <cell r="W1762">
            <v>0</v>
          </cell>
          <cell r="X1762">
            <v>0</v>
          </cell>
          <cell r="AD1762">
            <v>0</v>
          </cell>
          <cell r="AH1762">
            <v>0</v>
          </cell>
          <cell r="AJ1762">
            <v>0</v>
          </cell>
        </row>
        <row r="1763">
          <cell r="A1763">
            <v>23200963</v>
          </cell>
          <cell r="C1763" t="str">
            <v>Charitable Contribution Pledges</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V1763">
            <v>0</v>
          </cell>
          <cell r="W1763">
            <v>0</v>
          </cell>
          <cell r="X1763">
            <v>0</v>
          </cell>
          <cell r="AD1763">
            <v>0</v>
          </cell>
          <cell r="AH1763">
            <v>0</v>
          </cell>
          <cell r="AJ1763">
            <v>0</v>
          </cell>
        </row>
        <row r="1764">
          <cell r="A1764">
            <v>23201001</v>
          </cell>
          <cell r="C1764" t="str">
            <v>A/P - Encogen Vouchers</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V1764">
            <v>0</v>
          </cell>
          <cell r="W1764">
            <v>0</v>
          </cell>
          <cell r="X1764">
            <v>0</v>
          </cell>
          <cell r="AD1764">
            <v>0</v>
          </cell>
          <cell r="AH1764">
            <v>0</v>
          </cell>
          <cell r="AJ1764">
            <v>0</v>
          </cell>
        </row>
        <row r="1765">
          <cell r="A1765">
            <v>23201003</v>
          </cell>
          <cell r="C1765" t="str">
            <v>Accounts Payable Reconcilation Account</v>
          </cell>
          <cell r="D1765">
            <v>-25733503.289999999</v>
          </cell>
          <cell r="E1765">
            <v>-19752412.149999999</v>
          </cell>
          <cell r="F1765">
            <v>-14803434.949999999</v>
          </cell>
          <cell r="G1765">
            <v>-25950883.030000001</v>
          </cell>
          <cell r="H1765">
            <v>-17089079.899999999</v>
          </cell>
          <cell r="I1765">
            <v>-28108324.329999998</v>
          </cell>
          <cell r="J1765">
            <v>-27660649.870000001</v>
          </cell>
          <cell r="K1765">
            <v>-25958065.199999999</v>
          </cell>
          <cell r="L1765">
            <v>-11727855.52</v>
          </cell>
          <cell r="M1765">
            <v>-16273945.17</v>
          </cell>
          <cell r="N1765">
            <v>-21382659.420000002</v>
          </cell>
          <cell r="O1765">
            <v>-25675350.440000001</v>
          </cell>
          <cell r="P1765">
            <v>-21410866.829999998</v>
          </cell>
          <cell r="Q1765">
            <v>-21496237.08666667</v>
          </cell>
          <cell r="V1765">
            <v>0</v>
          </cell>
          <cell r="W1765">
            <v>0</v>
          </cell>
          <cell r="X1765">
            <v>0</v>
          </cell>
          <cell r="AD1765">
            <v>0</v>
          </cell>
          <cell r="AH1765">
            <v>-21496237.08666667</v>
          </cell>
          <cell r="AJ1765">
            <v>0</v>
          </cell>
        </row>
        <row r="1766">
          <cell r="A1766">
            <v>23201011</v>
          </cell>
          <cell r="C1766" t="str">
            <v>A/P - Encogen Gas Supply</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V1766">
            <v>0</v>
          </cell>
          <cell r="W1766">
            <v>0</v>
          </cell>
          <cell r="X1766">
            <v>0</v>
          </cell>
          <cell r="AD1766">
            <v>0</v>
          </cell>
          <cell r="AH1766">
            <v>0</v>
          </cell>
          <cell r="AJ1766">
            <v>0</v>
          </cell>
        </row>
        <row r="1767">
          <cell r="A1767">
            <v>23201013</v>
          </cell>
          <cell r="C1767" t="str">
            <v>GR/IR Clearing Account</v>
          </cell>
          <cell r="D1767">
            <v>-3344612.68</v>
          </cell>
          <cell r="E1767">
            <v>-10927689.109999999</v>
          </cell>
          <cell r="F1767">
            <v>-10102591.119999999</v>
          </cell>
          <cell r="G1767">
            <v>-21725480.239999998</v>
          </cell>
          <cell r="H1767">
            <v>-13841381.720000001</v>
          </cell>
          <cell r="I1767">
            <v>-9866296.8599999994</v>
          </cell>
          <cell r="J1767">
            <v>-18207252.379999999</v>
          </cell>
          <cell r="K1767">
            <v>-6870734.3099999996</v>
          </cell>
          <cell r="L1767">
            <v>-5166526.45</v>
          </cell>
          <cell r="M1767">
            <v>-3892603.97</v>
          </cell>
          <cell r="N1767">
            <v>-5027451.5</v>
          </cell>
          <cell r="O1767">
            <v>-7763957.8799999999</v>
          </cell>
          <cell r="P1767">
            <v>-3860739.22</v>
          </cell>
          <cell r="Q1767">
            <v>-9749553.4574999996</v>
          </cell>
          <cell r="V1767">
            <v>0</v>
          </cell>
          <cell r="W1767">
            <v>0</v>
          </cell>
          <cell r="X1767">
            <v>0</v>
          </cell>
          <cell r="AD1767">
            <v>0</v>
          </cell>
          <cell r="AH1767">
            <v>-9749553.4574999996</v>
          </cell>
          <cell r="AJ1767">
            <v>0</v>
          </cell>
        </row>
        <row r="1768">
          <cell r="A1768">
            <v>23201023</v>
          </cell>
          <cell r="C1768" t="str">
            <v>Freight Clearing</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V1768">
            <v>0</v>
          </cell>
          <cell r="W1768">
            <v>0</v>
          </cell>
          <cell r="X1768">
            <v>0</v>
          </cell>
          <cell r="AD1768">
            <v>0</v>
          </cell>
          <cell r="AH1768">
            <v>0</v>
          </cell>
          <cell r="AJ1768">
            <v>0</v>
          </cell>
        </row>
        <row r="1769">
          <cell r="A1769">
            <v>23201033</v>
          </cell>
          <cell r="C1769" t="str">
            <v>Medical Aid - Supplemental</v>
          </cell>
          <cell r="D1769">
            <v>-128388.99</v>
          </cell>
          <cell r="E1769">
            <v>-169775.69</v>
          </cell>
          <cell r="F1769">
            <v>-93155.25</v>
          </cell>
          <cell r="G1769">
            <v>-132749.98000000001</v>
          </cell>
          <cell r="H1769">
            <v>-173412.56</v>
          </cell>
          <cell r="I1769">
            <v>-92220.9</v>
          </cell>
          <cell r="J1769">
            <v>-136613.16</v>
          </cell>
          <cell r="K1769">
            <v>-179857.26</v>
          </cell>
          <cell r="L1769">
            <v>-97329.83</v>
          </cell>
          <cell r="M1769">
            <v>-140300.60999999999</v>
          </cell>
          <cell r="N1769">
            <v>-182912.25</v>
          </cell>
          <cell r="O1769">
            <v>-96088.42</v>
          </cell>
          <cell r="P1769">
            <v>-139527.88</v>
          </cell>
          <cell r="Q1769">
            <v>-135697.86208333334</v>
          </cell>
          <cell r="V1769">
            <v>0</v>
          </cell>
          <cell r="W1769">
            <v>0</v>
          </cell>
          <cell r="X1769">
            <v>0</v>
          </cell>
          <cell r="AD1769">
            <v>0</v>
          </cell>
          <cell r="AH1769">
            <v>-135697.86208333334</v>
          </cell>
          <cell r="AJ1769">
            <v>0</v>
          </cell>
        </row>
        <row r="1770">
          <cell r="A1770">
            <v>23201043</v>
          </cell>
          <cell r="C1770" t="str">
            <v>Health/Dependent Spending ACDts - Year 1</v>
          </cell>
          <cell r="D1770">
            <v>-170888.69</v>
          </cell>
          <cell r="E1770">
            <v>-190858.25</v>
          </cell>
          <cell r="F1770">
            <v>-219970.77</v>
          </cell>
          <cell r="G1770">
            <v>116517.51</v>
          </cell>
          <cell r="H1770">
            <v>76440.399999999994</v>
          </cell>
          <cell r="I1770">
            <v>70044.460000000006</v>
          </cell>
          <cell r="J1770">
            <v>64422.16</v>
          </cell>
          <cell r="K1770">
            <v>48515.06</v>
          </cell>
          <cell r="L1770">
            <v>-46244.03</v>
          </cell>
          <cell r="M1770">
            <v>-142929.24</v>
          </cell>
          <cell r="N1770">
            <v>-6201.82</v>
          </cell>
          <cell r="O1770">
            <v>-30153.82</v>
          </cell>
          <cell r="P1770">
            <v>-56039.48</v>
          </cell>
          <cell r="Q1770">
            <v>-31156.868750000005</v>
          </cell>
          <cell r="V1770">
            <v>0</v>
          </cell>
          <cell r="W1770">
            <v>0</v>
          </cell>
          <cell r="X1770">
            <v>0</v>
          </cell>
          <cell r="AD1770">
            <v>0</v>
          </cell>
          <cell r="AH1770">
            <v>-31156.868750000005</v>
          </cell>
          <cell r="AJ1770">
            <v>0</v>
          </cell>
        </row>
        <row r="1771">
          <cell r="A1771">
            <v>23201053</v>
          </cell>
          <cell r="C1771" t="str">
            <v>Health/Dependent Spending ACDts - Year</v>
          </cell>
          <cell r="D1771">
            <v>-45662.559999999998</v>
          </cell>
          <cell r="E1771">
            <v>-45662.559999999998</v>
          </cell>
          <cell r="F1771">
            <v>-45662.559999999998</v>
          </cell>
          <cell r="G1771">
            <v>-317661.3</v>
          </cell>
          <cell r="H1771">
            <v>-265747.98</v>
          </cell>
          <cell r="I1771">
            <v>-208083.09</v>
          </cell>
          <cell r="J1771">
            <v>-181976.41</v>
          </cell>
          <cell r="K1771">
            <v>-176281.65</v>
          </cell>
          <cell r="L1771">
            <v>-102557.27</v>
          </cell>
          <cell r="M1771">
            <v>-25568.28</v>
          </cell>
          <cell r="N1771">
            <v>-176147.38</v>
          </cell>
          <cell r="O1771">
            <v>-176147.38</v>
          </cell>
          <cell r="P1771">
            <v>-176147.38</v>
          </cell>
          <cell r="Q1771">
            <v>-152700.06916666665</v>
          </cell>
          <cell r="V1771">
            <v>0</v>
          </cell>
          <cell r="W1771">
            <v>0</v>
          </cell>
          <cell r="X1771">
            <v>0</v>
          </cell>
          <cell r="AD1771">
            <v>0</v>
          </cell>
          <cell r="AH1771">
            <v>-152700.06916666665</v>
          </cell>
          <cell r="AJ1771">
            <v>0</v>
          </cell>
        </row>
        <row r="1772">
          <cell r="A1772">
            <v>23201063</v>
          </cell>
          <cell r="C1772" t="str">
            <v>United Way - Payroll Deductions</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V1772">
            <v>0</v>
          </cell>
          <cell r="W1772">
            <v>0</v>
          </cell>
          <cell r="X1772">
            <v>0</v>
          </cell>
          <cell r="AD1772">
            <v>0</v>
          </cell>
          <cell r="AH1772">
            <v>0</v>
          </cell>
          <cell r="AJ1772">
            <v>0</v>
          </cell>
        </row>
        <row r="1773">
          <cell r="A1773">
            <v>23201073</v>
          </cell>
          <cell r="C1773" t="str">
            <v>401(k) Plan EE</v>
          </cell>
          <cell r="D1773">
            <v>-349443.26</v>
          </cell>
          <cell r="E1773">
            <v>-144.09</v>
          </cell>
          <cell r="F1773">
            <v>123.21</v>
          </cell>
          <cell r="G1773">
            <v>87.15</v>
          </cell>
          <cell r="H1773">
            <v>-688.15</v>
          </cell>
          <cell r="I1773">
            <v>-391485.94</v>
          </cell>
          <cell r="J1773">
            <v>-422661.32</v>
          </cell>
          <cell r="K1773">
            <v>-532.76</v>
          </cell>
          <cell r="L1773">
            <v>-811.88</v>
          </cell>
          <cell r="M1773">
            <v>-708.28</v>
          </cell>
          <cell r="N1773">
            <v>-199</v>
          </cell>
          <cell r="O1773">
            <v>-389980.79</v>
          </cell>
          <cell r="P1773">
            <v>0</v>
          </cell>
          <cell r="Q1773">
            <v>-115143.62333333334</v>
          </cell>
          <cell r="V1773">
            <v>0</v>
          </cell>
          <cell r="W1773">
            <v>0</v>
          </cell>
          <cell r="X1773">
            <v>0</v>
          </cell>
          <cell r="AD1773">
            <v>0</v>
          </cell>
          <cell r="AH1773">
            <v>-115143.62333333334</v>
          </cell>
          <cell r="AJ1773">
            <v>0</v>
          </cell>
        </row>
        <row r="1774">
          <cell r="A1774">
            <v>23201093</v>
          </cell>
          <cell r="C1774" t="str">
            <v>Loan Payback 401(k)</v>
          </cell>
          <cell r="D1774">
            <v>-68650.19</v>
          </cell>
          <cell r="E1774">
            <v>0</v>
          </cell>
          <cell r="F1774">
            <v>0</v>
          </cell>
          <cell r="G1774">
            <v>0</v>
          </cell>
          <cell r="H1774">
            <v>0</v>
          </cell>
          <cell r="I1774">
            <v>-69829.81</v>
          </cell>
          <cell r="J1774">
            <v>-68986.38</v>
          </cell>
          <cell r="K1774">
            <v>0</v>
          </cell>
          <cell r="L1774">
            <v>0</v>
          </cell>
          <cell r="M1774">
            <v>0</v>
          </cell>
          <cell r="N1774">
            <v>0</v>
          </cell>
          <cell r="O1774">
            <v>-70812.63</v>
          </cell>
          <cell r="P1774">
            <v>0</v>
          </cell>
          <cell r="Q1774">
            <v>-20329.492916666666</v>
          </cell>
          <cell r="V1774">
            <v>0</v>
          </cell>
          <cell r="W1774">
            <v>0</v>
          </cell>
          <cell r="X1774">
            <v>0</v>
          </cell>
          <cell r="AD1774">
            <v>0</v>
          </cell>
          <cell r="AH1774">
            <v>-20329.492916666666</v>
          </cell>
          <cell r="AJ1774">
            <v>0</v>
          </cell>
        </row>
        <row r="1775">
          <cell r="A1775">
            <v>23201103</v>
          </cell>
          <cell r="C1775" t="str">
            <v>P/R-401(k) PE Common Stk issue rounding</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V1775">
            <v>0</v>
          </cell>
          <cell r="W1775">
            <v>0</v>
          </cell>
          <cell r="X1775">
            <v>0</v>
          </cell>
          <cell r="AD1775">
            <v>0</v>
          </cell>
          <cell r="AH1775">
            <v>0</v>
          </cell>
          <cell r="AJ1775">
            <v>0</v>
          </cell>
        </row>
        <row r="1776">
          <cell r="A1776">
            <v>23201111</v>
          </cell>
          <cell r="C1776" t="str">
            <v>A/P - Mint Farm BPA Payable</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V1776">
            <v>0</v>
          </cell>
          <cell r="W1776">
            <v>0</v>
          </cell>
          <cell r="X1776">
            <v>0</v>
          </cell>
          <cell r="AD1776">
            <v>0</v>
          </cell>
          <cell r="AH1776">
            <v>0</v>
          </cell>
          <cell r="AJ1776">
            <v>0</v>
          </cell>
        </row>
        <row r="1777">
          <cell r="A1777">
            <v>23201113</v>
          </cell>
          <cell r="C1777" t="str">
            <v>Cash Discount Clearing</v>
          </cell>
          <cell r="D1777">
            <v>10623.47</v>
          </cell>
          <cell r="E1777">
            <v>10345.6</v>
          </cell>
          <cell r="F1777">
            <v>8014.73</v>
          </cell>
          <cell r="G1777">
            <v>7418.64</v>
          </cell>
          <cell r="H1777">
            <v>14917.56</v>
          </cell>
          <cell r="I1777">
            <v>12887.49</v>
          </cell>
          <cell r="J1777">
            <v>9094.86</v>
          </cell>
          <cell r="K1777">
            <v>16775.82</v>
          </cell>
          <cell r="L1777">
            <v>13093.27</v>
          </cell>
          <cell r="M1777">
            <v>20068.09</v>
          </cell>
          <cell r="N1777">
            <v>18078.580000000002</v>
          </cell>
          <cell r="O1777">
            <v>21636.79</v>
          </cell>
          <cell r="P1777">
            <v>12633.92</v>
          </cell>
          <cell r="Q1777">
            <v>13663.34375</v>
          </cell>
          <cell r="V1777">
            <v>0</v>
          </cell>
          <cell r="W1777">
            <v>0</v>
          </cell>
          <cell r="X1777">
            <v>0</v>
          </cell>
          <cell r="AD1777">
            <v>0</v>
          </cell>
          <cell r="AH1777">
            <v>13663.34375</v>
          </cell>
          <cell r="AJ1777">
            <v>0</v>
          </cell>
        </row>
        <row r="1778">
          <cell r="A1778">
            <v>23201153</v>
          </cell>
          <cell r="C1778" t="str">
            <v>Accounts Payable - BillServ NSF's and A</v>
          </cell>
          <cell r="D1778">
            <v>-2990.49</v>
          </cell>
          <cell r="E1778">
            <v>-4529.33</v>
          </cell>
          <cell r="F1778">
            <v>-7475.96</v>
          </cell>
          <cell r="G1778">
            <v>-11230.66</v>
          </cell>
          <cell r="H1778">
            <v>-12936.55</v>
          </cell>
          <cell r="I1778">
            <v>-9340.18</v>
          </cell>
          <cell r="J1778">
            <v>-12566.79</v>
          </cell>
          <cell r="K1778">
            <v>-8106.45</v>
          </cell>
          <cell r="L1778">
            <v>-8639.4</v>
          </cell>
          <cell r="M1778">
            <v>-9861.9500000000007</v>
          </cell>
          <cell r="N1778">
            <v>-9244.31</v>
          </cell>
          <cell r="O1778">
            <v>-11714.99</v>
          </cell>
          <cell r="P1778">
            <v>-9186.5300000000007</v>
          </cell>
          <cell r="Q1778">
            <v>-9311.2566666666662</v>
          </cell>
          <cell r="V1778">
            <v>0</v>
          </cell>
          <cell r="W1778">
            <v>0</v>
          </cell>
          <cell r="X1778">
            <v>0</v>
          </cell>
          <cell r="AD1778">
            <v>0</v>
          </cell>
          <cell r="AH1778">
            <v>-9311.2566666666662</v>
          </cell>
          <cell r="AJ1778">
            <v>0</v>
          </cell>
        </row>
        <row r="1779">
          <cell r="A1779">
            <v>23201163</v>
          </cell>
          <cell r="C1779" t="str">
            <v>Accounts Payable - APS NSF's and Adj-Ke</v>
          </cell>
          <cell r="D1779">
            <v>-19435.03</v>
          </cell>
          <cell r="E1779">
            <v>-9496.08</v>
          </cell>
          <cell r="F1779">
            <v>-5651.88</v>
          </cell>
          <cell r="G1779">
            <v>-5862.14</v>
          </cell>
          <cell r="H1779">
            <v>-6387.53</v>
          </cell>
          <cell r="I1779">
            <v>-5428.82</v>
          </cell>
          <cell r="J1779">
            <v>-7152.8</v>
          </cell>
          <cell r="K1779">
            <v>-6936.23</v>
          </cell>
          <cell r="L1779">
            <v>-5856.48</v>
          </cell>
          <cell r="M1779">
            <v>-9635.2999999999993</v>
          </cell>
          <cell r="N1779">
            <v>-5745.23</v>
          </cell>
          <cell r="O1779">
            <v>-7983</v>
          </cell>
          <cell r="P1779">
            <v>-7480.09</v>
          </cell>
          <cell r="Q1779">
            <v>-7466.0874999999987</v>
          </cell>
          <cell r="V1779">
            <v>0</v>
          </cell>
          <cell r="W1779">
            <v>0</v>
          </cell>
          <cell r="X1779">
            <v>0</v>
          </cell>
          <cell r="AD1779">
            <v>0</v>
          </cell>
          <cell r="AH1779">
            <v>-7466.0874999999987</v>
          </cell>
          <cell r="AJ1779">
            <v>0</v>
          </cell>
        </row>
        <row r="1780">
          <cell r="A1780">
            <v>23201173</v>
          </cell>
          <cell r="C1780" t="str">
            <v>Payroll - Medical Insurance Payable- Re</v>
          </cell>
          <cell r="D1780">
            <v>0</v>
          </cell>
          <cell r="E1780">
            <v>10561.86</v>
          </cell>
          <cell r="F1780">
            <v>95412.46</v>
          </cell>
          <cell r="G1780">
            <v>0</v>
          </cell>
          <cell r="H1780">
            <v>88973.51</v>
          </cell>
          <cell r="I1780">
            <v>94670.17</v>
          </cell>
          <cell r="J1780">
            <v>0</v>
          </cell>
          <cell r="K1780">
            <v>88078.03</v>
          </cell>
          <cell r="L1780">
            <v>-4203.21</v>
          </cell>
          <cell r="M1780">
            <v>-4930.09</v>
          </cell>
          <cell r="N1780">
            <v>-2582.7199999999998</v>
          </cell>
          <cell r="O1780">
            <v>-1646.19</v>
          </cell>
          <cell r="P1780">
            <v>-5891.11</v>
          </cell>
          <cell r="Q1780">
            <v>30115.688750000001</v>
          </cell>
          <cell r="V1780">
            <v>0</v>
          </cell>
          <cell r="W1780">
            <v>0</v>
          </cell>
          <cell r="X1780">
            <v>0</v>
          </cell>
          <cell r="AD1780">
            <v>0</v>
          </cell>
          <cell r="AH1780">
            <v>30115.688750000001</v>
          </cell>
          <cell r="AJ1780">
            <v>0</v>
          </cell>
        </row>
        <row r="1781">
          <cell r="A1781">
            <v>23201183</v>
          </cell>
          <cell r="C1781" t="str">
            <v>Payroll - ArtsFund Workplace Giving Pay</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V1781">
            <v>0</v>
          </cell>
          <cell r="W1781">
            <v>0</v>
          </cell>
          <cell r="X1781">
            <v>0</v>
          </cell>
          <cell r="AD1781">
            <v>0</v>
          </cell>
          <cell r="AH1781">
            <v>0</v>
          </cell>
          <cell r="AJ1781">
            <v>0</v>
          </cell>
        </row>
        <row r="1782">
          <cell r="A1782">
            <v>23201193</v>
          </cell>
          <cell r="C1782" t="str">
            <v>Accounts Payable - Bill Matrix NSFs &amp; Adj. Key Bank</v>
          </cell>
          <cell r="D1782">
            <v>-25440.86</v>
          </cell>
          <cell r="E1782">
            <v>-19619.150000000001</v>
          </cell>
          <cell r="F1782">
            <v>-21861.87</v>
          </cell>
          <cell r="G1782">
            <v>-19144.59</v>
          </cell>
          <cell r="H1782">
            <v>-23851.64</v>
          </cell>
          <cell r="I1782">
            <v>-20852.34</v>
          </cell>
          <cell r="J1782">
            <v>-23741.27</v>
          </cell>
          <cell r="K1782">
            <v>-22287.14</v>
          </cell>
          <cell r="L1782">
            <v>-22323.83</v>
          </cell>
          <cell r="M1782">
            <v>-21625.01</v>
          </cell>
          <cell r="N1782">
            <v>-18882.82</v>
          </cell>
          <cell r="O1782">
            <v>-18232.61</v>
          </cell>
          <cell r="P1782">
            <v>-26531.119999999999</v>
          </cell>
          <cell r="Q1782">
            <v>-21534.021666666667</v>
          </cell>
          <cell r="V1782">
            <v>0</v>
          </cell>
          <cell r="W1782">
            <v>0</v>
          </cell>
          <cell r="X1782">
            <v>0</v>
          </cell>
          <cell r="AD1782">
            <v>0</v>
          </cell>
          <cell r="AH1782">
            <v>-21534.021666666667</v>
          </cell>
          <cell r="AJ1782">
            <v>0</v>
          </cell>
        </row>
        <row r="1783">
          <cell r="A1783">
            <v>23201203</v>
          </cell>
          <cell r="C1783" t="str">
            <v>Accounts Payable - DOXO NSF's and Adj - Key Bank</v>
          </cell>
          <cell r="D1783">
            <v>-3301.36</v>
          </cell>
          <cell r="E1783">
            <v>-3301.36</v>
          </cell>
          <cell r="F1783">
            <v>-3361.36</v>
          </cell>
          <cell r="G1783">
            <v>-2232.29</v>
          </cell>
          <cell r="H1783">
            <v>-1633.01</v>
          </cell>
          <cell r="I1783">
            <v>-1731</v>
          </cell>
          <cell r="J1783">
            <v>-1633.01</v>
          </cell>
          <cell r="K1783">
            <v>-1633.01</v>
          </cell>
          <cell r="L1783">
            <v>1554.13</v>
          </cell>
          <cell r="M1783">
            <v>-1633.01</v>
          </cell>
          <cell r="N1783">
            <v>-1633.01</v>
          </cell>
          <cell r="O1783">
            <v>-1633.01</v>
          </cell>
          <cell r="P1783">
            <v>211.47</v>
          </cell>
          <cell r="Q1783">
            <v>-1701.2404166666665</v>
          </cell>
          <cell r="V1783">
            <v>0</v>
          </cell>
          <cell r="W1783">
            <v>0</v>
          </cell>
          <cell r="X1783">
            <v>0</v>
          </cell>
          <cell r="AD1783">
            <v>0</v>
          </cell>
          <cell r="AH1783">
            <v>-1701.2404166666665</v>
          </cell>
          <cell r="AJ1783">
            <v>0</v>
          </cell>
        </row>
        <row r="1784">
          <cell r="A1784">
            <v>23201213</v>
          </cell>
          <cell r="C1784" t="str">
            <v>Payroll HAS ER Contributions</v>
          </cell>
          <cell r="D1784">
            <v>0</v>
          </cell>
          <cell r="E1784">
            <v>0</v>
          </cell>
          <cell r="F1784">
            <v>0</v>
          </cell>
          <cell r="G1784">
            <v>0</v>
          </cell>
          <cell r="H1784">
            <v>0</v>
          </cell>
          <cell r="I1784">
            <v>-1008.85</v>
          </cell>
          <cell r="J1784">
            <v>-8.85</v>
          </cell>
          <cell r="K1784">
            <v>-8.85</v>
          </cell>
          <cell r="L1784">
            <v>0</v>
          </cell>
          <cell r="M1784">
            <v>0</v>
          </cell>
          <cell r="N1784">
            <v>-500</v>
          </cell>
          <cell r="O1784">
            <v>0</v>
          </cell>
          <cell r="P1784">
            <v>0</v>
          </cell>
          <cell r="Q1784">
            <v>-127.21249999999999</v>
          </cell>
          <cell r="V1784">
            <v>0</v>
          </cell>
          <cell r="W1784">
            <v>0</v>
          </cell>
          <cell r="X1784">
            <v>0</v>
          </cell>
          <cell r="AD1784">
            <v>0</v>
          </cell>
          <cell r="AH1784">
            <v>-127.21249999999999</v>
          </cell>
          <cell r="AJ1784">
            <v>0</v>
          </cell>
        </row>
        <row r="1785">
          <cell r="A1785">
            <v>23201251</v>
          </cell>
          <cell r="C1785" t="str">
            <v>Ferndale - Liability Payable ST</v>
          </cell>
          <cell r="D1785">
            <v>-325473</v>
          </cell>
          <cell r="E1785">
            <v>-325473</v>
          </cell>
          <cell r="F1785">
            <v>-325473</v>
          </cell>
          <cell r="G1785">
            <v>-437151</v>
          </cell>
          <cell r="H1785">
            <v>-1005795</v>
          </cell>
          <cell r="I1785">
            <v>-1005795</v>
          </cell>
          <cell r="J1785">
            <v>-1110041</v>
          </cell>
          <cell r="K1785">
            <v>-1110041</v>
          </cell>
          <cell r="L1785">
            <v>-1110041</v>
          </cell>
          <cell r="M1785">
            <v>-1214275</v>
          </cell>
          <cell r="N1785">
            <v>-208480</v>
          </cell>
          <cell r="O1785">
            <v>-208480</v>
          </cell>
          <cell r="P1785">
            <v>-309009</v>
          </cell>
          <cell r="Q1785">
            <v>-698190.5</v>
          </cell>
          <cell r="V1785">
            <v>0</v>
          </cell>
          <cell r="W1785">
            <v>0</v>
          </cell>
          <cell r="X1785">
            <v>0</v>
          </cell>
          <cell r="AD1785">
            <v>0</v>
          </cell>
          <cell r="AH1785">
            <v>-698190.5</v>
          </cell>
          <cell r="AJ1785">
            <v>0</v>
          </cell>
        </row>
        <row r="1786">
          <cell r="A1786">
            <v>23202173</v>
          </cell>
          <cell r="C1786" t="str">
            <v>Payroll - Life Insurance Payable- Retir</v>
          </cell>
          <cell r="D1786">
            <v>76.540000000000006</v>
          </cell>
          <cell r="E1786">
            <v>53.6</v>
          </cell>
          <cell r="F1786">
            <v>31.5</v>
          </cell>
          <cell r="G1786">
            <v>-8.6999999999999993</v>
          </cell>
          <cell r="H1786">
            <v>-8.6999999999999993</v>
          </cell>
          <cell r="I1786">
            <v>-188.76</v>
          </cell>
          <cell r="J1786">
            <v>0</v>
          </cell>
          <cell r="K1786">
            <v>0</v>
          </cell>
          <cell r="L1786">
            <v>0</v>
          </cell>
          <cell r="M1786">
            <v>0</v>
          </cell>
          <cell r="N1786">
            <v>0</v>
          </cell>
          <cell r="O1786">
            <v>0</v>
          </cell>
          <cell r="P1786">
            <v>0</v>
          </cell>
          <cell r="Q1786">
            <v>-6.899166666666666</v>
          </cell>
          <cell r="V1786">
            <v>0</v>
          </cell>
          <cell r="W1786">
            <v>0</v>
          </cell>
          <cell r="X1786">
            <v>0</v>
          </cell>
          <cell r="AD1786">
            <v>0</v>
          </cell>
          <cell r="AH1786">
            <v>-6.899166666666666</v>
          </cell>
          <cell r="AJ1786">
            <v>0</v>
          </cell>
        </row>
        <row r="1787">
          <cell r="A1787">
            <v>23202183</v>
          </cell>
          <cell r="C1787" t="str">
            <v>A/P Liability - Credit Balance Refund</v>
          </cell>
          <cell r="D1787">
            <v>-29.94</v>
          </cell>
          <cell r="E1787">
            <v>-17689.8</v>
          </cell>
          <cell r="F1787">
            <v>-12523.5</v>
          </cell>
          <cell r="G1787">
            <v>-354.34</v>
          </cell>
          <cell r="H1787">
            <v>-19041.560000000001</v>
          </cell>
          <cell r="I1787">
            <v>-12329.49</v>
          </cell>
          <cell r="J1787">
            <v>-108913</v>
          </cell>
          <cell r="K1787">
            <v>-145.31</v>
          </cell>
          <cell r="L1787">
            <v>0</v>
          </cell>
          <cell r="M1787">
            <v>-149605.88</v>
          </cell>
          <cell r="N1787">
            <v>-17218.21</v>
          </cell>
          <cell r="O1787">
            <v>-46436.07</v>
          </cell>
          <cell r="P1787">
            <v>0</v>
          </cell>
          <cell r="Q1787">
            <v>-32022.677500000002</v>
          </cell>
          <cell r="V1787">
            <v>0</v>
          </cell>
          <cell r="W1787">
            <v>0</v>
          </cell>
          <cell r="X1787">
            <v>0</v>
          </cell>
          <cell r="AD1787">
            <v>0</v>
          </cell>
          <cell r="AH1787">
            <v>-32022.677500000002</v>
          </cell>
          <cell r="AJ1787">
            <v>0</v>
          </cell>
        </row>
        <row r="1788">
          <cell r="A1788">
            <v>23202193</v>
          </cell>
          <cell r="C1788" t="str">
            <v>Medical Insurance - Regence</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V1788">
            <v>0</v>
          </cell>
          <cell r="W1788">
            <v>0</v>
          </cell>
          <cell r="X1788">
            <v>0</v>
          </cell>
          <cell r="AD1788">
            <v>0</v>
          </cell>
          <cell r="AH1788">
            <v>0</v>
          </cell>
          <cell r="AJ1788">
            <v>0</v>
          </cell>
        </row>
        <row r="1789">
          <cell r="A1789">
            <v>23202203</v>
          </cell>
          <cell r="C1789" t="str">
            <v>PSE Customer Connections Penalty</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T1789" t="str">
            <v>56</v>
          </cell>
          <cell r="V1789">
            <v>0</v>
          </cell>
          <cell r="W1789">
            <v>0</v>
          </cell>
          <cell r="X1789">
            <v>0</v>
          </cell>
          <cell r="AD1789">
            <v>0</v>
          </cell>
          <cell r="AE1789">
            <v>0</v>
          </cell>
          <cell r="AF1789">
            <v>0</v>
          </cell>
          <cell r="AG1789">
            <v>0</v>
          </cell>
          <cell r="AJ1789">
            <v>0</v>
          </cell>
        </row>
        <row r="1790">
          <cell r="A1790">
            <v>23202213</v>
          </cell>
          <cell r="C1790" t="str">
            <v>Payroll- Giving Campaign</v>
          </cell>
          <cell r="D1790">
            <v>-996.5</v>
          </cell>
          <cell r="E1790">
            <v>0</v>
          </cell>
          <cell r="F1790">
            <v>0</v>
          </cell>
          <cell r="G1790">
            <v>0</v>
          </cell>
          <cell r="H1790">
            <v>0</v>
          </cell>
          <cell r="I1790">
            <v>-908</v>
          </cell>
          <cell r="J1790">
            <v>-933</v>
          </cell>
          <cell r="K1790">
            <v>0</v>
          </cell>
          <cell r="L1790">
            <v>0</v>
          </cell>
          <cell r="M1790">
            <v>0</v>
          </cell>
          <cell r="N1790">
            <v>0</v>
          </cell>
          <cell r="O1790">
            <v>-1896.11</v>
          </cell>
          <cell r="P1790">
            <v>0</v>
          </cell>
          <cell r="Q1790">
            <v>-352.94666666666666</v>
          </cell>
          <cell r="V1790">
            <v>0</v>
          </cell>
          <cell r="W1790">
            <v>0</v>
          </cell>
          <cell r="X1790">
            <v>0</v>
          </cell>
          <cell r="AD1790">
            <v>0</v>
          </cell>
          <cell r="AH1790">
            <v>-352.94666666666666</v>
          </cell>
          <cell r="AJ1790">
            <v>0</v>
          </cell>
        </row>
        <row r="1791">
          <cell r="A1791">
            <v>23202233</v>
          </cell>
          <cell r="C1791" t="str">
            <v>Unapplied Credits-Pledges</v>
          </cell>
          <cell r="D1791">
            <v>-680725.77</v>
          </cell>
          <cell r="E1791">
            <v>-515651.61</v>
          </cell>
          <cell r="F1791">
            <v>-586090.72</v>
          </cell>
          <cell r="G1791">
            <v>467541.69</v>
          </cell>
          <cell r="H1791">
            <v>1284462.6100000001</v>
          </cell>
          <cell r="I1791">
            <v>1729179.96</v>
          </cell>
          <cell r="J1791">
            <v>2841940.65</v>
          </cell>
          <cell r="K1791">
            <v>2322709.04</v>
          </cell>
          <cell r="L1791">
            <v>1253798.79</v>
          </cell>
          <cell r="M1791">
            <v>134886.82</v>
          </cell>
          <cell r="N1791">
            <v>-575078.52</v>
          </cell>
          <cell r="O1791">
            <v>-1038336.34</v>
          </cell>
          <cell r="P1791">
            <v>-1455019.07</v>
          </cell>
          <cell r="Q1791">
            <v>520957.49583333341</v>
          </cell>
          <cell r="AH1791">
            <v>520957.49583333341</v>
          </cell>
          <cell r="AJ1791">
            <v>0</v>
          </cell>
        </row>
        <row r="1792">
          <cell r="A1792">
            <v>23202353</v>
          </cell>
          <cell r="C1792" t="str">
            <v>Unapplied Credits-Customer's Overpaymen</v>
          </cell>
          <cell r="D1792">
            <v>-9414309.4900000002</v>
          </cell>
          <cell r="E1792">
            <v>-10275656.560000001</v>
          </cell>
          <cell r="F1792">
            <v>-11740183.66</v>
          </cell>
          <cell r="G1792">
            <v>-10977432.140000001</v>
          </cell>
          <cell r="H1792">
            <v>-10293440.449999999</v>
          </cell>
          <cell r="I1792">
            <v>-11556744.109999999</v>
          </cell>
          <cell r="J1792">
            <v>-13374785.619999999</v>
          </cell>
          <cell r="K1792">
            <v>-13782130.1</v>
          </cell>
          <cell r="L1792">
            <v>-15492440.289999999</v>
          </cell>
          <cell r="M1792">
            <v>-16463571.99</v>
          </cell>
          <cell r="N1792">
            <v>-16940438.859999999</v>
          </cell>
          <cell r="O1792">
            <v>-18534409.25</v>
          </cell>
          <cell r="P1792">
            <v>-18502384.34</v>
          </cell>
          <cell r="Q1792">
            <v>-13615798.328749999</v>
          </cell>
          <cell r="AH1792">
            <v>-13615798.328749999</v>
          </cell>
          <cell r="AJ1792">
            <v>0</v>
          </cell>
        </row>
        <row r="1793">
          <cell r="A1793">
            <v>23300000</v>
          </cell>
          <cell r="C1793" t="str">
            <v>Notes Pay- Assoc Companies</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T1793" t="str">
            <v>55</v>
          </cell>
          <cell r="V1793">
            <v>0</v>
          </cell>
          <cell r="W1793">
            <v>0</v>
          </cell>
          <cell r="X1793">
            <v>0</v>
          </cell>
          <cell r="AD1793">
            <v>0</v>
          </cell>
          <cell r="AE1793">
            <v>0</v>
          </cell>
          <cell r="AF1793">
            <v>0</v>
          </cell>
          <cell r="AG1793">
            <v>0</v>
          </cell>
          <cell r="AJ1793">
            <v>0</v>
          </cell>
        </row>
        <row r="1794">
          <cell r="A1794">
            <v>23300043</v>
          </cell>
          <cell r="C1794" t="str">
            <v>Note Payable to Puget Energy</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T1794" t="str">
            <v>9</v>
          </cell>
          <cell r="V1794">
            <v>0</v>
          </cell>
          <cell r="W1794">
            <v>0</v>
          </cell>
          <cell r="X1794">
            <v>0</v>
          </cell>
          <cell r="AD1794">
            <v>0</v>
          </cell>
          <cell r="AJ1794">
            <v>0</v>
          </cell>
        </row>
        <row r="1795">
          <cell r="A1795">
            <v>23400000</v>
          </cell>
          <cell r="C1795" t="str">
            <v>AP Associated Companies</v>
          </cell>
          <cell r="D1795">
            <v>0</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T1795" t="str">
            <v>55</v>
          </cell>
          <cell r="AD1795">
            <v>0</v>
          </cell>
          <cell r="AE1795">
            <v>0</v>
          </cell>
          <cell r="AF1795">
            <v>0</v>
          </cell>
          <cell r="AG1795">
            <v>0</v>
          </cell>
          <cell r="AJ1795">
            <v>0</v>
          </cell>
        </row>
        <row r="1796">
          <cell r="A1796">
            <v>23400000</v>
          </cell>
          <cell r="C1796" t="str">
            <v>A/P Associated Company</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T1796" t="str">
            <v>55</v>
          </cell>
          <cell r="V1796">
            <v>0</v>
          </cell>
          <cell r="W1796">
            <v>0</v>
          </cell>
          <cell r="X1796">
            <v>0</v>
          </cell>
          <cell r="AD1796">
            <v>0</v>
          </cell>
          <cell r="AE1796">
            <v>0</v>
          </cell>
          <cell r="AF1796">
            <v>0</v>
          </cell>
          <cell r="AG1796">
            <v>0</v>
          </cell>
          <cell r="AJ1796">
            <v>0</v>
          </cell>
        </row>
        <row r="1797">
          <cell r="A1797">
            <v>23500003</v>
          </cell>
          <cell r="C1797" t="str">
            <v>Customer Deposits - Common</v>
          </cell>
          <cell r="D1797">
            <v>-22869443.239999998</v>
          </cell>
          <cell r="E1797">
            <v>-23969140.859999999</v>
          </cell>
          <cell r="F1797">
            <v>-24854850.510000002</v>
          </cell>
          <cell r="G1797">
            <v>-25314306.75</v>
          </cell>
          <cell r="H1797">
            <v>-25802206.59</v>
          </cell>
          <cell r="I1797">
            <v>-26608345.420000002</v>
          </cell>
          <cell r="J1797">
            <v>-27778977.940000001</v>
          </cell>
          <cell r="K1797">
            <v>-28782942</v>
          </cell>
          <cell r="L1797">
            <v>-30244032.469999999</v>
          </cell>
          <cell r="M1797">
            <v>-31581982.34</v>
          </cell>
          <cell r="N1797">
            <v>-32563711.190000001</v>
          </cell>
          <cell r="O1797">
            <v>-33838555.509999998</v>
          </cell>
          <cell r="P1797">
            <v>-34679107.590000004</v>
          </cell>
          <cell r="Q1797">
            <v>-28342777.249583337</v>
          </cell>
          <cell r="R1797" t="str">
            <v>28a</v>
          </cell>
          <cell r="S1797" t="str">
            <v>12a</v>
          </cell>
          <cell r="T1797" t="str">
            <v>21.1</v>
          </cell>
          <cell r="V1797">
            <v>0</v>
          </cell>
          <cell r="W1797">
            <v>0</v>
          </cell>
          <cell r="X1797">
            <v>0</v>
          </cell>
          <cell r="Y1797">
            <v>-19040677.756270085</v>
          </cell>
          <cell r="Z1797">
            <v>-9302099.4933132511</v>
          </cell>
          <cell r="AA1797">
            <v>-28342777.249583337</v>
          </cell>
          <cell r="AD1797">
            <v>0</v>
          </cell>
          <cell r="AE1797">
            <v>0</v>
          </cell>
          <cell r="AF1797">
            <v>0</v>
          </cell>
          <cell r="AG1797">
            <v>0</v>
          </cell>
          <cell r="AJ1797">
            <v>0</v>
          </cell>
        </row>
        <row r="1798">
          <cell r="A1798">
            <v>23500011</v>
          </cell>
          <cell r="C1798" t="str">
            <v>Transmission Services Deposits</v>
          </cell>
          <cell r="D1798">
            <v>-4682953.8099999996</v>
          </cell>
          <cell r="E1798">
            <v>-4672953.8099999996</v>
          </cell>
          <cell r="F1798">
            <v>-4672953.8099999996</v>
          </cell>
          <cell r="G1798">
            <v>-4704243.8099999996</v>
          </cell>
          <cell r="H1798">
            <v>-4533243.8099999996</v>
          </cell>
          <cell r="I1798">
            <v>-6686993.8099999996</v>
          </cell>
          <cell r="J1798">
            <v>-6686993.8099999996</v>
          </cell>
          <cell r="K1798">
            <v>-6686993.8099999996</v>
          </cell>
          <cell r="L1798">
            <v>-6771993.8099999996</v>
          </cell>
          <cell r="M1798">
            <v>-6771993.8099999996</v>
          </cell>
          <cell r="N1798">
            <v>-6821993.8099999996</v>
          </cell>
          <cell r="O1798">
            <v>-6796993.8099999996</v>
          </cell>
          <cell r="P1798">
            <v>-6796993.8099999996</v>
          </cell>
          <cell r="Q1798">
            <v>-5962277.1433333335</v>
          </cell>
          <cell r="R1798">
            <v>28</v>
          </cell>
          <cell r="T1798">
            <v>21</v>
          </cell>
          <cell r="V1798">
            <v>0</v>
          </cell>
          <cell r="W1798">
            <v>0</v>
          </cell>
          <cell r="X1798">
            <v>0</v>
          </cell>
          <cell r="Y1798">
            <v>-5962277.1433333335</v>
          </cell>
          <cell r="AA1798">
            <v>-5962277.1433333335</v>
          </cell>
          <cell r="AD1798">
            <v>0</v>
          </cell>
          <cell r="AJ1798">
            <v>0</v>
          </cell>
        </row>
        <row r="1799">
          <cell r="A1799">
            <v>23500012</v>
          </cell>
          <cell r="C1799" t="str">
            <v>Customer Deposits - Gas CLX</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V1799">
            <v>0</v>
          </cell>
          <cell r="W1799">
            <v>0</v>
          </cell>
          <cell r="X1799">
            <v>0</v>
          </cell>
          <cell r="AD1799">
            <v>0</v>
          </cell>
          <cell r="AH1799">
            <v>0</v>
          </cell>
          <cell r="AJ1799">
            <v>0</v>
          </cell>
        </row>
        <row r="1800">
          <cell r="A1800">
            <v>23500021</v>
          </cell>
          <cell r="C1800" t="str">
            <v>Customer Deposits - Electric CLX</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28</v>
          </cell>
          <cell r="T1800">
            <v>21</v>
          </cell>
          <cell r="V1800">
            <v>0</v>
          </cell>
          <cell r="W1800">
            <v>0</v>
          </cell>
          <cell r="X1800">
            <v>0</v>
          </cell>
          <cell r="Y1800">
            <v>0</v>
          </cell>
          <cell r="AA1800">
            <v>0</v>
          </cell>
          <cell r="AB1800">
            <v>0</v>
          </cell>
          <cell r="AD1800">
            <v>0</v>
          </cell>
          <cell r="AJ1800">
            <v>0</v>
          </cell>
        </row>
        <row r="1801">
          <cell r="A1801">
            <v>23500032</v>
          </cell>
          <cell r="C1801" t="str">
            <v>Purchased Gas Commodity Security Deposit</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V1801">
            <v>0</v>
          </cell>
          <cell r="W1801">
            <v>0</v>
          </cell>
          <cell r="X1801">
            <v>0</v>
          </cell>
          <cell r="AD1801">
            <v>0</v>
          </cell>
          <cell r="AH1801">
            <v>0</v>
          </cell>
          <cell r="AJ1801">
            <v>0</v>
          </cell>
        </row>
        <row r="1802">
          <cell r="A1802">
            <v>23500112</v>
          </cell>
          <cell r="C1802" t="str">
            <v>Customer Deposits - Gas CLX- Effective</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S1802" t="str">
            <v>12</v>
          </cell>
          <cell r="T1802" t="str">
            <v>38.1</v>
          </cell>
          <cell r="V1802">
            <v>0</v>
          </cell>
          <cell r="W1802">
            <v>0</v>
          </cell>
          <cell r="X1802">
            <v>0</v>
          </cell>
          <cell r="Z1802">
            <v>0</v>
          </cell>
          <cell r="AA1802">
            <v>0</v>
          </cell>
          <cell r="AB1802">
            <v>0</v>
          </cell>
          <cell r="AD1802">
            <v>0</v>
          </cell>
          <cell r="AJ1802">
            <v>0</v>
          </cell>
        </row>
        <row r="1803">
          <cell r="A1803">
            <v>23500121</v>
          </cell>
          <cell r="C1803" t="str">
            <v>Customer Deposits - Elect CLX - Effecti</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28</v>
          </cell>
          <cell r="T1803">
            <v>21</v>
          </cell>
          <cell r="V1803">
            <v>0</v>
          </cell>
          <cell r="W1803">
            <v>0</v>
          </cell>
          <cell r="X1803">
            <v>0</v>
          </cell>
          <cell r="Y1803">
            <v>0</v>
          </cell>
          <cell r="AA1803">
            <v>0</v>
          </cell>
          <cell r="AD1803">
            <v>0</v>
          </cell>
          <cell r="AJ1803">
            <v>0</v>
          </cell>
        </row>
        <row r="1804">
          <cell r="A1804">
            <v>23500131</v>
          </cell>
          <cell r="C1804" t="str">
            <v>Cust Deposit - Small Generator Applicat</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28</v>
          </cell>
          <cell r="T1804">
            <v>21</v>
          </cell>
          <cell r="Y1804">
            <v>0</v>
          </cell>
          <cell r="AA1804">
            <v>0</v>
          </cell>
          <cell r="AD1804">
            <v>0</v>
          </cell>
          <cell r="AJ1804">
            <v>0</v>
          </cell>
        </row>
        <row r="1805">
          <cell r="A1805">
            <v>23500141</v>
          </cell>
          <cell r="C1805" t="str">
            <v>Miscellaneous Customer Deposits - Electric</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AD1805">
            <v>0</v>
          </cell>
          <cell r="AH1805">
            <v>0</v>
          </cell>
          <cell r="AJ1805">
            <v>0</v>
          </cell>
        </row>
        <row r="1806">
          <cell r="A1806">
            <v>23600000</v>
          </cell>
          <cell r="C1806" t="str">
            <v>FIT Payable</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V1806">
            <v>0</v>
          </cell>
          <cell r="W1806">
            <v>0</v>
          </cell>
          <cell r="X1806">
            <v>0</v>
          </cell>
          <cell r="AD1806">
            <v>0</v>
          </cell>
          <cell r="AH1806">
            <v>0</v>
          </cell>
          <cell r="AJ1806">
            <v>0</v>
          </cell>
        </row>
        <row r="1807">
          <cell r="A1807">
            <v>23600011</v>
          </cell>
          <cell r="C1807" t="str">
            <v>WA  Property Tax-Freddie 1-Electric</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V1807">
            <v>0</v>
          </cell>
          <cell r="W1807">
            <v>0</v>
          </cell>
          <cell r="X1807">
            <v>0</v>
          </cell>
          <cell r="AD1807">
            <v>0</v>
          </cell>
          <cell r="AH1807">
            <v>0</v>
          </cell>
          <cell r="AJ1807">
            <v>0</v>
          </cell>
        </row>
        <row r="1808">
          <cell r="A1808">
            <v>23600021</v>
          </cell>
          <cell r="C1808" t="str">
            <v>Accrued WA Tax - Unbilled Electric Reve</v>
          </cell>
          <cell r="D1808">
            <v>-3832781.68</v>
          </cell>
          <cell r="E1808">
            <v>-4328773.1399999997</v>
          </cell>
          <cell r="F1808">
            <v>-5504286.2199999997</v>
          </cell>
          <cell r="G1808">
            <v>-5740315.6399999997</v>
          </cell>
          <cell r="H1808">
            <v>-5481718.1100000003</v>
          </cell>
          <cell r="I1808">
            <v>-4696578.91</v>
          </cell>
          <cell r="J1808">
            <v>-4665281.38</v>
          </cell>
          <cell r="K1808">
            <v>-3937129.35</v>
          </cell>
          <cell r="L1808">
            <v>-4138133.43</v>
          </cell>
          <cell r="M1808">
            <v>-3951306.66</v>
          </cell>
          <cell r="N1808">
            <v>-4283127.8</v>
          </cell>
          <cell r="O1808">
            <v>-4181333.58</v>
          </cell>
          <cell r="P1808">
            <v>-3868439.86</v>
          </cell>
          <cell r="Q1808">
            <v>-4563216.2491666665</v>
          </cell>
          <cell r="V1808">
            <v>0</v>
          </cell>
          <cell r="W1808">
            <v>0</v>
          </cell>
          <cell r="X1808">
            <v>0</v>
          </cell>
          <cell r="AD1808">
            <v>0</v>
          </cell>
          <cell r="AH1808">
            <v>-4563216.2491666665</v>
          </cell>
          <cell r="AJ1808">
            <v>0</v>
          </cell>
        </row>
        <row r="1809">
          <cell r="A1809">
            <v>23600022</v>
          </cell>
          <cell r="C1809" t="str">
            <v>Accrued WA Tax - Unbilled Gas Revenue</v>
          </cell>
          <cell r="D1809">
            <v>-1104312</v>
          </cell>
          <cell r="E1809">
            <v>-1425463.15</v>
          </cell>
          <cell r="F1809">
            <v>-2363129.87</v>
          </cell>
          <cell r="G1809">
            <v>-2660780.34</v>
          </cell>
          <cell r="H1809">
            <v>-2229943.39</v>
          </cell>
          <cell r="I1809">
            <v>-1786825.08</v>
          </cell>
          <cell r="J1809">
            <v>-1719315.03</v>
          </cell>
          <cell r="K1809">
            <v>-1167260.81</v>
          </cell>
          <cell r="L1809">
            <v>-1104456.6200000001</v>
          </cell>
          <cell r="M1809">
            <v>-933311.22</v>
          </cell>
          <cell r="N1809">
            <v>-894651.71</v>
          </cell>
          <cell r="O1809">
            <v>-860624.76</v>
          </cell>
          <cell r="P1809">
            <v>-1007268.29</v>
          </cell>
          <cell r="Q1809">
            <v>-1516796.0104166667</v>
          </cell>
          <cell r="V1809">
            <v>0</v>
          </cell>
          <cell r="W1809">
            <v>0</v>
          </cell>
          <cell r="X1809">
            <v>0</v>
          </cell>
          <cell r="AD1809">
            <v>0</v>
          </cell>
          <cell r="AH1809">
            <v>-1516796.0104166667</v>
          </cell>
          <cell r="AJ1809">
            <v>0</v>
          </cell>
        </row>
        <row r="1810">
          <cell r="A1810">
            <v>23600023</v>
          </cell>
          <cell r="C1810" t="str">
            <v>FIT Current Payable</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V1810">
            <v>0</v>
          </cell>
          <cell r="W1810">
            <v>0</v>
          </cell>
          <cell r="X1810">
            <v>0</v>
          </cell>
          <cell r="AD1810">
            <v>0</v>
          </cell>
          <cell r="AH1810">
            <v>0</v>
          </cell>
          <cell r="AJ1810">
            <v>0</v>
          </cell>
        </row>
        <row r="1811">
          <cell r="A1811">
            <v>23600033</v>
          </cell>
          <cell r="C1811" t="str">
            <v>Federal Income Taxes</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V1811">
            <v>0</v>
          </cell>
          <cell r="W1811">
            <v>0</v>
          </cell>
          <cell r="X1811">
            <v>0</v>
          </cell>
          <cell r="AD1811">
            <v>0</v>
          </cell>
          <cell r="AH1811">
            <v>0</v>
          </cell>
          <cell r="AJ1811">
            <v>0</v>
          </cell>
        </row>
        <row r="1812">
          <cell r="A1812" t="str">
            <v>23600033RR</v>
          </cell>
          <cell r="C1812" t="str">
            <v>Federal Income Taxes - Rainier Rec</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T1812" t="str">
            <v>55</v>
          </cell>
          <cell r="V1812">
            <v>0</v>
          </cell>
          <cell r="W1812">
            <v>0</v>
          </cell>
          <cell r="X1812">
            <v>0</v>
          </cell>
          <cell r="AD1812">
            <v>0</v>
          </cell>
          <cell r="AJ1812">
            <v>0</v>
          </cell>
        </row>
        <row r="1813">
          <cell r="A1813">
            <v>23600043</v>
          </cell>
          <cell r="C1813" t="str">
            <v>Current Deferred FIT Liability</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V1813">
            <v>0</v>
          </cell>
          <cell r="W1813">
            <v>0</v>
          </cell>
          <cell r="X1813">
            <v>0</v>
          </cell>
          <cell r="AD1813">
            <v>0</v>
          </cell>
          <cell r="AH1813">
            <v>0</v>
          </cell>
          <cell r="AJ1813">
            <v>0</v>
          </cell>
        </row>
        <row r="1814">
          <cell r="A1814">
            <v>23600063</v>
          </cell>
          <cell r="C1814" t="str">
            <v>Federal Excise Tax - Fuel/Drayage Veh</v>
          </cell>
          <cell r="D1814">
            <v>-264.45</v>
          </cell>
          <cell r="E1814">
            <v>-108.27</v>
          </cell>
          <cell r="F1814">
            <v>-186.36</v>
          </cell>
          <cell r="G1814">
            <v>-264.45</v>
          </cell>
          <cell r="H1814">
            <v>-108.27</v>
          </cell>
          <cell r="I1814">
            <v>-186.36</v>
          </cell>
          <cell r="J1814">
            <v>-264.45</v>
          </cell>
          <cell r="K1814">
            <v>-108.27</v>
          </cell>
          <cell r="L1814">
            <v>-108.27</v>
          </cell>
          <cell r="M1814">
            <v>-108.27</v>
          </cell>
          <cell r="N1814">
            <v>0</v>
          </cell>
          <cell r="O1814">
            <v>0</v>
          </cell>
          <cell r="P1814">
            <v>0</v>
          </cell>
          <cell r="Q1814">
            <v>-131.26624999999999</v>
          </cell>
          <cell r="V1814">
            <v>0</v>
          </cell>
          <cell r="W1814">
            <v>0</v>
          </cell>
          <cell r="X1814">
            <v>0</v>
          </cell>
          <cell r="AD1814">
            <v>0</v>
          </cell>
          <cell r="AH1814">
            <v>-131.26624999999999</v>
          </cell>
          <cell r="AJ1814">
            <v>0</v>
          </cell>
        </row>
        <row r="1815">
          <cell r="A1815">
            <v>23600093</v>
          </cell>
          <cell r="C1815" t="str">
            <v>Accrued FICA - Company</v>
          </cell>
          <cell r="D1815">
            <v>30330.5</v>
          </cell>
          <cell r="E1815">
            <v>23.44</v>
          </cell>
          <cell r="F1815">
            <v>0</v>
          </cell>
          <cell r="G1815">
            <v>0</v>
          </cell>
          <cell r="H1815">
            <v>0</v>
          </cell>
          <cell r="I1815">
            <v>-328338.48</v>
          </cell>
          <cell r="J1815">
            <v>-351618.95</v>
          </cell>
          <cell r="K1815">
            <v>0</v>
          </cell>
          <cell r="L1815">
            <v>0</v>
          </cell>
          <cell r="M1815">
            <v>0</v>
          </cell>
          <cell r="N1815">
            <v>0</v>
          </cell>
          <cell r="O1815">
            <v>-323745.42</v>
          </cell>
          <cell r="P1815">
            <v>0</v>
          </cell>
          <cell r="Q1815">
            <v>-82376.179999999993</v>
          </cell>
          <cell r="V1815">
            <v>0</v>
          </cell>
          <cell r="W1815">
            <v>0</v>
          </cell>
          <cell r="X1815">
            <v>0</v>
          </cell>
          <cell r="AD1815">
            <v>0</v>
          </cell>
          <cell r="AH1815">
            <v>-82376.179999999993</v>
          </cell>
          <cell r="AJ1815">
            <v>0</v>
          </cell>
        </row>
        <row r="1816">
          <cell r="A1816">
            <v>23600103</v>
          </cell>
          <cell r="C1816" t="str">
            <v>Accrued Federal Unemployment Ins</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V1816">
            <v>0</v>
          </cell>
          <cell r="W1816">
            <v>0</v>
          </cell>
          <cell r="X1816">
            <v>0</v>
          </cell>
          <cell r="AD1816">
            <v>0</v>
          </cell>
          <cell r="AH1816">
            <v>0</v>
          </cell>
          <cell r="AJ1816">
            <v>0</v>
          </cell>
        </row>
        <row r="1817">
          <cell r="A1817">
            <v>23600113</v>
          </cell>
          <cell r="C1817" t="str">
            <v>Federal Unemployment Insurance</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V1817">
            <v>0</v>
          </cell>
          <cell r="W1817">
            <v>0</v>
          </cell>
          <cell r="X1817">
            <v>0</v>
          </cell>
          <cell r="AD1817">
            <v>0</v>
          </cell>
          <cell r="AH1817">
            <v>0</v>
          </cell>
          <cell r="AJ1817">
            <v>0</v>
          </cell>
        </row>
        <row r="1818">
          <cell r="A1818">
            <v>23600123</v>
          </cell>
          <cell r="C1818" t="str">
            <v>Accrued State Unemployment Ins</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V1818">
            <v>0</v>
          </cell>
          <cell r="W1818">
            <v>0</v>
          </cell>
          <cell r="X1818">
            <v>0</v>
          </cell>
          <cell r="AD1818">
            <v>0</v>
          </cell>
          <cell r="AH1818">
            <v>0</v>
          </cell>
          <cell r="AJ1818">
            <v>0</v>
          </cell>
        </row>
        <row r="1819">
          <cell r="A1819">
            <v>23600173</v>
          </cell>
          <cell r="C1819" t="str">
            <v>FIT Withholding-Board Member</v>
          </cell>
          <cell r="D1819">
            <v>0</v>
          </cell>
          <cell r="E1819">
            <v>0</v>
          </cell>
          <cell r="F1819">
            <v>0</v>
          </cell>
          <cell r="G1819">
            <v>0</v>
          </cell>
          <cell r="H1819">
            <v>0</v>
          </cell>
          <cell r="I1819">
            <v>0</v>
          </cell>
          <cell r="J1819">
            <v>0</v>
          </cell>
          <cell r="K1819">
            <v>0</v>
          </cell>
          <cell r="L1819">
            <v>0</v>
          </cell>
          <cell r="M1819">
            <v>0</v>
          </cell>
          <cell r="N1819">
            <v>-2264.4499999999998</v>
          </cell>
          <cell r="O1819">
            <v>-2264.4499999999998</v>
          </cell>
          <cell r="P1819">
            <v>-2264.4499999999998</v>
          </cell>
          <cell r="Q1819">
            <v>-471.76041666666669</v>
          </cell>
          <cell r="AH1819">
            <v>-471.76041666666669</v>
          </cell>
          <cell r="AJ1819">
            <v>0</v>
          </cell>
        </row>
        <row r="1820">
          <cell r="A1820">
            <v>23600201</v>
          </cell>
          <cell r="C1820" t="str">
            <v>Property Taxes - Washington - Electric</v>
          </cell>
          <cell r="D1820">
            <v>-36384210.43</v>
          </cell>
          <cell r="E1820">
            <v>-40426106.100000001</v>
          </cell>
          <cell r="F1820">
            <v>-44469590.329999998</v>
          </cell>
          <cell r="G1820">
            <v>-48285581.899999999</v>
          </cell>
          <cell r="H1820">
            <v>-52904452.840000004</v>
          </cell>
          <cell r="I1820">
            <v>-57523322.659999996</v>
          </cell>
          <cell r="J1820">
            <v>-62926537.219999999</v>
          </cell>
          <cell r="K1820">
            <v>-43050553.270000003</v>
          </cell>
          <cell r="L1820">
            <v>-47689762.329999998</v>
          </cell>
          <cell r="M1820">
            <v>-48343602.93</v>
          </cell>
          <cell r="N1820">
            <v>-52318584.840000004</v>
          </cell>
          <cell r="O1820">
            <v>-54396199.840000004</v>
          </cell>
          <cell r="P1820">
            <v>-33640295.490000002</v>
          </cell>
          <cell r="Q1820">
            <v>-48945545.601666667</v>
          </cell>
          <cell r="V1820">
            <v>0</v>
          </cell>
          <cell r="W1820">
            <v>0</v>
          </cell>
          <cell r="X1820">
            <v>0</v>
          </cell>
          <cell r="AD1820">
            <v>0</v>
          </cell>
          <cell r="AH1820">
            <v>-48945545.601666667</v>
          </cell>
          <cell r="AJ1820">
            <v>0</v>
          </cell>
        </row>
        <row r="1821">
          <cell r="A1821">
            <v>23600211</v>
          </cell>
          <cell r="C1821" t="str">
            <v>Property Taxes - Montana - Electric</v>
          </cell>
          <cell r="D1821">
            <v>-7911332.6399999997</v>
          </cell>
          <cell r="E1821">
            <v>-8790422.0800000001</v>
          </cell>
          <cell r="F1821">
            <v>-4390164.92</v>
          </cell>
          <cell r="G1821">
            <v>-5742885.5899999999</v>
          </cell>
          <cell r="H1821">
            <v>-6847693.2599999998</v>
          </cell>
          <cell r="I1821">
            <v>-7951237.9299999997</v>
          </cell>
          <cell r="J1821">
            <v>-9054781.6099999994</v>
          </cell>
          <cell r="K1821">
            <v>-10159057.289999999</v>
          </cell>
          <cell r="L1821">
            <v>-5520242.6600000001</v>
          </cell>
          <cell r="M1821">
            <v>-6038394.3399999999</v>
          </cell>
          <cell r="N1821">
            <v>-6956256.0199999996</v>
          </cell>
          <cell r="O1821">
            <v>-7950147.0800000001</v>
          </cell>
          <cell r="P1821">
            <v>-8944626.0800000001</v>
          </cell>
          <cell r="Q1821">
            <v>-7319105.1783333337</v>
          </cell>
          <cell r="V1821">
            <v>0</v>
          </cell>
          <cell r="W1821">
            <v>0</v>
          </cell>
          <cell r="X1821">
            <v>0</v>
          </cell>
          <cell r="AD1821">
            <v>0</v>
          </cell>
          <cell r="AH1821">
            <v>-7319105.1783333337</v>
          </cell>
          <cell r="AJ1821">
            <v>0</v>
          </cell>
        </row>
        <row r="1822">
          <cell r="A1822">
            <v>23600213</v>
          </cell>
          <cell r="C1822" t="str">
            <v>Washington Unemployment Tax - Employer</v>
          </cell>
          <cell r="D1822">
            <v>-76702.59</v>
          </cell>
          <cell r="E1822">
            <v>-92809.58</v>
          </cell>
          <cell r="F1822">
            <v>-33844.120000000003</v>
          </cell>
          <cell r="G1822">
            <v>-44961.599999999999</v>
          </cell>
          <cell r="H1822">
            <v>-150838.34</v>
          </cell>
          <cell r="I1822">
            <v>-367672.46</v>
          </cell>
          <cell r="J1822">
            <v>-587233.5</v>
          </cell>
          <cell r="K1822">
            <v>-123625.97</v>
          </cell>
          <cell r="L1822">
            <v>-188464.83</v>
          </cell>
          <cell r="M1822">
            <v>-229501.91</v>
          </cell>
          <cell r="N1822">
            <v>-25515.65</v>
          </cell>
          <cell r="O1822">
            <v>-46158.93</v>
          </cell>
          <cell r="P1822">
            <v>-57612.13</v>
          </cell>
          <cell r="Q1822">
            <v>-163148.6875</v>
          </cell>
          <cell r="V1822">
            <v>0</v>
          </cell>
          <cell r="W1822">
            <v>0</v>
          </cell>
          <cell r="X1822">
            <v>0</v>
          </cell>
          <cell r="AD1822">
            <v>0</v>
          </cell>
          <cell r="AH1822">
            <v>-163148.6875</v>
          </cell>
          <cell r="AJ1822">
            <v>0</v>
          </cell>
        </row>
        <row r="1823">
          <cell r="A1823">
            <v>23600221</v>
          </cell>
          <cell r="C1823" t="str">
            <v>Property Taxes - Oregon - Electric</v>
          </cell>
          <cell r="D1823">
            <v>-145680</v>
          </cell>
          <cell r="E1823">
            <v>-194240</v>
          </cell>
          <cell r="F1823">
            <v>339474.39</v>
          </cell>
          <cell r="G1823">
            <v>290977.39</v>
          </cell>
          <cell r="H1823">
            <v>243212.29</v>
          </cell>
          <cell r="I1823">
            <v>194570.29</v>
          </cell>
          <cell r="J1823">
            <v>145929.29</v>
          </cell>
          <cell r="K1823">
            <v>97287.29</v>
          </cell>
          <cell r="L1823">
            <v>48646.29</v>
          </cell>
          <cell r="M1823">
            <v>0</v>
          </cell>
          <cell r="N1823">
            <v>-49717</v>
          </cell>
          <cell r="O1823">
            <v>-99434</v>
          </cell>
          <cell r="P1823">
            <v>-149152</v>
          </cell>
          <cell r="Q1823">
            <v>72440.852500000023</v>
          </cell>
          <cell r="V1823">
            <v>0</v>
          </cell>
          <cell r="W1823">
            <v>0</v>
          </cell>
          <cell r="X1823">
            <v>0</v>
          </cell>
          <cell r="AD1823">
            <v>0</v>
          </cell>
          <cell r="AH1823">
            <v>72440.852500000023</v>
          </cell>
          <cell r="AJ1823">
            <v>0</v>
          </cell>
        </row>
        <row r="1824">
          <cell r="A1824">
            <v>23600231</v>
          </cell>
          <cell r="C1824" t="str">
            <v>Mint Farm Acquisition - Property Taxes Payable</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V1824">
            <v>0</v>
          </cell>
          <cell r="W1824">
            <v>0</v>
          </cell>
          <cell r="X1824">
            <v>0</v>
          </cell>
          <cell r="AD1824">
            <v>0</v>
          </cell>
          <cell r="AH1824">
            <v>0</v>
          </cell>
          <cell r="AJ1824">
            <v>0</v>
          </cell>
        </row>
        <row r="1825">
          <cell r="A1825">
            <v>23600232</v>
          </cell>
          <cell r="C1825" t="str">
            <v>Property Taxes - Washington - Gas</v>
          </cell>
          <cell r="D1825">
            <v>-15926160.42</v>
          </cell>
          <cell r="E1825">
            <v>-17695686.48</v>
          </cell>
          <cell r="F1825">
            <v>-19465453.879999999</v>
          </cell>
          <cell r="G1825">
            <v>-21117975.359999999</v>
          </cell>
          <cell r="H1825">
            <v>-22976874.07</v>
          </cell>
          <cell r="I1825">
            <v>-24835773.75</v>
          </cell>
          <cell r="J1825">
            <v>-27399921.649999999</v>
          </cell>
          <cell r="K1825">
            <v>-18430542.609999999</v>
          </cell>
          <cell r="L1825">
            <v>-20323012.359999999</v>
          </cell>
          <cell r="M1825">
            <v>-21703412.239999998</v>
          </cell>
          <cell r="N1825">
            <v>-23440785.239999998</v>
          </cell>
          <cell r="O1825">
            <v>-24862896.66</v>
          </cell>
          <cell r="P1825">
            <v>-15752515.65</v>
          </cell>
          <cell r="Q1825">
            <v>-21507639.361250002</v>
          </cell>
          <cell r="V1825">
            <v>0</v>
          </cell>
          <cell r="W1825">
            <v>0</v>
          </cell>
          <cell r="X1825">
            <v>0</v>
          </cell>
          <cell r="AD1825">
            <v>0</v>
          </cell>
          <cell r="AH1825">
            <v>-21507639.361250002</v>
          </cell>
          <cell r="AJ1825">
            <v>0</v>
          </cell>
        </row>
        <row r="1826">
          <cell r="A1826">
            <v>23600301</v>
          </cell>
          <cell r="C1826" t="str">
            <v>Washington State Real Estate Sales Tax</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V1826">
            <v>0</v>
          </cell>
          <cell r="W1826">
            <v>0</v>
          </cell>
          <cell r="X1826">
            <v>0</v>
          </cell>
          <cell r="AD1826">
            <v>0</v>
          </cell>
          <cell r="AH1826">
            <v>0</v>
          </cell>
          <cell r="AJ1826">
            <v>0</v>
          </cell>
        </row>
        <row r="1827">
          <cell r="A1827">
            <v>23600351</v>
          </cell>
          <cell r="C1827" t="str">
            <v>Accrued Washington Municipal Util Tax - Elect</v>
          </cell>
          <cell r="D1827">
            <v>-9134082.0700000003</v>
          </cell>
          <cell r="E1827">
            <v>-6317559.6200000001</v>
          </cell>
          <cell r="F1827">
            <v>-8251693.3200000003</v>
          </cell>
          <cell r="G1827">
            <v>-11445906.41</v>
          </cell>
          <cell r="H1827">
            <v>-8552316.6199999992</v>
          </cell>
          <cell r="I1827">
            <v>-10047416.609999999</v>
          </cell>
          <cell r="J1827">
            <v>-10990029.039999999</v>
          </cell>
          <cell r="K1827">
            <v>-6850285.7000000002</v>
          </cell>
          <cell r="L1827">
            <v>-7561546.7800000003</v>
          </cell>
          <cell r="M1827">
            <v>-9124802.3499999996</v>
          </cell>
          <cell r="N1827">
            <v>-5812319.3300000001</v>
          </cell>
          <cell r="O1827">
            <v>-7856396.29</v>
          </cell>
          <cell r="P1827">
            <v>-8966980.6099999994</v>
          </cell>
          <cell r="Q1827">
            <v>-8488400.2841666657</v>
          </cell>
          <cell r="V1827">
            <v>0</v>
          </cell>
          <cell r="W1827">
            <v>0</v>
          </cell>
          <cell r="X1827">
            <v>0</v>
          </cell>
          <cell r="AD1827">
            <v>0</v>
          </cell>
          <cell r="AH1827">
            <v>-8488400.2841666657</v>
          </cell>
          <cell r="AJ1827">
            <v>0</v>
          </cell>
        </row>
        <row r="1828">
          <cell r="A1828">
            <v>23600381</v>
          </cell>
          <cell r="C1828" t="str">
            <v>Washington Municipal  Tax  Reserve - El</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V1828">
            <v>0</v>
          </cell>
          <cell r="W1828">
            <v>0</v>
          </cell>
          <cell r="X1828">
            <v>0</v>
          </cell>
          <cell r="AD1828">
            <v>0</v>
          </cell>
          <cell r="AH1828">
            <v>0</v>
          </cell>
          <cell r="AJ1828">
            <v>0</v>
          </cell>
        </row>
        <row r="1829">
          <cell r="A1829">
            <v>23600391</v>
          </cell>
          <cell r="C1829" t="str">
            <v>Montana State Electric Energy Producer Tax</v>
          </cell>
          <cell r="D1829">
            <v>-486160.35</v>
          </cell>
          <cell r="E1829">
            <v>-179067.4</v>
          </cell>
          <cell r="F1829">
            <v>-307777.96000000002</v>
          </cell>
          <cell r="G1829">
            <v>-436488.52</v>
          </cell>
          <cell r="H1829">
            <v>-133273.96</v>
          </cell>
          <cell r="I1829">
            <v>-261569.67</v>
          </cell>
          <cell r="J1829">
            <v>-389865.38</v>
          </cell>
          <cell r="K1829">
            <v>-112997.97</v>
          </cell>
          <cell r="L1829">
            <v>-241293.68</v>
          </cell>
          <cell r="M1829">
            <v>-369589.39</v>
          </cell>
          <cell r="N1829">
            <v>-264438.13</v>
          </cell>
          <cell r="O1829">
            <v>-392733.84</v>
          </cell>
          <cell r="P1829">
            <v>-521029.55</v>
          </cell>
          <cell r="Q1829">
            <v>-299390.90416666662</v>
          </cell>
          <cell r="V1829">
            <v>0</v>
          </cell>
          <cell r="W1829">
            <v>0</v>
          </cell>
          <cell r="X1829">
            <v>0</v>
          </cell>
          <cell r="AD1829">
            <v>0</v>
          </cell>
          <cell r="AH1829">
            <v>-299390.90416666662</v>
          </cell>
          <cell r="AJ1829">
            <v>0</v>
          </cell>
        </row>
        <row r="1830">
          <cell r="A1830">
            <v>23600421</v>
          </cell>
          <cell r="C1830" t="str">
            <v>Montana Unemployment Tax Withheld - Employee</v>
          </cell>
          <cell r="D1830">
            <v>0</v>
          </cell>
          <cell r="E1830">
            <v>0</v>
          </cell>
          <cell r="F1830">
            <v>0</v>
          </cell>
          <cell r="G1830">
            <v>0</v>
          </cell>
          <cell r="H1830">
            <v>-9.16</v>
          </cell>
          <cell r="I1830">
            <v>-18.329999999999998</v>
          </cell>
          <cell r="J1830">
            <v>0</v>
          </cell>
          <cell r="K1830">
            <v>-4.6100000000000003</v>
          </cell>
          <cell r="L1830">
            <v>-4.6100000000000003</v>
          </cell>
          <cell r="M1830">
            <v>0</v>
          </cell>
          <cell r="N1830">
            <v>0</v>
          </cell>
          <cell r="O1830">
            <v>0</v>
          </cell>
          <cell r="P1830">
            <v>0</v>
          </cell>
          <cell r="Q1830">
            <v>-3.0591666666666666</v>
          </cell>
          <cell r="V1830">
            <v>0</v>
          </cell>
          <cell r="W1830">
            <v>0</v>
          </cell>
          <cell r="X1830">
            <v>0</v>
          </cell>
          <cell r="AD1830">
            <v>0</v>
          </cell>
          <cell r="AH1830">
            <v>-3.0591666666666666</v>
          </cell>
          <cell r="AJ1830">
            <v>0</v>
          </cell>
        </row>
        <row r="1831">
          <cell r="A1831">
            <v>23600431</v>
          </cell>
          <cell r="C1831" t="str">
            <v>CA Income Tax Payable</v>
          </cell>
          <cell r="D1831">
            <v>800</v>
          </cell>
          <cell r="E1831">
            <v>2400</v>
          </cell>
          <cell r="F1831">
            <v>2400</v>
          </cell>
          <cell r="G1831">
            <v>1600</v>
          </cell>
          <cell r="H1831">
            <v>1600</v>
          </cell>
          <cell r="I1831">
            <v>1600</v>
          </cell>
          <cell r="J1831">
            <v>1600</v>
          </cell>
          <cell r="K1831">
            <v>1600</v>
          </cell>
          <cell r="L1831">
            <v>1600</v>
          </cell>
          <cell r="M1831">
            <v>1600</v>
          </cell>
          <cell r="N1831">
            <v>1600</v>
          </cell>
          <cell r="O1831">
            <v>1600</v>
          </cell>
          <cell r="P1831">
            <v>1600</v>
          </cell>
          <cell r="Q1831">
            <v>1700</v>
          </cell>
          <cell r="V1831">
            <v>0</v>
          </cell>
          <cell r="W1831">
            <v>0</v>
          </cell>
          <cell r="X1831">
            <v>0</v>
          </cell>
          <cell r="AD1831">
            <v>0</v>
          </cell>
          <cell r="AH1831">
            <v>1700</v>
          </cell>
          <cell r="AJ1831">
            <v>0</v>
          </cell>
        </row>
        <row r="1832">
          <cell r="A1832">
            <v>23600451</v>
          </cell>
          <cell r="C1832" t="str">
            <v>Corp License Tax - Montana</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V1832">
            <v>0</v>
          </cell>
          <cell r="W1832">
            <v>0</v>
          </cell>
          <cell r="X1832">
            <v>0</v>
          </cell>
          <cell r="AD1832">
            <v>0</v>
          </cell>
          <cell r="AH1832">
            <v>0</v>
          </cell>
          <cell r="AJ1832">
            <v>0</v>
          </cell>
        </row>
        <row r="1833">
          <cell r="A1833">
            <v>23600471</v>
          </cell>
          <cell r="C1833" t="str">
            <v>Accrued Washington State Utility Tax - Electr</v>
          </cell>
          <cell r="D1833">
            <v>-783140.79</v>
          </cell>
          <cell r="E1833">
            <v>-5085489.53</v>
          </cell>
          <cell r="F1833">
            <v>-6752294.9900000002</v>
          </cell>
          <cell r="G1833">
            <v>-8407730.9000000004</v>
          </cell>
          <cell r="H1833">
            <v>-9053408.2599999998</v>
          </cell>
          <cell r="I1833">
            <v>-8444309.8000000007</v>
          </cell>
          <cell r="J1833">
            <v>-7549493.96</v>
          </cell>
          <cell r="K1833">
            <v>-6719766.5499999998</v>
          </cell>
          <cell r="L1833">
            <v>-5833545.8700000001</v>
          </cell>
          <cell r="M1833">
            <v>-6065798.7300000004</v>
          </cell>
          <cell r="N1833">
            <v>-5909908.9400000004</v>
          </cell>
          <cell r="O1833">
            <v>-6500357.9500000002</v>
          </cell>
          <cell r="P1833">
            <v>-1624806.04</v>
          </cell>
          <cell r="Q1833">
            <v>-6460506.5745833339</v>
          </cell>
          <cell r="V1833">
            <v>0</v>
          </cell>
          <cell r="W1833">
            <v>0</v>
          </cell>
          <cell r="X1833">
            <v>0</v>
          </cell>
          <cell r="AD1833">
            <v>0</v>
          </cell>
          <cell r="AH1833">
            <v>-6460506.5745833339</v>
          </cell>
          <cell r="AJ1833">
            <v>0</v>
          </cell>
        </row>
        <row r="1834">
          <cell r="A1834">
            <v>23600483</v>
          </cell>
          <cell r="C1834" t="str">
            <v>FIT Payable - Repairs/Retirements</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T1834" t="str">
            <v xml:space="preserve"> </v>
          </cell>
          <cell r="V1834">
            <v>0</v>
          </cell>
          <cell r="W1834">
            <v>0</v>
          </cell>
          <cell r="X1834">
            <v>0</v>
          </cell>
          <cell r="AD1834">
            <v>0</v>
          </cell>
          <cell r="AH1834">
            <v>0</v>
          </cell>
          <cell r="AJ1834">
            <v>0</v>
          </cell>
        </row>
        <row r="1835">
          <cell r="A1835">
            <v>23600552</v>
          </cell>
          <cell r="C1835" t="str">
            <v>Accrued Washington State Utility Tax - Gas</v>
          </cell>
          <cell r="D1835">
            <v>-1594730</v>
          </cell>
          <cell r="E1835">
            <v>-1799488.94</v>
          </cell>
          <cell r="F1835">
            <v>-3058473.45</v>
          </cell>
          <cell r="G1835">
            <v>-4503371.92</v>
          </cell>
          <cell r="H1835">
            <v>-5110413.99</v>
          </cell>
          <cell r="I1835">
            <v>-4168369.03</v>
          </cell>
          <cell r="J1835">
            <v>-3693025.16</v>
          </cell>
          <cell r="K1835">
            <v>-2783517.89</v>
          </cell>
          <cell r="L1835">
            <v>-1881022.26</v>
          </cell>
          <cell r="M1835">
            <v>-1729630.02</v>
          </cell>
          <cell r="N1835">
            <v>-1502913.69</v>
          </cell>
          <cell r="O1835">
            <v>-1325180.94</v>
          </cell>
          <cell r="P1835">
            <v>-1422846.71</v>
          </cell>
          <cell r="Q1835">
            <v>-2755349.6370833339</v>
          </cell>
          <cell r="V1835">
            <v>0</v>
          </cell>
          <cell r="W1835">
            <v>0</v>
          </cell>
          <cell r="X1835">
            <v>0</v>
          </cell>
          <cell r="AD1835">
            <v>0</v>
          </cell>
          <cell r="AH1835">
            <v>-2755349.6370833339</v>
          </cell>
          <cell r="AJ1835">
            <v>0</v>
          </cell>
        </row>
        <row r="1836">
          <cell r="A1836">
            <v>23600602</v>
          </cell>
          <cell r="C1836" t="str">
            <v>Accrued Washington Municipal Utility Taxes -</v>
          </cell>
          <cell r="D1836">
            <v>-2389518.0299999998</v>
          </cell>
          <cell r="E1836">
            <v>-2454203.2799999998</v>
          </cell>
          <cell r="F1836">
            <v>-3983154.92</v>
          </cell>
          <cell r="G1836">
            <v>-6103800.2999999998</v>
          </cell>
          <cell r="H1836">
            <v>-5874816.5300000003</v>
          </cell>
          <cell r="I1836">
            <v>-5847775.5300000003</v>
          </cell>
          <cell r="J1836">
            <v>-5788732.1699999999</v>
          </cell>
          <cell r="K1836">
            <v>-3453232.2</v>
          </cell>
          <cell r="L1836">
            <v>-2849993.34</v>
          </cell>
          <cell r="M1836">
            <v>-2948849.52</v>
          </cell>
          <cell r="N1836">
            <v>-1725828.89</v>
          </cell>
          <cell r="O1836">
            <v>-1889716.87</v>
          </cell>
          <cell r="P1836">
            <v>-2177488.23</v>
          </cell>
          <cell r="Q1836">
            <v>-3766967.2233333341</v>
          </cell>
          <cell r="V1836">
            <v>0</v>
          </cell>
          <cell r="W1836">
            <v>0</v>
          </cell>
          <cell r="X1836">
            <v>0</v>
          </cell>
          <cell r="AD1836">
            <v>0</v>
          </cell>
          <cell r="AH1836">
            <v>-3766967.2233333341</v>
          </cell>
          <cell r="AJ1836">
            <v>0</v>
          </cell>
        </row>
        <row r="1837">
          <cell r="A1837">
            <v>23600622</v>
          </cell>
          <cell r="C1837" t="str">
            <v>Washington Municipal  Tax  Reserve - Ga</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V1837">
            <v>0</v>
          </cell>
          <cell r="W1837">
            <v>0</v>
          </cell>
          <cell r="X1837">
            <v>0</v>
          </cell>
          <cell r="AD1837">
            <v>0</v>
          </cell>
          <cell r="AH1837">
            <v>0</v>
          </cell>
          <cell r="AJ1837">
            <v>0</v>
          </cell>
        </row>
        <row r="1838">
          <cell r="A1838">
            <v>23601001</v>
          </cell>
          <cell r="C1838" t="str">
            <v>WA State &amp; City of Bellingham Excise Tax</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V1838">
            <v>0</v>
          </cell>
          <cell r="W1838">
            <v>0</v>
          </cell>
          <cell r="X1838">
            <v>0</v>
          </cell>
          <cell r="AD1838">
            <v>0</v>
          </cell>
          <cell r="AH1838">
            <v>0</v>
          </cell>
          <cell r="AJ1838">
            <v>0</v>
          </cell>
        </row>
        <row r="1839">
          <cell r="A1839">
            <v>23601003</v>
          </cell>
          <cell r="C1839" t="str">
            <v>Accrued WA State &amp; Local Use Tax</v>
          </cell>
          <cell r="D1839">
            <v>-114661.17</v>
          </cell>
          <cell r="E1839">
            <v>-81776.210000000006</v>
          </cell>
          <cell r="F1839">
            <v>-101068.08</v>
          </cell>
          <cell r="G1839">
            <v>-182866.48</v>
          </cell>
          <cell r="H1839">
            <v>-67029.23</v>
          </cell>
          <cell r="I1839">
            <v>-123916.34</v>
          </cell>
          <cell r="J1839">
            <v>-120589.11</v>
          </cell>
          <cell r="K1839">
            <v>-117579.03</v>
          </cell>
          <cell r="L1839">
            <v>-121170.89</v>
          </cell>
          <cell r="M1839">
            <v>-76014.42</v>
          </cell>
          <cell r="N1839">
            <v>-101061.46</v>
          </cell>
          <cell r="O1839">
            <v>-103858.34</v>
          </cell>
          <cell r="P1839">
            <v>-124277.43</v>
          </cell>
          <cell r="Q1839">
            <v>-109699.90750000002</v>
          </cell>
          <cell r="V1839">
            <v>0</v>
          </cell>
          <cell r="W1839">
            <v>0</v>
          </cell>
          <cell r="X1839">
            <v>0</v>
          </cell>
          <cell r="AD1839">
            <v>0</v>
          </cell>
          <cell r="AH1839">
            <v>-109699.90750000002</v>
          </cell>
          <cell r="AJ1839">
            <v>0</v>
          </cell>
        </row>
        <row r="1840">
          <cell r="A1840">
            <v>23601011</v>
          </cell>
          <cell r="C1840" t="str">
            <v>WA State Fuel Tax - Encogen</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V1840">
            <v>0</v>
          </cell>
          <cell r="W1840">
            <v>0</v>
          </cell>
          <cell r="X1840">
            <v>0</v>
          </cell>
          <cell r="AD1840">
            <v>0</v>
          </cell>
          <cell r="AH1840">
            <v>0</v>
          </cell>
          <cell r="AJ1840">
            <v>0</v>
          </cell>
        </row>
        <row r="1841">
          <cell r="A1841">
            <v>23601013</v>
          </cell>
          <cell r="C1841" t="str">
            <v>Accrued WA State B &amp; O Taxes</v>
          </cell>
          <cell r="D1841">
            <v>-88224.69</v>
          </cell>
          <cell r="E1841">
            <v>-121415</v>
          </cell>
          <cell r="F1841">
            <v>-42595.040000000001</v>
          </cell>
          <cell r="G1841">
            <v>-141234.76999999999</v>
          </cell>
          <cell r="H1841">
            <v>-78298.27</v>
          </cell>
          <cell r="I1841">
            <v>-83809.22</v>
          </cell>
          <cell r="J1841">
            <v>-78824.94</v>
          </cell>
          <cell r="K1841">
            <v>-118184.26</v>
          </cell>
          <cell r="L1841">
            <v>-84303.5</v>
          </cell>
          <cell r="M1841">
            <v>-88348.06</v>
          </cell>
          <cell r="N1841">
            <v>-84659.05</v>
          </cell>
          <cell r="O1841">
            <v>-100762.28</v>
          </cell>
          <cell r="P1841">
            <v>-111135.61</v>
          </cell>
          <cell r="Q1841">
            <v>-93509.544999999998</v>
          </cell>
          <cell r="V1841">
            <v>0</v>
          </cell>
          <cell r="W1841">
            <v>0</v>
          </cell>
          <cell r="X1841">
            <v>0</v>
          </cell>
          <cell r="AD1841">
            <v>0</v>
          </cell>
          <cell r="AH1841">
            <v>-93509.544999999998</v>
          </cell>
          <cell r="AJ1841">
            <v>0</v>
          </cell>
        </row>
        <row r="1842">
          <cell r="A1842">
            <v>23601021</v>
          </cell>
          <cell r="C1842" t="str">
            <v>WA State Property Tax - Encogen</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V1842">
            <v>0</v>
          </cell>
          <cell r="W1842">
            <v>0</v>
          </cell>
          <cell r="X1842">
            <v>0</v>
          </cell>
          <cell r="AD1842">
            <v>0</v>
          </cell>
          <cell r="AH1842">
            <v>0</v>
          </cell>
          <cell r="AJ1842">
            <v>0</v>
          </cell>
        </row>
        <row r="1843">
          <cell r="A1843">
            <v>23601023</v>
          </cell>
          <cell r="C1843" t="str">
            <v>Accrued WA City B &amp; O Taxes</v>
          </cell>
          <cell r="D1843">
            <v>-10011.48</v>
          </cell>
          <cell r="E1843">
            <v>-8858.75</v>
          </cell>
          <cell r="F1843">
            <v>-12268.96</v>
          </cell>
          <cell r="G1843">
            <v>-35110.61</v>
          </cell>
          <cell r="H1843">
            <v>-2944.79</v>
          </cell>
          <cell r="I1843">
            <v>-5202.66</v>
          </cell>
          <cell r="J1843">
            <v>-9418.2000000000007</v>
          </cell>
          <cell r="K1843">
            <v>-7447.12</v>
          </cell>
          <cell r="L1843">
            <v>-8851.36</v>
          </cell>
          <cell r="M1843">
            <v>-17003.12</v>
          </cell>
          <cell r="N1843">
            <v>-4810.29</v>
          </cell>
          <cell r="O1843">
            <v>-6859.18</v>
          </cell>
          <cell r="P1843">
            <v>-7431.51</v>
          </cell>
          <cell r="Q1843">
            <v>-10624.711249999998</v>
          </cell>
          <cell r="V1843">
            <v>0</v>
          </cell>
          <cell r="W1843">
            <v>0</v>
          </cell>
          <cell r="X1843">
            <v>0</v>
          </cell>
          <cell r="AD1843">
            <v>0</v>
          </cell>
          <cell r="AH1843">
            <v>-10624.711249999998</v>
          </cell>
          <cell r="AJ1843">
            <v>0</v>
          </cell>
        </row>
        <row r="1844">
          <cell r="A1844">
            <v>23601031</v>
          </cell>
          <cell r="C1844" t="str">
            <v>Bellingham Excise Tax - Encogen</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V1844">
            <v>0</v>
          </cell>
          <cell r="W1844">
            <v>0</v>
          </cell>
          <cell r="X1844">
            <v>0</v>
          </cell>
          <cell r="AD1844">
            <v>0</v>
          </cell>
          <cell r="AH1844">
            <v>0</v>
          </cell>
          <cell r="AJ1844">
            <v>0</v>
          </cell>
        </row>
        <row r="1845">
          <cell r="A1845">
            <v>23601033</v>
          </cell>
          <cell r="C1845" t="str">
            <v>Municipal Tax Reserve</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V1845">
            <v>0</v>
          </cell>
          <cell r="W1845">
            <v>0</v>
          </cell>
          <cell r="X1845">
            <v>0</v>
          </cell>
          <cell r="AD1845">
            <v>0</v>
          </cell>
          <cell r="AH1845">
            <v>0</v>
          </cell>
          <cell r="AJ1845">
            <v>0</v>
          </cell>
        </row>
        <row r="1846">
          <cell r="A1846">
            <v>23601043</v>
          </cell>
          <cell r="C1846" t="str">
            <v>Federal Unemployment Tax - Employer</v>
          </cell>
          <cell r="D1846">
            <v>-8522.16</v>
          </cell>
          <cell r="E1846">
            <v>-3024.19</v>
          </cell>
          <cell r="F1846">
            <v>-4632.29</v>
          </cell>
          <cell r="G1846">
            <v>-5118.7299999999996</v>
          </cell>
          <cell r="H1846">
            <v>-103193.85</v>
          </cell>
          <cell r="I1846">
            <v>-121856.35</v>
          </cell>
          <cell r="J1846">
            <v>-123884.55</v>
          </cell>
          <cell r="K1846">
            <v>-1410.88</v>
          </cell>
          <cell r="L1846">
            <v>-2630.73</v>
          </cell>
          <cell r="M1846">
            <v>-4409.57</v>
          </cell>
          <cell r="N1846">
            <v>-1524.38</v>
          </cell>
          <cell r="O1846">
            <v>-3239.12</v>
          </cell>
          <cell r="P1846">
            <v>-4714.45</v>
          </cell>
          <cell r="Q1846">
            <v>-31795.245416666668</v>
          </cell>
          <cell r="V1846">
            <v>0</v>
          </cell>
          <cell r="W1846">
            <v>0</v>
          </cell>
          <cell r="X1846">
            <v>0</v>
          </cell>
          <cell r="AD1846">
            <v>0</v>
          </cell>
          <cell r="AH1846">
            <v>-31795.245416666668</v>
          </cell>
          <cell r="AJ1846">
            <v>0</v>
          </cell>
        </row>
        <row r="1847">
          <cell r="A1847">
            <v>23700001</v>
          </cell>
          <cell r="C1847" t="str">
            <v>Accrued int construction of  Lake Young</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V1847">
            <v>0</v>
          </cell>
          <cell r="W1847">
            <v>0</v>
          </cell>
          <cell r="X1847">
            <v>0</v>
          </cell>
          <cell r="AD1847">
            <v>0</v>
          </cell>
          <cell r="AH1847">
            <v>0</v>
          </cell>
          <cell r="AJ1847">
            <v>0</v>
          </cell>
        </row>
        <row r="1848">
          <cell r="A1848">
            <v>23700033</v>
          </cell>
          <cell r="C1848" t="str">
            <v>Accrued Int 20 Bonds Due Mar &amp; Sep</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V1848">
            <v>0</v>
          </cell>
          <cell r="W1848">
            <v>0</v>
          </cell>
          <cell r="X1848">
            <v>0</v>
          </cell>
          <cell r="AD1848">
            <v>0</v>
          </cell>
          <cell r="AH1848">
            <v>0</v>
          </cell>
          <cell r="AJ1848">
            <v>0</v>
          </cell>
        </row>
        <row r="1849">
          <cell r="A1849">
            <v>23700163</v>
          </cell>
          <cell r="C1849" t="str">
            <v>Accrued Int 6.53% Notes Due Dec &amp; Jun</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V1849">
            <v>0</v>
          </cell>
          <cell r="W1849">
            <v>0</v>
          </cell>
          <cell r="X1849">
            <v>0</v>
          </cell>
          <cell r="AD1849">
            <v>0</v>
          </cell>
          <cell r="AH1849">
            <v>0</v>
          </cell>
          <cell r="AJ1849">
            <v>0</v>
          </cell>
        </row>
        <row r="1850">
          <cell r="A1850">
            <v>23700193</v>
          </cell>
          <cell r="C1850" t="str">
            <v>Accrued Int 6.83% Notes Due Dec &amp; Jun</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V1850">
            <v>0</v>
          </cell>
          <cell r="W1850">
            <v>0</v>
          </cell>
          <cell r="X1850">
            <v>0</v>
          </cell>
          <cell r="AD1850">
            <v>0</v>
          </cell>
          <cell r="AH1850">
            <v>0</v>
          </cell>
          <cell r="AJ1850">
            <v>0</v>
          </cell>
        </row>
        <row r="1851">
          <cell r="A1851">
            <v>23700210</v>
          </cell>
          <cell r="C1851" t="str">
            <v>Interest Payable - Debt</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V1851">
            <v>0</v>
          </cell>
          <cell r="W1851">
            <v>0</v>
          </cell>
          <cell r="X1851">
            <v>0</v>
          </cell>
          <cell r="AD1851">
            <v>0</v>
          </cell>
          <cell r="AH1851">
            <v>0</v>
          </cell>
          <cell r="AJ1851">
            <v>0</v>
          </cell>
        </row>
        <row r="1852">
          <cell r="A1852">
            <v>23700213</v>
          </cell>
          <cell r="C1852" t="str">
            <v>Accrued Int 6.51% Notes Due Dec &amp; Jun</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V1852">
            <v>0</v>
          </cell>
          <cell r="W1852">
            <v>0</v>
          </cell>
          <cell r="X1852">
            <v>0</v>
          </cell>
          <cell r="AD1852">
            <v>0</v>
          </cell>
          <cell r="AH1852">
            <v>0</v>
          </cell>
          <cell r="AJ1852">
            <v>0</v>
          </cell>
        </row>
        <row r="1853">
          <cell r="A1853">
            <v>23700233</v>
          </cell>
          <cell r="C1853" t="str">
            <v>Accrued Int 6.10% Notes Due Dec &amp; Jun</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V1853">
            <v>0</v>
          </cell>
          <cell r="W1853">
            <v>0</v>
          </cell>
          <cell r="X1853">
            <v>0</v>
          </cell>
          <cell r="AD1853">
            <v>0</v>
          </cell>
          <cell r="AH1853">
            <v>0</v>
          </cell>
          <cell r="AJ1853">
            <v>0</v>
          </cell>
        </row>
        <row r="1854">
          <cell r="A1854">
            <v>23700243</v>
          </cell>
          <cell r="C1854" t="str">
            <v>Accrued Int 6.07% Notes Due Dec &amp; Jun</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cell r="Q1854">
            <v>0</v>
          </cell>
          <cell r="V1854">
            <v>0</v>
          </cell>
          <cell r="W1854">
            <v>0</v>
          </cell>
          <cell r="X1854">
            <v>0</v>
          </cell>
          <cell r="AD1854">
            <v>0</v>
          </cell>
          <cell r="AH1854">
            <v>0</v>
          </cell>
          <cell r="AJ1854">
            <v>0</v>
          </cell>
        </row>
        <row r="1855">
          <cell r="A1855">
            <v>23700253</v>
          </cell>
          <cell r="C1855" t="str">
            <v>Accrued Int 6.90% Notes Due Dec &amp; Jun</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V1855">
            <v>0</v>
          </cell>
          <cell r="W1855">
            <v>0</v>
          </cell>
          <cell r="X1855">
            <v>0</v>
          </cell>
          <cell r="AD1855">
            <v>0</v>
          </cell>
          <cell r="AH1855">
            <v>0</v>
          </cell>
          <cell r="AJ1855">
            <v>0</v>
          </cell>
        </row>
        <row r="1856">
          <cell r="A1856">
            <v>23700263</v>
          </cell>
          <cell r="C1856" t="str">
            <v>Accrued Int 6.92% Notes Due Dec &amp; Jun</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V1856">
            <v>0</v>
          </cell>
          <cell r="W1856">
            <v>0</v>
          </cell>
          <cell r="X1856">
            <v>0</v>
          </cell>
          <cell r="AD1856">
            <v>0</v>
          </cell>
          <cell r="AH1856">
            <v>0</v>
          </cell>
          <cell r="AJ1856">
            <v>0</v>
          </cell>
        </row>
        <row r="1857">
          <cell r="A1857">
            <v>23700273</v>
          </cell>
          <cell r="C1857" t="str">
            <v>Accrued Int 6.92% Notes Due Dec &amp; Jun</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V1857">
            <v>0</v>
          </cell>
          <cell r="W1857">
            <v>0</v>
          </cell>
          <cell r="X1857">
            <v>0</v>
          </cell>
          <cell r="AD1857">
            <v>0</v>
          </cell>
          <cell r="AH1857">
            <v>0</v>
          </cell>
          <cell r="AJ1857">
            <v>0</v>
          </cell>
        </row>
        <row r="1858">
          <cell r="A1858">
            <v>23700283</v>
          </cell>
          <cell r="C1858" t="str">
            <v>Accrued Int 6.93% Notes Due Dec &amp; Jun</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V1858">
            <v>0</v>
          </cell>
          <cell r="W1858">
            <v>0</v>
          </cell>
          <cell r="X1858">
            <v>0</v>
          </cell>
          <cell r="AD1858">
            <v>0</v>
          </cell>
          <cell r="AH1858">
            <v>0</v>
          </cell>
          <cell r="AJ1858">
            <v>0</v>
          </cell>
        </row>
        <row r="1859">
          <cell r="A1859">
            <v>23700293</v>
          </cell>
          <cell r="C1859" t="str">
            <v>Accrued Int 7.02% Notes Due Dec &amp; Jun</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V1859">
            <v>0</v>
          </cell>
          <cell r="W1859">
            <v>0</v>
          </cell>
          <cell r="X1859">
            <v>0</v>
          </cell>
          <cell r="AD1859">
            <v>0</v>
          </cell>
          <cell r="AH1859">
            <v>0</v>
          </cell>
          <cell r="AJ1859">
            <v>0</v>
          </cell>
        </row>
        <row r="1860">
          <cell r="A1860">
            <v>23700303</v>
          </cell>
          <cell r="C1860" t="str">
            <v>Accrued Int 7.04% Notes Due Dec &amp; Jun</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V1860">
            <v>0</v>
          </cell>
          <cell r="W1860">
            <v>0</v>
          </cell>
          <cell r="X1860">
            <v>0</v>
          </cell>
          <cell r="AD1860">
            <v>0</v>
          </cell>
          <cell r="AH1860">
            <v>0</v>
          </cell>
          <cell r="AJ1860">
            <v>0</v>
          </cell>
        </row>
        <row r="1861">
          <cell r="A1861">
            <v>23700313</v>
          </cell>
          <cell r="C1861" t="str">
            <v>Accrued Int 7.12% Notes Due Dec &amp; Jun</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V1861">
            <v>0</v>
          </cell>
          <cell r="W1861">
            <v>0</v>
          </cell>
          <cell r="X1861">
            <v>0</v>
          </cell>
          <cell r="AD1861">
            <v>0</v>
          </cell>
          <cell r="AH1861">
            <v>0</v>
          </cell>
          <cell r="AJ1861">
            <v>0</v>
          </cell>
        </row>
        <row r="1862">
          <cell r="A1862">
            <v>23700323</v>
          </cell>
          <cell r="C1862" t="str">
            <v>Accrued Int 7.35% Notes Due Dec &amp; Jun</v>
          </cell>
          <cell r="D1862">
            <v>0</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V1862">
            <v>0</v>
          </cell>
          <cell r="W1862">
            <v>0</v>
          </cell>
          <cell r="X1862">
            <v>0</v>
          </cell>
          <cell r="AD1862">
            <v>0</v>
          </cell>
          <cell r="AH1862">
            <v>0</v>
          </cell>
          <cell r="AJ1862">
            <v>0</v>
          </cell>
        </row>
        <row r="1863">
          <cell r="A1863">
            <v>23700333</v>
          </cell>
          <cell r="C1863" t="str">
            <v>Accrued Int 7.36% Notes Due Dec &amp; Jun</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V1863">
            <v>0</v>
          </cell>
          <cell r="W1863">
            <v>0</v>
          </cell>
          <cell r="X1863">
            <v>0</v>
          </cell>
          <cell r="AD1863">
            <v>0</v>
          </cell>
          <cell r="AH1863">
            <v>0</v>
          </cell>
          <cell r="AJ1863">
            <v>0</v>
          </cell>
        </row>
        <row r="1864">
          <cell r="A1864">
            <v>23700343</v>
          </cell>
          <cell r="C1864" t="str">
            <v>Accrued Int 6.61% Notes Due Dec &amp; Jun</v>
          </cell>
          <cell r="D1864">
            <v>0</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V1864">
            <v>0</v>
          </cell>
          <cell r="W1864">
            <v>0</v>
          </cell>
          <cell r="X1864">
            <v>0</v>
          </cell>
          <cell r="AD1864">
            <v>0</v>
          </cell>
          <cell r="AH1864">
            <v>0</v>
          </cell>
          <cell r="AJ1864">
            <v>0</v>
          </cell>
        </row>
        <row r="1865">
          <cell r="A1865">
            <v>23700353</v>
          </cell>
          <cell r="C1865" t="str">
            <v>Accrued Int 6.62% Notes Due Dec &amp; Jun</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cell r="Q1865">
            <v>0</v>
          </cell>
          <cell r="V1865">
            <v>0</v>
          </cell>
          <cell r="W1865">
            <v>0</v>
          </cell>
          <cell r="X1865">
            <v>0</v>
          </cell>
          <cell r="AD1865">
            <v>0</v>
          </cell>
          <cell r="AH1865">
            <v>0</v>
          </cell>
          <cell r="AJ1865">
            <v>0</v>
          </cell>
        </row>
        <row r="1866">
          <cell r="A1866">
            <v>23700363</v>
          </cell>
          <cell r="C1866" t="str">
            <v>Accrued Int 7.15% Notes Due Dec &amp; Jun</v>
          </cell>
          <cell r="D1866">
            <v>-312812.5</v>
          </cell>
          <cell r="E1866">
            <v>-402187.5</v>
          </cell>
          <cell r="F1866">
            <v>-491562.5</v>
          </cell>
          <cell r="G1866">
            <v>-44687.5</v>
          </cell>
          <cell r="H1866">
            <v>-134062.5</v>
          </cell>
          <cell r="I1866">
            <v>-223437.5</v>
          </cell>
          <cell r="J1866">
            <v>-312812.5</v>
          </cell>
          <cell r="K1866">
            <v>-402187.5</v>
          </cell>
          <cell r="L1866">
            <v>-491562.5</v>
          </cell>
          <cell r="M1866">
            <v>-44687.5</v>
          </cell>
          <cell r="N1866">
            <v>-134062.5</v>
          </cell>
          <cell r="O1866">
            <v>-223437.5</v>
          </cell>
          <cell r="P1866">
            <v>-312812.5</v>
          </cell>
          <cell r="Q1866">
            <v>-268125</v>
          </cell>
          <cell r="V1866">
            <v>0</v>
          </cell>
          <cell r="W1866">
            <v>0</v>
          </cell>
          <cell r="X1866">
            <v>0</v>
          </cell>
          <cell r="AD1866">
            <v>0</v>
          </cell>
          <cell r="AH1866">
            <v>-268125</v>
          </cell>
          <cell r="AJ1866">
            <v>0</v>
          </cell>
        </row>
        <row r="1867">
          <cell r="A1867">
            <v>23700373</v>
          </cell>
          <cell r="C1867" t="str">
            <v>Accrued Int 6.58% Notes Due Dec &amp; Jun</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V1867">
            <v>0</v>
          </cell>
          <cell r="W1867">
            <v>0</v>
          </cell>
          <cell r="X1867">
            <v>0</v>
          </cell>
          <cell r="AD1867">
            <v>0</v>
          </cell>
          <cell r="AH1867">
            <v>0</v>
          </cell>
          <cell r="AJ1867">
            <v>0</v>
          </cell>
        </row>
        <row r="1868">
          <cell r="A1868">
            <v>23700383</v>
          </cell>
          <cell r="C1868" t="str">
            <v>Accrued Int 7.20% Notes Due Dec &amp; Jun</v>
          </cell>
          <cell r="D1868">
            <v>-42000</v>
          </cell>
          <cell r="E1868">
            <v>-54000</v>
          </cell>
          <cell r="F1868">
            <v>-66000</v>
          </cell>
          <cell r="G1868">
            <v>-6000</v>
          </cell>
          <cell r="H1868">
            <v>-18000</v>
          </cell>
          <cell r="I1868">
            <v>-30000</v>
          </cell>
          <cell r="J1868">
            <v>-42000</v>
          </cell>
          <cell r="K1868">
            <v>-54000</v>
          </cell>
          <cell r="L1868">
            <v>-66000</v>
          </cell>
          <cell r="M1868">
            <v>-6000</v>
          </cell>
          <cell r="N1868">
            <v>-18000</v>
          </cell>
          <cell r="O1868">
            <v>-30000</v>
          </cell>
          <cell r="P1868">
            <v>-42000</v>
          </cell>
          <cell r="Q1868">
            <v>-36000</v>
          </cell>
          <cell r="V1868">
            <v>0</v>
          </cell>
          <cell r="W1868">
            <v>0</v>
          </cell>
          <cell r="X1868">
            <v>0</v>
          </cell>
          <cell r="AD1868">
            <v>0</v>
          </cell>
          <cell r="AH1868">
            <v>-36000</v>
          </cell>
          <cell r="AJ1868">
            <v>0</v>
          </cell>
        </row>
        <row r="1869">
          <cell r="A1869">
            <v>23700443</v>
          </cell>
          <cell r="C1869" t="str">
            <v>8.14% Med Term Notes Due 11/30/06 - Accrued I</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V1869">
            <v>0</v>
          </cell>
          <cell r="W1869">
            <v>0</v>
          </cell>
          <cell r="X1869">
            <v>0</v>
          </cell>
          <cell r="AD1869">
            <v>0</v>
          </cell>
          <cell r="AH1869">
            <v>0</v>
          </cell>
          <cell r="AJ1869">
            <v>0</v>
          </cell>
        </row>
        <row r="1870">
          <cell r="A1870">
            <v>23700453</v>
          </cell>
          <cell r="C1870" t="str">
            <v>7.75% Med Term Notes Due 2/1/07 - Accrued Int</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V1870">
            <v>0</v>
          </cell>
          <cell r="W1870">
            <v>0</v>
          </cell>
          <cell r="X1870">
            <v>0</v>
          </cell>
          <cell r="AD1870">
            <v>0</v>
          </cell>
          <cell r="AH1870">
            <v>0</v>
          </cell>
          <cell r="AJ1870">
            <v>0</v>
          </cell>
        </row>
        <row r="1871">
          <cell r="A1871">
            <v>23700493</v>
          </cell>
          <cell r="C1871" t="str">
            <v>8.06% Med Term Notes Due 6/19/06 - Accrued In</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V1871">
            <v>0</v>
          </cell>
          <cell r="W1871">
            <v>0</v>
          </cell>
          <cell r="X1871">
            <v>0</v>
          </cell>
          <cell r="AD1871">
            <v>0</v>
          </cell>
          <cell r="AH1871">
            <v>0</v>
          </cell>
          <cell r="AJ1871">
            <v>0</v>
          </cell>
        </row>
        <row r="1872">
          <cell r="A1872">
            <v>23700573</v>
          </cell>
          <cell r="C1872" t="str">
            <v>7.70% Med Term Notes Due 12/10/04 - Accrued I</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V1872">
            <v>0</v>
          </cell>
          <cell r="W1872">
            <v>0</v>
          </cell>
          <cell r="X1872">
            <v>0</v>
          </cell>
          <cell r="AD1872">
            <v>0</v>
          </cell>
          <cell r="AH1872">
            <v>0</v>
          </cell>
          <cell r="AJ1872">
            <v>0</v>
          </cell>
        </row>
        <row r="1873">
          <cell r="A1873">
            <v>23700663</v>
          </cell>
          <cell r="C1873" t="str">
            <v>7.35% Med Term Notes Due 2/1/24 - Accrued Int</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V1873">
            <v>0</v>
          </cell>
          <cell r="W1873">
            <v>0</v>
          </cell>
          <cell r="X1873">
            <v>0</v>
          </cell>
          <cell r="AD1873">
            <v>0</v>
          </cell>
          <cell r="AH1873">
            <v>0</v>
          </cell>
          <cell r="AJ1873">
            <v>0</v>
          </cell>
        </row>
        <row r="1874">
          <cell r="A1874">
            <v>23700673</v>
          </cell>
          <cell r="C1874" t="str">
            <v>7.80% Med Term Notes Due 5/27/04 - Accrued In</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V1874">
            <v>0</v>
          </cell>
          <cell r="W1874">
            <v>0</v>
          </cell>
          <cell r="X1874">
            <v>0</v>
          </cell>
          <cell r="AD1874">
            <v>0</v>
          </cell>
          <cell r="AH1874">
            <v>0</v>
          </cell>
          <cell r="AJ1874">
            <v>0</v>
          </cell>
        </row>
        <row r="1875">
          <cell r="A1875">
            <v>23700683</v>
          </cell>
          <cell r="C1875" t="str">
            <v>8.231% Debentures Due 6/1/27 - Accrued Int.</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V1875">
            <v>0</v>
          </cell>
          <cell r="W1875">
            <v>0</v>
          </cell>
          <cell r="X1875">
            <v>0</v>
          </cell>
          <cell r="AD1875">
            <v>0</v>
          </cell>
          <cell r="AH1875">
            <v>0</v>
          </cell>
          <cell r="AJ1875">
            <v>0</v>
          </cell>
        </row>
        <row r="1876">
          <cell r="A1876">
            <v>23700713</v>
          </cell>
          <cell r="C1876" t="str">
            <v>Accrued Int Bank Notes - Domestic</v>
          </cell>
          <cell r="D1876">
            <v>-13926.69</v>
          </cell>
          <cell r="E1876">
            <v>-67565.86</v>
          </cell>
          <cell r="F1876">
            <v>-116920.3</v>
          </cell>
          <cell r="G1876">
            <v>-14031.69</v>
          </cell>
          <cell r="H1876">
            <v>-65115.3</v>
          </cell>
          <cell r="I1876">
            <v>-115296.14</v>
          </cell>
          <cell r="J1876">
            <v>-13908.92</v>
          </cell>
          <cell r="K1876">
            <v>-63291.14</v>
          </cell>
          <cell r="L1876">
            <v>-116930.31</v>
          </cell>
          <cell r="M1876">
            <v>-14013.92</v>
          </cell>
          <cell r="N1876">
            <v>-65125.31</v>
          </cell>
          <cell r="O1876">
            <v>-118764.48</v>
          </cell>
          <cell r="P1876">
            <v>-14146.7</v>
          </cell>
          <cell r="Q1876">
            <v>-65416.672083333338</v>
          </cell>
          <cell r="V1876">
            <v>0</v>
          </cell>
          <cell r="W1876">
            <v>0</v>
          </cell>
          <cell r="X1876">
            <v>0</v>
          </cell>
          <cell r="AD1876">
            <v>0</v>
          </cell>
          <cell r="AH1876">
            <v>-65416.672083333338</v>
          </cell>
          <cell r="AJ1876">
            <v>0</v>
          </cell>
        </row>
        <row r="1877">
          <cell r="A1877">
            <v>23700771</v>
          </cell>
          <cell r="C1877" t="str">
            <v>Conservation Trust Interest Payable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V1877">
            <v>0</v>
          </cell>
          <cell r="W1877">
            <v>0</v>
          </cell>
          <cell r="X1877">
            <v>0</v>
          </cell>
          <cell r="AD1877">
            <v>0</v>
          </cell>
          <cell r="AH1877">
            <v>0</v>
          </cell>
          <cell r="AJ1877">
            <v>0</v>
          </cell>
        </row>
        <row r="1878">
          <cell r="A1878">
            <v>23700773</v>
          </cell>
          <cell r="C1878" t="str">
            <v>Accrued Interest - Misc Liabilities</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V1878">
            <v>0</v>
          </cell>
          <cell r="W1878">
            <v>0</v>
          </cell>
          <cell r="X1878">
            <v>0</v>
          </cell>
          <cell r="AD1878">
            <v>0</v>
          </cell>
          <cell r="AH1878">
            <v>0</v>
          </cell>
          <cell r="AJ1878">
            <v>0</v>
          </cell>
        </row>
        <row r="1879">
          <cell r="A1879">
            <v>23700781</v>
          </cell>
          <cell r="C1879" t="str">
            <v>Accrued Interest Whitehorn Capital Lease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T1879" t="str">
            <v>57</v>
          </cell>
          <cell r="V1879">
            <v>0</v>
          </cell>
          <cell r="W1879">
            <v>0</v>
          </cell>
          <cell r="X1879">
            <v>0</v>
          </cell>
          <cell r="AD1879">
            <v>0</v>
          </cell>
          <cell r="AE1879">
            <v>0</v>
          </cell>
          <cell r="AF1879">
            <v>0</v>
          </cell>
          <cell r="AG1879">
            <v>0</v>
          </cell>
          <cell r="AJ1879">
            <v>0</v>
          </cell>
        </row>
        <row r="1880">
          <cell r="A1880">
            <v>23700791</v>
          </cell>
          <cell r="C1880" t="str">
            <v>Accr Int BLC Capital Lease</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T1880" t="str">
            <v>57</v>
          </cell>
          <cell r="V1880">
            <v>0</v>
          </cell>
          <cell r="W1880">
            <v>0</v>
          </cell>
          <cell r="X1880">
            <v>0</v>
          </cell>
          <cell r="AD1880">
            <v>0</v>
          </cell>
          <cell r="AE1880">
            <v>0</v>
          </cell>
          <cell r="AF1880">
            <v>0</v>
          </cell>
          <cell r="AG1880">
            <v>0</v>
          </cell>
          <cell r="AJ1880">
            <v>0</v>
          </cell>
        </row>
        <row r="1881">
          <cell r="A1881">
            <v>23700793</v>
          </cell>
          <cell r="C1881" t="str">
            <v>Interest Accrued</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T1881" t="str">
            <v xml:space="preserve"> </v>
          </cell>
          <cell r="V1881">
            <v>0</v>
          </cell>
          <cell r="W1881">
            <v>0</v>
          </cell>
          <cell r="X1881">
            <v>0</v>
          </cell>
          <cell r="AD1881">
            <v>0</v>
          </cell>
          <cell r="AH1881">
            <v>0</v>
          </cell>
          <cell r="AJ1881">
            <v>0</v>
          </cell>
        </row>
        <row r="1882">
          <cell r="A1882">
            <v>23700803</v>
          </cell>
          <cell r="C1882" t="str">
            <v>6.46% MTN Series B Due 3/9/09 - Accrued</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V1882">
            <v>0</v>
          </cell>
          <cell r="W1882">
            <v>0</v>
          </cell>
          <cell r="X1882">
            <v>0</v>
          </cell>
          <cell r="AD1882">
            <v>0</v>
          </cell>
          <cell r="AH1882">
            <v>0</v>
          </cell>
          <cell r="AJ1882">
            <v>0</v>
          </cell>
        </row>
        <row r="1883">
          <cell r="A1883">
            <v>23700813</v>
          </cell>
          <cell r="C1883" t="str">
            <v>7.00% MTN Series B Due 3/9/29 - Accrued</v>
          </cell>
          <cell r="D1883">
            <v>-3208333.13</v>
          </cell>
          <cell r="E1883">
            <v>-291666.46000000002</v>
          </cell>
          <cell r="F1883">
            <v>-874999.79</v>
          </cell>
          <cell r="G1883">
            <v>-1458333.12</v>
          </cell>
          <cell r="H1883">
            <v>-2041666.45</v>
          </cell>
          <cell r="I1883">
            <v>-2624999.7799999998</v>
          </cell>
          <cell r="J1883">
            <v>-3208333.11</v>
          </cell>
          <cell r="K1883">
            <v>-291666.44</v>
          </cell>
          <cell r="L1883">
            <v>-874999.77</v>
          </cell>
          <cell r="M1883">
            <v>-1458333.1</v>
          </cell>
          <cell r="N1883">
            <v>-2041666.43</v>
          </cell>
          <cell r="O1883">
            <v>-2624999.7599999998</v>
          </cell>
          <cell r="P1883">
            <v>-3208333.09</v>
          </cell>
          <cell r="Q1883">
            <v>-1749999.7766666664</v>
          </cell>
          <cell r="V1883">
            <v>0</v>
          </cell>
          <cell r="W1883">
            <v>0</v>
          </cell>
          <cell r="X1883">
            <v>0</v>
          </cell>
          <cell r="AD1883">
            <v>0</v>
          </cell>
          <cell r="AH1883">
            <v>-1749999.7766666664</v>
          </cell>
          <cell r="AJ1883">
            <v>0</v>
          </cell>
        </row>
        <row r="1884">
          <cell r="A1884">
            <v>23700821</v>
          </cell>
          <cell r="C1884" t="str">
            <v>Electric - Accrued Interest Customer De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V1884">
            <v>0</v>
          </cell>
          <cell r="W1884">
            <v>0</v>
          </cell>
          <cell r="X1884">
            <v>0</v>
          </cell>
          <cell r="AD1884">
            <v>0</v>
          </cell>
          <cell r="AH1884">
            <v>0</v>
          </cell>
          <cell r="AJ1884">
            <v>0</v>
          </cell>
        </row>
        <row r="1885">
          <cell r="A1885">
            <v>23700822</v>
          </cell>
          <cell r="C1885" t="str">
            <v>Gas - Accrued Interest Customer Deposit</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V1885">
            <v>0</v>
          </cell>
          <cell r="W1885">
            <v>0</v>
          </cell>
          <cell r="X1885">
            <v>0</v>
          </cell>
          <cell r="AD1885">
            <v>0</v>
          </cell>
          <cell r="AH1885">
            <v>0</v>
          </cell>
          <cell r="AJ1885">
            <v>0</v>
          </cell>
        </row>
        <row r="1886">
          <cell r="A1886">
            <v>23700823</v>
          </cell>
          <cell r="C1886" t="str">
            <v>6.74% Med Term Notes Due 6/15/18 - Accrued In</v>
          </cell>
          <cell r="D1886">
            <v>-561666.46</v>
          </cell>
          <cell r="E1886">
            <v>-1684999.79</v>
          </cell>
          <cell r="F1886">
            <v>-2808333.12</v>
          </cell>
          <cell r="G1886">
            <v>-3931666.45</v>
          </cell>
          <cell r="H1886">
            <v>-5054999.78</v>
          </cell>
          <cell r="I1886">
            <v>-6178333.1100000003</v>
          </cell>
          <cell r="J1886">
            <v>-561666.43999999994</v>
          </cell>
          <cell r="K1886">
            <v>-1684999.77</v>
          </cell>
          <cell r="L1886">
            <v>-2808333.1</v>
          </cell>
          <cell r="M1886">
            <v>-3931666.43</v>
          </cell>
          <cell r="N1886">
            <v>-5054999.76</v>
          </cell>
          <cell r="O1886">
            <v>-6178333.0899999999</v>
          </cell>
          <cell r="P1886">
            <v>-561666.42000000004</v>
          </cell>
          <cell r="Q1886">
            <v>-3369999.7733333334</v>
          </cell>
          <cell r="V1886">
            <v>0</v>
          </cell>
          <cell r="W1886">
            <v>0</v>
          </cell>
          <cell r="X1886">
            <v>0</v>
          </cell>
          <cell r="AD1886">
            <v>0</v>
          </cell>
          <cell r="AH1886">
            <v>-3369999.7733333334</v>
          </cell>
          <cell r="AJ1886">
            <v>0</v>
          </cell>
        </row>
        <row r="1887">
          <cell r="A1887">
            <v>23700831</v>
          </cell>
          <cell r="C1887" t="str">
            <v>Interest on REC UE-070725 - Electric</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T1887" t="str">
            <v>23</v>
          </cell>
          <cell r="V1887">
            <v>0</v>
          </cell>
          <cell r="W1887">
            <v>0</v>
          </cell>
          <cell r="X1887">
            <v>0</v>
          </cell>
          <cell r="AB1887">
            <v>0</v>
          </cell>
          <cell r="AD1887">
            <v>0</v>
          </cell>
          <cell r="AJ1887">
            <v>0</v>
          </cell>
        </row>
        <row r="1888">
          <cell r="A1888">
            <v>23700833</v>
          </cell>
          <cell r="C1888" t="str">
            <v>Accrued Interest - Tax Assessments</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V1888">
            <v>0</v>
          </cell>
          <cell r="W1888">
            <v>0</v>
          </cell>
          <cell r="X1888">
            <v>0</v>
          </cell>
          <cell r="AD1888">
            <v>0</v>
          </cell>
          <cell r="AH1888">
            <v>0</v>
          </cell>
          <cell r="AJ1888">
            <v>0</v>
          </cell>
        </row>
        <row r="1889">
          <cell r="A1889">
            <v>23700841</v>
          </cell>
          <cell r="C1889" t="str">
            <v>Accrued Interest - Transm Deposits</v>
          </cell>
          <cell r="D1889">
            <v>-374890.42</v>
          </cell>
          <cell r="E1889">
            <v>-374766.31</v>
          </cell>
          <cell r="F1889">
            <v>-374766.31</v>
          </cell>
          <cell r="G1889">
            <v>-415934.82</v>
          </cell>
          <cell r="H1889">
            <v>-406452.5</v>
          </cell>
          <cell r="I1889">
            <v>-406452.5</v>
          </cell>
          <cell r="J1889">
            <v>-460251.34</v>
          </cell>
          <cell r="K1889">
            <v>-460251.34</v>
          </cell>
          <cell r="L1889">
            <v>-460251.34</v>
          </cell>
          <cell r="M1889">
            <v>-522264.9</v>
          </cell>
          <cell r="N1889">
            <v>-522264.9</v>
          </cell>
          <cell r="O1889">
            <v>-520938.79</v>
          </cell>
          <cell r="P1889">
            <v>-585439.44999999995</v>
          </cell>
          <cell r="Q1889">
            <v>-450396.6654166666</v>
          </cell>
          <cell r="V1889">
            <v>0</v>
          </cell>
          <cell r="W1889">
            <v>0</v>
          </cell>
          <cell r="X1889">
            <v>0</v>
          </cell>
          <cell r="AD1889">
            <v>0</v>
          </cell>
          <cell r="AH1889">
            <v>-450396.6654166666</v>
          </cell>
          <cell r="AJ1889">
            <v>0</v>
          </cell>
        </row>
        <row r="1890">
          <cell r="A1890">
            <v>23700843</v>
          </cell>
          <cell r="C1890" t="str">
            <v>Accrued Interest - 7.96% MTN Series B D</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V1890">
            <v>0</v>
          </cell>
          <cell r="W1890">
            <v>0</v>
          </cell>
          <cell r="X1890">
            <v>0</v>
          </cell>
          <cell r="AD1890">
            <v>0</v>
          </cell>
          <cell r="AH1890">
            <v>0</v>
          </cell>
          <cell r="AJ1890">
            <v>0</v>
          </cell>
        </row>
        <row r="1891">
          <cell r="A1891">
            <v>23700853</v>
          </cell>
          <cell r="C1891" t="str">
            <v>Accrued Interest - 7.61% MTN Series B D</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V1891">
            <v>0</v>
          </cell>
          <cell r="W1891">
            <v>0</v>
          </cell>
          <cell r="X1891">
            <v>0</v>
          </cell>
          <cell r="AD1891">
            <v>0</v>
          </cell>
          <cell r="AH1891">
            <v>0</v>
          </cell>
          <cell r="AJ1891">
            <v>0</v>
          </cell>
        </row>
        <row r="1892">
          <cell r="A1892">
            <v>23700873</v>
          </cell>
          <cell r="C1892" t="str">
            <v>Accrued Int - Bonds 9.14% MTN Due 06/21/01</v>
          </cell>
          <cell r="D1892">
            <v>-877500</v>
          </cell>
          <cell r="E1892">
            <v>-2632500</v>
          </cell>
          <cell r="F1892">
            <v>-4387500</v>
          </cell>
          <cell r="G1892">
            <v>-6142500</v>
          </cell>
          <cell r="H1892">
            <v>-7897500</v>
          </cell>
          <cell r="I1892">
            <v>-9652500</v>
          </cell>
          <cell r="J1892">
            <v>-877500</v>
          </cell>
          <cell r="K1892">
            <v>-2632500</v>
          </cell>
          <cell r="L1892">
            <v>-4387500</v>
          </cell>
          <cell r="M1892">
            <v>-6142500</v>
          </cell>
          <cell r="N1892">
            <v>-7897500</v>
          </cell>
          <cell r="O1892">
            <v>-9652500</v>
          </cell>
          <cell r="P1892">
            <v>-877500</v>
          </cell>
          <cell r="Q1892">
            <v>-5265000</v>
          </cell>
          <cell r="V1892">
            <v>0</v>
          </cell>
          <cell r="W1892">
            <v>0</v>
          </cell>
          <cell r="X1892">
            <v>0</v>
          </cell>
          <cell r="AD1892">
            <v>0</v>
          </cell>
          <cell r="AH1892">
            <v>-5265000</v>
          </cell>
          <cell r="AJ1892">
            <v>0</v>
          </cell>
        </row>
        <row r="1893">
          <cell r="A1893">
            <v>23700893</v>
          </cell>
          <cell r="C1893" t="str">
            <v>7.69% MTN Due 2/1/11 - Accrued Interest</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V1893">
            <v>0</v>
          </cell>
          <cell r="W1893">
            <v>0</v>
          </cell>
          <cell r="X1893">
            <v>0</v>
          </cell>
          <cell r="AD1893">
            <v>0</v>
          </cell>
          <cell r="AH1893">
            <v>0</v>
          </cell>
          <cell r="AJ1893">
            <v>0</v>
          </cell>
        </row>
        <row r="1894">
          <cell r="A1894">
            <v>23700901</v>
          </cell>
          <cell r="C1894" t="str">
            <v>Accrued Interest - $250m Debt Issuance 1/7/09</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V1894">
            <v>0</v>
          </cell>
          <cell r="W1894">
            <v>0</v>
          </cell>
          <cell r="X1894">
            <v>0</v>
          </cell>
          <cell r="AD1894">
            <v>0</v>
          </cell>
          <cell r="AH1894">
            <v>0</v>
          </cell>
          <cell r="AJ1894">
            <v>0</v>
          </cell>
        </row>
        <row r="1895">
          <cell r="A1895">
            <v>23700913</v>
          </cell>
          <cell r="C1895" t="str">
            <v>8.40% Capital Trust II Pfd Stk 6/30/41</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V1895">
            <v>0</v>
          </cell>
          <cell r="W1895">
            <v>0</v>
          </cell>
          <cell r="X1895">
            <v>0</v>
          </cell>
          <cell r="AD1895">
            <v>0</v>
          </cell>
          <cell r="AH1895">
            <v>0</v>
          </cell>
          <cell r="AJ1895">
            <v>0</v>
          </cell>
        </row>
        <row r="1896">
          <cell r="A1896">
            <v>23700933</v>
          </cell>
          <cell r="C1896" t="str">
            <v>5.0% PCB-Series 2003A due 03/01/2031-Ac</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V1896">
            <v>0</v>
          </cell>
          <cell r="W1896">
            <v>0</v>
          </cell>
          <cell r="X1896">
            <v>0</v>
          </cell>
          <cell r="AD1896">
            <v>0</v>
          </cell>
          <cell r="AH1896">
            <v>0</v>
          </cell>
          <cell r="AJ1896">
            <v>0</v>
          </cell>
        </row>
        <row r="1897">
          <cell r="A1897">
            <v>23700943</v>
          </cell>
          <cell r="C1897" t="str">
            <v>5.1% PCB-Series 2003B due 03/01/2031-Ac</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V1897">
            <v>0</v>
          </cell>
          <cell r="W1897">
            <v>0</v>
          </cell>
          <cell r="X1897">
            <v>0</v>
          </cell>
          <cell r="AD1897">
            <v>0</v>
          </cell>
          <cell r="AH1897">
            <v>0</v>
          </cell>
          <cell r="AJ1897">
            <v>0</v>
          </cell>
        </row>
        <row r="1898">
          <cell r="A1898">
            <v>23700953</v>
          </cell>
          <cell r="C1898" t="str">
            <v>Accrued interest - $200M 2 year floatin</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V1898">
            <v>0</v>
          </cell>
          <cell r="W1898">
            <v>0</v>
          </cell>
          <cell r="X1898">
            <v>0</v>
          </cell>
          <cell r="AD1898">
            <v>0</v>
          </cell>
          <cell r="AH1898">
            <v>0</v>
          </cell>
          <cell r="AJ1898">
            <v>0</v>
          </cell>
        </row>
        <row r="1899">
          <cell r="A1899">
            <v>23700963</v>
          </cell>
          <cell r="C1899" t="str">
            <v>5.483% Senior Notes due 6/1/2035</v>
          </cell>
          <cell r="D1899">
            <v>-4607243.37</v>
          </cell>
          <cell r="E1899">
            <v>-5749535.04</v>
          </cell>
          <cell r="F1899">
            <v>-6891826.71</v>
          </cell>
          <cell r="G1899">
            <v>-1180368.3799999999</v>
          </cell>
          <cell r="H1899">
            <v>-2322660.0499999998</v>
          </cell>
          <cell r="I1899">
            <v>-3464951.72</v>
          </cell>
          <cell r="J1899">
            <v>-4607243.3899999997</v>
          </cell>
          <cell r="K1899">
            <v>-5749535.0599999996</v>
          </cell>
          <cell r="L1899">
            <v>-6891826.7300000004</v>
          </cell>
          <cell r="M1899">
            <v>-1180368.3999999999</v>
          </cell>
          <cell r="N1899">
            <v>-2322660.0699999998</v>
          </cell>
          <cell r="O1899">
            <v>-3464951.74</v>
          </cell>
          <cell r="P1899">
            <v>-4607243.41</v>
          </cell>
          <cell r="Q1899">
            <v>-4036097.5566666666</v>
          </cell>
          <cell r="V1899">
            <v>0</v>
          </cell>
          <cell r="W1899">
            <v>0</v>
          </cell>
          <cell r="X1899">
            <v>0</v>
          </cell>
          <cell r="AD1899">
            <v>0</v>
          </cell>
          <cell r="AH1899">
            <v>-4036097.5566666666</v>
          </cell>
          <cell r="AJ1899">
            <v>0</v>
          </cell>
        </row>
        <row r="1900">
          <cell r="A1900">
            <v>23700973</v>
          </cell>
          <cell r="C1900" t="str">
            <v>6.75% Sr Notes due 1/15/2016 - Accrued</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V1900">
            <v>0</v>
          </cell>
          <cell r="W1900">
            <v>0</v>
          </cell>
          <cell r="X1900">
            <v>0</v>
          </cell>
          <cell r="AD1900">
            <v>0</v>
          </cell>
          <cell r="AH1900">
            <v>0</v>
          </cell>
          <cell r="AJ1900">
            <v>0</v>
          </cell>
        </row>
        <row r="1901">
          <cell r="A1901">
            <v>23700983</v>
          </cell>
          <cell r="C1901" t="str">
            <v>Accr Int BLC Capital Lease Vehicles</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T1901" t="str">
            <v>57</v>
          </cell>
          <cell r="V1901">
            <v>0</v>
          </cell>
          <cell r="W1901">
            <v>0</v>
          </cell>
          <cell r="X1901">
            <v>0</v>
          </cell>
          <cell r="AD1901">
            <v>0</v>
          </cell>
          <cell r="AE1901">
            <v>0</v>
          </cell>
          <cell r="AF1901">
            <v>0</v>
          </cell>
          <cell r="AG1901">
            <v>0</v>
          </cell>
          <cell r="AJ1901">
            <v>0</v>
          </cell>
        </row>
        <row r="1902">
          <cell r="A1902">
            <v>23700993</v>
          </cell>
          <cell r="C1902" t="str">
            <v>5.197% Senior Notes Dues 10/1/05 - Interest Accr</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V1902">
            <v>0</v>
          </cell>
          <cell r="W1902">
            <v>0</v>
          </cell>
          <cell r="X1902">
            <v>0</v>
          </cell>
          <cell r="AD1902">
            <v>0</v>
          </cell>
          <cell r="AH1902">
            <v>0</v>
          </cell>
          <cell r="AJ1902">
            <v>0</v>
          </cell>
        </row>
        <row r="1903">
          <cell r="A1903">
            <v>23701002</v>
          </cell>
          <cell r="C1903" t="str">
            <v>Purchased Gas Commodity Security Deposit</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V1903">
            <v>0</v>
          </cell>
          <cell r="W1903">
            <v>0</v>
          </cell>
          <cell r="X1903">
            <v>0</v>
          </cell>
          <cell r="AD1903">
            <v>0</v>
          </cell>
          <cell r="AH1903">
            <v>0</v>
          </cell>
          <cell r="AJ1903">
            <v>0</v>
          </cell>
        </row>
        <row r="1904">
          <cell r="A1904">
            <v>23701003</v>
          </cell>
          <cell r="C1904" t="str">
            <v>3.363% Senior Notes Due 6/1/08 - Accrue</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V1904">
            <v>0</v>
          </cell>
          <cell r="W1904">
            <v>0</v>
          </cell>
          <cell r="X1904">
            <v>0</v>
          </cell>
          <cell r="AD1904">
            <v>0</v>
          </cell>
          <cell r="AH1904">
            <v>0</v>
          </cell>
          <cell r="AJ1904">
            <v>0</v>
          </cell>
        </row>
        <row r="1905">
          <cell r="A1905">
            <v>23701013</v>
          </cell>
          <cell r="C1905" t="str">
            <v>Accrued Interest on PE Note</v>
          </cell>
          <cell r="D1905">
            <v>-7268.39</v>
          </cell>
          <cell r="E1905">
            <v>0</v>
          </cell>
          <cell r="F1905">
            <v>0</v>
          </cell>
          <cell r="G1905">
            <v>0</v>
          </cell>
          <cell r="H1905">
            <v>0</v>
          </cell>
          <cell r="I1905">
            <v>0</v>
          </cell>
          <cell r="J1905">
            <v>0</v>
          </cell>
          <cell r="K1905">
            <v>0</v>
          </cell>
          <cell r="L1905">
            <v>0</v>
          </cell>
          <cell r="M1905">
            <v>0</v>
          </cell>
          <cell r="N1905">
            <v>0</v>
          </cell>
          <cell r="O1905">
            <v>0</v>
          </cell>
          <cell r="P1905">
            <v>0</v>
          </cell>
          <cell r="Q1905">
            <v>-302.84958333333333</v>
          </cell>
          <cell r="V1905">
            <v>0</v>
          </cell>
          <cell r="W1905">
            <v>0</v>
          </cell>
          <cell r="X1905">
            <v>0</v>
          </cell>
          <cell r="AD1905">
            <v>0</v>
          </cell>
          <cell r="AH1905">
            <v>-302.84958333333333</v>
          </cell>
          <cell r="AJ1905">
            <v>0</v>
          </cell>
        </row>
        <row r="1906">
          <cell r="A1906">
            <v>23701023</v>
          </cell>
          <cell r="C1906" t="str">
            <v>Accrued Interest - 6.724% Notes Due 6/1</v>
          </cell>
          <cell r="D1906">
            <v>-4948971.12</v>
          </cell>
          <cell r="E1906">
            <v>-6349804.4500000002</v>
          </cell>
          <cell r="F1906">
            <v>-7750637.7800000003</v>
          </cell>
          <cell r="G1906">
            <v>-746471.11</v>
          </cell>
          <cell r="H1906">
            <v>-2147304.44</v>
          </cell>
          <cell r="I1906">
            <v>-3548137.77</v>
          </cell>
          <cell r="J1906">
            <v>-4948971.0999999996</v>
          </cell>
          <cell r="K1906">
            <v>-6349804.4299999997</v>
          </cell>
          <cell r="L1906">
            <v>-7750637.7599999998</v>
          </cell>
          <cell r="M1906">
            <v>-746471.09</v>
          </cell>
          <cell r="N1906">
            <v>-2147304.42</v>
          </cell>
          <cell r="O1906">
            <v>-3548137.75</v>
          </cell>
          <cell r="P1906">
            <v>-4948971.08</v>
          </cell>
          <cell r="Q1906">
            <v>-4248554.4333333336</v>
          </cell>
          <cell r="V1906">
            <v>0</v>
          </cell>
          <cell r="W1906">
            <v>0</v>
          </cell>
          <cell r="X1906">
            <v>0</v>
          </cell>
          <cell r="AD1906">
            <v>0</v>
          </cell>
          <cell r="AH1906">
            <v>-4248554.4333333336</v>
          </cell>
          <cell r="AJ1906">
            <v>0</v>
          </cell>
        </row>
        <row r="1907">
          <cell r="A1907">
            <v>23701033</v>
          </cell>
          <cell r="C1907" t="str">
            <v>Accrued Interest - 6.274% Senior Notes Due 3/15/2037</v>
          </cell>
          <cell r="D1907">
            <v>-836533.33</v>
          </cell>
          <cell r="E1907">
            <v>-2405033.33</v>
          </cell>
          <cell r="F1907">
            <v>-3973533.33</v>
          </cell>
          <cell r="G1907">
            <v>-5542033.3300000001</v>
          </cell>
          <cell r="H1907">
            <v>-7110533.3300000001</v>
          </cell>
          <cell r="I1907">
            <v>-8679033.3300000001</v>
          </cell>
          <cell r="J1907">
            <v>-836533.33</v>
          </cell>
          <cell r="K1907">
            <v>-2405033.33</v>
          </cell>
          <cell r="L1907">
            <v>-3973533.33</v>
          </cell>
          <cell r="M1907">
            <v>-5542033.3300000001</v>
          </cell>
          <cell r="N1907">
            <v>-7110533.3300000001</v>
          </cell>
          <cell r="O1907">
            <v>-8679033.3300000001</v>
          </cell>
          <cell r="P1907">
            <v>-836533.33</v>
          </cell>
          <cell r="Q1907">
            <v>-4757783.3299999991</v>
          </cell>
          <cell r="V1907">
            <v>0</v>
          </cell>
          <cell r="W1907">
            <v>0</v>
          </cell>
          <cell r="X1907">
            <v>0</v>
          </cell>
          <cell r="AD1907">
            <v>0</v>
          </cell>
          <cell r="AH1907">
            <v>-4757783.3299999991</v>
          </cell>
          <cell r="AJ1907">
            <v>0</v>
          </cell>
        </row>
        <row r="1908">
          <cell r="A1908">
            <v>23701043</v>
          </cell>
          <cell r="C1908" t="str">
            <v>6.974% Junior Subordinated Notes Due 6/</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V1908">
            <v>0</v>
          </cell>
          <cell r="W1908">
            <v>0</v>
          </cell>
          <cell r="X1908">
            <v>0</v>
          </cell>
          <cell r="AD1908">
            <v>0</v>
          </cell>
          <cell r="AH1908">
            <v>0</v>
          </cell>
          <cell r="AJ1908">
            <v>0</v>
          </cell>
        </row>
        <row r="1909">
          <cell r="A1909">
            <v>23701053</v>
          </cell>
          <cell r="C1909" t="str">
            <v>6.974% Jr Sub Notes (Hybrid) due 6/1/20</v>
          </cell>
          <cell r="D1909">
            <v>-5811666.8200000003</v>
          </cell>
          <cell r="E1909">
            <v>-7264583.4900000002</v>
          </cell>
          <cell r="F1909">
            <v>-8717500.1600000001</v>
          </cell>
          <cell r="G1909">
            <v>-1452916.83</v>
          </cell>
          <cell r="H1909">
            <v>-2905833.5</v>
          </cell>
          <cell r="I1909">
            <v>-4358750.17</v>
          </cell>
          <cell r="J1909">
            <v>-5811666.8399999999</v>
          </cell>
          <cell r="K1909">
            <v>-7264583.5099999998</v>
          </cell>
          <cell r="L1909">
            <v>-8717500.1799999997</v>
          </cell>
          <cell r="M1909">
            <v>-1452916.85</v>
          </cell>
          <cell r="N1909">
            <v>-2905833.52</v>
          </cell>
          <cell r="O1909">
            <v>-4358750.1900000004</v>
          </cell>
          <cell r="P1909">
            <v>-5811666.8600000003</v>
          </cell>
          <cell r="Q1909">
            <v>-5085208.5066666668</v>
          </cell>
          <cell r="V1909">
            <v>0</v>
          </cell>
          <cell r="W1909">
            <v>0</v>
          </cell>
          <cell r="X1909">
            <v>0</v>
          </cell>
          <cell r="AD1909">
            <v>0</v>
          </cell>
          <cell r="AH1909">
            <v>-5085208.5066666668</v>
          </cell>
          <cell r="AJ1909">
            <v>0</v>
          </cell>
        </row>
        <row r="1910">
          <cell r="A1910">
            <v>23701063</v>
          </cell>
          <cell r="C1910" t="str">
            <v>PSE Barclays Op Cr Interest Expense ACD</v>
          </cell>
          <cell r="D1910">
            <v>903.73</v>
          </cell>
          <cell r="E1910">
            <v>-101205.97</v>
          </cell>
          <cell r="F1910">
            <v>-199235.97</v>
          </cell>
          <cell r="G1910">
            <v>-9837.5300000000007</v>
          </cell>
          <cell r="H1910">
            <v>-101243.57</v>
          </cell>
          <cell r="I1910">
            <v>-196005.57</v>
          </cell>
          <cell r="J1910">
            <v>-9766.85</v>
          </cell>
          <cell r="K1910">
            <v>-98014.39</v>
          </cell>
          <cell r="L1910">
            <v>-199310.39</v>
          </cell>
          <cell r="M1910">
            <v>-9805.67</v>
          </cell>
          <cell r="N1910">
            <v>-100832.21</v>
          </cell>
          <cell r="O1910">
            <v>-201796.21</v>
          </cell>
          <cell r="P1910">
            <v>-8810.1299999999992</v>
          </cell>
          <cell r="Q1910">
            <v>-102583.96083333333</v>
          </cell>
          <cell r="V1910">
            <v>0</v>
          </cell>
          <cell r="W1910">
            <v>0</v>
          </cell>
          <cell r="X1910">
            <v>0</v>
          </cell>
          <cell r="AD1910">
            <v>0</v>
          </cell>
          <cell r="AH1910">
            <v>-102583.96083333333</v>
          </cell>
          <cell r="AJ1910">
            <v>0</v>
          </cell>
        </row>
        <row r="1911">
          <cell r="A1911">
            <v>23701073</v>
          </cell>
          <cell r="C1911" t="str">
            <v>PSE Barclays Cap Ex Interest Expense</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V1911">
            <v>0</v>
          </cell>
          <cell r="W1911">
            <v>0</v>
          </cell>
          <cell r="X1911">
            <v>0</v>
          </cell>
          <cell r="AD1911">
            <v>0</v>
          </cell>
          <cell r="AH1911">
            <v>0</v>
          </cell>
          <cell r="AJ1911">
            <v>0</v>
          </cell>
        </row>
        <row r="1912">
          <cell r="A1912">
            <v>23701083</v>
          </cell>
          <cell r="C1912" t="str">
            <v>PSE Barclays Hedg Cr Interest Expense</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V1912">
            <v>0</v>
          </cell>
          <cell r="W1912">
            <v>0</v>
          </cell>
          <cell r="X1912">
            <v>0</v>
          </cell>
          <cell r="AD1912">
            <v>0</v>
          </cell>
          <cell r="AH1912">
            <v>0</v>
          </cell>
          <cell r="AJ1912">
            <v>0</v>
          </cell>
        </row>
        <row r="1913">
          <cell r="A1913">
            <v>23701113</v>
          </cell>
          <cell r="C1913" t="str">
            <v>5.757% Accrued Interest -Senior Notes Due 10/1/2039</v>
          </cell>
          <cell r="D1913">
            <v>-10074750</v>
          </cell>
          <cell r="E1913">
            <v>-1679125</v>
          </cell>
          <cell r="F1913">
            <v>-3358250</v>
          </cell>
          <cell r="G1913">
            <v>-5037375</v>
          </cell>
          <cell r="H1913">
            <v>-6716500</v>
          </cell>
          <cell r="I1913">
            <v>-8395625</v>
          </cell>
          <cell r="J1913">
            <v>-10074750</v>
          </cell>
          <cell r="K1913">
            <v>-1679125</v>
          </cell>
          <cell r="L1913">
            <v>-3358250</v>
          </cell>
          <cell r="M1913">
            <v>-5037375</v>
          </cell>
          <cell r="N1913">
            <v>-6716500</v>
          </cell>
          <cell r="O1913">
            <v>-8395625</v>
          </cell>
          <cell r="P1913">
            <v>-10074750</v>
          </cell>
          <cell r="Q1913">
            <v>-5876937.5</v>
          </cell>
          <cell r="V1913">
            <v>0</v>
          </cell>
          <cell r="W1913">
            <v>0</v>
          </cell>
          <cell r="X1913">
            <v>0</v>
          </cell>
          <cell r="AD1913">
            <v>0</v>
          </cell>
          <cell r="AH1913">
            <v>-5876937.5</v>
          </cell>
          <cell r="AJ1913">
            <v>0</v>
          </cell>
        </row>
        <row r="1914">
          <cell r="A1914">
            <v>23701123</v>
          </cell>
          <cell r="C1914" t="str">
            <v>March 2010 Bond Issue</v>
          </cell>
          <cell r="D1914">
            <v>-889371.65</v>
          </cell>
          <cell r="E1914">
            <v>-2458850.8199999998</v>
          </cell>
          <cell r="F1914">
            <v>-4028329.99</v>
          </cell>
          <cell r="G1914">
            <v>-5597809.1600000001</v>
          </cell>
          <cell r="H1914">
            <v>-7167288.3300000001</v>
          </cell>
          <cell r="I1914">
            <v>-8736767.5</v>
          </cell>
          <cell r="J1914">
            <v>-889371.67</v>
          </cell>
          <cell r="K1914">
            <v>-2458850.84</v>
          </cell>
          <cell r="L1914">
            <v>-4028330.01</v>
          </cell>
          <cell r="M1914">
            <v>-5597809.1799999997</v>
          </cell>
          <cell r="N1914">
            <v>-7167288.3499999996</v>
          </cell>
          <cell r="O1914">
            <v>-8736767.5199999996</v>
          </cell>
          <cell r="P1914">
            <v>-889371.69</v>
          </cell>
          <cell r="Q1914">
            <v>-4813069.5866666669</v>
          </cell>
          <cell r="V1914">
            <v>0</v>
          </cell>
          <cell r="W1914">
            <v>0</v>
          </cell>
          <cell r="X1914">
            <v>0</v>
          </cell>
          <cell r="AD1914">
            <v>0</v>
          </cell>
          <cell r="AH1914">
            <v>-4813069.5866666669</v>
          </cell>
          <cell r="AJ1914">
            <v>0</v>
          </cell>
        </row>
        <row r="1915">
          <cell r="A1915">
            <v>23701133</v>
          </cell>
          <cell r="C1915" t="str">
            <v>PSE Summer 2010 Bonds</v>
          </cell>
          <cell r="D1915">
            <v>-3042110.89</v>
          </cell>
          <cell r="E1915">
            <v>-4242944.22</v>
          </cell>
          <cell r="F1915">
            <v>-5443777.5499999998</v>
          </cell>
          <cell r="G1915">
            <v>-6644610.8799999999</v>
          </cell>
          <cell r="H1915">
            <v>-640444.21</v>
          </cell>
          <cell r="I1915">
            <v>-1841277.54</v>
          </cell>
          <cell r="J1915">
            <v>-3042110.87</v>
          </cell>
          <cell r="K1915">
            <v>-4242944.2</v>
          </cell>
          <cell r="L1915">
            <v>-5443777.5300000003</v>
          </cell>
          <cell r="M1915">
            <v>-6644610.8600000003</v>
          </cell>
          <cell r="N1915">
            <v>-640444.18999999994</v>
          </cell>
          <cell r="O1915">
            <v>-1841277.52</v>
          </cell>
          <cell r="P1915">
            <v>-3042110.85</v>
          </cell>
          <cell r="Q1915">
            <v>-3642527.5366666666</v>
          </cell>
          <cell r="V1915">
            <v>0</v>
          </cell>
          <cell r="W1915">
            <v>0</v>
          </cell>
          <cell r="X1915">
            <v>0</v>
          </cell>
          <cell r="AD1915">
            <v>0</v>
          </cell>
          <cell r="AH1915">
            <v>-3642527.5366666666</v>
          </cell>
          <cell r="AJ1915">
            <v>0</v>
          </cell>
        </row>
        <row r="1916">
          <cell r="A1916">
            <v>23701143</v>
          </cell>
          <cell r="C1916" t="str">
            <v>2011 March Senior Notes</v>
          </cell>
          <cell r="D1916">
            <v>-7846216.6600000001</v>
          </cell>
          <cell r="E1916">
            <v>-798716.66</v>
          </cell>
          <cell r="F1916">
            <v>-2208216.66</v>
          </cell>
          <cell r="G1916">
            <v>-3617716.66</v>
          </cell>
          <cell r="H1916">
            <v>-5027216.66</v>
          </cell>
          <cell r="I1916">
            <v>-6436716.6600000001</v>
          </cell>
          <cell r="J1916">
            <v>-7846216.6600000001</v>
          </cell>
          <cell r="K1916">
            <v>-798716.66</v>
          </cell>
          <cell r="L1916">
            <v>-2208216.66</v>
          </cell>
          <cell r="M1916">
            <v>-3617716.66</v>
          </cell>
          <cell r="N1916">
            <v>-5027216.66</v>
          </cell>
          <cell r="O1916">
            <v>-6436716.6600000001</v>
          </cell>
          <cell r="P1916">
            <v>-7846216.6600000001</v>
          </cell>
          <cell r="Q1916">
            <v>-4322466.66</v>
          </cell>
          <cell r="V1916">
            <v>0</v>
          </cell>
          <cell r="W1916">
            <v>0</v>
          </cell>
          <cell r="X1916">
            <v>0</v>
          </cell>
          <cell r="AD1916">
            <v>0</v>
          </cell>
          <cell r="AH1916">
            <v>-4322466.66</v>
          </cell>
          <cell r="AJ1916">
            <v>0</v>
          </cell>
        </row>
        <row r="1917">
          <cell r="A1917">
            <v>23701153</v>
          </cell>
          <cell r="C1917" t="str">
            <v>$250 Million 4.434% Sr Notes due 2041</v>
          </cell>
          <cell r="D1917">
            <v>-4187666.67</v>
          </cell>
          <cell r="E1917">
            <v>-5111416.67</v>
          </cell>
          <cell r="F1917">
            <v>-492666.67</v>
          </cell>
          <cell r="G1917">
            <v>-1416416.67</v>
          </cell>
          <cell r="H1917">
            <v>-2340166.67</v>
          </cell>
          <cell r="I1917">
            <v>-3263916.67</v>
          </cell>
          <cell r="J1917">
            <v>-4187666.67</v>
          </cell>
          <cell r="K1917">
            <v>-5111416.67</v>
          </cell>
          <cell r="L1917">
            <v>-492666.67</v>
          </cell>
          <cell r="M1917">
            <v>-1416416.67</v>
          </cell>
          <cell r="N1917">
            <v>-2340166.67</v>
          </cell>
          <cell r="O1917">
            <v>-3263916.67</v>
          </cell>
          <cell r="P1917">
            <v>-4187666.67</v>
          </cell>
          <cell r="Q1917">
            <v>-2802041.6700000004</v>
          </cell>
          <cell r="V1917">
            <v>0</v>
          </cell>
          <cell r="W1917">
            <v>0</v>
          </cell>
          <cell r="X1917">
            <v>0</v>
          </cell>
          <cell r="AD1917">
            <v>0</v>
          </cell>
          <cell r="AH1917">
            <v>-2802041.6700000004</v>
          </cell>
          <cell r="AJ1917">
            <v>0</v>
          </cell>
        </row>
        <row r="1918">
          <cell r="A1918">
            <v>23701163</v>
          </cell>
          <cell r="C1918" t="str">
            <v>$45 Million 4.70% Sr Notes due 2051</v>
          </cell>
          <cell r="D1918">
            <v>-799000</v>
          </cell>
          <cell r="E1918">
            <v>-975250</v>
          </cell>
          <cell r="F1918">
            <v>-94000</v>
          </cell>
          <cell r="G1918">
            <v>-270250</v>
          </cell>
          <cell r="H1918">
            <v>-446500</v>
          </cell>
          <cell r="I1918">
            <v>-622750</v>
          </cell>
          <cell r="J1918">
            <v>-799000</v>
          </cell>
          <cell r="K1918">
            <v>-975250</v>
          </cell>
          <cell r="L1918">
            <v>-94000</v>
          </cell>
          <cell r="M1918">
            <v>-270250</v>
          </cell>
          <cell r="N1918">
            <v>-446500</v>
          </cell>
          <cell r="O1918">
            <v>-622750</v>
          </cell>
          <cell r="P1918">
            <v>-799000</v>
          </cell>
          <cell r="Q1918">
            <v>-534625</v>
          </cell>
          <cell r="V1918">
            <v>0</v>
          </cell>
          <cell r="W1918">
            <v>0</v>
          </cell>
          <cell r="X1918">
            <v>0</v>
          </cell>
          <cell r="AD1918">
            <v>0</v>
          </cell>
          <cell r="AH1918">
            <v>-534625</v>
          </cell>
          <cell r="AJ1918">
            <v>0</v>
          </cell>
        </row>
        <row r="1919">
          <cell r="A1919">
            <v>23701173</v>
          </cell>
          <cell r="C1919" t="str">
            <v>Common - Accrued Interest Customer Deposits</v>
          </cell>
          <cell r="D1919">
            <v>-28204.04</v>
          </cell>
          <cell r="E1919">
            <v>-28950.03</v>
          </cell>
          <cell r="F1919">
            <v>-30367.439999999999</v>
          </cell>
          <cell r="G1919">
            <v>-32021.18</v>
          </cell>
          <cell r="H1919">
            <v>-3536.71</v>
          </cell>
          <cell r="I1919">
            <v>-13490.05</v>
          </cell>
          <cell r="J1919">
            <v>-23366.63</v>
          </cell>
          <cell r="K1919">
            <v>-32766.6</v>
          </cell>
          <cell r="L1919">
            <v>-43013.91</v>
          </cell>
          <cell r="M1919">
            <v>-52579.63</v>
          </cell>
          <cell r="N1919">
            <v>-62263.41</v>
          </cell>
          <cell r="O1919">
            <v>-71575.69</v>
          </cell>
          <cell r="P1919">
            <v>-80799.039999999994</v>
          </cell>
          <cell r="Q1919">
            <v>-37369.401666666665</v>
          </cell>
          <cell r="V1919">
            <v>0</v>
          </cell>
          <cell r="W1919">
            <v>0</v>
          </cell>
          <cell r="X1919">
            <v>0</v>
          </cell>
          <cell r="AD1919">
            <v>0</v>
          </cell>
          <cell r="AH1919">
            <v>-37369.401666666665</v>
          </cell>
          <cell r="AJ1919">
            <v>0</v>
          </cell>
        </row>
        <row r="1920">
          <cell r="A1920">
            <v>23701183</v>
          </cell>
          <cell r="C1920" t="str">
            <v>3.9% Pollution Control Rev Series 2013A Due 3/2031</v>
          </cell>
          <cell r="D1920">
            <v>-464994.83</v>
          </cell>
          <cell r="E1920">
            <v>-914989.83</v>
          </cell>
          <cell r="F1920">
            <v>-1364984.83</v>
          </cell>
          <cell r="G1920">
            <v>-1814979.83</v>
          </cell>
          <cell r="H1920">
            <v>-2264974.83</v>
          </cell>
          <cell r="I1920">
            <v>-2714969.83</v>
          </cell>
          <cell r="J1920">
            <v>-464994.83</v>
          </cell>
          <cell r="K1920">
            <v>-914989.83</v>
          </cell>
          <cell r="L1920">
            <v>-1364984.83</v>
          </cell>
          <cell r="M1920">
            <v>-1814979.83</v>
          </cell>
          <cell r="N1920">
            <v>-2264974.83</v>
          </cell>
          <cell r="O1920">
            <v>-2714969.83</v>
          </cell>
          <cell r="P1920">
            <v>-464994.83</v>
          </cell>
          <cell r="Q1920">
            <v>-1589982.33</v>
          </cell>
          <cell r="V1920">
            <v>0</v>
          </cell>
          <cell r="W1920">
            <v>0</v>
          </cell>
          <cell r="X1920">
            <v>0</v>
          </cell>
          <cell r="AD1920">
            <v>0</v>
          </cell>
          <cell r="AH1920">
            <v>-1589982.33</v>
          </cell>
          <cell r="AJ1920">
            <v>0</v>
          </cell>
        </row>
        <row r="1921">
          <cell r="A1921">
            <v>23701193</v>
          </cell>
          <cell r="C1921" t="str">
            <v>4.0% Pollution Control Rev Series 2013B Due 3/2031</v>
          </cell>
          <cell r="D1921">
            <v>-80600</v>
          </cell>
          <cell r="E1921">
            <v>-158600</v>
          </cell>
          <cell r="F1921">
            <v>-236600</v>
          </cell>
          <cell r="G1921">
            <v>-314600</v>
          </cell>
          <cell r="H1921">
            <v>-392600</v>
          </cell>
          <cell r="I1921">
            <v>-470600</v>
          </cell>
          <cell r="J1921">
            <v>-80600</v>
          </cell>
          <cell r="K1921">
            <v>-158600</v>
          </cell>
          <cell r="L1921">
            <v>-236600</v>
          </cell>
          <cell r="M1921">
            <v>-314600</v>
          </cell>
          <cell r="N1921">
            <v>-392600</v>
          </cell>
          <cell r="O1921">
            <v>-470600</v>
          </cell>
          <cell r="P1921">
            <v>-80600</v>
          </cell>
          <cell r="Q1921">
            <v>-275600</v>
          </cell>
          <cell r="V1921">
            <v>0</v>
          </cell>
          <cell r="W1921">
            <v>0</v>
          </cell>
          <cell r="X1921">
            <v>0</v>
          </cell>
          <cell r="AD1921">
            <v>0</v>
          </cell>
          <cell r="AH1921">
            <v>-275600</v>
          </cell>
          <cell r="AJ1921">
            <v>0</v>
          </cell>
        </row>
        <row r="1922">
          <cell r="A1922" t="str">
            <v>23701203</v>
          </cell>
          <cell r="C1922" t="str">
            <v>Accrued Interest - $425MM 4.30% Sr Note</v>
          </cell>
          <cell r="D1922">
            <v>-6345486.1200000001</v>
          </cell>
          <cell r="E1922">
            <v>-7868402.79</v>
          </cell>
          <cell r="F1922">
            <v>-558402.79</v>
          </cell>
          <cell r="G1922">
            <v>-2081319.46</v>
          </cell>
          <cell r="H1922">
            <v>-3604236.13</v>
          </cell>
          <cell r="I1922">
            <v>-5127152.8</v>
          </cell>
          <cell r="J1922">
            <v>-6650069.4699999997</v>
          </cell>
          <cell r="K1922">
            <v>-8172986.1399999997</v>
          </cell>
          <cell r="L1922">
            <v>-558402.81000000006</v>
          </cell>
          <cell r="M1922">
            <v>-2081319.48</v>
          </cell>
          <cell r="N1922">
            <v>-3604236.15</v>
          </cell>
          <cell r="O1922">
            <v>-5127152.82</v>
          </cell>
          <cell r="P1922">
            <v>-6650069.4900000002</v>
          </cell>
          <cell r="Q1922">
            <v>-4327621.55375</v>
          </cell>
          <cell r="AH1922">
            <v>-4327621.55375</v>
          </cell>
          <cell r="AJ1922">
            <v>0</v>
          </cell>
        </row>
        <row r="1923">
          <cell r="A1923">
            <v>23800063</v>
          </cell>
          <cell r="C1923" t="str">
            <v>PSE Declared Dividends to PSE</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V1923">
            <v>0</v>
          </cell>
          <cell r="W1923">
            <v>0</v>
          </cell>
          <cell r="X1923">
            <v>0</v>
          </cell>
          <cell r="AD1923">
            <v>0</v>
          </cell>
          <cell r="AH1923">
            <v>0</v>
          </cell>
          <cell r="AJ1923">
            <v>0</v>
          </cell>
        </row>
        <row r="1924">
          <cell r="A1924">
            <v>24100013</v>
          </cell>
          <cell r="C1924" t="str">
            <v>Federal Income Tax Withheld - Employee</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V1924">
            <v>0</v>
          </cell>
          <cell r="W1924">
            <v>0</v>
          </cell>
          <cell r="X1924">
            <v>0</v>
          </cell>
          <cell r="AD1924">
            <v>0</v>
          </cell>
          <cell r="AH1924">
            <v>0</v>
          </cell>
          <cell r="AJ1924">
            <v>0</v>
          </cell>
        </row>
        <row r="1925">
          <cell r="A1925">
            <v>24100043</v>
          </cell>
          <cell r="C1925" t="str">
            <v>FICA Tax Withheld - Employee</v>
          </cell>
          <cell r="D1925">
            <v>30353.94</v>
          </cell>
          <cell r="E1925">
            <v>0</v>
          </cell>
          <cell r="F1925">
            <v>0</v>
          </cell>
          <cell r="G1925">
            <v>0</v>
          </cell>
          <cell r="H1925">
            <v>0</v>
          </cell>
          <cell r="I1925">
            <v>-328338.48</v>
          </cell>
          <cell r="J1925">
            <v>-351618.95</v>
          </cell>
          <cell r="K1925">
            <v>0</v>
          </cell>
          <cell r="L1925">
            <v>0</v>
          </cell>
          <cell r="M1925">
            <v>0</v>
          </cell>
          <cell r="N1925">
            <v>0</v>
          </cell>
          <cell r="O1925">
            <v>-323743.07</v>
          </cell>
          <cell r="P1925">
            <v>0</v>
          </cell>
          <cell r="Q1925">
            <v>-82376.960833333331</v>
          </cell>
          <cell r="V1925">
            <v>0</v>
          </cell>
          <cell r="W1925">
            <v>0</v>
          </cell>
          <cell r="X1925">
            <v>0</v>
          </cell>
          <cell r="AD1925">
            <v>0</v>
          </cell>
          <cell r="AH1925">
            <v>-82376.960833333331</v>
          </cell>
          <cell r="AJ1925">
            <v>0</v>
          </cell>
        </row>
        <row r="1926">
          <cell r="A1926">
            <v>24100063</v>
          </cell>
          <cell r="C1926" t="str">
            <v>Washington State &amp; Local Sales Tax Collected</v>
          </cell>
          <cell r="D1926">
            <v>3488.76</v>
          </cell>
          <cell r="E1926">
            <v>-260.7</v>
          </cell>
          <cell r="F1926">
            <v>6581.65</v>
          </cell>
          <cell r="G1926">
            <v>2701.61</v>
          </cell>
          <cell r="H1926">
            <v>112199.07</v>
          </cell>
          <cell r="I1926">
            <v>2547.46</v>
          </cell>
          <cell r="J1926">
            <v>-126.4</v>
          </cell>
          <cell r="K1926">
            <v>-316</v>
          </cell>
          <cell r="L1926">
            <v>-963.47</v>
          </cell>
          <cell r="M1926">
            <v>-769.32</v>
          </cell>
          <cell r="N1926">
            <v>-2006.85</v>
          </cell>
          <cell r="O1926">
            <v>-2721.65</v>
          </cell>
          <cell r="P1926">
            <v>-919.85</v>
          </cell>
          <cell r="Q1926">
            <v>9845.8212500000009</v>
          </cell>
          <cell r="V1926">
            <v>0</v>
          </cell>
          <cell r="W1926">
            <v>0</v>
          </cell>
          <cell r="X1926">
            <v>0</v>
          </cell>
          <cell r="AD1926">
            <v>0</v>
          </cell>
          <cell r="AH1926">
            <v>9845.8212500000009</v>
          </cell>
          <cell r="AJ1926">
            <v>0</v>
          </cell>
        </row>
        <row r="1927">
          <cell r="A1927">
            <v>24100101</v>
          </cell>
          <cell r="C1927" t="str">
            <v>Montana State Income Tax Withheld</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V1927">
            <v>0</v>
          </cell>
          <cell r="W1927">
            <v>0</v>
          </cell>
          <cell r="X1927">
            <v>0</v>
          </cell>
          <cell r="AD1927">
            <v>0</v>
          </cell>
          <cell r="AH1927">
            <v>0</v>
          </cell>
          <cell r="AJ1927">
            <v>0</v>
          </cell>
        </row>
        <row r="1928">
          <cell r="A1928">
            <v>24100111</v>
          </cell>
          <cell r="C1928" t="str">
            <v>Montana Income Tax Withheld - Employee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V1928">
            <v>0</v>
          </cell>
          <cell r="W1928">
            <v>0</v>
          </cell>
          <cell r="X1928">
            <v>0</v>
          </cell>
          <cell r="AD1928">
            <v>0</v>
          </cell>
          <cell r="AH1928">
            <v>0</v>
          </cell>
          <cell r="AJ1928">
            <v>0</v>
          </cell>
        </row>
        <row r="1929">
          <cell r="A1929">
            <v>24100143</v>
          </cell>
          <cell r="C1929" t="str">
            <v>Federal Income Tax Withheld - Employee</v>
          </cell>
          <cell r="D1929">
            <v>-11448.79</v>
          </cell>
          <cell r="E1929">
            <v>57.2</v>
          </cell>
          <cell r="F1929">
            <v>0</v>
          </cell>
          <cell r="G1929">
            <v>0</v>
          </cell>
          <cell r="H1929">
            <v>0</v>
          </cell>
          <cell r="I1929">
            <v>-594306.15</v>
          </cell>
          <cell r="J1929">
            <v>-667932.74</v>
          </cell>
          <cell r="K1929">
            <v>0</v>
          </cell>
          <cell r="L1929">
            <v>0</v>
          </cell>
          <cell r="M1929">
            <v>0</v>
          </cell>
          <cell r="N1929">
            <v>0</v>
          </cell>
          <cell r="O1929">
            <v>-609346.35</v>
          </cell>
          <cell r="P1929">
            <v>0</v>
          </cell>
          <cell r="Q1929">
            <v>-156437.70291666666</v>
          </cell>
          <cell r="V1929">
            <v>0</v>
          </cell>
          <cell r="W1929">
            <v>0</v>
          </cell>
          <cell r="X1929">
            <v>0</v>
          </cell>
          <cell r="AD1929">
            <v>0</v>
          </cell>
          <cell r="AH1929">
            <v>-156437.70291666666</v>
          </cell>
          <cell r="AJ1929">
            <v>0</v>
          </cell>
        </row>
        <row r="1930">
          <cell r="A1930">
            <v>24100153</v>
          </cell>
          <cell r="C1930" t="str">
            <v>Montana State Income Tax Withheld</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V1930">
            <v>0</v>
          </cell>
          <cell r="W1930">
            <v>0</v>
          </cell>
          <cell r="X1930">
            <v>0</v>
          </cell>
          <cell r="AD1930">
            <v>0</v>
          </cell>
          <cell r="AH1930">
            <v>0</v>
          </cell>
          <cell r="AJ1930">
            <v>0</v>
          </cell>
        </row>
        <row r="1931">
          <cell r="A1931">
            <v>24100173</v>
          </cell>
          <cell r="C1931" t="str">
            <v>Washington State &amp; Local Sales Tax Collected</v>
          </cell>
          <cell r="D1931">
            <v>-46269.29</v>
          </cell>
          <cell r="E1931">
            <v>-36723.919999999998</v>
          </cell>
          <cell r="F1931">
            <v>-188480.2</v>
          </cell>
          <cell r="G1931">
            <v>66306.679999999993</v>
          </cell>
          <cell r="H1931">
            <v>-34854.339999999997</v>
          </cell>
          <cell r="I1931">
            <v>-25381.08</v>
          </cell>
          <cell r="J1931">
            <v>-17760.900000000001</v>
          </cell>
          <cell r="K1931">
            <v>-24901.21</v>
          </cell>
          <cell r="L1931">
            <v>-7665.08</v>
          </cell>
          <cell r="M1931">
            <v>-1129.9100000000001</v>
          </cell>
          <cell r="N1931">
            <v>-4673.88</v>
          </cell>
          <cell r="O1931">
            <v>-17378.64</v>
          </cell>
          <cell r="P1931">
            <v>-4334.21</v>
          </cell>
          <cell r="Q1931">
            <v>-26495.352499999997</v>
          </cell>
          <cell r="V1931">
            <v>0</v>
          </cell>
          <cell r="W1931">
            <v>0</v>
          </cell>
          <cell r="X1931">
            <v>0</v>
          </cell>
          <cell r="AD1931">
            <v>0</v>
          </cell>
          <cell r="AH1931">
            <v>-26495.352499999997</v>
          </cell>
          <cell r="AJ1931">
            <v>0</v>
          </cell>
        </row>
        <row r="1932">
          <cell r="A1932">
            <v>24100212</v>
          </cell>
          <cell r="C1932" t="str">
            <v>GST on Gas Sales from PSE</v>
          </cell>
          <cell r="D1932">
            <v>-1826929.44</v>
          </cell>
          <cell r="E1932">
            <v>-1743504.03</v>
          </cell>
          <cell r="F1932">
            <v>-1241949.53</v>
          </cell>
          <cell r="G1932">
            <v>-945554.63</v>
          </cell>
          <cell r="H1932">
            <v>-915593.83</v>
          </cell>
          <cell r="I1932">
            <v>-913426.78</v>
          </cell>
          <cell r="J1932">
            <v>-846499.96</v>
          </cell>
          <cell r="K1932">
            <v>-630249.23</v>
          </cell>
          <cell r="L1932">
            <v>-447069.62</v>
          </cell>
          <cell r="M1932">
            <v>-510345.97</v>
          </cell>
          <cell r="N1932">
            <v>-858326.26</v>
          </cell>
          <cell r="O1932">
            <v>-1072164.1499999999</v>
          </cell>
          <cell r="P1932">
            <v>-1265066.96</v>
          </cell>
          <cell r="Q1932">
            <v>-972556.84916666662</v>
          </cell>
          <cell r="V1932">
            <v>0</v>
          </cell>
          <cell r="W1932">
            <v>0</v>
          </cell>
          <cell r="X1932">
            <v>0</v>
          </cell>
          <cell r="AD1932">
            <v>0</v>
          </cell>
          <cell r="AH1932">
            <v>-972556.84916666662</v>
          </cell>
          <cell r="AJ1932">
            <v>0</v>
          </cell>
        </row>
        <row r="1933">
          <cell r="A1933">
            <v>24200001</v>
          </cell>
          <cell r="C1933" t="str">
            <v>Colstrip Units 1 &amp; 2 loss reserve</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V1933">
            <v>0</v>
          </cell>
          <cell r="W1933">
            <v>0</v>
          </cell>
          <cell r="X1933">
            <v>0</v>
          </cell>
          <cell r="AD1933">
            <v>0</v>
          </cell>
          <cell r="AH1933">
            <v>0</v>
          </cell>
          <cell r="AJ1933">
            <v>0</v>
          </cell>
        </row>
        <row r="1934">
          <cell r="A1934">
            <v>24200002</v>
          </cell>
          <cell r="C1934" t="str">
            <v>WUTC Gas Pipeline Penalty</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T1934" t="str">
            <v>56</v>
          </cell>
          <cell r="V1934">
            <v>0</v>
          </cell>
          <cell r="W1934">
            <v>0</v>
          </cell>
          <cell r="X1934">
            <v>0</v>
          </cell>
          <cell r="AD1934">
            <v>0</v>
          </cell>
          <cell r="AE1934">
            <v>0</v>
          </cell>
          <cell r="AF1934">
            <v>0</v>
          </cell>
          <cell r="AG1934">
            <v>0</v>
          </cell>
          <cell r="AJ1934">
            <v>0</v>
          </cell>
        </row>
        <row r="1935">
          <cell r="A1935">
            <v>24200011</v>
          </cell>
          <cell r="C1935" t="str">
            <v>Baker SA 318 Law Enforcement Plan</v>
          </cell>
          <cell r="D1935">
            <v>-59888.99</v>
          </cell>
          <cell r="E1935">
            <v>-61638.73</v>
          </cell>
          <cell r="F1935">
            <v>-60549.9</v>
          </cell>
          <cell r="G1935">
            <v>-60549.9</v>
          </cell>
          <cell r="H1935">
            <v>-60549.9</v>
          </cell>
          <cell r="I1935">
            <v>-63924.81</v>
          </cell>
          <cell r="J1935">
            <v>-63924.81</v>
          </cell>
          <cell r="K1935">
            <v>-63924.81</v>
          </cell>
          <cell r="L1935">
            <v>-63924.81</v>
          </cell>
          <cell r="M1935">
            <v>-63316.81</v>
          </cell>
          <cell r="N1935">
            <v>-59788.81</v>
          </cell>
          <cell r="O1935">
            <v>-59180.81</v>
          </cell>
          <cell r="P1935">
            <v>-47806.31</v>
          </cell>
          <cell r="Q1935">
            <v>-61260.145833333343</v>
          </cell>
          <cell r="V1935">
            <v>0</v>
          </cell>
          <cell r="W1935">
            <v>0</v>
          </cell>
          <cell r="X1935">
            <v>0</v>
          </cell>
          <cell r="AD1935">
            <v>0</v>
          </cell>
          <cell r="AH1935">
            <v>-61260.145833333343</v>
          </cell>
          <cell r="AJ1935">
            <v>0</v>
          </cell>
        </row>
        <row r="1936">
          <cell r="A1936">
            <v>24200012</v>
          </cell>
          <cell r="C1936" t="str">
            <v>UPRC License Fees for Gas Lines in Seattle</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V1936">
            <v>0</v>
          </cell>
          <cell r="W1936">
            <v>0</v>
          </cell>
          <cell r="X1936">
            <v>0</v>
          </cell>
          <cell r="AD1936">
            <v>0</v>
          </cell>
          <cell r="AH1936">
            <v>0</v>
          </cell>
          <cell r="AJ1936">
            <v>0</v>
          </cell>
        </row>
        <row r="1937">
          <cell r="A1937">
            <v>24200021</v>
          </cell>
          <cell r="C1937" t="str">
            <v>Misc ACDd Liabilities - Western Energy</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V1937">
            <v>0</v>
          </cell>
          <cell r="W1937">
            <v>0</v>
          </cell>
          <cell r="X1937">
            <v>0</v>
          </cell>
          <cell r="AD1937">
            <v>0</v>
          </cell>
          <cell r="AH1937">
            <v>0</v>
          </cell>
          <cell r="AJ1937">
            <v>0</v>
          </cell>
        </row>
        <row r="1938">
          <cell r="A1938">
            <v>24200022</v>
          </cell>
          <cell r="C1938" t="str">
            <v>Gas - WUTC Pinehurst Penalty</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T1938" t="str">
            <v>56</v>
          </cell>
          <cell r="V1938">
            <v>0</v>
          </cell>
          <cell r="W1938">
            <v>0</v>
          </cell>
          <cell r="X1938">
            <v>0</v>
          </cell>
          <cell r="AD1938">
            <v>0</v>
          </cell>
          <cell r="AE1938">
            <v>0</v>
          </cell>
          <cell r="AF1938">
            <v>0</v>
          </cell>
          <cell r="AG1938">
            <v>0</v>
          </cell>
          <cell r="AJ1938">
            <v>0</v>
          </cell>
        </row>
        <row r="1939">
          <cell r="A1939">
            <v>24200031</v>
          </cell>
          <cell r="C1939" t="str">
            <v>Accrued Liabilities - Elect. Reserve Sh</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V1939">
            <v>0</v>
          </cell>
          <cell r="W1939">
            <v>0</v>
          </cell>
          <cell r="X1939">
            <v>0</v>
          </cell>
          <cell r="AD1939">
            <v>0</v>
          </cell>
          <cell r="AH1939">
            <v>0</v>
          </cell>
          <cell r="AJ1939">
            <v>0</v>
          </cell>
        </row>
        <row r="1940">
          <cell r="A1940" t="str">
            <v>24200032</v>
          </cell>
          <cell r="C1940" t="str">
            <v>WUTC Greenwood Penalty Accrual</v>
          </cell>
          <cell r="P1940">
            <v>-3200000</v>
          </cell>
          <cell r="Q1940">
            <v>-133333.33333333334</v>
          </cell>
          <cell r="T1940" t="str">
            <v>56</v>
          </cell>
          <cell r="V1940">
            <v>0</v>
          </cell>
          <cell r="W1940">
            <v>0</v>
          </cell>
          <cell r="X1940">
            <v>0</v>
          </cell>
          <cell r="AD1940">
            <v>0</v>
          </cell>
          <cell r="AE1940">
            <v>-133333.33333333334</v>
          </cell>
          <cell r="AF1940">
            <v>-133333.33333333334</v>
          </cell>
          <cell r="AG1940">
            <v>-133333.33333333334</v>
          </cell>
          <cell r="AJ1940">
            <v>0</v>
          </cell>
        </row>
        <row r="1941">
          <cell r="A1941">
            <v>24200041</v>
          </cell>
          <cell r="C1941" t="str">
            <v>NERC Standards Compliance Loss Reserve</v>
          </cell>
          <cell r="D1941">
            <v>-201380</v>
          </cell>
          <cell r="E1941">
            <v>-201380</v>
          </cell>
          <cell r="F1941">
            <v>-201380</v>
          </cell>
          <cell r="G1941">
            <v>-166120</v>
          </cell>
          <cell r="H1941">
            <v>-166120</v>
          </cell>
          <cell r="I1941">
            <v>-130120</v>
          </cell>
          <cell r="J1941">
            <v>-59670</v>
          </cell>
          <cell r="K1941">
            <v>-59670</v>
          </cell>
          <cell r="L1941">
            <v>-59670</v>
          </cell>
          <cell r="M1941">
            <v>-140850</v>
          </cell>
          <cell r="N1941">
            <v>-140850</v>
          </cell>
          <cell r="O1941">
            <v>-140850</v>
          </cell>
          <cell r="P1941">
            <v>-247250</v>
          </cell>
          <cell r="Q1941">
            <v>-140916.25</v>
          </cell>
          <cell r="T1941" t="str">
            <v>56</v>
          </cell>
          <cell r="AD1941">
            <v>0</v>
          </cell>
          <cell r="AE1941">
            <v>-140916.25</v>
          </cell>
          <cell r="AF1941">
            <v>-140916.25</v>
          </cell>
          <cell r="AG1941">
            <v>-140916.25</v>
          </cell>
          <cell r="AJ1941">
            <v>0</v>
          </cell>
        </row>
        <row r="1942">
          <cell r="A1942">
            <v>24200051</v>
          </cell>
          <cell r="C1942" t="str">
            <v>PNW Refund Proceeding Settlement</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V1942">
            <v>0</v>
          </cell>
          <cell r="W1942">
            <v>0</v>
          </cell>
          <cell r="X1942">
            <v>0</v>
          </cell>
          <cell r="AD1942">
            <v>0</v>
          </cell>
          <cell r="AH1942">
            <v>0</v>
          </cell>
          <cell r="AJ1942">
            <v>0</v>
          </cell>
        </row>
        <row r="1943">
          <cell r="A1943">
            <v>24200061</v>
          </cell>
          <cell r="C1943" t="str">
            <v>Wind Farm Maintenance Accrual</v>
          </cell>
          <cell r="D1943">
            <v>-700765.63</v>
          </cell>
          <cell r="E1943">
            <v>-800875</v>
          </cell>
          <cell r="F1943">
            <v>-900984.38</v>
          </cell>
          <cell r="G1943">
            <v>-1001093.75</v>
          </cell>
          <cell r="H1943">
            <v>-1079179.06</v>
          </cell>
          <cell r="I1943">
            <v>-1165273.1299999999</v>
          </cell>
          <cell r="J1943">
            <v>-1265382.51</v>
          </cell>
          <cell r="K1943">
            <v>-1365491.88</v>
          </cell>
          <cell r="L1943">
            <v>-1465601.26</v>
          </cell>
          <cell r="M1943">
            <v>-1565710.63</v>
          </cell>
          <cell r="N1943">
            <v>-1665820.01</v>
          </cell>
          <cell r="O1943">
            <v>-1669824.38</v>
          </cell>
          <cell r="P1943">
            <v>-700765.63</v>
          </cell>
          <cell r="Q1943">
            <v>-1220500.1350000002</v>
          </cell>
          <cell r="V1943">
            <v>0</v>
          </cell>
          <cell r="W1943">
            <v>0</v>
          </cell>
          <cell r="X1943">
            <v>0</v>
          </cell>
          <cell r="AD1943">
            <v>0</v>
          </cell>
          <cell r="AH1943">
            <v>-1220500.1350000002</v>
          </cell>
          <cell r="AJ1943">
            <v>0</v>
          </cell>
        </row>
        <row r="1944">
          <cell r="A1944">
            <v>24200063</v>
          </cell>
          <cell r="C1944" t="str">
            <v>Accrued Severance Costs</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V1944">
            <v>0</v>
          </cell>
          <cell r="W1944">
            <v>0</v>
          </cell>
          <cell r="X1944">
            <v>0</v>
          </cell>
          <cell r="AD1944">
            <v>0</v>
          </cell>
          <cell r="AH1944">
            <v>0</v>
          </cell>
          <cell r="AJ1944">
            <v>0</v>
          </cell>
        </row>
        <row r="1945">
          <cell r="A1945">
            <v>24200071</v>
          </cell>
          <cell r="C1945" t="str">
            <v>California Carbon Obligation</v>
          </cell>
          <cell r="D1945">
            <v>-34267.199999999997</v>
          </cell>
          <cell r="E1945">
            <v>-34267.199999999997</v>
          </cell>
          <cell r="F1945">
            <v>-34267.199999999997</v>
          </cell>
          <cell r="G1945">
            <v>0</v>
          </cell>
          <cell r="H1945">
            <v>0</v>
          </cell>
          <cell r="I1945">
            <v>0</v>
          </cell>
          <cell r="J1945">
            <v>0</v>
          </cell>
          <cell r="K1945">
            <v>0</v>
          </cell>
          <cell r="L1945">
            <v>0</v>
          </cell>
          <cell r="M1945">
            <v>0</v>
          </cell>
          <cell r="N1945">
            <v>0</v>
          </cell>
          <cell r="O1945">
            <v>0</v>
          </cell>
          <cell r="P1945">
            <v>0</v>
          </cell>
          <cell r="Q1945">
            <v>-7139</v>
          </cell>
          <cell r="T1945" t="str">
            <v xml:space="preserve"> </v>
          </cell>
          <cell r="V1945">
            <v>0</v>
          </cell>
          <cell r="W1945">
            <v>0</v>
          </cell>
          <cell r="X1945">
            <v>0</v>
          </cell>
          <cell r="AD1945">
            <v>0</v>
          </cell>
          <cell r="AH1945">
            <v>-7139</v>
          </cell>
          <cell r="AJ1945">
            <v>0</v>
          </cell>
        </row>
        <row r="1946">
          <cell r="A1946">
            <v>24200093</v>
          </cell>
          <cell r="C1946" t="str">
            <v>WUTC Prior Obligation Penalty - Common</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T1946" t="str">
            <v>56</v>
          </cell>
          <cell r="AD1946">
            <v>0</v>
          </cell>
          <cell r="AE1946">
            <v>0</v>
          </cell>
          <cell r="AF1946">
            <v>0</v>
          </cell>
          <cell r="AG1946">
            <v>0</v>
          </cell>
          <cell r="AJ1946">
            <v>0</v>
          </cell>
        </row>
        <row r="1947">
          <cell r="A1947">
            <v>24200103</v>
          </cell>
          <cell r="C1947" t="str">
            <v>Junior Achievement Pledge-Short Term</v>
          </cell>
          <cell r="D1947">
            <v>-25000</v>
          </cell>
          <cell r="E1947">
            <v>-25000</v>
          </cell>
          <cell r="F1947">
            <v>-25000</v>
          </cell>
          <cell r="G1947">
            <v>-25000</v>
          </cell>
          <cell r="H1947">
            <v>-25000</v>
          </cell>
          <cell r="I1947">
            <v>-25000</v>
          </cell>
          <cell r="J1947">
            <v>-25000</v>
          </cell>
          <cell r="K1947">
            <v>-25000</v>
          </cell>
          <cell r="L1947">
            <v>-25000</v>
          </cell>
          <cell r="M1947">
            <v>-25000</v>
          </cell>
          <cell r="N1947">
            <v>-25000</v>
          </cell>
          <cell r="O1947">
            <v>-25000</v>
          </cell>
          <cell r="P1947">
            <v>-25000</v>
          </cell>
          <cell r="Q1947">
            <v>-25000</v>
          </cell>
          <cell r="V1947">
            <v>0</v>
          </cell>
          <cell r="W1947">
            <v>0</v>
          </cell>
          <cell r="X1947">
            <v>0</v>
          </cell>
          <cell r="AD1947">
            <v>0</v>
          </cell>
          <cell r="AH1947">
            <v>-25000</v>
          </cell>
          <cell r="AJ1947">
            <v>0</v>
          </cell>
        </row>
        <row r="1948">
          <cell r="A1948">
            <v>24200363</v>
          </cell>
          <cell r="C1948" t="str">
            <v>Misc Current Liab - Comcast Rent</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V1948">
            <v>0</v>
          </cell>
          <cell r="W1948">
            <v>0</v>
          </cell>
          <cell r="X1948">
            <v>0</v>
          </cell>
          <cell r="AD1948">
            <v>0</v>
          </cell>
          <cell r="AH1948">
            <v>0</v>
          </cell>
          <cell r="AJ1948">
            <v>0</v>
          </cell>
        </row>
        <row r="1949">
          <cell r="A1949">
            <v>24200451</v>
          </cell>
          <cell r="C1949" t="str">
            <v>US Treasury Grants in Schedule 95A</v>
          </cell>
          <cell r="D1949">
            <v>-992608.98</v>
          </cell>
          <cell r="E1949">
            <v>-786762.26</v>
          </cell>
          <cell r="F1949">
            <v>-531075.1</v>
          </cell>
          <cell r="G1949">
            <v>-250782.17</v>
          </cell>
          <cell r="H1949">
            <v>-2789536.91</v>
          </cell>
          <cell r="I1949">
            <v>-2518725.2599999998</v>
          </cell>
          <cell r="J1949">
            <v>-2251085.52</v>
          </cell>
          <cell r="K1949">
            <v>-2031139.4</v>
          </cell>
          <cell r="L1949">
            <v>-1811238.71</v>
          </cell>
          <cell r="M1949">
            <v>-1596722.81</v>
          </cell>
          <cell r="N1949">
            <v>-1368200.25</v>
          </cell>
          <cell r="O1949">
            <v>-1138117.23</v>
          </cell>
          <cell r="P1949">
            <v>-924559.5</v>
          </cell>
          <cell r="Q1949">
            <v>-1502664.1549999996</v>
          </cell>
          <cell r="T1949" t="str">
            <v>56</v>
          </cell>
          <cell r="V1949">
            <v>0</v>
          </cell>
          <cell r="W1949">
            <v>0</v>
          </cell>
          <cell r="X1949">
            <v>0</v>
          </cell>
          <cell r="AD1949">
            <v>0</v>
          </cell>
          <cell r="AE1949">
            <v>-1502664.1549999996</v>
          </cell>
          <cell r="AF1949">
            <v>-1502664.1549999996</v>
          </cell>
          <cell r="AG1949">
            <v>-1502664.1549999996</v>
          </cell>
          <cell r="AJ1949">
            <v>0</v>
          </cell>
        </row>
        <row r="1950">
          <cell r="A1950">
            <v>24200453</v>
          </cell>
          <cell r="C1950" t="str">
            <v>2005 Attorney General Settlement</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V1950">
            <v>0</v>
          </cell>
          <cell r="W1950">
            <v>0</v>
          </cell>
          <cell r="X1950">
            <v>0</v>
          </cell>
          <cell r="AD1950">
            <v>0</v>
          </cell>
          <cell r="AH1950">
            <v>0</v>
          </cell>
          <cell r="AJ1950">
            <v>0</v>
          </cell>
        </row>
        <row r="1951">
          <cell r="A1951">
            <v>24200461</v>
          </cell>
          <cell r="C1951" t="str">
            <v>LSR U.S. Treasury Grants</v>
          </cell>
          <cell r="D1951">
            <v>-7001303.3099999996</v>
          </cell>
          <cell r="E1951">
            <v>-5529640.7999999998</v>
          </cell>
          <cell r="F1951">
            <v>-3701653.46</v>
          </cell>
          <cell r="G1951">
            <v>-1697751.7</v>
          </cell>
          <cell r="H1951">
            <v>-19885024.66</v>
          </cell>
          <cell r="I1951">
            <v>-17954803.32</v>
          </cell>
          <cell r="J1951">
            <v>-16047189.939999999</v>
          </cell>
          <cell r="K1951">
            <v>-14479514.84</v>
          </cell>
          <cell r="L1951">
            <v>-12912163.550000001</v>
          </cell>
          <cell r="M1951">
            <v>-11383192.550000001</v>
          </cell>
          <cell r="N1951">
            <v>-9754388.4900000002</v>
          </cell>
          <cell r="O1951">
            <v>-8114462.2199999997</v>
          </cell>
          <cell r="P1951">
            <v>-6592320.6699999999</v>
          </cell>
          <cell r="Q1951">
            <v>-10688049.793333331</v>
          </cell>
          <cell r="T1951" t="str">
            <v>56</v>
          </cell>
          <cell r="V1951">
            <v>0</v>
          </cell>
          <cell r="W1951">
            <v>0</v>
          </cell>
          <cell r="X1951">
            <v>0</v>
          </cell>
          <cell r="AD1951">
            <v>0</v>
          </cell>
          <cell r="AE1951">
            <v>-10688049.793333331</v>
          </cell>
          <cell r="AF1951">
            <v>-10688049.793333331</v>
          </cell>
          <cell r="AG1951">
            <v>-10688049.793333331</v>
          </cell>
          <cell r="AJ1951">
            <v>0</v>
          </cell>
        </row>
        <row r="1952">
          <cell r="A1952">
            <v>24200483</v>
          </cell>
          <cell r="C1952" t="str">
            <v>Accrual NW Energy Coalition Membership</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V1952">
            <v>0</v>
          </cell>
          <cell r="W1952">
            <v>0</v>
          </cell>
          <cell r="X1952">
            <v>0</v>
          </cell>
          <cell r="AD1952">
            <v>0</v>
          </cell>
          <cell r="AH1952">
            <v>0</v>
          </cell>
          <cell r="AJ1952">
            <v>0</v>
          </cell>
        </row>
        <row r="1953">
          <cell r="A1953">
            <v>24200491</v>
          </cell>
          <cell r="C1953" t="str">
            <v>Whitehorn #2 &amp; #3 - Leases Oper or Leveraged</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V1953">
            <v>0</v>
          </cell>
          <cell r="W1953">
            <v>0</v>
          </cell>
          <cell r="X1953">
            <v>0</v>
          </cell>
          <cell r="AD1953">
            <v>0</v>
          </cell>
          <cell r="AH1953">
            <v>0</v>
          </cell>
          <cell r="AJ1953">
            <v>0</v>
          </cell>
        </row>
        <row r="1954">
          <cell r="A1954">
            <v>24200511</v>
          </cell>
          <cell r="C1954" t="str">
            <v>Wash St Annual Filing Fee</v>
          </cell>
          <cell r="D1954">
            <v>-3041094</v>
          </cell>
          <cell r="E1954">
            <v>-3378885</v>
          </cell>
          <cell r="F1954">
            <v>-3786170</v>
          </cell>
          <cell r="G1954">
            <v>-4222911</v>
          </cell>
          <cell r="H1954">
            <v>-4677058</v>
          </cell>
          <cell r="I1954">
            <v>-5092235</v>
          </cell>
          <cell r="J1954">
            <v>-5476419</v>
          </cell>
          <cell r="K1954">
            <v>-1587280.2</v>
          </cell>
          <cell r="L1954">
            <v>-1910752.2</v>
          </cell>
          <cell r="M1954">
            <v>-2241071.2000000002</v>
          </cell>
          <cell r="N1954">
            <v>-2566672.2000000002</v>
          </cell>
          <cell r="O1954">
            <v>-2935973.2</v>
          </cell>
          <cell r="P1954">
            <v>-3257997.2</v>
          </cell>
          <cell r="Q1954">
            <v>-3418747.7166666668</v>
          </cell>
          <cell r="V1954">
            <v>0</v>
          </cell>
          <cell r="W1954">
            <v>0</v>
          </cell>
          <cell r="X1954">
            <v>0</v>
          </cell>
          <cell r="AD1954">
            <v>0</v>
          </cell>
          <cell r="AH1954">
            <v>-3418747.7166666668</v>
          </cell>
          <cell r="AJ1954">
            <v>0</v>
          </cell>
        </row>
        <row r="1955">
          <cell r="A1955">
            <v>24200513</v>
          </cell>
          <cell r="C1955" t="str">
            <v>FAS 123 ESPP liability</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T1955" t="str">
            <v>57</v>
          </cell>
          <cell r="V1955">
            <v>0</v>
          </cell>
          <cell r="W1955">
            <v>0</v>
          </cell>
          <cell r="X1955">
            <v>0</v>
          </cell>
          <cell r="AD1955">
            <v>0</v>
          </cell>
          <cell r="AE1955">
            <v>0</v>
          </cell>
          <cell r="AF1955">
            <v>0</v>
          </cell>
          <cell r="AG1955">
            <v>0</v>
          </cell>
          <cell r="AJ1955">
            <v>0</v>
          </cell>
        </row>
        <row r="1956">
          <cell r="A1956">
            <v>24200521</v>
          </cell>
          <cell r="C1956" t="str">
            <v>FERC Annual Charge US Lands -ST</v>
          </cell>
          <cell r="D1956">
            <v>0</v>
          </cell>
          <cell r="E1956">
            <v>-82436.12</v>
          </cell>
          <cell r="F1956">
            <v>-164872.24</v>
          </cell>
          <cell r="G1956">
            <v>-247308.36</v>
          </cell>
          <cell r="H1956">
            <v>-329744.48</v>
          </cell>
          <cell r="I1956">
            <v>-412180.6</v>
          </cell>
          <cell r="J1956">
            <v>-494616.72</v>
          </cell>
          <cell r="K1956">
            <v>-577052.84</v>
          </cell>
          <cell r="L1956">
            <v>-659488.96</v>
          </cell>
          <cell r="M1956">
            <v>0</v>
          </cell>
          <cell r="N1956">
            <v>-82436.12</v>
          </cell>
          <cell r="O1956">
            <v>-164872.24</v>
          </cell>
          <cell r="P1956">
            <v>0</v>
          </cell>
          <cell r="Q1956">
            <v>-267917.38999999996</v>
          </cell>
          <cell r="V1956">
            <v>0</v>
          </cell>
          <cell r="W1956">
            <v>0</v>
          </cell>
          <cell r="X1956">
            <v>0</v>
          </cell>
          <cell r="AD1956">
            <v>0</v>
          </cell>
          <cell r="AH1956">
            <v>-267917.38999999996</v>
          </cell>
          <cell r="AJ1956">
            <v>0</v>
          </cell>
        </row>
        <row r="1957">
          <cell r="A1957">
            <v>24200541</v>
          </cell>
          <cell r="C1957" t="str">
            <v>Lower Baker - FERC License Fees</v>
          </cell>
          <cell r="D1957">
            <v>-39512.839999999997</v>
          </cell>
          <cell r="E1957">
            <v>-59269.26</v>
          </cell>
          <cell r="F1957">
            <v>-79025.679999999993</v>
          </cell>
          <cell r="G1957">
            <v>-98782.1</v>
          </cell>
          <cell r="H1957">
            <v>-118538.52</v>
          </cell>
          <cell r="I1957">
            <v>-138294.94</v>
          </cell>
          <cell r="J1957">
            <v>-158051.35999999999</v>
          </cell>
          <cell r="K1957">
            <v>-177807.78</v>
          </cell>
          <cell r="L1957">
            <v>-197564.2</v>
          </cell>
          <cell r="M1957">
            <v>-217320.62</v>
          </cell>
          <cell r="N1957">
            <v>-237077.01</v>
          </cell>
          <cell r="O1957">
            <v>-203254.04</v>
          </cell>
          <cell r="P1957">
            <v>-31269.86</v>
          </cell>
          <cell r="Q1957">
            <v>-143364.73833333334</v>
          </cell>
          <cell r="V1957">
            <v>0</v>
          </cell>
          <cell r="W1957">
            <v>0</v>
          </cell>
          <cell r="X1957">
            <v>0</v>
          </cell>
          <cell r="AD1957">
            <v>0</v>
          </cell>
          <cell r="AH1957">
            <v>-143364.73833333334</v>
          </cell>
          <cell r="AJ1957">
            <v>0</v>
          </cell>
        </row>
        <row r="1958">
          <cell r="A1958">
            <v>24200551</v>
          </cell>
          <cell r="C1958" t="str">
            <v>Upper Baker - FERC License Fees</v>
          </cell>
          <cell r="D1958">
            <v>-39512.839999999997</v>
          </cell>
          <cell r="E1958">
            <v>-59269.26</v>
          </cell>
          <cell r="F1958">
            <v>-79025.679999999993</v>
          </cell>
          <cell r="G1958">
            <v>-98782.1</v>
          </cell>
          <cell r="H1958">
            <v>-118538.52</v>
          </cell>
          <cell r="I1958">
            <v>-138294.94</v>
          </cell>
          <cell r="J1958">
            <v>-158051.35999999999</v>
          </cell>
          <cell r="K1958">
            <v>-177807.78</v>
          </cell>
          <cell r="L1958">
            <v>-197564.2</v>
          </cell>
          <cell r="M1958">
            <v>-217320.62</v>
          </cell>
          <cell r="N1958">
            <v>-237077.01</v>
          </cell>
          <cell r="O1958">
            <v>-203254.04</v>
          </cell>
          <cell r="P1958">
            <v>-31269.86</v>
          </cell>
          <cell r="Q1958">
            <v>-143364.73833333334</v>
          </cell>
          <cell r="V1958">
            <v>0</v>
          </cell>
          <cell r="W1958">
            <v>0</v>
          </cell>
          <cell r="X1958">
            <v>0</v>
          </cell>
          <cell r="AD1958">
            <v>0</v>
          </cell>
          <cell r="AH1958">
            <v>-143364.73833333334</v>
          </cell>
          <cell r="AJ1958">
            <v>0</v>
          </cell>
        </row>
        <row r="1959">
          <cell r="A1959">
            <v>24200561</v>
          </cell>
          <cell r="C1959" t="str">
            <v>Snoqualmie #1 - FERC License Fees</v>
          </cell>
          <cell r="D1959">
            <v>-10451.08</v>
          </cell>
          <cell r="E1959">
            <v>-15676.62</v>
          </cell>
          <cell r="F1959">
            <v>-20902.16</v>
          </cell>
          <cell r="G1959">
            <v>-26127.7</v>
          </cell>
          <cell r="H1959">
            <v>-31353.24</v>
          </cell>
          <cell r="I1959">
            <v>-36578.78</v>
          </cell>
          <cell r="J1959">
            <v>-41804.32</v>
          </cell>
          <cell r="K1959">
            <v>-47029.86</v>
          </cell>
          <cell r="L1959">
            <v>-52255.4</v>
          </cell>
          <cell r="M1959">
            <v>-57480.94</v>
          </cell>
          <cell r="N1959">
            <v>-62706.45</v>
          </cell>
          <cell r="O1959">
            <v>-42395.51</v>
          </cell>
          <cell r="P1959">
            <v>-6522.38</v>
          </cell>
          <cell r="Q1959">
            <v>-36899.809166666666</v>
          </cell>
          <cell r="V1959">
            <v>0</v>
          </cell>
          <cell r="W1959">
            <v>0</v>
          </cell>
          <cell r="X1959">
            <v>0</v>
          </cell>
          <cell r="AD1959">
            <v>0</v>
          </cell>
          <cell r="AH1959">
            <v>-36899.809166666666</v>
          </cell>
          <cell r="AJ1959">
            <v>0</v>
          </cell>
        </row>
        <row r="1960">
          <cell r="A1960">
            <v>24200571</v>
          </cell>
          <cell r="C1960" t="str">
            <v>Snoqualmie #2 - FERC License Fees</v>
          </cell>
          <cell r="D1960">
            <v>-10451.08</v>
          </cell>
          <cell r="E1960">
            <v>-15676.62</v>
          </cell>
          <cell r="F1960">
            <v>-20902.16</v>
          </cell>
          <cell r="G1960">
            <v>-26127.7</v>
          </cell>
          <cell r="H1960">
            <v>-31353.24</v>
          </cell>
          <cell r="I1960">
            <v>-36578.78</v>
          </cell>
          <cell r="J1960">
            <v>-41804.32</v>
          </cell>
          <cell r="K1960">
            <v>-47029.86</v>
          </cell>
          <cell r="L1960">
            <v>-52255.4</v>
          </cell>
          <cell r="M1960">
            <v>-57480.94</v>
          </cell>
          <cell r="N1960">
            <v>-62706.45</v>
          </cell>
          <cell r="O1960">
            <v>-42395.51</v>
          </cell>
          <cell r="P1960">
            <v>-6522.38</v>
          </cell>
          <cell r="Q1960">
            <v>-36899.809166666666</v>
          </cell>
          <cell r="V1960">
            <v>0</v>
          </cell>
          <cell r="W1960">
            <v>0</v>
          </cell>
          <cell r="X1960">
            <v>0</v>
          </cell>
          <cell r="AD1960">
            <v>0</v>
          </cell>
          <cell r="AH1960">
            <v>-36899.809166666666</v>
          </cell>
          <cell r="AJ1960">
            <v>0</v>
          </cell>
        </row>
        <row r="1961">
          <cell r="A1961">
            <v>24200581</v>
          </cell>
          <cell r="C1961" t="str">
            <v>White River - FERC License Fees</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V1961">
            <v>0</v>
          </cell>
          <cell r="W1961">
            <v>0</v>
          </cell>
          <cell r="X1961">
            <v>0</v>
          </cell>
          <cell r="AD1961">
            <v>0</v>
          </cell>
          <cell r="AH1961">
            <v>0</v>
          </cell>
          <cell r="AJ1961">
            <v>0</v>
          </cell>
        </row>
        <row r="1962">
          <cell r="A1962">
            <v>24200593</v>
          </cell>
          <cell r="C1962" t="str">
            <v>PSE Non-Employee Director Stock Plan</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V1962">
            <v>0</v>
          </cell>
          <cell r="W1962">
            <v>0</v>
          </cell>
          <cell r="X1962">
            <v>0</v>
          </cell>
          <cell r="AD1962">
            <v>0</v>
          </cell>
          <cell r="AH1962">
            <v>0</v>
          </cell>
          <cell r="AJ1962">
            <v>0</v>
          </cell>
        </row>
        <row r="1963">
          <cell r="A1963">
            <v>24200603</v>
          </cell>
          <cell r="C1963" t="str">
            <v>Severance Payable</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T1963" t="str">
            <v xml:space="preserve"> </v>
          </cell>
          <cell r="V1963">
            <v>0</v>
          </cell>
          <cell r="W1963">
            <v>0</v>
          </cell>
          <cell r="X1963">
            <v>0</v>
          </cell>
          <cell r="AD1963">
            <v>0</v>
          </cell>
          <cell r="AH1963">
            <v>0</v>
          </cell>
          <cell r="AJ1963">
            <v>0</v>
          </cell>
        </row>
        <row r="1964">
          <cell r="A1964">
            <v>24200611</v>
          </cell>
          <cell r="C1964" t="str">
            <v>Trading Floor FERC Fees Payable</v>
          </cell>
          <cell r="D1964">
            <v>0</v>
          </cell>
          <cell r="E1964">
            <v>-55746.75</v>
          </cell>
          <cell r="F1964">
            <v>-111493.5</v>
          </cell>
          <cell r="G1964">
            <v>-167240.25</v>
          </cell>
          <cell r="H1964">
            <v>-222987</v>
          </cell>
          <cell r="I1964">
            <v>-278733.75</v>
          </cell>
          <cell r="J1964">
            <v>-334480.5</v>
          </cell>
          <cell r="K1964">
            <v>-390227.25</v>
          </cell>
          <cell r="L1964">
            <v>-445974</v>
          </cell>
          <cell r="M1964">
            <v>-527094.5</v>
          </cell>
          <cell r="N1964">
            <v>-608215</v>
          </cell>
          <cell r="O1964">
            <v>0</v>
          </cell>
          <cell r="P1964">
            <v>0</v>
          </cell>
          <cell r="Q1964">
            <v>-261849.375</v>
          </cell>
          <cell r="V1964">
            <v>0</v>
          </cell>
          <cell r="W1964">
            <v>0</v>
          </cell>
          <cell r="X1964">
            <v>0</v>
          </cell>
          <cell r="AD1964">
            <v>0</v>
          </cell>
          <cell r="AH1964">
            <v>-261849.375</v>
          </cell>
          <cell r="AJ1964">
            <v>0</v>
          </cell>
        </row>
        <row r="1965">
          <cell r="A1965">
            <v>24200612</v>
          </cell>
          <cell r="C1965" t="str">
            <v xml:space="preserve">FERC Gas Pipeline Capacity Loss Res </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T1965" t="str">
            <v>57</v>
          </cell>
          <cell r="V1965">
            <v>0</v>
          </cell>
          <cell r="W1965">
            <v>0</v>
          </cell>
          <cell r="X1965">
            <v>0</v>
          </cell>
          <cell r="AD1965">
            <v>0</v>
          </cell>
          <cell r="AE1965">
            <v>0</v>
          </cell>
          <cell r="AF1965">
            <v>0</v>
          </cell>
          <cell r="AG1965">
            <v>0</v>
          </cell>
          <cell r="AJ1965">
            <v>0</v>
          </cell>
        </row>
        <row r="1966">
          <cell r="A1966">
            <v>24200621</v>
          </cell>
          <cell r="C1966" t="str">
            <v>Accrued Real Estate Brokerage Fee</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V1966">
            <v>0</v>
          </cell>
          <cell r="W1966">
            <v>0</v>
          </cell>
          <cell r="X1966">
            <v>0</v>
          </cell>
          <cell r="AD1966">
            <v>0</v>
          </cell>
          <cell r="AH1966">
            <v>0</v>
          </cell>
          <cell r="AJ1966">
            <v>0</v>
          </cell>
        </row>
        <row r="1967">
          <cell r="A1967">
            <v>24200622</v>
          </cell>
          <cell r="C1967" t="str">
            <v>Accrued WUTC Fee</v>
          </cell>
          <cell r="D1967">
            <v>-1337889</v>
          </cell>
          <cell r="E1967">
            <v>-1487088</v>
          </cell>
          <cell r="F1967">
            <v>-1696960</v>
          </cell>
          <cell r="G1967">
            <v>-1915057</v>
          </cell>
          <cell r="H1967">
            <v>-2179469</v>
          </cell>
          <cell r="I1967">
            <v>-2373779</v>
          </cell>
          <cell r="J1967">
            <v>-2560062</v>
          </cell>
          <cell r="K1967">
            <v>-779678.22</v>
          </cell>
          <cell r="L1967">
            <v>-878350.22</v>
          </cell>
          <cell r="M1967">
            <v>-975102.22</v>
          </cell>
          <cell r="N1967">
            <v>-1050839.22</v>
          </cell>
          <cell r="O1967">
            <v>-1119822.22</v>
          </cell>
          <cell r="P1967">
            <v>-1202540.22</v>
          </cell>
          <cell r="Q1967">
            <v>-1523868.4758333333</v>
          </cell>
          <cell r="V1967">
            <v>0</v>
          </cell>
          <cell r="W1967">
            <v>0</v>
          </cell>
          <cell r="X1967">
            <v>0</v>
          </cell>
          <cell r="AD1967">
            <v>0</v>
          </cell>
          <cell r="AH1967">
            <v>-1523868.4758333333</v>
          </cell>
          <cell r="AJ1967">
            <v>0</v>
          </cell>
        </row>
        <row r="1968">
          <cell r="A1968">
            <v>24200632</v>
          </cell>
          <cell r="C1968" t="str">
            <v>Gas - WUTC SQI Penalty</v>
          </cell>
          <cell r="D1968">
            <v>-113058</v>
          </cell>
          <cell r="E1968">
            <v>-113058</v>
          </cell>
          <cell r="F1968">
            <v>-113058</v>
          </cell>
          <cell r="G1968">
            <v>-353894.99</v>
          </cell>
          <cell r="H1968">
            <v>-353894.99</v>
          </cell>
          <cell r="I1968">
            <v>-353894.99</v>
          </cell>
          <cell r="J1968">
            <v>-353894.99</v>
          </cell>
          <cell r="K1968">
            <v>-113058</v>
          </cell>
          <cell r="L1968">
            <v>0</v>
          </cell>
          <cell r="M1968">
            <v>0</v>
          </cell>
          <cell r="N1968">
            <v>0</v>
          </cell>
          <cell r="O1968">
            <v>0</v>
          </cell>
          <cell r="P1968">
            <v>0</v>
          </cell>
          <cell r="Q1968">
            <v>-150940.24666666667</v>
          </cell>
          <cell r="T1968" t="str">
            <v>56</v>
          </cell>
          <cell r="V1968">
            <v>0</v>
          </cell>
          <cell r="W1968">
            <v>0</v>
          </cell>
          <cell r="X1968">
            <v>0</v>
          </cell>
          <cell r="AD1968">
            <v>0</v>
          </cell>
          <cell r="AE1968">
            <v>-150940.24666666667</v>
          </cell>
          <cell r="AF1968">
            <v>-150940.24666666667</v>
          </cell>
          <cell r="AG1968">
            <v>-150940.24666666667</v>
          </cell>
          <cell r="AJ1968">
            <v>0</v>
          </cell>
        </row>
        <row r="1969">
          <cell r="A1969">
            <v>24200633</v>
          </cell>
          <cell r="C1969" t="str">
            <v>401(k) 1% Company Contribution</v>
          </cell>
          <cell r="D1969">
            <v>-1837372.7</v>
          </cell>
          <cell r="E1969">
            <v>-2084123.19</v>
          </cell>
          <cell r="F1969">
            <v>-2337618.46</v>
          </cell>
          <cell r="G1969">
            <v>-2550080.67</v>
          </cell>
          <cell r="H1969">
            <v>-2798480.45</v>
          </cell>
          <cell r="I1969">
            <v>-532348.09</v>
          </cell>
          <cell r="J1969">
            <v>-777529.39</v>
          </cell>
          <cell r="K1969">
            <v>-1038466.94</v>
          </cell>
          <cell r="L1969">
            <v>-1301601.26</v>
          </cell>
          <cell r="M1969">
            <v>-1559682.5</v>
          </cell>
          <cell r="N1969">
            <v>-1834149.23</v>
          </cell>
          <cell r="O1969">
            <v>-2162410.23</v>
          </cell>
          <cell r="P1969">
            <v>-2372829.27</v>
          </cell>
          <cell r="Q1969">
            <v>-1756799.2829166667</v>
          </cell>
          <cell r="V1969">
            <v>0</v>
          </cell>
          <cell r="W1969">
            <v>0</v>
          </cell>
          <cell r="X1969">
            <v>0</v>
          </cell>
          <cell r="AD1969">
            <v>0</v>
          </cell>
          <cell r="AH1969">
            <v>-1756799.2829166667</v>
          </cell>
          <cell r="AJ1969">
            <v>0</v>
          </cell>
        </row>
        <row r="1970">
          <cell r="A1970">
            <v>24200631</v>
          </cell>
          <cell r="C1970" t="str">
            <v>Conservation Trust Payable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V1970">
            <v>0</v>
          </cell>
          <cell r="W1970">
            <v>0</v>
          </cell>
          <cell r="X1970">
            <v>0</v>
          </cell>
          <cell r="AD1970">
            <v>0</v>
          </cell>
          <cell r="AH1970">
            <v>0</v>
          </cell>
          <cell r="AJ1970">
            <v>0</v>
          </cell>
        </row>
        <row r="1971">
          <cell r="A1971">
            <v>24200641</v>
          </cell>
          <cell r="C1971" t="str">
            <v>Electric - WUTC SQI Penalty</v>
          </cell>
          <cell r="D1971">
            <v>-156942</v>
          </cell>
          <cell r="E1971">
            <v>-156942</v>
          </cell>
          <cell r="F1971">
            <v>-156942</v>
          </cell>
          <cell r="G1971">
            <v>-491261.01</v>
          </cell>
          <cell r="H1971">
            <v>-491261.01</v>
          </cell>
          <cell r="I1971">
            <v>-491261.01</v>
          </cell>
          <cell r="J1971">
            <v>-491261.01</v>
          </cell>
          <cell r="K1971">
            <v>-732098</v>
          </cell>
          <cell r="L1971">
            <v>0</v>
          </cell>
          <cell r="M1971">
            <v>0</v>
          </cell>
          <cell r="N1971">
            <v>0</v>
          </cell>
          <cell r="O1971">
            <v>0</v>
          </cell>
          <cell r="P1971">
            <v>0</v>
          </cell>
          <cell r="Q1971">
            <v>-257458.08666666667</v>
          </cell>
          <cell r="T1971" t="str">
            <v>56</v>
          </cell>
          <cell r="V1971">
            <v>0</v>
          </cell>
          <cell r="W1971">
            <v>0</v>
          </cell>
          <cell r="X1971">
            <v>0</v>
          </cell>
          <cell r="AD1971">
            <v>0</v>
          </cell>
          <cell r="AE1971">
            <v>-257458.08666666667</v>
          </cell>
          <cell r="AF1971">
            <v>-257458.08666666667</v>
          </cell>
          <cell r="AG1971">
            <v>-257458.08666666667</v>
          </cell>
          <cell r="AJ1971">
            <v>0</v>
          </cell>
        </row>
        <row r="1972">
          <cell r="A1972">
            <v>24200643</v>
          </cell>
          <cell r="C1972" t="str">
            <v>Wrkrs Comp Reserve- Richard Grant ACDident 10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V1972">
            <v>0</v>
          </cell>
          <cell r="W1972">
            <v>0</v>
          </cell>
          <cell r="X1972">
            <v>0</v>
          </cell>
          <cell r="AD1972">
            <v>0</v>
          </cell>
          <cell r="AH1972">
            <v>0</v>
          </cell>
          <cell r="AJ1972">
            <v>0</v>
          </cell>
        </row>
        <row r="1973">
          <cell r="A1973">
            <v>24200651</v>
          </cell>
          <cell r="C1973" t="str">
            <v>Electric - Town of Concrete Funding - BakLicImp</v>
          </cell>
          <cell r="D1973">
            <v>-25750</v>
          </cell>
          <cell r="E1973">
            <v>-28000</v>
          </cell>
          <cell r="F1973">
            <v>-30250</v>
          </cell>
          <cell r="G1973">
            <v>-32500</v>
          </cell>
          <cell r="H1973">
            <v>-9750</v>
          </cell>
          <cell r="I1973">
            <v>-12000</v>
          </cell>
          <cell r="J1973">
            <v>-14250</v>
          </cell>
          <cell r="K1973">
            <v>-16500</v>
          </cell>
          <cell r="L1973">
            <v>-18750</v>
          </cell>
          <cell r="M1973">
            <v>-21000</v>
          </cell>
          <cell r="N1973">
            <v>-23250</v>
          </cell>
          <cell r="O1973">
            <v>-25500</v>
          </cell>
          <cell r="P1973">
            <v>-27750</v>
          </cell>
          <cell r="Q1973">
            <v>-21541.666666666668</v>
          </cell>
          <cell r="V1973">
            <v>0</v>
          </cell>
          <cell r="W1973">
            <v>0</v>
          </cell>
          <cell r="X1973">
            <v>0</v>
          </cell>
          <cell r="AD1973">
            <v>0</v>
          </cell>
          <cell r="AH1973">
            <v>-21541.666666666668</v>
          </cell>
          <cell r="AJ1973">
            <v>0</v>
          </cell>
        </row>
        <row r="1974">
          <cell r="A1974">
            <v>24200653</v>
          </cell>
          <cell r="C1974" t="str">
            <v>Accrual - 401(k) Match on Incentive Pla</v>
          </cell>
          <cell r="D1974">
            <v>-762508.02</v>
          </cell>
          <cell r="E1974">
            <v>-790953.71</v>
          </cell>
          <cell r="F1974">
            <v>-870049.08</v>
          </cell>
          <cell r="G1974">
            <v>-914195.8</v>
          </cell>
          <cell r="H1974">
            <v>-1034056.46</v>
          </cell>
          <cell r="I1974">
            <v>-1137880.54</v>
          </cell>
          <cell r="J1974">
            <v>-387888.68</v>
          </cell>
          <cell r="K1974">
            <v>-460128.93</v>
          </cell>
          <cell r="L1974">
            <v>-535475.04</v>
          </cell>
          <cell r="M1974">
            <v>-640465.30000000005</v>
          </cell>
          <cell r="N1974">
            <v>-764923.54</v>
          </cell>
          <cell r="O1974">
            <v>-901804.59</v>
          </cell>
          <cell r="P1974">
            <v>-1032474.08</v>
          </cell>
          <cell r="Q1974">
            <v>-777942.72666666668</v>
          </cell>
          <cell r="V1974">
            <v>0</v>
          </cell>
          <cell r="W1974">
            <v>0</v>
          </cell>
          <cell r="X1974">
            <v>0</v>
          </cell>
          <cell r="AD1974">
            <v>0</v>
          </cell>
          <cell r="AH1974">
            <v>-777942.72666666668</v>
          </cell>
          <cell r="AJ1974">
            <v>0</v>
          </cell>
        </row>
        <row r="1975">
          <cell r="A1975">
            <v>24200661</v>
          </cell>
          <cell r="C1975" t="str">
            <v>Electric - Upper Skagit Tribe MOU - BakLicImp</v>
          </cell>
          <cell r="D1975">
            <v>-213864.12</v>
          </cell>
          <cell r="E1975">
            <v>-249508.14</v>
          </cell>
          <cell r="F1975">
            <v>-285152.15999999997</v>
          </cell>
          <cell r="G1975">
            <v>-320796.18</v>
          </cell>
          <cell r="H1975">
            <v>-356440.2</v>
          </cell>
          <cell r="I1975">
            <v>-392084.22</v>
          </cell>
          <cell r="J1975">
            <v>0</v>
          </cell>
          <cell r="K1975">
            <v>-36713.339999999997</v>
          </cell>
          <cell r="L1975">
            <v>-73426.679999999993</v>
          </cell>
          <cell r="M1975">
            <v>-110140.02</v>
          </cell>
          <cell r="N1975">
            <v>-146853.35999999999</v>
          </cell>
          <cell r="O1975">
            <v>-183566.7</v>
          </cell>
          <cell r="P1975">
            <v>-220280.04</v>
          </cell>
          <cell r="Q1975">
            <v>-197646.09</v>
          </cell>
          <cell r="V1975">
            <v>0</v>
          </cell>
          <cell r="W1975">
            <v>0</v>
          </cell>
          <cell r="X1975">
            <v>0</v>
          </cell>
          <cell r="AD1975">
            <v>0</v>
          </cell>
          <cell r="AH1975">
            <v>-197646.09</v>
          </cell>
          <cell r="AJ1975">
            <v>0</v>
          </cell>
        </row>
        <row r="1976">
          <cell r="A1976">
            <v>24200671</v>
          </cell>
          <cell r="C1976" t="str">
            <v>Electric - Sauk-Suiattle Agmt - BakLicImp</v>
          </cell>
          <cell r="D1976">
            <v>-63338.52</v>
          </cell>
          <cell r="E1976">
            <v>-73894.94</v>
          </cell>
          <cell r="F1976">
            <v>-84451.36</v>
          </cell>
          <cell r="G1976">
            <v>-95007.78</v>
          </cell>
          <cell r="H1976">
            <v>-105564.2</v>
          </cell>
          <cell r="I1976">
            <v>-116120.62</v>
          </cell>
          <cell r="J1976">
            <v>0</v>
          </cell>
          <cell r="K1976">
            <v>-10873.11</v>
          </cell>
          <cell r="L1976">
            <v>-21746.22</v>
          </cell>
          <cell r="M1976">
            <v>-32619.33</v>
          </cell>
          <cell r="N1976">
            <v>-43492.44</v>
          </cell>
          <cell r="O1976">
            <v>-54365.55</v>
          </cell>
          <cell r="P1976">
            <v>-65238.66</v>
          </cell>
          <cell r="Q1976">
            <v>-58535.345000000001</v>
          </cell>
          <cell r="V1976">
            <v>0</v>
          </cell>
          <cell r="W1976">
            <v>0</v>
          </cell>
          <cell r="X1976">
            <v>0</v>
          </cell>
          <cell r="AD1976">
            <v>0</v>
          </cell>
          <cell r="AH1976">
            <v>-58535.345000000001</v>
          </cell>
          <cell r="AJ1976">
            <v>0</v>
          </cell>
        </row>
        <row r="1977">
          <cell r="A1977">
            <v>24200681</v>
          </cell>
          <cell r="C1977" t="str">
            <v>Electric - Swinomish Tribe Agmt - BakLicImp</v>
          </cell>
          <cell r="D1977">
            <v>-63338.52</v>
          </cell>
          <cell r="E1977">
            <v>-73894.94</v>
          </cell>
          <cell r="F1977">
            <v>-84451.36</v>
          </cell>
          <cell r="G1977">
            <v>-95007.78</v>
          </cell>
          <cell r="H1977">
            <v>-105564.2</v>
          </cell>
          <cell r="I1977">
            <v>-116120.62</v>
          </cell>
          <cell r="J1977">
            <v>0</v>
          </cell>
          <cell r="K1977">
            <v>-10873.11</v>
          </cell>
          <cell r="L1977">
            <v>-21746.22</v>
          </cell>
          <cell r="M1977">
            <v>-32619.33</v>
          </cell>
          <cell r="N1977">
            <v>-43492.44</v>
          </cell>
          <cell r="O1977">
            <v>-54365.55</v>
          </cell>
          <cell r="P1977">
            <v>-65238.66</v>
          </cell>
          <cell r="Q1977">
            <v>-58535.345000000001</v>
          </cell>
          <cell r="V1977">
            <v>0</v>
          </cell>
          <cell r="W1977">
            <v>0</v>
          </cell>
          <cell r="X1977">
            <v>0</v>
          </cell>
          <cell r="AD1977">
            <v>0</v>
          </cell>
          <cell r="AH1977">
            <v>-58535.345000000001</v>
          </cell>
          <cell r="AJ1977">
            <v>0</v>
          </cell>
        </row>
        <row r="1978">
          <cell r="A1978">
            <v>24200691</v>
          </cell>
          <cell r="C1978" t="str">
            <v>Electric - Air Quality Penalties</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T1978" t="str">
            <v>56</v>
          </cell>
          <cell r="V1978">
            <v>0</v>
          </cell>
          <cell r="W1978">
            <v>0</v>
          </cell>
          <cell r="X1978">
            <v>0</v>
          </cell>
          <cell r="AD1978">
            <v>0</v>
          </cell>
          <cell r="AE1978">
            <v>0</v>
          </cell>
          <cell r="AF1978">
            <v>0</v>
          </cell>
          <cell r="AG1978">
            <v>0</v>
          </cell>
          <cell r="AJ1978">
            <v>0</v>
          </cell>
        </row>
        <row r="1979">
          <cell r="A1979">
            <v>24200713</v>
          </cell>
          <cell r="C1979" t="str">
            <v>Common - WUTC SQI Penalty</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T1979" t="str">
            <v>56</v>
          </cell>
          <cell r="V1979">
            <v>0</v>
          </cell>
          <cell r="W1979">
            <v>0</v>
          </cell>
          <cell r="X1979">
            <v>0</v>
          </cell>
          <cell r="AD1979">
            <v>0</v>
          </cell>
          <cell r="AE1979">
            <v>0</v>
          </cell>
          <cell r="AF1979">
            <v>0</v>
          </cell>
          <cell r="AG1979">
            <v>0</v>
          </cell>
          <cell r="AJ1979">
            <v>0</v>
          </cell>
        </row>
        <row r="1980">
          <cell r="A1980">
            <v>24200723</v>
          </cell>
          <cell r="C1980" t="str">
            <v>Non-Employee DSP Unissued Shares</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V1980">
            <v>0</v>
          </cell>
          <cell r="W1980">
            <v>0</v>
          </cell>
          <cell r="X1980">
            <v>0</v>
          </cell>
          <cell r="AD1980">
            <v>0</v>
          </cell>
          <cell r="AH1980">
            <v>0</v>
          </cell>
          <cell r="AJ1980">
            <v>0</v>
          </cell>
        </row>
        <row r="1981">
          <cell r="A1981">
            <v>24200731</v>
          </cell>
          <cell r="C1981" t="str">
            <v>Electric - Attorney General LIW Enron Funding</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T1981" t="str">
            <v>57</v>
          </cell>
          <cell r="V1981">
            <v>0</v>
          </cell>
          <cell r="W1981">
            <v>0</v>
          </cell>
          <cell r="X1981">
            <v>0</v>
          </cell>
          <cell r="AD1981">
            <v>0</v>
          </cell>
          <cell r="AE1981">
            <v>0</v>
          </cell>
          <cell r="AF1981">
            <v>0</v>
          </cell>
          <cell r="AG1981">
            <v>0</v>
          </cell>
          <cell r="AJ1981">
            <v>0</v>
          </cell>
        </row>
        <row r="1982">
          <cell r="A1982">
            <v>24200733</v>
          </cell>
          <cell r="C1982" t="str">
            <v>Attorney General LIW Enron Funding</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V1982">
            <v>0</v>
          </cell>
          <cell r="W1982">
            <v>0</v>
          </cell>
          <cell r="X1982">
            <v>0</v>
          </cell>
          <cell r="AD1982">
            <v>0</v>
          </cell>
          <cell r="AH1982">
            <v>0</v>
          </cell>
          <cell r="AJ1982">
            <v>0</v>
          </cell>
        </row>
        <row r="1983">
          <cell r="A1983">
            <v>24200741</v>
          </cell>
          <cell r="C1983" t="str">
            <v>Refundable Bond - Lease Permit Electric</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V1983">
            <v>0</v>
          </cell>
          <cell r="W1983">
            <v>0</v>
          </cell>
          <cell r="X1983">
            <v>0</v>
          </cell>
          <cell r="AD1983">
            <v>0</v>
          </cell>
          <cell r="AH1983">
            <v>0</v>
          </cell>
          <cell r="AJ1983">
            <v>0</v>
          </cell>
        </row>
        <row r="1984">
          <cell r="A1984">
            <v>24200743</v>
          </cell>
          <cell r="C1984" t="str">
            <v>WUTC Customer Disconnection Penalty</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T1984" t="str">
            <v>56</v>
          </cell>
          <cell r="V1984">
            <v>0</v>
          </cell>
          <cell r="W1984">
            <v>0</v>
          </cell>
          <cell r="X1984">
            <v>0</v>
          </cell>
          <cell r="AD1984">
            <v>0</v>
          </cell>
          <cell r="AE1984">
            <v>0</v>
          </cell>
          <cell r="AF1984">
            <v>0</v>
          </cell>
          <cell r="AG1984">
            <v>0</v>
          </cell>
          <cell r="AJ1984">
            <v>0</v>
          </cell>
        </row>
        <row r="1985">
          <cell r="A1985">
            <v>24200751</v>
          </cell>
          <cell r="C1985" t="str">
            <v>Colstrip Units 3 &amp; $ Ash Pond Settlement</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V1985">
            <v>0</v>
          </cell>
          <cell r="W1985">
            <v>0</v>
          </cell>
          <cell r="X1985">
            <v>0</v>
          </cell>
          <cell r="AD1985">
            <v>0</v>
          </cell>
          <cell r="AH1985">
            <v>0</v>
          </cell>
          <cell r="AJ1985">
            <v>0</v>
          </cell>
        </row>
        <row r="1986">
          <cell r="A1986">
            <v>24200761</v>
          </cell>
          <cell r="C1986" t="str">
            <v>Unearned Revenue LIW REC - Electric</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T1986" t="str">
            <v>57</v>
          </cell>
          <cell r="V1986">
            <v>0</v>
          </cell>
          <cell r="W1986">
            <v>0</v>
          </cell>
          <cell r="X1986">
            <v>0</v>
          </cell>
          <cell r="AD1986">
            <v>0</v>
          </cell>
          <cell r="AE1986">
            <v>0</v>
          </cell>
          <cell r="AF1986">
            <v>0</v>
          </cell>
          <cell r="AG1986">
            <v>0</v>
          </cell>
          <cell r="AJ1986">
            <v>0</v>
          </cell>
        </row>
        <row r="1987">
          <cell r="A1987">
            <v>24200771</v>
          </cell>
          <cell r="C1987" t="str">
            <v>Shell/Equilon Settlement Loss Reserve</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V1987">
            <v>0</v>
          </cell>
          <cell r="W1987">
            <v>0</v>
          </cell>
          <cell r="X1987">
            <v>0</v>
          </cell>
          <cell r="AD1987">
            <v>0</v>
          </cell>
          <cell r="AH1987">
            <v>0</v>
          </cell>
          <cell r="AJ1987">
            <v>0</v>
          </cell>
        </row>
        <row r="1988">
          <cell r="A1988">
            <v>24200782</v>
          </cell>
          <cell r="C1988" t="str">
            <v>Pilchuck Contract Loss Reserve</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V1988">
            <v>0</v>
          </cell>
          <cell r="W1988">
            <v>0</v>
          </cell>
          <cell r="X1988">
            <v>0</v>
          </cell>
          <cell r="AD1988">
            <v>0</v>
          </cell>
          <cell r="AH1988">
            <v>0</v>
          </cell>
          <cell r="AJ1988">
            <v>0</v>
          </cell>
        </row>
        <row r="1989">
          <cell r="A1989">
            <v>24200811</v>
          </cell>
          <cell r="C1989" t="str">
            <v>Article 103 -Upstream Fish Passage Fund</v>
          </cell>
          <cell r="D1989">
            <v>-153106.01999999999</v>
          </cell>
          <cell r="E1989">
            <v>-173136.64000000001</v>
          </cell>
          <cell r="F1989">
            <v>-173136.64000000001</v>
          </cell>
          <cell r="G1989">
            <v>-173136.64000000001</v>
          </cell>
          <cell r="H1989">
            <v>-173136.64000000001</v>
          </cell>
          <cell r="I1989">
            <v>-176240.08</v>
          </cell>
          <cell r="J1989">
            <v>-176240.08</v>
          </cell>
          <cell r="K1989">
            <v>-176240.08</v>
          </cell>
          <cell r="L1989">
            <v>-176240.08</v>
          </cell>
          <cell r="M1989">
            <v>-176240.08</v>
          </cell>
          <cell r="N1989">
            <v>-176240.08</v>
          </cell>
          <cell r="O1989">
            <v>-176240.08</v>
          </cell>
          <cell r="P1989">
            <v>-176240.08</v>
          </cell>
          <cell r="Q1989">
            <v>-174241.68083333338</v>
          </cell>
          <cell r="T1989" t="str">
            <v>57</v>
          </cell>
          <cell r="U1989" t="str">
            <v>Changed</v>
          </cell>
          <cell r="V1989">
            <v>0</v>
          </cell>
          <cell r="W1989">
            <v>0</v>
          </cell>
          <cell r="X1989">
            <v>0</v>
          </cell>
          <cell r="AD1989">
            <v>0</v>
          </cell>
          <cell r="AE1989">
            <v>-174241.68083333338</v>
          </cell>
          <cell r="AF1989">
            <v>-174241.68083333338</v>
          </cell>
          <cell r="AG1989">
            <v>-174241.68083333338</v>
          </cell>
          <cell r="AJ1989">
            <v>0</v>
          </cell>
        </row>
        <row r="1990">
          <cell r="A1990">
            <v>24200821</v>
          </cell>
          <cell r="C1990" t="str">
            <v>Article 105 - Downstream Fish Passage Fund</v>
          </cell>
          <cell r="D1990">
            <v>-153074.01999999999</v>
          </cell>
          <cell r="E1990">
            <v>-173104.63</v>
          </cell>
          <cell r="F1990">
            <v>-173104.63</v>
          </cell>
          <cell r="G1990">
            <v>-173104.63</v>
          </cell>
          <cell r="H1990">
            <v>-173104.63</v>
          </cell>
          <cell r="I1990">
            <v>-176208.07</v>
          </cell>
          <cell r="J1990">
            <v>-147054.12</v>
          </cell>
          <cell r="K1990">
            <v>-147054.12</v>
          </cell>
          <cell r="L1990">
            <v>-147054.12</v>
          </cell>
          <cell r="M1990">
            <v>-147054.12</v>
          </cell>
          <cell r="N1990">
            <v>-147054.12</v>
          </cell>
          <cell r="O1990">
            <v>-143576.62</v>
          </cell>
          <cell r="P1990">
            <v>-137659.09</v>
          </cell>
          <cell r="Q1990">
            <v>-157736.69708333336</v>
          </cell>
          <cell r="T1990" t="str">
            <v>57</v>
          </cell>
          <cell r="U1990" t="str">
            <v>Changed</v>
          </cell>
          <cell r="V1990">
            <v>0</v>
          </cell>
          <cell r="W1990">
            <v>0</v>
          </cell>
          <cell r="X1990">
            <v>0</v>
          </cell>
          <cell r="AD1990">
            <v>0</v>
          </cell>
          <cell r="AE1990">
            <v>-157736.69708333336</v>
          </cell>
          <cell r="AF1990">
            <v>-157736.69708333336</v>
          </cell>
          <cell r="AG1990">
            <v>-157736.69708333336</v>
          </cell>
          <cell r="AJ1990">
            <v>0</v>
          </cell>
        </row>
        <row r="1991">
          <cell r="A1991">
            <v>24200831</v>
          </cell>
          <cell r="C1991" t="str">
            <v>Article 511 -Decaying Wood Fund</v>
          </cell>
          <cell r="D1991">
            <v>-77674.210000000006</v>
          </cell>
          <cell r="E1991">
            <v>-87689.75</v>
          </cell>
          <cell r="F1991">
            <v>-86828.55</v>
          </cell>
          <cell r="G1991">
            <v>-86706.65</v>
          </cell>
          <cell r="H1991">
            <v>-86706.65</v>
          </cell>
          <cell r="I1991">
            <v>-88258.37</v>
          </cell>
          <cell r="J1991">
            <v>-88258.37</v>
          </cell>
          <cell r="K1991">
            <v>-88258.37</v>
          </cell>
          <cell r="L1991">
            <v>-88258.37</v>
          </cell>
          <cell r="M1991">
            <v>-88258.37</v>
          </cell>
          <cell r="N1991">
            <v>-87663.9</v>
          </cell>
          <cell r="O1991">
            <v>-87068.73</v>
          </cell>
          <cell r="P1991">
            <v>-86635.41</v>
          </cell>
          <cell r="Q1991">
            <v>-87175.907499999987</v>
          </cell>
          <cell r="T1991" t="str">
            <v>57</v>
          </cell>
          <cell r="U1991" t="str">
            <v>Changed</v>
          </cell>
          <cell r="V1991">
            <v>0</v>
          </cell>
          <cell r="W1991">
            <v>0</v>
          </cell>
          <cell r="X1991">
            <v>0</v>
          </cell>
          <cell r="AD1991">
            <v>0</v>
          </cell>
          <cell r="AE1991">
            <v>-87175.907499999987</v>
          </cell>
          <cell r="AF1991">
            <v>-87175.907499999987</v>
          </cell>
          <cell r="AG1991">
            <v>-87175.907499999987</v>
          </cell>
          <cell r="AJ1991">
            <v>0</v>
          </cell>
        </row>
        <row r="1992">
          <cell r="A1992">
            <v>24200841</v>
          </cell>
          <cell r="C1992" t="str">
            <v>Article 505 - Aquatic Riparian Habitat Fund</v>
          </cell>
          <cell r="D1992">
            <v>-323058.53000000003</v>
          </cell>
          <cell r="E1992">
            <v>-323123.15000000002</v>
          </cell>
          <cell r="F1992">
            <v>-322434.17</v>
          </cell>
          <cell r="G1992">
            <v>-322434.17</v>
          </cell>
          <cell r="H1992">
            <v>-322434.17</v>
          </cell>
          <cell r="I1992">
            <v>-322434.17</v>
          </cell>
          <cell r="J1992">
            <v>-322434.17</v>
          </cell>
          <cell r="K1992">
            <v>-322434.17</v>
          </cell>
          <cell r="L1992">
            <v>-322434.17</v>
          </cell>
          <cell r="M1992">
            <v>-322434.17</v>
          </cell>
          <cell r="N1992">
            <v>-322434.17</v>
          </cell>
          <cell r="O1992">
            <v>-307434.17</v>
          </cell>
          <cell r="P1992">
            <v>-304836.09999999998</v>
          </cell>
          <cell r="Q1992">
            <v>-320534.3470833333</v>
          </cell>
          <cell r="T1992" t="str">
            <v>57</v>
          </cell>
          <cell r="U1992" t="str">
            <v>Changed</v>
          </cell>
          <cell r="V1992">
            <v>0</v>
          </cell>
          <cell r="W1992">
            <v>0</v>
          </cell>
          <cell r="X1992">
            <v>0</v>
          </cell>
          <cell r="AD1992">
            <v>0</v>
          </cell>
          <cell r="AE1992">
            <v>-320534.3470833333</v>
          </cell>
          <cell r="AF1992">
            <v>-320534.3470833333</v>
          </cell>
          <cell r="AG1992">
            <v>-320534.3470833333</v>
          </cell>
          <cell r="AJ1992">
            <v>0</v>
          </cell>
        </row>
        <row r="1993">
          <cell r="A1993">
            <v>24200851</v>
          </cell>
          <cell r="C1993" t="str">
            <v>Article 602 Recreation Adapative Management Fund</v>
          </cell>
          <cell r="D1993">
            <v>-50887.05</v>
          </cell>
          <cell r="E1993">
            <v>-75897.23</v>
          </cell>
          <cell r="F1993">
            <v>-75897.23</v>
          </cell>
          <cell r="G1993">
            <v>-75897.23</v>
          </cell>
          <cell r="H1993">
            <v>-75897.23</v>
          </cell>
          <cell r="I1993">
            <v>-83655.850000000006</v>
          </cell>
          <cell r="J1993">
            <v>-83655.850000000006</v>
          </cell>
          <cell r="K1993">
            <v>-83655.850000000006</v>
          </cell>
          <cell r="L1993">
            <v>-83655.850000000006</v>
          </cell>
          <cell r="M1993">
            <v>-83655.850000000006</v>
          </cell>
          <cell r="N1993">
            <v>-83655.850000000006</v>
          </cell>
          <cell r="O1993">
            <v>-83655.850000000006</v>
          </cell>
          <cell r="P1993">
            <v>-83655.850000000006</v>
          </cell>
          <cell r="Q1993">
            <v>-79704.276666666658</v>
          </cell>
          <cell r="T1993" t="str">
            <v>57</v>
          </cell>
          <cell r="U1993" t="str">
            <v>Changed</v>
          </cell>
          <cell r="V1993">
            <v>0</v>
          </cell>
          <cell r="W1993">
            <v>0</v>
          </cell>
          <cell r="X1993">
            <v>0</v>
          </cell>
          <cell r="AD1993">
            <v>0</v>
          </cell>
          <cell r="AE1993">
            <v>-79704.276666666658</v>
          </cell>
          <cell r="AF1993">
            <v>-79704.276666666658</v>
          </cell>
          <cell r="AG1993">
            <v>-79704.276666666658</v>
          </cell>
          <cell r="AJ1993">
            <v>0</v>
          </cell>
        </row>
        <row r="1994">
          <cell r="A1994">
            <v>24200861</v>
          </cell>
          <cell r="C1994" t="str">
            <v>Article 512 - Bald Eagele Survey Fund</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T1994" t="str">
            <v>57</v>
          </cell>
          <cell r="U1994" t="str">
            <v>Changed</v>
          </cell>
          <cell r="V1994">
            <v>0</v>
          </cell>
          <cell r="W1994">
            <v>0</v>
          </cell>
          <cell r="X1994">
            <v>0</v>
          </cell>
          <cell r="AD1994">
            <v>0</v>
          </cell>
          <cell r="AE1994">
            <v>0</v>
          </cell>
          <cell r="AF1994">
            <v>0</v>
          </cell>
          <cell r="AG1994">
            <v>0</v>
          </cell>
          <cell r="AJ1994">
            <v>0</v>
          </cell>
        </row>
        <row r="1995">
          <cell r="A1995">
            <v>24200871</v>
          </cell>
          <cell r="C1995" t="str">
            <v>Article 514 - Use of Habit Evaluation</v>
          </cell>
          <cell r="D1995">
            <v>-94672.71</v>
          </cell>
          <cell r="E1995">
            <v>-94691.64</v>
          </cell>
          <cell r="F1995">
            <v>-94691.64</v>
          </cell>
          <cell r="G1995">
            <v>-94691.64</v>
          </cell>
          <cell r="H1995">
            <v>-94691.64</v>
          </cell>
          <cell r="I1995">
            <v>-94691.64</v>
          </cell>
          <cell r="J1995">
            <v>-94691.64</v>
          </cell>
          <cell r="K1995">
            <v>-94691.64</v>
          </cell>
          <cell r="L1995">
            <v>-94691.64</v>
          </cell>
          <cell r="M1995">
            <v>-94691.64</v>
          </cell>
          <cell r="N1995">
            <v>-94691.64</v>
          </cell>
          <cell r="O1995">
            <v>-94691.64</v>
          </cell>
          <cell r="P1995">
            <v>-94691.64</v>
          </cell>
          <cell r="Q1995">
            <v>-94690.851250000007</v>
          </cell>
          <cell r="T1995" t="str">
            <v>57</v>
          </cell>
          <cell r="U1995" t="str">
            <v>Changed</v>
          </cell>
          <cell r="V1995">
            <v>0</v>
          </cell>
          <cell r="W1995">
            <v>0</v>
          </cell>
          <cell r="X1995">
            <v>0</v>
          </cell>
          <cell r="AD1995">
            <v>0</v>
          </cell>
          <cell r="AE1995">
            <v>-94690.851250000007</v>
          </cell>
          <cell r="AF1995">
            <v>-94690.851250000007</v>
          </cell>
          <cell r="AG1995">
            <v>-94690.851250000007</v>
          </cell>
          <cell r="AJ1995">
            <v>0</v>
          </cell>
        </row>
        <row r="1996">
          <cell r="A1996">
            <v>24200881</v>
          </cell>
          <cell r="C1996" t="str">
            <v>Article 101 - Fish Progagation O&amp;M Fund</v>
          </cell>
          <cell r="D1996">
            <v>-202614.06</v>
          </cell>
          <cell r="E1996">
            <v>-262654.58</v>
          </cell>
          <cell r="F1996">
            <v>-262654.58</v>
          </cell>
          <cell r="G1996">
            <v>-262654.58</v>
          </cell>
          <cell r="H1996">
            <v>-262654.58</v>
          </cell>
          <cell r="I1996">
            <v>-271964.90999999997</v>
          </cell>
          <cell r="J1996">
            <v>-271964.90999999997</v>
          </cell>
          <cell r="K1996">
            <v>-271964.90999999997</v>
          </cell>
          <cell r="L1996">
            <v>-271964.90999999997</v>
          </cell>
          <cell r="M1996">
            <v>-271964.90999999997</v>
          </cell>
          <cell r="N1996">
            <v>-232939.91</v>
          </cell>
          <cell r="O1996">
            <v>-158517.53</v>
          </cell>
          <cell r="P1996">
            <v>-158517.53</v>
          </cell>
          <cell r="Q1996">
            <v>-248538.84208333332</v>
          </cell>
          <cell r="T1996" t="str">
            <v>57</v>
          </cell>
          <cell r="U1996" t="str">
            <v>Changed</v>
          </cell>
          <cell r="V1996">
            <v>0</v>
          </cell>
          <cell r="W1996">
            <v>0</v>
          </cell>
          <cell r="X1996">
            <v>0</v>
          </cell>
          <cell r="AD1996">
            <v>0</v>
          </cell>
          <cell r="AE1996">
            <v>-248538.84208333332</v>
          </cell>
          <cell r="AF1996">
            <v>-248538.84208333332</v>
          </cell>
          <cell r="AG1996">
            <v>-248538.84208333332</v>
          </cell>
          <cell r="AJ1996">
            <v>0</v>
          </cell>
        </row>
        <row r="1997">
          <cell r="A1997">
            <v>24200891</v>
          </cell>
          <cell r="C1997" t="str">
            <v>Article 110 - Shoreline Erosion O&amp;M Fund</v>
          </cell>
          <cell r="D1997">
            <v>-67375.5</v>
          </cell>
          <cell r="E1997">
            <v>-67388.98</v>
          </cell>
          <cell r="F1997">
            <v>-67388.98</v>
          </cell>
          <cell r="G1997">
            <v>-67388.98</v>
          </cell>
          <cell r="H1997">
            <v>-67388.98</v>
          </cell>
          <cell r="I1997">
            <v>-67388.98</v>
          </cell>
          <cell r="J1997">
            <v>-67388.98</v>
          </cell>
          <cell r="K1997">
            <v>-67388.98</v>
          </cell>
          <cell r="L1997">
            <v>-67388.98</v>
          </cell>
          <cell r="M1997">
            <v>-67388.98</v>
          </cell>
          <cell r="N1997">
            <v>-67388.98</v>
          </cell>
          <cell r="O1997">
            <v>-67388.98</v>
          </cell>
          <cell r="P1997">
            <v>-67388.98</v>
          </cell>
          <cell r="Q1997">
            <v>-67388.41833333332</v>
          </cell>
          <cell r="T1997" t="str">
            <v>57</v>
          </cell>
          <cell r="U1997" t="str">
            <v>Changed</v>
          </cell>
          <cell r="V1997">
            <v>0</v>
          </cell>
          <cell r="W1997">
            <v>0</v>
          </cell>
          <cell r="X1997">
            <v>0</v>
          </cell>
          <cell r="AD1997">
            <v>0</v>
          </cell>
          <cell r="AE1997">
            <v>-67388.41833333332</v>
          </cell>
          <cell r="AF1997">
            <v>-67388.41833333332</v>
          </cell>
          <cell r="AG1997">
            <v>-67388.41833333332</v>
          </cell>
          <cell r="AJ1997">
            <v>0</v>
          </cell>
        </row>
        <row r="1998">
          <cell r="A1998">
            <v>24200901</v>
          </cell>
          <cell r="C1998" t="str">
            <v>Article 502 - Forest Habitat Capital Fund</v>
          </cell>
          <cell r="D1998">
            <v>-163563</v>
          </cell>
          <cell r="E1998">
            <v>-163595.71</v>
          </cell>
          <cell r="F1998">
            <v>-163595.71</v>
          </cell>
          <cell r="G1998">
            <v>-163595.71</v>
          </cell>
          <cell r="H1998">
            <v>-163595.71</v>
          </cell>
          <cell r="I1998">
            <v>-163595.71</v>
          </cell>
          <cell r="J1998">
            <v>-163595.71</v>
          </cell>
          <cell r="K1998">
            <v>-163595.71</v>
          </cell>
          <cell r="L1998">
            <v>-163595.71</v>
          </cell>
          <cell r="M1998">
            <v>-163595.71</v>
          </cell>
          <cell r="N1998">
            <v>-163595.71</v>
          </cell>
          <cell r="O1998">
            <v>-163595.71</v>
          </cell>
          <cell r="P1998">
            <v>-163595.71</v>
          </cell>
          <cell r="Q1998">
            <v>-163594.34708333333</v>
          </cell>
          <cell r="T1998" t="str">
            <v>57</v>
          </cell>
          <cell r="U1998" t="str">
            <v>Changed</v>
          </cell>
          <cell r="V1998">
            <v>0</v>
          </cell>
          <cell r="W1998">
            <v>0</v>
          </cell>
          <cell r="X1998">
            <v>0</v>
          </cell>
          <cell r="AD1998">
            <v>0</v>
          </cell>
          <cell r="AE1998">
            <v>-163594.34708333333</v>
          </cell>
          <cell r="AF1998">
            <v>-163594.34708333333</v>
          </cell>
          <cell r="AG1998">
            <v>-163594.34708333333</v>
          </cell>
          <cell r="AJ1998">
            <v>0</v>
          </cell>
        </row>
        <row r="1999">
          <cell r="A1999">
            <v>24200911</v>
          </cell>
          <cell r="C1999" t="str">
            <v>Article 502- Forest Habitat  O&amp;M fund</v>
          </cell>
          <cell r="D1999">
            <v>-16925.07</v>
          </cell>
          <cell r="E1999">
            <v>-16928.46</v>
          </cell>
          <cell r="F1999">
            <v>-16928.46</v>
          </cell>
          <cell r="G1999">
            <v>-16928.46</v>
          </cell>
          <cell r="H1999">
            <v>-16928.46</v>
          </cell>
          <cell r="I1999">
            <v>-16928.46</v>
          </cell>
          <cell r="J1999">
            <v>-16928.46</v>
          </cell>
          <cell r="K1999">
            <v>-16928.46</v>
          </cell>
          <cell r="L1999">
            <v>-16928.46</v>
          </cell>
          <cell r="M1999">
            <v>-16928.46</v>
          </cell>
          <cell r="N1999">
            <v>-16928.46</v>
          </cell>
          <cell r="O1999">
            <v>-16928.46</v>
          </cell>
          <cell r="P1999">
            <v>-16426.490000000002</v>
          </cell>
          <cell r="Q1999">
            <v>-16907.403333333328</v>
          </cell>
          <cell r="T1999" t="str">
            <v>57</v>
          </cell>
          <cell r="U1999" t="str">
            <v>Changed</v>
          </cell>
          <cell r="V1999">
            <v>0</v>
          </cell>
          <cell r="W1999">
            <v>0</v>
          </cell>
          <cell r="X1999">
            <v>0</v>
          </cell>
          <cell r="AD1999">
            <v>0</v>
          </cell>
          <cell r="AE1999">
            <v>-16907.403333333328</v>
          </cell>
          <cell r="AF1999">
            <v>-16907.403333333328</v>
          </cell>
          <cell r="AG1999">
            <v>-16907.403333333328</v>
          </cell>
          <cell r="AJ1999">
            <v>0</v>
          </cell>
        </row>
        <row r="2000">
          <cell r="A2000">
            <v>24200921</v>
          </cell>
          <cell r="C2000" t="str">
            <v>Article 503 - Elk Habitat Capital Fund</v>
          </cell>
          <cell r="D2000">
            <v>-2232017.86</v>
          </cell>
          <cell r="E2000">
            <v>-2232450.67</v>
          </cell>
          <cell r="F2000">
            <v>-2232450.67</v>
          </cell>
          <cell r="G2000">
            <v>-2232333.2200000002</v>
          </cell>
          <cell r="H2000">
            <v>-2232333.2200000002</v>
          </cell>
          <cell r="I2000">
            <v>-2232333.2200000002</v>
          </cell>
          <cell r="J2000">
            <v>-2232333.2200000002</v>
          </cell>
          <cell r="K2000">
            <v>-2232333.2200000002</v>
          </cell>
          <cell r="L2000">
            <v>-2232333.2200000002</v>
          </cell>
          <cell r="M2000">
            <v>-2232333.2200000002</v>
          </cell>
          <cell r="N2000">
            <v>-2232333.2200000002</v>
          </cell>
          <cell r="O2000">
            <v>-2232333.2200000002</v>
          </cell>
          <cell r="P2000">
            <v>-2232333.2200000002</v>
          </cell>
          <cell r="Q2000">
            <v>-2232339.6549999998</v>
          </cell>
          <cell r="T2000" t="str">
            <v>57</v>
          </cell>
          <cell r="U2000" t="str">
            <v>Changed</v>
          </cell>
          <cell r="V2000">
            <v>0</v>
          </cell>
          <cell r="W2000">
            <v>0</v>
          </cell>
          <cell r="X2000">
            <v>0</v>
          </cell>
          <cell r="AD2000">
            <v>0</v>
          </cell>
          <cell r="AE2000">
            <v>-2232339.6549999998</v>
          </cell>
          <cell r="AF2000">
            <v>-2232339.6549999998</v>
          </cell>
          <cell r="AG2000">
            <v>-2232339.6549999998</v>
          </cell>
          <cell r="AJ2000">
            <v>0</v>
          </cell>
        </row>
        <row r="2001">
          <cell r="A2001">
            <v>24200931</v>
          </cell>
          <cell r="C2001" t="str">
            <v>Article 503 - Elk Habitat O&amp;M Fund</v>
          </cell>
          <cell r="D2001">
            <v>-304005.81</v>
          </cell>
          <cell r="E2001">
            <v>-344267.89</v>
          </cell>
          <cell r="F2001">
            <v>-343309.3</v>
          </cell>
          <cell r="G2001">
            <v>-280230.01</v>
          </cell>
          <cell r="H2001">
            <v>-296902.15000000002</v>
          </cell>
          <cell r="I2001">
            <v>-304632.84000000003</v>
          </cell>
          <cell r="J2001">
            <v>-304527.34000000003</v>
          </cell>
          <cell r="K2001">
            <v>-297234.61</v>
          </cell>
          <cell r="L2001">
            <v>-285317.05</v>
          </cell>
          <cell r="M2001">
            <v>-285317.05</v>
          </cell>
          <cell r="N2001">
            <v>-284920.25</v>
          </cell>
          <cell r="O2001">
            <v>-284920.25</v>
          </cell>
          <cell r="P2001">
            <v>-248014.65</v>
          </cell>
          <cell r="Q2001">
            <v>-298965.7475</v>
          </cell>
          <cell r="T2001" t="str">
            <v>57</v>
          </cell>
          <cell r="U2001" t="str">
            <v>Changed</v>
          </cell>
          <cell r="V2001">
            <v>0</v>
          </cell>
          <cell r="W2001">
            <v>0</v>
          </cell>
          <cell r="X2001">
            <v>0</v>
          </cell>
          <cell r="AD2001">
            <v>0</v>
          </cell>
          <cell r="AE2001">
            <v>-298965.7475</v>
          </cell>
          <cell r="AF2001">
            <v>-298965.7475</v>
          </cell>
          <cell r="AG2001">
            <v>-298965.7475</v>
          </cell>
          <cell r="AJ2001">
            <v>0</v>
          </cell>
        </row>
        <row r="2002">
          <cell r="A2002">
            <v>24200941</v>
          </cell>
          <cell r="C2002" t="str">
            <v>Article 504- Wetland Habitat Capital Fund</v>
          </cell>
          <cell r="D2002">
            <v>-67986</v>
          </cell>
          <cell r="E2002">
            <v>-67999.600000000006</v>
          </cell>
          <cell r="F2002">
            <v>-67999.600000000006</v>
          </cell>
          <cell r="G2002">
            <v>-67999.600000000006</v>
          </cell>
          <cell r="H2002">
            <v>-67999.600000000006</v>
          </cell>
          <cell r="I2002">
            <v>-67999.600000000006</v>
          </cell>
          <cell r="J2002">
            <v>-67999.600000000006</v>
          </cell>
          <cell r="K2002">
            <v>-67999.600000000006</v>
          </cell>
          <cell r="L2002">
            <v>-67999.600000000006</v>
          </cell>
          <cell r="M2002">
            <v>-67999.600000000006</v>
          </cell>
          <cell r="N2002">
            <v>-67999.600000000006</v>
          </cell>
          <cell r="O2002">
            <v>-67999.600000000006</v>
          </cell>
          <cell r="P2002">
            <v>-67999.600000000006</v>
          </cell>
          <cell r="Q2002">
            <v>-67999.033333333326</v>
          </cell>
          <cell r="T2002" t="str">
            <v>57</v>
          </cell>
          <cell r="U2002" t="str">
            <v>Changed</v>
          </cell>
          <cell r="V2002">
            <v>0</v>
          </cell>
          <cell r="W2002">
            <v>0</v>
          </cell>
          <cell r="X2002">
            <v>0</v>
          </cell>
          <cell r="AD2002">
            <v>0</v>
          </cell>
          <cell r="AE2002">
            <v>-67999.033333333326</v>
          </cell>
          <cell r="AF2002">
            <v>-67999.033333333326</v>
          </cell>
          <cell r="AG2002">
            <v>-67999.033333333326</v>
          </cell>
          <cell r="AJ2002">
            <v>0</v>
          </cell>
        </row>
        <row r="2003">
          <cell r="A2003">
            <v>24200951</v>
          </cell>
          <cell r="C2003" t="str">
            <v>Article 504 Wetland Habitat O&amp;M Fund</v>
          </cell>
          <cell r="D2003">
            <v>-204557.72</v>
          </cell>
          <cell r="E2003">
            <v>-204389.16</v>
          </cell>
          <cell r="F2003">
            <v>-204389.16</v>
          </cell>
          <cell r="G2003">
            <v>-204389.16</v>
          </cell>
          <cell r="H2003">
            <v>-204389.16</v>
          </cell>
          <cell r="I2003">
            <v>-204389.16</v>
          </cell>
          <cell r="J2003">
            <v>-202951.63</v>
          </cell>
          <cell r="K2003">
            <v>-202748.05</v>
          </cell>
          <cell r="L2003">
            <v>-202736.8</v>
          </cell>
          <cell r="M2003">
            <v>-202736.8</v>
          </cell>
          <cell r="N2003">
            <v>-202736.8</v>
          </cell>
          <cell r="O2003">
            <v>-202736.8</v>
          </cell>
          <cell r="P2003">
            <v>-202318.5</v>
          </cell>
          <cell r="Q2003">
            <v>-203502.56583333333</v>
          </cell>
          <cell r="T2003" t="str">
            <v>57</v>
          </cell>
          <cell r="U2003" t="str">
            <v>Changed</v>
          </cell>
          <cell r="V2003">
            <v>0</v>
          </cell>
          <cell r="W2003">
            <v>0</v>
          </cell>
          <cell r="X2003">
            <v>0</v>
          </cell>
          <cell r="AD2003">
            <v>0</v>
          </cell>
          <cell r="AE2003">
            <v>-203502.56583333333</v>
          </cell>
          <cell r="AF2003">
            <v>-203502.56583333333</v>
          </cell>
          <cell r="AG2003">
            <v>-203502.56583333333</v>
          </cell>
          <cell r="AJ2003">
            <v>0</v>
          </cell>
        </row>
        <row r="2004">
          <cell r="A2004">
            <v>24200961</v>
          </cell>
          <cell r="C2004" t="str">
            <v>Article 505 - Aquatic Riparian Habitat Capital Fund</v>
          </cell>
          <cell r="D2004">
            <v>-1317869.83</v>
          </cell>
          <cell r="E2004">
            <v>-1318133.58</v>
          </cell>
          <cell r="F2004">
            <v>-1318133.58</v>
          </cell>
          <cell r="G2004">
            <v>-1255744.27</v>
          </cell>
          <cell r="H2004">
            <v>-1255744.27</v>
          </cell>
          <cell r="I2004">
            <v>-1255744.27</v>
          </cell>
          <cell r="J2004">
            <v>-1223700.68</v>
          </cell>
          <cell r="K2004">
            <v>-1223700.68</v>
          </cell>
          <cell r="L2004">
            <v>-1223700.68</v>
          </cell>
          <cell r="M2004">
            <v>-1250259.75</v>
          </cell>
          <cell r="N2004">
            <v>-1250259.75</v>
          </cell>
          <cell r="O2004">
            <v>-1250259.75</v>
          </cell>
          <cell r="P2004">
            <v>-3425380.05</v>
          </cell>
          <cell r="Q2004">
            <v>-1349750.5166666666</v>
          </cell>
          <cell r="T2004" t="str">
            <v>57</v>
          </cell>
          <cell r="U2004" t="str">
            <v>Changed</v>
          </cell>
          <cell r="V2004">
            <v>0</v>
          </cell>
          <cell r="W2004">
            <v>0</v>
          </cell>
          <cell r="X2004">
            <v>0</v>
          </cell>
          <cell r="AD2004">
            <v>0</v>
          </cell>
          <cell r="AE2004">
            <v>-1349750.5166666666</v>
          </cell>
          <cell r="AF2004">
            <v>-1349750.5166666666</v>
          </cell>
          <cell r="AG2004">
            <v>-1349750.5166666666</v>
          </cell>
          <cell r="AJ2004">
            <v>0</v>
          </cell>
        </row>
        <row r="2005">
          <cell r="A2005">
            <v>24200971</v>
          </cell>
          <cell r="C2005" t="str">
            <v>Article 508 - Noxious Weeds O&amp;M Fund</v>
          </cell>
          <cell r="D2005">
            <v>-102857.7</v>
          </cell>
          <cell r="E2005">
            <v>-117878.28</v>
          </cell>
          <cell r="F2005">
            <v>-117878.28</v>
          </cell>
          <cell r="G2005">
            <v>-117878.28</v>
          </cell>
          <cell r="H2005">
            <v>-117878.28</v>
          </cell>
          <cell r="I2005">
            <v>-120205.86</v>
          </cell>
          <cell r="J2005">
            <v>-119487.09</v>
          </cell>
          <cell r="K2005">
            <v>-117172.62</v>
          </cell>
          <cell r="L2005">
            <v>-102133.5</v>
          </cell>
          <cell r="M2005">
            <v>-97060.160000000003</v>
          </cell>
          <cell r="N2005">
            <v>-77020.45</v>
          </cell>
          <cell r="O2005">
            <v>-76462.89</v>
          </cell>
          <cell r="P2005">
            <v>-73881.009999999995</v>
          </cell>
          <cell r="Q2005">
            <v>-105785.42041666666</v>
          </cell>
          <cell r="T2005" t="str">
            <v>57</v>
          </cell>
          <cell r="U2005" t="str">
            <v>Changed</v>
          </cell>
          <cell r="V2005">
            <v>0</v>
          </cell>
          <cell r="W2005">
            <v>0</v>
          </cell>
          <cell r="X2005">
            <v>0</v>
          </cell>
          <cell r="AD2005">
            <v>0</v>
          </cell>
          <cell r="AE2005">
            <v>-105785.42041666666</v>
          </cell>
          <cell r="AF2005">
            <v>-105785.42041666666</v>
          </cell>
          <cell r="AG2005">
            <v>-105785.42041666666</v>
          </cell>
          <cell r="AJ2005">
            <v>0</v>
          </cell>
        </row>
        <row r="2006">
          <cell r="A2006">
            <v>24200981</v>
          </cell>
          <cell r="C2006" t="str">
            <v>Article 602 - Habitat Enhance,Restor &amp; Consv Fund O&amp;M</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T2006" t="str">
            <v>57</v>
          </cell>
          <cell r="U2006" t="str">
            <v>Changed</v>
          </cell>
          <cell r="V2006">
            <v>0</v>
          </cell>
          <cell r="W2006">
            <v>0</v>
          </cell>
          <cell r="X2006">
            <v>0</v>
          </cell>
          <cell r="AD2006">
            <v>0</v>
          </cell>
          <cell r="AE2006">
            <v>0</v>
          </cell>
          <cell r="AF2006">
            <v>0</v>
          </cell>
          <cell r="AG2006">
            <v>0</v>
          </cell>
          <cell r="AJ2006">
            <v>0</v>
          </cell>
        </row>
        <row r="2007">
          <cell r="A2007">
            <v>24200991</v>
          </cell>
          <cell r="C2007" t="str">
            <v>Article 602 - Terrestrial Enhance &amp; Research Fund O&amp;M</v>
          </cell>
          <cell r="D2007">
            <v>-1282.01</v>
          </cell>
          <cell r="E2007">
            <v>-1267.27</v>
          </cell>
          <cell r="F2007">
            <v>-1267.27</v>
          </cell>
          <cell r="G2007">
            <v>-1267.27</v>
          </cell>
          <cell r="H2007">
            <v>-1267.27</v>
          </cell>
          <cell r="I2007">
            <v>-1267.27</v>
          </cell>
          <cell r="J2007">
            <v>-1267.27</v>
          </cell>
          <cell r="K2007">
            <v>-1267.27</v>
          </cell>
          <cell r="L2007">
            <v>-1267.27</v>
          </cell>
          <cell r="M2007">
            <v>-1267.27</v>
          </cell>
          <cell r="N2007">
            <v>-1267.27</v>
          </cell>
          <cell r="O2007">
            <v>-1267.27</v>
          </cell>
          <cell r="P2007">
            <v>-1267.27</v>
          </cell>
          <cell r="Q2007">
            <v>-1267.8841666666669</v>
          </cell>
          <cell r="T2007" t="str">
            <v>57</v>
          </cell>
          <cell r="U2007" t="str">
            <v>Changed</v>
          </cell>
          <cell r="V2007">
            <v>0</v>
          </cell>
          <cell r="W2007">
            <v>0</v>
          </cell>
          <cell r="X2007">
            <v>0</v>
          </cell>
          <cell r="AD2007">
            <v>0</v>
          </cell>
          <cell r="AE2007">
            <v>-1267.8841666666669</v>
          </cell>
          <cell r="AF2007">
            <v>-1267.8841666666669</v>
          </cell>
          <cell r="AG2007">
            <v>-1267.8841666666669</v>
          </cell>
          <cell r="AJ2007">
            <v>0</v>
          </cell>
        </row>
        <row r="2008">
          <cell r="A2008">
            <v>24201011</v>
          </cell>
          <cell r="C2008" t="str">
            <v xml:space="preserve">Article 602 - Cultural Resource Enhancement Fund O&amp;M </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T2008" t="str">
            <v>57</v>
          </cell>
          <cell r="U2008" t="str">
            <v>Changed</v>
          </cell>
          <cell r="V2008">
            <v>0</v>
          </cell>
          <cell r="W2008">
            <v>0</v>
          </cell>
          <cell r="X2008">
            <v>0</v>
          </cell>
          <cell r="AD2008">
            <v>0</v>
          </cell>
          <cell r="AE2008">
            <v>0</v>
          </cell>
          <cell r="AF2008">
            <v>0</v>
          </cell>
          <cell r="AG2008">
            <v>0</v>
          </cell>
          <cell r="AJ2008">
            <v>0</v>
          </cell>
        </row>
        <row r="2009">
          <cell r="A2009">
            <v>24201021</v>
          </cell>
          <cell r="C2009" t="str">
            <v>Article 315 LB Trail Maintenance</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T2009" t="str">
            <v>57</v>
          </cell>
          <cell r="U2009" t="str">
            <v>Changed</v>
          </cell>
          <cell r="V2009">
            <v>0</v>
          </cell>
          <cell r="W2009">
            <v>0</v>
          </cell>
          <cell r="X2009">
            <v>0</v>
          </cell>
          <cell r="AD2009">
            <v>0</v>
          </cell>
          <cell r="AE2009">
            <v>0</v>
          </cell>
          <cell r="AF2009">
            <v>0</v>
          </cell>
          <cell r="AG2009">
            <v>0</v>
          </cell>
          <cell r="AJ2009">
            <v>0</v>
          </cell>
        </row>
        <row r="2010">
          <cell r="A2010">
            <v>24201031</v>
          </cell>
          <cell r="C2010" t="str">
            <v>Article 302 - Aesthetics Mgmt O&amp;M</v>
          </cell>
          <cell r="D2010">
            <v>-92347.35</v>
          </cell>
          <cell r="E2010">
            <v>-96365.82</v>
          </cell>
          <cell r="F2010">
            <v>-96365.82</v>
          </cell>
          <cell r="G2010">
            <v>-96365.82</v>
          </cell>
          <cell r="H2010">
            <v>-96365.82</v>
          </cell>
          <cell r="I2010">
            <v>-96986.5</v>
          </cell>
          <cell r="J2010">
            <v>-96986.5</v>
          </cell>
          <cell r="K2010">
            <v>-96986.5</v>
          </cell>
          <cell r="L2010">
            <v>-96986.5</v>
          </cell>
          <cell r="M2010">
            <v>-96986.5</v>
          </cell>
          <cell r="N2010">
            <v>-96986.5</v>
          </cell>
          <cell r="O2010">
            <v>-96986.5</v>
          </cell>
          <cell r="P2010">
            <v>-96986.5</v>
          </cell>
          <cell r="Q2010">
            <v>-96586.308750000011</v>
          </cell>
          <cell r="T2010" t="str">
            <v>57</v>
          </cell>
          <cell r="U2010" t="str">
            <v>Changed</v>
          </cell>
          <cell r="V2010">
            <v>0</v>
          </cell>
          <cell r="W2010">
            <v>0</v>
          </cell>
          <cell r="X2010">
            <v>0</v>
          </cell>
          <cell r="AD2010">
            <v>0</v>
          </cell>
          <cell r="AE2010">
            <v>-96586.308750000011</v>
          </cell>
          <cell r="AF2010">
            <v>-96586.308750000011</v>
          </cell>
          <cell r="AG2010">
            <v>-96586.308750000011</v>
          </cell>
          <cell r="AJ2010">
            <v>0</v>
          </cell>
        </row>
        <row r="2011">
          <cell r="A2011">
            <v>24201041</v>
          </cell>
          <cell r="C2011" t="str">
            <v>Article 304 - Bak Resr Rec Water Safety Pln O&amp;M</v>
          </cell>
          <cell r="D2011">
            <v>-18842.48</v>
          </cell>
          <cell r="E2011">
            <v>-22846.25</v>
          </cell>
          <cell r="F2011">
            <v>-22846.25</v>
          </cell>
          <cell r="G2011">
            <v>-22338.47</v>
          </cell>
          <cell r="H2011">
            <v>-22338.47</v>
          </cell>
          <cell r="I2011">
            <v>-22959.15</v>
          </cell>
          <cell r="J2011">
            <v>-22848.97</v>
          </cell>
          <cell r="K2011">
            <v>-22848.97</v>
          </cell>
          <cell r="L2011">
            <v>-22848.97</v>
          </cell>
          <cell r="M2011">
            <v>-22848.97</v>
          </cell>
          <cell r="N2011">
            <v>-22848.97</v>
          </cell>
          <cell r="O2011">
            <v>-22848.97</v>
          </cell>
          <cell r="P2011">
            <v>-22848.97</v>
          </cell>
          <cell r="Q2011">
            <v>-22605.677916666667</v>
          </cell>
          <cell r="T2011" t="str">
            <v>57</v>
          </cell>
          <cell r="U2011" t="str">
            <v>Changed</v>
          </cell>
          <cell r="V2011">
            <v>0</v>
          </cell>
          <cell r="W2011">
            <v>0</v>
          </cell>
          <cell r="X2011">
            <v>0</v>
          </cell>
          <cell r="AD2011">
            <v>0</v>
          </cell>
          <cell r="AE2011">
            <v>-22605.677916666667</v>
          </cell>
          <cell r="AF2011">
            <v>-22605.677916666667</v>
          </cell>
          <cell r="AG2011">
            <v>-22605.677916666667</v>
          </cell>
          <cell r="AJ2011">
            <v>0</v>
          </cell>
        </row>
        <row r="2012">
          <cell r="A2012">
            <v>24201101</v>
          </cell>
          <cell r="C2012" t="str">
            <v>LSR MOU Deposit</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T2012" t="str">
            <v>56</v>
          </cell>
          <cell r="V2012">
            <v>0</v>
          </cell>
          <cell r="W2012">
            <v>0</v>
          </cell>
          <cell r="X2012">
            <v>0</v>
          </cell>
          <cell r="AD2012">
            <v>0</v>
          </cell>
          <cell r="AE2012">
            <v>0</v>
          </cell>
          <cell r="AF2012">
            <v>0</v>
          </cell>
          <cell r="AG2012">
            <v>0</v>
          </cell>
          <cell r="AJ2012">
            <v>0</v>
          </cell>
        </row>
        <row r="2013">
          <cell r="A2013">
            <v>24300003</v>
          </cell>
          <cell r="C2013" t="str">
            <v>Capital Lease BLC Vehicles</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T2013" t="str">
            <v>57</v>
          </cell>
          <cell r="V2013">
            <v>0</v>
          </cell>
          <cell r="W2013">
            <v>0</v>
          </cell>
          <cell r="X2013">
            <v>0</v>
          </cell>
          <cell r="AD2013">
            <v>0</v>
          </cell>
          <cell r="AE2013">
            <v>0</v>
          </cell>
          <cell r="AF2013">
            <v>0</v>
          </cell>
          <cell r="AG2013">
            <v>0</v>
          </cell>
          <cell r="AJ2013">
            <v>0</v>
          </cell>
        </row>
        <row r="2014">
          <cell r="A2014">
            <v>24300011</v>
          </cell>
          <cell r="C2014" t="str">
            <v>Whitehorn Capital Lease - Current</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T2014" t="str">
            <v>56</v>
          </cell>
          <cell r="V2014">
            <v>0</v>
          </cell>
          <cell r="W2014">
            <v>0</v>
          </cell>
          <cell r="X2014">
            <v>0</v>
          </cell>
          <cell r="AD2014">
            <v>0</v>
          </cell>
          <cell r="AE2014">
            <v>0</v>
          </cell>
          <cell r="AF2014">
            <v>0</v>
          </cell>
          <cell r="AG2014">
            <v>0</v>
          </cell>
          <cell r="AJ2014">
            <v>0</v>
          </cell>
        </row>
        <row r="2015">
          <cell r="A2015">
            <v>24300013</v>
          </cell>
          <cell r="C2015" t="str">
            <v>Capital Lease Obligation - Lanis-Gyr</v>
          </cell>
          <cell r="D2015">
            <v>-756461.72</v>
          </cell>
          <cell r="E2015">
            <v>-630384.77</v>
          </cell>
          <cell r="F2015">
            <v>-504307.82</v>
          </cell>
          <cell r="G2015">
            <v>-378230.87</v>
          </cell>
          <cell r="H2015">
            <v>-252153.92</v>
          </cell>
          <cell r="I2015">
            <v>-126076.97</v>
          </cell>
          <cell r="J2015">
            <v>0</v>
          </cell>
          <cell r="K2015">
            <v>0</v>
          </cell>
          <cell r="L2015">
            <v>0</v>
          </cell>
          <cell r="M2015">
            <v>0</v>
          </cell>
          <cell r="N2015">
            <v>0</v>
          </cell>
          <cell r="O2015">
            <v>0</v>
          </cell>
          <cell r="P2015">
            <v>0</v>
          </cell>
          <cell r="Q2015">
            <v>-189115.43416666667</v>
          </cell>
          <cell r="T2015" t="str">
            <v>56</v>
          </cell>
          <cell r="V2015">
            <v>0</v>
          </cell>
          <cell r="W2015">
            <v>0</v>
          </cell>
          <cell r="X2015">
            <v>0</v>
          </cell>
          <cell r="AD2015">
            <v>0</v>
          </cell>
          <cell r="AE2015">
            <v>-189115.43416666667</v>
          </cell>
          <cell r="AF2015">
            <v>-189115.43416666667</v>
          </cell>
          <cell r="AG2015">
            <v>-189115.43416666667</v>
          </cell>
          <cell r="AJ2015">
            <v>0</v>
          </cell>
        </row>
        <row r="2016">
          <cell r="A2016">
            <v>24300021</v>
          </cell>
          <cell r="C2016" t="str">
            <v>Fredonia Turbines Capital Lease BLC - Current</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T2016" t="str">
            <v>55</v>
          </cell>
          <cell r="V2016">
            <v>0</v>
          </cell>
          <cell r="W2016">
            <v>0</v>
          </cell>
          <cell r="X2016">
            <v>0</v>
          </cell>
          <cell r="AD2016">
            <v>0</v>
          </cell>
          <cell r="AE2016">
            <v>0</v>
          </cell>
          <cell r="AF2016">
            <v>0</v>
          </cell>
          <cell r="AG2016">
            <v>0</v>
          </cell>
          <cell r="AJ2016">
            <v>0</v>
          </cell>
        </row>
        <row r="2017">
          <cell r="A2017">
            <v>24400001</v>
          </cell>
          <cell r="C2017" t="str">
            <v>Unrealized Loss ST - Core Pwr/Gas for Pwr</v>
          </cell>
          <cell r="D2017">
            <v>-74793073.200000003</v>
          </cell>
          <cell r="E2017">
            <v>-81575679.75</v>
          </cell>
          <cell r="F2017">
            <v>-88676965.819999993</v>
          </cell>
          <cell r="G2017">
            <v>-81453449.269999996</v>
          </cell>
          <cell r="H2017">
            <v>-86821355.549999997</v>
          </cell>
          <cell r="I2017">
            <v>-119560733.55</v>
          </cell>
          <cell r="J2017">
            <v>-92985543.480000004</v>
          </cell>
          <cell r="K2017">
            <v>-67563731.480000004</v>
          </cell>
          <cell r="L2017">
            <v>-59922455.329999998</v>
          </cell>
          <cell r="M2017">
            <v>-44012765.350000001</v>
          </cell>
          <cell r="N2017">
            <v>-38679699.950000003</v>
          </cell>
          <cell r="O2017">
            <v>-35878146.840000004</v>
          </cell>
          <cell r="P2017">
            <v>-31839193.699999999</v>
          </cell>
          <cell r="Q2017">
            <v>-70870554.985000014</v>
          </cell>
          <cell r="T2017" t="str">
            <v>56</v>
          </cell>
          <cell r="V2017">
            <v>0</v>
          </cell>
          <cell r="W2017">
            <v>0</v>
          </cell>
          <cell r="X2017">
            <v>0</v>
          </cell>
          <cell r="AD2017">
            <v>0</v>
          </cell>
          <cell r="AE2017">
            <v>-70870554.985000014</v>
          </cell>
          <cell r="AF2017">
            <v>-70870554.985000014</v>
          </cell>
          <cell r="AG2017">
            <v>-70870554.985000014</v>
          </cell>
          <cell r="AJ2017">
            <v>0</v>
          </cell>
        </row>
        <row r="2018">
          <cell r="A2018">
            <v>24400002</v>
          </cell>
          <cell r="C2018" t="str">
            <v>Unrealized Loss ST - Core Gas</v>
          </cell>
          <cell r="D2018">
            <v>-52284415.579999998</v>
          </cell>
          <cell r="E2018">
            <v>-58254246.039999999</v>
          </cell>
          <cell r="F2018">
            <v>-58586755.189999998</v>
          </cell>
          <cell r="G2018">
            <v>-49966864.789999999</v>
          </cell>
          <cell r="H2018">
            <v>-48426015.539999999</v>
          </cell>
          <cell r="I2018">
            <v>-60368673.93</v>
          </cell>
          <cell r="J2018">
            <v>-44244619.960000001</v>
          </cell>
          <cell r="K2018">
            <v>-34672813.780000001</v>
          </cell>
          <cell r="L2018">
            <v>-29210862.949999999</v>
          </cell>
          <cell r="M2018">
            <v>-20222942.600000001</v>
          </cell>
          <cell r="N2018">
            <v>-18950166.399999999</v>
          </cell>
          <cell r="O2018">
            <v>-18574766.75</v>
          </cell>
          <cell r="P2018">
            <v>-18127025.32</v>
          </cell>
          <cell r="Q2018">
            <v>-39723704.031666659</v>
          </cell>
          <cell r="T2018" t="str">
            <v>56</v>
          </cell>
          <cell r="V2018">
            <v>0</v>
          </cell>
          <cell r="W2018">
            <v>0</v>
          </cell>
          <cell r="X2018">
            <v>0</v>
          </cell>
          <cell r="AD2018">
            <v>0</v>
          </cell>
          <cell r="AE2018">
            <v>-39723704.031666659</v>
          </cell>
          <cell r="AF2018">
            <v>-39723704.031666659</v>
          </cell>
          <cell r="AG2018">
            <v>-39723704.031666659</v>
          </cell>
          <cell r="AJ2018">
            <v>0</v>
          </cell>
        </row>
        <row r="2019">
          <cell r="A2019">
            <v>24400011</v>
          </cell>
          <cell r="C2019" t="str">
            <v>Unrealized Loss LT - Core Pwr/Gas for Pwr</v>
          </cell>
          <cell r="D2019">
            <v>-36679318.259999998</v>
          </cell>
          <cell r="E2019">
            <v>-33276516</v>
          </cell>
          <cell r="F2019">
            <v>-34197738.549999997</v>
          </cell>
          <cell r="G2019">
            <v>-30652366.300000001</v>
          </cell>
          <cell r="H2019">
            <v>-27991451.66</v>
          </cell>
          <cell r="I2019">
            <v>-31113403.52</v>
          </cell>
          <cell r="J2019">
            <v>-18983862.850000001</v>
          </cell>
          <cell r="K2019">
            <v>-13989756.93</v>
          </cell>
          <cell r="L2019">
            <v>-12997192.91</v>
          </cell>
          <cell r="M2019">
            <v>-12761623.57</v>
          </cell>
          <cell r="N2019">
            <v>-11171159.92</v>
          </cell>
          <cell r="O2019">
            <v>-11722522.130000001</v>
          </cell>
          <cell r="P2019">
            <v>-13073739.57</v>
          </cell>
          <cell r="Q2019">
            <v>-21977843.60458333</v>
          </cell>
          <cell r="T2019" t="str">
            <v>56</v>
          </cell>
          <cell r="V2019">
            <v>0</v>
          </cell>
          <cell r="W2019">
            <v>0</v>
          </cell>
          <cell r="X2019">
            <v>0</v>
          </cell>
          <cell r="AD2019">
            <v>0</v>
          </cell>
          <cell r="AE2019">
            <v>-21977843.60458333</v>
          </cell>
          <cell r="AF2019">
            <v>-21977843.60458333</v>
          </cell>
          <cell r="AG2019">
            <v>-21977843.60458333</v>
          </cell>
          <cell r="AJ2019">
            <v>0</v>
          </cell>
        </row>
        <row r="2020">
          <cell r="A2020">
            <v>24400012</v>
          </cell>
          <cell r="C2020" t="str">
            <v>Unrealized Loss LT - Core Gas</v>
          </cell>
          <cell r="D2020">
            <v>-17283919.140000001</v>
          </cell>
          <cell r="E2020">
            <v>-18829613.449999999</v>
          </cell>
          <cell r="F2020">
            <v>-18611713.640000001</v>
          </cell>
          <cell r="G2020">
            <v>-17123292.219999999</v>
          </cell>
          <cell r="H2020">
            <v>-16078181.890000001</v>
          </cell>
          <cell r="I2020">
            <v>-17176965.399999999</v>
          </cell>
          <cell r="J2020">
            <v>-11238751.630000001</v>
          </cell>
          <cell r="K2020">
            <v>-9185396.5299999993</v>
          </cell>
          <cell r="L2020">
            <v>-8182862.0300000003</v>
          </cell>
          <cell r="M2020">
            <v>-7097374.9400000004</v>
          </cell>
          <cell r="N2020">
            <v>-6176465.9400000004</v>
          </cell>
          <cell r="O2020">
            <v>-6658443.1900000004</v>
          </cell>
          <cell r="P2020">
            <v>-7343667.1399999997</v>
          </cell>
          <cell r="Q2020">
            <v>-12389404.5</v>
          </cell>
          <cell r="T2020" t="str">
            <v>56</v>
          </cell>
          <cell r="V2020">
            <v>0</v>
          </cell>
          <cell r="W2020">
            <v>0</v>
          </cell>
          <cell r="X2020">
            <v>0</v>
          </cell>
          <cell r="AD2020">
            <v>0</v>
          </cell>
          <cell r="AE2020">
            <v>-12389404.5</v>
          </cell>
          <cell r="AF2020">
            <v>-12389404.5</v>
          </cell>
          <cell r="AG2020">
            <v>-12389404.5</v>
          </cell>
          <cell r="AJ2020">
            <v>0</v>
          </cell>
        </row>
        <row r="2021">
          <cell r="A2021">
            <v>24400021</v>
          </cell>
          <cell r="C2021" t="str">
            <v>FAS 133 Day 1 Loss Deferral - Electric - ST</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T2021" t="str">
            <v>56</v>
          </cell>
          <cell r="V2021">
            <v>0</v>
          </cell>
          <cell r="W2021">
            <v>0</v>
          </cell>
          <cell r="X2021">
            <v>0</v>
          </cell>
          <cell r="AD2021">
            <v>0</v>
          </cell>
          <cell r="AE2021">
            <v>0</v>
          </cell>
          <cell r="AF2021">
            <v>0</v>
          </cell>
          <cell r="AG2021">
            <v>0</v>
          </cell>
          <cell r="AJ2021">
            <v>0</v>
          </cell>
        </row>
        <row r="2022">
          <cell r="A2022">
            <v>24400022</v>
          </cell>
          <cell r="C2022" t="str">
            <v>FAS 157 Liability Reserve - ST Gas</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T2022" t="str">
            <v>56</v>
          </cell>
          <cell r="V2022">
            <v>0</v>
          </cell>
          <cell r="W2022">
            <v>0</v>
          </cell>
          <cell r="X2022">
            <v>0</v>
          </cell>
          <cell r="AD2022">
            <v>0</v>
          </cell>
          <cell r="AE2022">
            <v>0</v>
          </cell>
          <cell r="AF2022">
            <v>0</v>
          </cell>
          <cell r="AG2022">
            <v>0</v>
          </cell>
          <cell r="AJ2022">
            <v>0</v>
          </cell>
        </row>
        <row r="2023">
          <cell r="A2023">
            <v>24400031</v>
          </cell>
          <cell r="C2023" t="str">
            <v>FAS 133 Day 1 Loss Deferral - Electric - LT</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T2023" t="str">
            <v>56</v>
          </cell>
          <cell r="V2023">
            <v>0</v>
          </cell>
          <cell r="W2023">
            <v>0</v>
          </cell>
          <cell r="X2023">
            <v>0</v>
          </cell>
          <cell r="AD2023">
            <v>0</v>
          </cell>
          <cell r="AE2023">
            <v>0</v>
          </cell>
          <cell r="AF2023">
            <v>0</v>
          </cell>
          <cell r="AG2023">
            <v>0</v>
          </cell>
          <cell r="AJ2023">
            <v>0</v>
          </cell>
        </row>
        <row r="2024">
          <cell r="A2024">
            <v>24400032</v>
          </cell>
          <cell r="C2024" t="str">
            <v>FAS 157 Liability Reserve - LT Gas</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T2024" t="str">
            <v>56</v>
          </cell>
          <cell r="V2024">
            <v>0</v>
          </cell>
          <cell r="W2024">
            <v>0</v>
          </cell>
          <cell r="X2024">
            <v>0</v>
          </cell>
          <cell r="AD2024">
            <v>0</v>
          </cell>
          <cell r="AE2024">
            <v>0</v>
          </cell>
          <cell r="AF2024">
            <v>0</v>
          </cell>
          <cell r="AG2024">
            <v>0</v>
          </cell>
          <cell r="AJ2024">
            <v>0</v>
          </cell>
        </row>
        <row r="2025">
          <cell r="A2025">
            <v>24400041</v>
          </cell>
          <cell r="C2025" t="str">
            <v>FAS 157 Liability Reserve - ST Electric</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T2025" t="str">
            <v>56</v>
          </cell>
          <cell r="AD2025">
            <v>0</v>
          </cell>
          <cell r="AE2025">
            <v>0</v>
          </cell>
          <cell r="AF2025">
            <v>0</v>
          </cell>
          <cell r="AG2025">
            <v>0</v>
          </cell>
          <cell r="AJ2025">
            <v>0</v>
          </cell>
        </row>
        <row r="2026">
          <cell r="A2026">
            <v>24400051</v>
          </cell>
          <cell r="C2026" t="str">
            <v>FAS 157 Liability Reserve - LT Electric</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T2026" t="str">
            <v>56</v>
          </cell>
          <cell r="AD2026">
            <v>0</v>
          </cell>
          <cell r="AE2026">
            <v>0</v>
          </cell>
          <cell r="AF2026">
            <v>0</v>
          </cell>
          <cell r="AG2026">
            <v>0</v>
          </cell>
          <cell r="AJ2026">
            <v>0</v>
          </cell>
        </row>
        <row r="2027">
          <cell r="A2027">
            <v>24400061</v>
          </cell>
          <cell r="C2027" t="str">
            <v>FAS 133 Unrealized Loss - RECs ST</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T2027" t="str">
            <v>56</v>
          </cell>
          <cell r="AE2027">
            <v>0</v>
          </cell>
          <cell r="AF2027">
            <v>0</v>
          </cell>
          <cell r="AG2027">
            <v>0</v>
          </cell>
          <cell r="AJ2027">
            <v>0</v>
          </cell>
        </row>
        <row r="2028">
          <cell r="A2028">
            <v>24400071</v>
          </cell>
          <cell r="C2028" t="str">
            <v>FAS 133 Unrealized Loss - RECs LT</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T2028" t="str">
            <v>56</v>
          </cell>
          <cell r="AE2028">
            <v>0</v>
          </cell>
          <cell r="AF2028">
            <v>0</v>
          </cell>
          <cell r="AG2028">
            <v>0</v>
          </cell>
          <cell r="AJ2028">
            <v>0</v>
          </cell>
        </row>
        <row r="2029">
          <cell r="A2029">
            <v>24500001</v>
          </cell>
          <cell r="C2029" t="str">
            <v>CFH Locked in OCI Loss ST - Core Pwr/Gas for Pwr</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T2029" t="str">
            <v>56</v>
          </cell>
          <cell r="V2029">
            <v>0</v>
          </cell>
          <cell r="W2029">
            <v>0</v>
          </cell>
          <cell r="X2029">
            <v>0</v>
          </cell>
          <cell r="AD2029">
            <v>0</v>
          </cell>
          <cell r="AE2029">
            <v>0</v>
          </cell>
          <cell r="AF2029">
            <v>0</v>
          </cell>
          <cell r="AG2029">
            <v>0</v>
          </cell>
          <cell r="AJ2029">
            <v>0</v>
          </cell>
        </row>
        <row r="2030">
          <cell r="A2030">
            <v>24500002</v>
          </cell>
          <cell r="C2030" t="str">
            <v>FAS 133 Unrealized Loss - ST</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T2030" t="str">
            <v>56</v>
          </cell>
          <cell r="V2030">
            <v>0</v>
          </cell>
          <cell r="W2030">
            <v>0</v>
          </cell>
          <cell r="X2030">
            <v>0</v>
          </cell>
          <cell r="AD2030">
            <v>0</v>
          </cell>
          <cell r="AE2030">
            <v>0</v>
          </cell>
          <cell r="AF2030">
            <v>0</v>
          </cell>
          <cell r="AG2030">
            <v>0</v>
          </cell>
          <cell r="AJ2030">
            <v>0</v>
          </cell>
        </row>
        <row r="2031">
          <cell r="A2031">
            <v>24500003</v>
          </cell>
          <cell r="C2031" t="str">
            <v>FAS 133 CFH Unrealized Loss - TLock S/T</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T2031" t="str">
            <v>56</v>
          </cell>
          <cell r="V2031">
            <v>0</v>
          </cell>
          <cell r="W2031">
            <v>0</v>
          </cell>
          <cell r="X2031">
            <v>0</v>
          </cell>
          <cell r="AD2031">
            <v>0</v>
          </cell>
          <cell r="AE2031">
            <v>0</v>
          </cell>
          <cell r="AF2031">
            <v>0</v>
          </cell>
          <cell r="AG2031">
            <v>0</v>
          </cell>
          <cell r="AJ2031">
            <v>0</v>
          </cell>
        </row>
        <row r="2032">
          <cell r="A2032">
            <v>24500011</v>
          </cell>
          <cell r="C2032" t="str">
            <v>CFH Locked in OCI Loss LT - Core Pwr/Gas for Pwr</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T2032" t="str">
            <v>56</v>
          </cell>
          <cell r="V2032">
            <v>0</v>
          </cell>
          <cell r="W2032">
            <v>0</v>
          </cell>
          <cell r="X2032">
            <v>0</v>
          </cell>
          <cell r="AD2032">
            <v>0</v>
          </cell>
          <cell r="AE2032">
            <v>0</v>
          </cell>
          <cell r="AF2032">
            <v>0</v>
          </cell>
          <cell r="AG2032">
            <v>0</v>
          </cell>
          <cell r="AJ2032">
            <v>0</v>
          </cell>
        </row>
        <row r="2033">
          <cell r="A2033">
            <v>24500012</v>
          </cell>
          <cell r="C2033" t="str">
            <v>FAS 133 Unrealized Loss - LT</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T2033" t="str">
            <v>56</v>
          </cell>
          <cell r="V2033">
            <v>0</v>
          </cell>
          <cell r="W2033">
            <v>0</v>
          </cell>
          <cell r="X2033">
            <v>0</v>
          </cell>
          <cell r="AD2033">
            <v>0</v>
          </cell>
          <cell r="AE2033">
            <v>0</v>
          </cell>
          <cell r="AF2033">
            <v>0</v>
          </cell>
          <cell r="AG2033">
            <v>0</v>
          </cell>
          <cell r="AJ2033">
            <v>0</v>
          </cell>
        </row>
        <row r="2034">
          <cell r="A2034">
            <v>24500021</v>
          </cell>
          <cell r="C2034" t="str">
            <v>FAS 133 -Ineffective CFH Loss ST</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T2034" t="str">
            <v>56</v>
          </cell>
          <cell r="V2034">
            <v>0</v>
          </cell>
          <cell r="W2034">
            <v>0</v>
          </cell>
          <cell r="X2034">
            <v>0</v>
          </cell>
          <cell r="AD2034">
            <v>0</v>
          </cell>
          <cell r="AE2034">
            <v>0</v>
          </cell>
          <cell r="AF2034">
            <v>0</v>
          </cell>
          <cell r="AG2034">
            <v>0</v>
          </cell>
          <cell r="AJ2034">
            <v>0</v>
          </cell>
        </row>
        <row r="2035">
          <cell r="A2035">
            <v>24500022</v>
          </cell>
          <cell r="C2035" t="str">
            <v>FAS 157 Liability Reserve - ST Gas</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T2035" t="str">
            <v>56</v>
          </cell>
          <cell r="AD2035">
            <v>0</v>
          </cell>
          <cell r="AE2035">
            <v>0</v>
          </cell>
          <cell r="AF2035">
            <v>0</v>
          </cell>
          <cell r="AG2035">
            <v>0</v>
          </cell>
          <cell r="AJ2035">
            <v>0</v>
          </cell>
        </row>
        <row r="2036">
          <cell r="A2036">
            <v>24500023</v>
          </cell>
          <cell r="C2036" t="str">
            <v>FAS 133 CFH Unrealized Loss - Fwd Swap</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T2036" t="str">
            <v>56</v>
          </cell>
          <cell r="V2036">
            <v>0</v>
          </cell>
          <cell r="W2036">
            <v>0</v>
          </cell>
          <cell r="X2036">
            <v>0</v>
          </cell>
          <cell r="AD2036">
            <v>0</v>
          </cell>
          <cell r="AE2036">
            <v>0</v>
          </cell>
          <cell r="AF2036">
            <v>0</v>
          </cell>
          <cell r="AG2036">
            <v>0</v>
          </cell>
          <cell r="AJ2036">
            <v>0</v>
          </cell>
        </row>
        <row r="2037">
          <cell r="A2037">
            <v>24500031</v>
          </cell>
          <cell r="C2037" t="str">
            <v>FAS 133 -Ineffective CFH Loss LT</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T2037" t="str">
            <v>56</v>
          </cell>
          <cell r="V2037">
            <v>0</v>
          </cell>
          <cell r="W2037">
            <v>0</v>
          </cell>
          <cell r="X2037">
            <v>0</v>
          </cell>
          <cell r="AD2037">
            <v>0</v>
          </cell>
          <cell r="AE2037">
            <v>0</v>
          </cell>
          <cell r="AF2037">
            <v>0</v>
          </cell>
          <cell r="AG2037">
            <v>0</v>
          </cell>
          <cell r="AJ2037">
            <v>0</v>
          </cell>
        </row>
        <row r="2038">
          <cell r="A2038">
            <v>24500032</v>
          </cell>
          <cell r="C2038" t="str">
            <v>FAS 157 Liability Reserve - LT Gas</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T2038" t="str">
            <v>56</v>
          </cell>
          <cell r="AD2038">
            <v>0</v>
          </cell>
          <cell r="AE2038">
            <v>0</v>
          </cell>
          <cell r="AF2038">
            <v>0</v>
          </cell>
          <cell r="AG2038">
            <v>0</v>
          </cell>
          <cell r="AJ2038">
            <v>0</v>
          </cell>
        </row>
        <row r="2039">
          <cell r="A2039">
            <v>24500051</v>
          </cell>
          <cell r="C2039" t="str">
            <v>FAS 157 Liability Reserve - ST Electric</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T2039" t="str">
            <v>56</v>
          </cell>
          <cell r="AD2039">
            <v>0</v>
          </cell>
          <cell r="AE2039">
            <v>0</v>
          </cell>
          <cell r="AF2039">
            <v>0</v>
          </cell>
          <cell r="AG2039">
            <v>0</v>
          </cell>
          <cell r="AJ2039">
            <v>0</v>
          </cell>
        </row>
        <row r="2040">
          <cell r="A2040">
            <v>24500061</v>
          </cell>
          <cell r="C2040" t="str">
            <v>FAS 157 Liability Reserve - LT Electric</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T2040" t="str">
            <v>56</v>
          </cell>
          <cell r="AD2040">
            <v>0</v>
          </cell>
          <cell r="AE2040">
            <v>0</v>
          </cell>
          <cell r="AF2040">
            <v>0</v>
          </cell>
          <cell r="AG2040">
            <v>0</v>
          </cell>
          <cell r="AJ2040">
            <v>0</v>
          </cell>
        </row>
        <row r="2041">
          <cell r="A2041">
            <v>24500111</v>
          </cell>
          <cell r="C2041" t="str">
            <v>CFH Locked in OCI Loss ST - Core Pwr/Gas for Pwr</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T2041" t="str">
            <v>56</v>
          </cell>
          <cell r="AD2041">
            <v>0</v>
          </cell>
          <cell r="AE2041">
            <v>0</v>
          </cell>
          <cell r="AF2041">
            <v>0</v>
          </cell>
          <cell r="AG2041">
            <v>0</v>
          </cell>
          <cell r="AJ2041">
            <v>0</v>
          </cell>
        </row>
        <row r="2042">
          <cell r="A2042">
            <v>24500121</v>
          </cell>
          <cell r="C2042" t="str">
            <v>CFH Locked in OCI Loss LT - Core Pwr/Gas for Pwr</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T2042" t="str">
            <v>56</v>
          </cell>
          <cell r="AD2042">
            <v>0</v>
          </cell>
          <cell r="AE2042">
            <v>0</v>
          </cell>
          <cell r="AF2042">
            <v>0</v>
          </cell>
          <cell r="AG2042">
            <v>0</v>
          </cell>
          <cell r="AJ2042">
            <v>0</v>
          </cell>
        </row>
        <row r="2043">
          <cell r="A2043">
            <v>25200001</v>
          </cell>
          <cell r="C2043" t="str">
            <v>Contra JPUD CIAC</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t="str">
            <v>30</v>
          </cell>
          <cell r="T2043" t="str">
            <v>20</v>
          </cell>
          <cell r="V2043">
            <v>0</v>
          </cell>
          <cell r="W2043">
            <v>0</v>
          </cell>
          <cell r="X2043">
            <v>0</v>
          </cell>
          <cell r="Y2043">
            <v>0</v>
          </cell>
          <cell r="Z2043">
            <v>0</v>
          </cell>
          <cell r="AA2043">
            <v>0</v>
          </cell>
          <cell r="AD2043">
            <v>0</v>
          </cell>
          <cell r="AJ2043">
            <v>0</v>
          </cell>
        </row>
        <row r="2044">
          <cell r="A2044">
            <v>25200002</v>
          </cell>
          <cell r="C2044" t="str">
            <v>Advances Refundable User</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S2044">
            <v>8</v>
          </cell>
          <cell r="T2044" t="str">
            <v>38</v>
          </cell>
          <cell r="V2044">
            <v>0</v>
          </cell>
          <cell r="W2044">
            <v>0</v>
          </cell>
          <cell r="X2044">
            <v>0</v>
          </cell>
          <cell r="Z2044">
            <v>0</v>
          </cell>
          <cell r="AA2044">
            <v>0</v>
          </cell>
          <cell r="AB2044">
            <v>0</v>
          </cell>
          <cell r="AC2044">
            <v>0</v>
          </cell>
          <cell r="AD2044">
            <v>0</v>
          </cell>
          <cell r="AJ2044">
            <v>0</v>
          </cell>
        </row>
        <row r="2045">
          <cell r="A2045">
            <v>25200022</v>
          </cell>
          <cell r="C2045" t="str">
            <v>Rule 7 Customer Advances</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S2045">
            <v>8</v>
          </cell>
          <cell r="T2045" t="str">
            <v>38</v>
          </cell>
          <cell r="V2045">
            <v>0</v>
          </cell>
          <cell r="W2045">
            <v>0</v>
          </cell>
          <cell r="X2045">
            <v>0</v>
          </cell>
          <cell r="Z2045">
            <v>0</v>
          </cell>
          <cell r="AA2045">
            <v>0</v>
          </cell>
          <cell r="AB2045">
            <v>0</v>
          </cell>
          <cell r="AC2045">
            <v>0</v>
          </cell>
          <cell r="AD2045">
            <v>0</v>
          </cell>
          <cell r="AJ2045">
            <v>0</v>
          </cell>
        </row>
        <row r="2046">
          <cell r="A2046">
            <v>25200032</v>
          </cell>
          <cell r="C2046" t="str">
            <v>Developers Deposit Rule 7</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S2046">
            <v>8</v>
          </cell>
          <cell r="T2046" t="str">
            <v>38</v>
          </cell>
          <cell r="V2046">
            <v>0</v>
          </cell>
          <cell r="W2046">
            <v>0</v>
          </cell>
          <cell r="X2046">
            <v>0</v>
          </cell>
          <cell r="Z2046">
            <v>0</v>
          </cell>
          <cell r="AA2046">
            <v>0</v>
          </cell>
          <cell r="AB2046">
            <v>0</v>
          </cell>
          <cell r="AD2046">
            <v>0</v>
          </cell>
          <cell r="AJ2046">
            <v>0</v>
          </cell>
        </row>
        <row r="2047">
          <cell r="A2047">
            <v>25200111</v>
          </cell>
          <cell r="C2047" t="str">
            <v>1998 Cust Advances for Construction</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30</v>
          </cell>
          <cell r="T2047">
            <v>20</v>
          </cell>
          <cell r="V2047">
            <v>0</v>
          </cell>
          <cell r="W2047">
            <v>0</v>
          </cell>
          <cell r="X2047">
            <v>0</v>
          </cell>
          <cell r="Y2047">
            <v>0</v>
          </cell>
          <cell r="AA2047">
            <v>0</v>
          </cell>
          <cell r="AB2047">
            <v>0</v>
          </cell>
          <cell r="AC2047">
            <v>0</v>
          </cell>
          <cell r="AD2047">
            <v>0</v>
          </cell>
          <cell r="AJ2047">
            <v>0</v>
          </cell>
        </row>
        <row r="2048">
          <cell r="A2048">
            <v>25200121</v>
          </cell>
          <cell r="C2048" t="str">
            <v>Cust Advances for  Const Posted 9/1</v>
          </cell>
          <cell r="D2048">
            <v>-135739.34</v>
          </cell>
          <cell r="E2048">
            <v>-135739.34</v>
          </cell>
          <cell r="F2048">
            <v>0</v>
          </cell>
          <cell r="G2048">
            <v>0</v>
          </cell>
          <cell r="H2048">
            <v>0</v>
          </cell>
          <cell r="I2048">
            <v>0</v>
          </cell>
          <cell r="J2048">
            <v>0</v>
          </cell>
          <cell r="K2048">
            <v>0</v>
          </cell>
          <cell r="L2048">
            <v>0</v>
          </cell>
          <cell r="M2048">
            <v>0</v>
          </cell>
          <cell r="N2048">
            <v>0</v>
          </cell>
          <cell r="O2048">
            <v>0</v>
          </cell>
          <cell r="P2048">
            <v>0</v>
          </cell>
          <cell r="Q2048">
            <v>-16967.4175</v>
          </cell>
          <cell r="R2048">
            <v>30</v>
          </cell>
          <cell r="T2048">
            <v>20</v>
          </cell>
          <cell r="V2048">
            <v>0</v>
          </cell>
          <cell r="W2048">
            <v>0</v>
          </cell>
          <cell r="X2048">
            <v>0</v>
          </cell>
          <cell r="Y2048">
            <v>-16967.4175</v>
          </cell>
          <cell r="AA2048">
            <v>-16967.4175</v>
          </cell>
          <cell r="AC2048">
            <v>0</v>
          </cell>
          <cell r="AD2048">
            <v>0</v>
          </cell>
          <cell r="AJ2048">
            <v>0</v>
          </cell>
        </row>
        <row r="2049">
          <cell r="A2049">
            <v>25200122</v>
          </cell>
          <cell r="C2049" t="str">
            <v>Rule 7 Customer Advances Posted 9/1</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t="str">
            <v xml:space="preserve"> </v>
          </cell>
          <cell r="S2049">
            <v>8</v>
          </cell>
          <cell r="T2049" t="str">
            <v>38</v>
          </cell>
          <cell r="V2049">
            <v>0</v>
          </cell>
          <cell r="W2049">
            <v>0</v>
          </cell>
          <cell r="X2049">
            <v>0</v>
          </cell>
          <cell r="Z2049">
            <v>0</v>
          </cell>
          <cell r="AA2049">
            <v>0</v>
          </cell>
          <cell r="AB2049">
            <v>0</v>
          </cell>
          <cell r="AD2049">
            <v>0</v>
          </cell>
          <cell r="AJ2049">
            <v>0</v>
          </cell>
        </row>
        <row r="2050">
          <cell r="A2050">
            <v>25200132</v>
          </cell>
          <cell r="C2050" t="str">
            <v>Developers Deposit Rule 7 Posted 9/1</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S2050">
            <v>8</v>
          </cell>
          <cell r="T2050" t="str">
            <v>38</v>
          </cell>
          <cell r="V2050">
            <v>0</v>
          </cell>
          <cell r="W2050">
            <v>0</v>
          </cell>
          <cell r="X2050">
            <v>0</v>
          </cell>
          <cell r="Z2050">
            <v>0</v>
          </cell>
          <cell r="AA2050">
            <v>0</v>
          </cell>
          <cell r="AB2050">
            <v>0</v>
          </cell>
          <cell r="AD2050">
            <v>0</v>
          </cell>
          <cell r="AJ2050">
            <v>0</v>
          </cell>
        </row>
        <row r="2051">
          <cell r="A2051">
            <v>25200141</v>
          </cell>
          <cell r="C2051" t="str">
            <v>Contractor's Security Bond</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30</v>
          </cell>
          <cell r="T2051">
            <v>20</v>
          </cell>
          <cell r="V2051">
            <v>0</v>
          </cell>
          <cell r="W2051">
            <v>0</v>
          </cell>
          <cell r="X2051">
            <v>0</v>
          </cell>
          <cell r="Y2051">
            <v>0</v>
          </cell>
          <cell r="AA2051">
            <v>0</v>
          </cell>
          <cell r="AB2051">
            <v>0</v>
          </cell>
          <cell r="AC2051">
            <v>0</v>
          </cell>
          <cell r="AD2051">
            <v>0</v>
          </cell>
          <cell r="AJ2051">
            <v>0</v>
          </cell>
        </row>
        <row r="2052">
          <cell r="A2052">
            <v>25200142</v>
          </cell>
          <cell r="C2052" t="str">
            <v>NewRule7 nonref zero consump cust advan</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S2052">
            <v>8</v>
          </cell>
          <cell r="T2052" t="str">
            <v>38</v>
          </cell>
          <cell r="V2052">
            <v>0</v>
          </cell>
          <cell r="W2052">
            <v>0</v>
          </cell>
          <cell r="X2052">
            <v>0</v>
          </cell>
          <cell r="Z2052">
            <v>0</v>
          </cell>
          <cell r="AA2052">
            <v>0</v>
          </cell>
          <cell r="AB2052">
            <v>0</v>
          </cell>
          <cell r="AD2052">
            <v>0</v>
          </cell>
          <cell r="AJ2052">
            <v>0</v>
          </cell>
        </row>
        <row r="2053">
          <cell r="A2053">
            <v>25200151</v>
          </cell>
          <cell r="C2053" t="str">
            <v>Temp - Residential Plat Elect Customer Advance</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t="str">
            <v>30</v>
          </cell>
          <cell r="T2053" t="str">
            <v>20</v>
          </cell>
          <cell r="V2053">
            <v>0</v>
          </cell>
          <cell r="W2053">
            <v>0</v>
          </cell>
          <cell r="X2053">
            <v>0</v>
          </cell>
          <cell r="Y2053">
            <v>0</v>
          </cell>
          <cell r="AA2053">
            <v>0</v>
          </cell>
          <cell r="AC2053">
            <v>0</v>
          </cell>
          <cell r="AD2053">
            <v>0</v>
          </cell>
          <cell r="AJ2053">
            <v>0</v>
          </cell>
        </row>
        <row r="2054">
          <cell r="A2054">
            <v>25200152</v>
          </cell>
          <cell r="C2054" t="str">
            <v>NewRule 7 Refund zero consump cust adva</v>
          </cell>
          <cell r="D2054">
            <v>-107354.9</v>
          </cell>
          <cell r="E2054">
            <v>-107354.9</v>
          </cell>
          <cell r="F2054">
            <v>-15660.38</v>
          </cell>
          <cell r="G2054">
            <v>-15660.38</v>
          </cell>
          <cell r="H2054">
            <v>-15660.38</v>
          </cell>
          <cell r="I2054">
            <v>-15660.38</v>
          </cell>
          <cell r="J2054">
            <v>-15660.38</v>
          </cell>
          <cell r="K2054">
            <v>-15660.38</v>
          </cell>
          <cell r="L2054">
            <v>-15660.38</v>
          </cell>
          <cell r="M2054">
            <v>-15660.38</v>
          </cell>
          <cell r="N2054">
            <v>-15660.38</v>
          </cell>
          <cell r="O2054">
            <v>-15660.38</v>
          </cell>
          <cell r="P2054">
            <v>-15660.38</v>
          </cell>
          <cell r="Q2054">
            <v>-27122.195000000003</v>
          </cell>
          <cell r="S2054">
            <v>8</v>
          </cell>
          <cell r="T2054" t="str">
            <v>38</v>
          </cell>
          <cell r="V2054">
            <v>0</v>
          </cell>
          <cell r="W2054">
            <v>0</v>
          </cell>
          <cell r="X2054">
            <v>0</v>
          </cell>
          <cell r="Z2054">
            <v>-27122.195000000003</v>
          </cell>
          <cell r="AA2054">
            <v>-27122.195000000003</v>
          </cell>
          <cell r="AB2054">
            <v>0</v>
          </cell>
          <cell r="AD2054">
            <v>0</v>
          </cell>
          <cell r="AJ2054">
            <v>0</v>
          </cell>
        </row>
        <row r="2055">
          <cell r="A2055">
            <v>25200161</v>
          </cell>
          <cell r="C2055" t="str">
            <v>Residential Single Family Elec Customer</v>
          </cell>
          <cell r="D2055">
            <v>-6328524.6399999997</v>
          </cell>
          <cell r="E2055">
            <v>-6537682.3099999996</v>
          </cell>
          <cell r="F2055">
            <v>-5715126.54</v>
          </cell>
          <cell r="G2055">
            <v>-5891810.0499999998</v>
          </cell>
          <cell r="H2055">
            <v>-6045290.8899999997</v>
          </cell>
          <cell r="I2055">
            <v>-6154055.6600000001</v>
          </cell>
          <cell r="J2055">
            <v>-6290780.9199999999</v>
          </cell>
          <cell r="K2055">
            <v>-6430928.9199999999</v>
          </cell>
          <cell r="L2055">
            <v>-6616703.9699999997</v>
          </cell>
          <cell r="M2055">
            <v>-6748935.21</v>
          </cell>
          <cell r="N2055">
            <v>-6840582.5199999996</v>
          </cell>
          <cell r="O2055">
            <v>-7065758.4299999997</v>
          </cell>
          <cell r="P2055">
            <v>-7309827.9900000002</v>
          </cell>
          <cell r="Q2055">
            <v>-6429735.9779166654</v>
          </cell>
          <cell r="R2055">
            <v>30</v>
          </cell>
          <cell r="T2055">
            <v>20</v>
          </cell>
          <cell r="V2055">
            <v>0</v>
          </cell>
          <cell r="W2055">
            <v>0</v>
          </cell>
          <cell r="X2055">
            <v>0</v>
          </cell>
          <cell r="Y2055">
            <v>-6429735.9779166654</v>
          </cell>
          <cell r="AA2055">
            <v>-6429735.9779166654</v>
          </cell>
          <cell r="AC2055">
            <v>0</v>
          </cell>
          <cell r="AD2055">
            <v>0</v>
          </cell>
          <cell r="AJ2055">
            <v>0</v>
          </cell>
        </row>
        <row r="2056">
          <cell r="A2056">
            <v>25200171</v>
          </cell>
          <cell r="C2056" t="str">
            <v>Residential Plat Elec Customer Advances</v>
          </cell>
          <cell r="D2056">
            <v>-13718266.960000001</v>
          </cell>
          <cell r="E2056">
            <v>-14238513.24</v>
          </cell>
          <cell r="F2056">
            <v>-14203667.52</v>
          </cell>
          <cell r="G2056">
            <v>-13888513.93</v>
          </cell>
          <cell r="H2056">
            <v>-13850204.67</v>
          </cell>
          <cell r="I2056">
            <v>-14103746.630000001</v>
          </cell>
          <cell r="J2056">
            <v>-14187551.65</v>
          </cell>
          <cell r="K2056">
            <v>-15093602.380000001</v>
          </cell>
          <cell r="L2056">
            <v>-15509477.33</v>
          </cell>
          <cell r="M2056">
            <v>-15405629.75</v>
          </cell>
          <cell r="N2056">
            <v>-15311890.09</v>
          </cell>
          <cell r="O2056">
            <v>-15765278.390000001</v>
          </cell>
          <cell r="P2056">
            <v>-16599170.85</v>
          </cell>
          <cell r="Q2056">
            <v>-14726399.540416665</v>
          </cell>
          <cell r="R2056">
            <v>30</v>
          </cell>
          <cell r="T2056">
            <v>20</v>
          </cell>
          <cell r="V2056">
            <v>0</v>
          </cell>
          <cell r="W2056">
            <v>0</v>
          </cell>
          <cell r="X2056">
            <v>0</v>
          </cell>
          <cell r="Y2056">
            <v>-14726399.540416665</v>
          </cell>
          <cell r="AA2056">
            <v>-14726399.540416665</v>
          </cell>
          <cell r="AC2056">
            <v>0</v>
          </cell>
          <cell r="AD2056">
            <v>0</v>
          </cell>
          <cell r="AJ2056">
            <v>0</v>
          </cell>
        </row>
        <row r="2057">
          <cell r="A2057">
            <v>25200181</v>
          </cell>
          <cell r="C2057" t="str">
            <v>Non-Residential Elec Customer Advances</v>
          </cell>
          <cell r="D2057">
            <v>-32391132.699999999</v>
          </cell>
          <cell r="E2057">
            <v>-33133719.09</v>
          </cell>
          <cell r="F2057">
            <v>-30298118.91</v>
          </cell>
          <cell r="G2057">
            <v>-31030159.25</v>
          </cell>
          <cell r="H2057">
            <v>-31887632.120000001</v>
          </cell>
          <cell r="I2057">
            <v>-32515280.82</v>
          </cell>
          <cell r="J2057">
            <v>-33062558.52</v>
          </cell>
          <cell r="K2057">
            <v>-33446510.52</v>
          </cell>
          <cell r="L2057">
            <v>-34548596.07</v>
          </cell>
          <cell r="M2057">
            <v>-35015323.869999997</v>
          </cell>
          <cell r="N2057">
            <v>-35688031.079999998</v>
          </cell>
          <cell r="O2057">
            <v>-36801976.229999997</v>
          </cell>
          <cell r="P2057">
            <v>-37894853.18</v>
          </cell>
          <cell r="Q2057">
            <v>-33547574.951666668</v>
          </cell>
          <cell r="R2057">
            <v>30</v>
          </cell>
          <cell r="T2057">
            <v>20</v>
          </cell>
          <cell r="V2057">
            <v>0</v>
          </cell>
          <cell r="W2057">
            <v>0</v>
          </cell>
          <cell r="X2057">
            <v>0</v>
          </cell>
          <cell r="Y2057">
            <v>-33547574.951666668</v>
          </cell>
          <cell r="AA2057">
            <v>-33547574.951666668</v>
          </cell>
          <cell r="AC2057">
            <v>0</v>
          </cell>
          <cell r="AD2057">
            <v>0</v>
          </cell>
          <cell r="AJ2057">
            <v>0</v>
          </cell>
        </row>
        <row r="2058">
          <cell r="A2058">
            <v>25200191</v>
          </cell>
          <cell r="C2058" t="str">
            <v>CIAC - Seattle Public Utilities-Electri</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30</v>
          </cell>
          <cell r="T2058">
            <v>20</v>
          </cell>
          <cell r="V2058">
            <v>0</v>
          </cell>
          <cell r="W2058">
            <v>0</v>
          </cell>
          <cell r="X2058">
            <v>0</v>
          </cell>
          <cell r="Y2058">
            <v>0</v>
          </cell>
          <cell r="AA2058">
            <v>0</v>
          </cell>
          <cell r="AC2058">
            <v>0</v>
          </cell>
          <cell r="AD2058">
            <v>0</v>
          </cell>
          <cell r="AJ2058">
            <v>0</v>
          </cell>
        </row>
        <row r="2059">
          <cell r="A2059">
            <v>25200201</v>
          </cell>
          <cell r="C2059" t="str">
            <v>Transmission Network Credits Payable</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t="str">
            <v>30</v>
          </cell>
          <cell r="T2059" t="str">
            <v>20</v>
          </cell>
          <cell r="V2059">
            <v>0</v>
          </cell>
          <cell r="W2059">
            <v>0</v>
          </cell>
          <cell r="X2059">
            <v>0</v>
          </cell>
          <cell r="Y2059">
            <v>0</v>
          </cell>
          <cell r="AA2059">
            <v>0</v>
          </cell>
          <cell r="AC2059">
            <v>0</v>
          </cell>
          <cell r="AD2059">
            <v>0</v>
          </cell>
          <cell r="AJ2059">
            <v>0</v>
          </cell>
        </row>
        <row r="2060">
          <cell r="A2060">
            <v>25200202</v>
          </cell>
          <cell r="C2060" t="str">
            <v>Rule 7 Cust Adv With Tax (9-1-03)</v>
          </cell>
          <cell r="D2060">
            <v>-21339624.16</v>
          </cell>
          <cell r="E2060">
            <v>-21764799.370000001</v>
          </cell>
          <cell r="F2060">
            <v>-17871221.739999998</v>
          </cell>
          <cell r="G2060">
            <v>-18083738.289999999</v>
          </cell>
          <cell r="H2060">
            <v>-18405436.68</v>
          </cell>
          <cell r="I2060">
            <v>-18742426.719999999</v>
          </cell>
          <cell r="J2060">
            <v>-18991805.960000001</v>
          </cell>
          <cell r="K2060">
            <v>-19210975.829999998</v>
          </cell>
          <cell r="L2060">
            <v>-19342140.960000001</v>
          </cell>
          <cell r="M2060">
            <v>-19643383.859999999</v>
          </cell>
          <cell r="N2060">
            <v>-20484401.579999998</v>
          </cell>
          <cell r="O2060">
            <v>-20775746.489999998</v>
          </cell>
          <cell r="P2060">
            <v>-21017779.32</v>
          </cell>
          <cell r="Q2060">
            <v>-19541231.601666663</v>
          </cell>
          <cell r="S2060">
            <v>8</v>
          </cell>
          <cell r="T2060" t="str">
            <v>38</v>
          </cell>
          <cell r="V2060">
            <v>0</v>
          </cell>
          <cell r="W2060">
            <v>0</v>
          </cell>
          <cell r="X2060">
            <v>0</v>
          </cell>
          <cell r="Z2060">
            <v>-19541231.601666663</v>
          </cell>
          <cell r="AA2060">
            <v>-19541231.601666663</v>
          </cell>
          <cell r="AB2060">
            <v>0</v>
          </cell>
          <cell r="AD2060">
            <v>0</v>
          </cell>
          <cell r="AJ2060">
            <v>0</v>
          </cell>
        </row>
        <row r="2061">
          <cell r="A2061">
            <v>25200211</v>
          </cell>
          <cell r="C2061" t="str">
            <v>Cust. Advances For Construction</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t="str">
            <v>30</v>
          </cell>
          <cell r="T2061" t="str">
            <v>20</v>
          </cell>
          <cell r="V2061">
            <v>0</v>
          </cell>
          <cell r="W2061">
            <v>0</v>
          </cell>
          <cell r="X2061">
            <v>0</v>
          </cell>
          <cell r="Y2061">
            <v>0</v>
          </cell>
          <cell r="AA2061">
            <v>0</v>
          </cell>
          <cell r="AC2061">
            <v>0</v>
          </cell>
          <cell r="AD2061">
            <v>0</v>
          </cell>
          <cell r="AJ2061">
            <v>0</v>
          </cell>
        </row>
        <row r="2062">
          <cell r="A2062">
            <v>25200212</v>
          </cell>
          <cell r="C2062" t="str">
            <v>Rule 7 Cust Adv W/O Tax (9-1-03)</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S2062">
            <v>8</v>
          </cell>
          <cell r="T2062" t="str">
            <v>38</v>
          </cell>
          <cell r="V2062">
            <v>0</v>
          </cell>
          <cell r="W2062">
            <v>0</v>
          </cell>
          <cell r="X2062">
            <v>0</v>
          </cell>
          <cell r="Z2062">
            <v>0</v>
          </cell>
          <cell r="AA2062">
            <v>0</v>
          </cell>
          <cell r="AB2062">
            <v>0</v>
          </cell>
          <cell r="AD2062">
            <v>0</v>
          </cell>
          <cell r="AJ2062">
            <v>0</v>
          </cell>
        </row>
        <row r="2063">
          <cell r="A2063">
            <v>25200222</v>
          </cell>
          <cell r="C2063" t="str">
            <v>Developers Deposit Rule 7 (9-1-03)</v>
          </cell>
          <cell r="D2063">
            <v>-1572884</v>
          </cell>
          <cell r="E2063">
            <v>-1572884</v>
          </cell>
          <cell r="F2063">
            <v>-1338611</v>
          </cell>
          <cell r="G2063">
            <v>-1294568</v>
          </cell>
          <cell r="H2063">
            <v>-1283049</v>
          </cell>
          <cell r="I2063">
            <v>-1189811</v>
          </cell>
          <cell r="J2063">
            <v>-1192764</v>
          </cell>
          <cell r="K2063">
            <v>-1210591.99</v>
          </cell>
          <cell r="L2063">
            <v>-1213152.99</v>
          </cell>
          <cell r="M2063">
            <v>-1213996.99</v>
          </cell>
          <cell r="N2063">
            <v>-1218609.99</v>
          </cell>
          <cell r="O2063">
            <v>-1288723.99</v>
          </cell>
          <cell r="P2063">
            <v>-1267886.99</v>
          </cell>
          <cell r="Q2063">
            <v>-1286429.0370833334</v>
          </cell>
          <cell r="S2063">
            <v>8</v>
          </cell>
          <cell r="T2063" t="str">
            <v>38</v>
          </cell>
          <cell r="V2063">
            <v>0</v>
          </cell>
          <cell r="W2063">
            <v>0</v>
          </cell>
          <cell r="X2063">
            <v>0</v>
          </cell>
          <cell r="Z2063">
            <v>-1286429.0370833334</v>
          </cell>
          <cell r="AA2063">
            <v>-1286429.0370833334</v>
          </cell>
          <cell r="AB2063">
            <v>0</v>
          </cell>
          <cell r="AD2063">
            <v>0</v>
          </cell>
          <cell r="AJ2063">
            <v>0</v>
          </cell>
        </row>
        <row r="2064">
          <cell r="A2064">
            <v>25200232</v>
          </cell>
          <cell r="C2064" t="str">
            <v>CA to Eliminate the NCR (9-1-03)</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T2064" t="str">
            <v>38</v>
          </cell>
          <cell r="V2064">
            <v>0</v>
          </cell>
          <cell r="W2064">
            <v>0</v>
          </cell>
          <cell r="X2064">
            <v>0</v>
          </cell>
          <cell r="AB2064">
            <v>0</v>
          </cell>
          <cell r="AC2064">
            <v>0</v>
          </cell>
          <cell r="AD2064">
            <v>0</v>
          </cell>
          <cell r="AJ2064">
            <v>0</v>
          </cell>
        </row>
        <row r="2065">
          <cell r="A2065">
            <v>25200262</v>
          </cell>
          <cell r="C2065" t="str">
            <v>Rule 7A Cust Adv With Tax (Kitt) (9-1-0</v>
          </cell>
          <cell r="D2065">
            <v>-39367.31</v>
          </cell>
          <cell r="E2065">
            <v>-39367.31</v>
          </cell>
          <cell r="F2065">
            <v>0</v>
          </cell>
          <cell r="G2065">
            <v>0</v>
          </cell>
          <cell r="H2065">
            <v>0</v>
          </cell>
          <cell r="I2065">
            <v>0</v>
          </cell>
          <cell r="J2065">
            <v>0</v>
          </cell>
          <cell r="K2065">
            <v>0</v>
          </cell>
          <cell r="L2065">
            <v>0</v>
          </cell>
          <cell r="M2065">
            <v>0</v>
          </cell>
          <cell r="N2065">
            <v>0</v>
          </cell>
          <cell r="O2065">
            <v>0</v>
          </cell>
          <cell r="P2065">
            <v>0</v>
          </cell>
          <cell r="Q2065">
            <v>-4920.9137499999997</v>
          </cell>
          <cell r="S2065">
            <v>8</v>
          </cell>
          <cell r="T2065" t="str">
            <v>38</v>
          </cell>
          <cell r="V2065">
            <v>0</v>
          </cell>
          <cell r="W2065">
            <v>0</v>
          </cell>
          <cell r="X2065">
            <v>0</v>
          </cell>
          <cell r="Z2065">
            <v>-4920.9137499999997</v>
          </cell>
          <cell r="AA2065">
            <v>-4920.9137499999997</v>
          </cell>
          <cell r="AB2065">
            <v>0</v>
          </cell>
          <cell r="AD2065">
            <v>0</v>
          </cell>
          <cell r="AJ2065">
            <v>0</v>
          </cell>
        </row>
        <row r="2066">
          <cell r="A2066">
            <v>25200272</v>
          </cell>
          <cell r="C2066" t="str">
            <v>Rule 7A Cust Adv W/O Tax (Kitt) (9-1-03</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S2066">
            <v>8</v>
          </cell>
          <cell r="T2066" t="str">
            <v>38</v>
          </cell>
          <cell r="V2066">
            <v>0</v>
          </cell>
          <cell r="W2066">
            <v>0</v>
          </cell>
          <cell r="X2066">
            <v>0</v>
          </cell>
          <cell r="Z2066">
            <v>0</v>
          </cell>
          <cell r="AA2066">
            <v>0</v>
          </cell>
          <cell r="AB2066">
            <v>0</v>
          </cell>
          <cell r="AD2066">
            <v>0</v>
          </cell>
          <cell r="AJ2066">
            <v>0</v>
          </cell>
        </row>
        <row r="2067">
          <cell r="A2067">
            <v>25300001</v>
          </cell>
          <cell r="C2067" t="str">
            <v>Colstrip 3 &amp; 4 Final Reclamation Liability</v>
          </cell>
          <cell r="D2067">
            <v>-111458.82</v>
          </cell>
          <cell r="E2067">
            <v>-117022.96</v>
          </cell>
          <cell r="F2067">
            <v>-105010.01</v>
          </cell>
          <cell r="G2067">
            <v>-107583.23</v>
          </cell>
          <cell r="H2067">
            <v>-100089.64</v>
          </cell>
          <cell r="I2067">
            <v>-104675.87</v>
          </cell>
          <cell r="J2067">
            <v>-66585.37</v>
          </cell>
          <cell r="K2067">
            <v>-39585.18</v>
          </cell>
          <cell r="L2067">
            <v>-2988792.51</v>
          </cell>
          <cell r="M2067">
            <v>0</v>
          </cell>
          <cell r="N2067">
            <v>77235.740000000005</v>
          </cell>
          <cell r="O2067">
            <v>-70910.509999999995</v>
          </cell>
          <cell r="P2067">
            <v>-68646.12</v>
          </cell>
          <cell r="Q2067">
            <v>-309422.66749999992</v>
          </cell>
          <cell r="V2067">
            <v>0</v>
          </cell>
          <cell r="W2067">
            <v>0</v>
          </cell>
          <cell r="X2067">
            <v>0</v>
          </cell>
          <cell r="AD2067">
            <v>0</v>
          </cell>
          <cell r="AH2067">
            <v>-309422.66749999992</v>
          </cell>
          <cell r="AJ2067">
            <v>0</v>
          </cell>
        </row>
        <row r="2068">
          <cell r="A2068">
            <v>25300002</v>
          </cell>
          <cell r="C2068" t="str">
            <v>Unearned Mt.Star Conversion Revenue</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T2068" t="str">
            <v>38</v>
          </cell>
          <cell r="V2068">
            <v>0</v>
          </cell>
          <cell r="W2068">
            <v>0</v>
          </cell>
          <cell r="X2068">
            <v>0</v>
          </cell>
          <cell r="AB2068">
            <v>0</v>
          </cell>
          <cell r="AC2068">
            <v>0</v>
          </cell>
          <cell r="AD2068">
            <v>0</v>
          </cell>
          <cell r="AJ2068">
            <v>0</v>
          </cell>
        </row>
        <row r="2069">
          <cell r="A2069">
            <v>25300011</v>
          </cell>
          <cell r="C2069" t="str">
            <v>J Harvey Const Encroach. Dep/BPA Kitsap</v>
          </cell>
          <cell r="D2069">
            <v>-6901</v>
          </cell>
          <cell r="E2069">
            <v>-6901</v>
          </cell>
          <cell r="F2069">
            <v>-5000</v>
          </cell>
          <cell r="G2069">
            <v>-5000</v>
          </cell>
          <cell r="H2069">
            <v>-5000</v>
          </cell>
          <cell r="I2069">
            <v>-5000</v>
          </cell>
          <cell r="J2069">
            <v>-5000</v>
          </cell>
          <cell r="K2069">
            <v>-5000</v>
          </cell>
          <cell r="L2069">
            <v>-5000</v>
          </cell>
          <cell r="M2069">
            <v>-5000</v>
          </cell>
          <cell r="N2069">
            <v>-5000</v>
          </cell>
          <cell r="O2069">
            <v>-5000</v>
          </cell>
          <cell r="P2069">
            <v>-5000</v>
          </cell>
          <cell r="Q2069">
            <v>-5237.625</v>
          </cell>
          <cell r="V2069">
            <v>0</v>
          </cell>
          <cell r="W2069">
            <v>0</v>
          </cell>
          <cell r="X2069">
            <v>0</v>
          </cell>
          <cell r="AD2069">
            <v>0</v>
          </cell>
          <cell r="AH2069">
            <v>-5237.625</v>
          </cell>
          <cell r="AJ2069">
            <v>0</v>
          </cell>
        </row>
        <row r="2070">
          <cell r="A2070">
            <v>25300022</v>
          </cell>
          <cell r="C2070" t="str">
            <v>Gas - Pipeline Capacity Assignment</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V2070">
            <v>0</v>
          </cell>
          <cell r="W2070">
            <v>0</v>
          </cell>
          <cell r="X2070">
            <v>0</v>
          </cell>
          <cell r="AD2070">
            <v>0</v>
          </cell>
          <cell r="AH2070">
            <v>0</v>
          </cell>
          <cell r="AJ2070">
            <v>0</v>
          </cell>
        </row>
        <row r="2071">
          <cell r="A2071">
            <v>25300031</v>
          </cell>
          <cell r="C2071" t="str">
            <v>Colstrip 3&amp;4 Coal Supply Agreement Loss</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V2071">
            <v>0</v>
          </cell>
          <cell r="W2071">
            <v>0</v>
          </cell>
          <cell r="X2071">
            <v>0</v>
          </cell>
          <cell r="AD2071">
            <v>0</v>
          </cell>
          <cell r="AH2071">
            <v>0</v>
          </cell>
          <cell r="AJ2071">
            <v>0</v>
          </cell>
        </row>
        <row r="2072">
          <cell r="A2072">
            <v>25300033</v>
          </cell>
          <cell r="C2072" t="str">
            <v>Deferred Compensation - Salary Deferred</v>
          </cell>
          <cell r="D2072">
            <v>-8973883.1999999993</v>
          </cell>
          <cell r="E2072">
            <v>-8836465.9299999997</v>
          </cell>
          <cell r="F2072">
            <v>-8628154.6099999994</v>
          </cell>
          <cell r="G2072">
            <v>-8792412.3000000007</v>
          </cell>
          <cell r="H2072">
            <v>-8646585.8399999999</v>
          </cell>
          <cell r="I2072">
            <v>-8513103.1500000004</v>
          </cell>
          <cell r="J2072">
            <v>-8701294.8399999999</v>
          </cell>
          <cell r="K2072">
            <v>-8598422.0700000003</v>
          </cell>
          <cell r="L2072">
            <v>-8448067.8499999996</v>
          </cell>
          <cell r="M2072">
            <v>-8442712.8300000001</v>
          </cell>
          <cell r="N2072">
            <v>-8330492.2800000003</v>
          </cell>
          <cell r="O2072">
            <v>-8209927.4299999997</v>
          </cell>
          <cell r="P2072">
            <v>-8260540.0999999996</v>
          </cell>
          <cell r="Q2072">
            <v>-8563737.5649999995</v>
          </cell>
          <cell r="U2072" t="str">
            <v>No Change</v>
          </cell>
          <cell r="V2072">
            <v>0</v>
          </cell>
          <cell r="W2072">
            <v>0</v>
          </cell>
          <cell r="X2072">
            <v>0</v>
          </cell>
          <cell r="AD2072">
            <v>0</v>
          </cell>
          <cell r="AH2072">
            <v>-8563737.5649999995</v>
          </cell>
          <cell r="AJ2072">
            <v>0</v>
          </cell>
        </row>
        <row r="2073">
          <cell r="A2073">
            <v>25300041</v>
          </cell>
          <cell r="C2073" t="str">
            <v>Deferred Electric Conservation Grant - Bremerton</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T2073" t="str">
            <v>53</v>
          </cell>
          <cell r="V2073">
            <v>0</v>
          </cell>
          <cell r="W2073">
            <v>0</v>
          </cell>
          <cell r="X2073">
            <v>0</v>
          </cell>
          <cell r="AD2073">
            <v>0</v>
          </cell>
          <cell r="AE2073">
            <v>0</v>
          </cell>
          <cell r="AF2073">
            <v>0</v>
          </cell>
          <cell r="AG2073">
            <v>0</v>
          </cell>
          <cell r="AJ2073">
            <v>0</v>
          </cell>
        </row>
        <row r="2074">
          <cell r="A2074">
            <v>25300051</v>
          </cell>
          <cell r="C2074" t="str">
            <v>Colstrip 3&amp;4 Coal Transport Agrmt Loss</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V2074">
            <v>0</v>
          </cell>
          <cell r="W2074">
            <v>0</v>
          </cell>
          <cell r="X2074">
            <v>0</v>
          </cell>
          <cell r="AH2074">
            <v>0</v>
          </cell>
          <cell r="AJ2074">
            <v>0</v>
          </cell>
        </row>
        <row r="2075">
          <cell r="A2075">
            <v>25300061</v>
          </cell>
          <cell r="C2075" t="str">
            <v>Deferred Credits - Jefferson County Sale</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T2075" t="str">
            <v>57</v>
          </cell>
          <cell r="V2075">
            <v>0</v>
          </cell>
          <cell r="W2075">
            <v>0</v>
          </cell>
          <cell r="X2075">
            <v>0</v>
          </cell>
          <cell r="AD2075">
            <v>0</v>
          </cell>
          <cell r="AE2075">
            <v>0</v>
          </cell>
          <cell r="AF2075">
            <v>0</v>
          </cell>
          <cell r="AG2075">
            <v>0</v>
          </cell>
          <cell r="AJ2075">
            <v>0</v>
          </cell>
        </row>
        <row r="2076">
          <cell r="A2076">
            <v>25300071</v>
          </cell>
          <cell r="C2076" t="str">
            <v>PTC Deferral Post June 2010</v>
          </cell>
          <cell r="D2076">
            <v>-170198346</v>
          </cell>
          <cell r="E2076">
            <v>-172877620</v>
          </cell>
          <cell r="F2076">
            <v>-175799180</v>
          </cell>
          <cell r="G2076">
            <v>-177321272</v>
          </cell>
          <cell r="H2076">
            <v>-178537997</v>
          </cell>
          <cell r="I2076">
            <v>-180173108</v>
          </cell>
          <cell r="J2076">
            <v>-182478178</v>
          </cell>
          <cell r="K2076">
            <v>-184000490</v>
          </cell>
          <cell r="L2076">
            <v>-186167012</v>
          </cell>
          <cell r="M2076">
            <v>-188141427</v>
          </cell>
          <cell r="N2076">
            <v>-189887837</v>
          </cell>
          <cell r="O2076">
            <v>-191246149</v>
          </cell>
          <cell r="P2076">
            <v>-193097986</v>
          </cell>
          <cell r="Q2076">
            <v>-182356536.33333334</v>
          </cell>
          <cell r="T2076" t="str">
            <v>57</v>
          </cell>
          <cell r="U2076" t="str">
            <v>Changed</v>
          </cell>
          <cell r="V2076">
            <v>0</v>
          </cell>
          <cell r="W2076">
            <v>0</v>
          </cell>
          <cell r="X2076">
            <v>0</v>
          </cell>
          <cell r="AD2076">
            <v>0</v>
          </cell>
          <cell r="AE2076">
            <v>-182356536.33333334</v>
          </cell>
          <cell r="AF2076">
            <v>-182356536.33333334</v>
          </cell>
          <cell r="AG2076">
            <v>-182356536.33333334</v>
          </cell>
          <cell r="AJ2076">
            <v>0</v>
          </cell>
        </row>
        <row r="2077">
          <cell r="A2077">
            <v>25300081</v>
          </cell>
          <cell r="C2077" t="str">
            <v>Limited Use Permit Salish Lodge/Snoq Ce</v>
          </cell>
          <cell r="D2077">
            <v>-1000</v>
          </cell>
          <cell r="E2077">
            <v>-1000</v>
          </cell>
          <cell r="F2077">
            <v>-1000</v>
          </cell>
          <cell r="G2077">
            <v>-1000</v>
          </cell>
          <cell r="H2077">
            <v>-1000</v>
          </cell>
          <cell r="I2077">
            <v>-1000</v>
          </cell>
          <cell r="J2077">
            <v>-1000</v>
          </cell>
          <cell r="K2077">
            <v>-1000</v>
          </cell>
          <cell r="L2077">
            <v>-1000</v>
          </cell>
          <cell r="M2077">
            <v>-1000</v>
          </cell>
          <cell r="N2077">
            <v>-1000</v>
          </cell>
          <cell r="O2077">
            <v>-1000</v>
          </cell>
          <cell r="P2077">
            <v>-1000</v>
          </cell>
          <cell r="Q2077">
            <v>-1000</v>
          </cell>
          <cell r="V2077">
            <v>0</v>
          </cell>
          <cell r="W2077">
            <v>0</v>
          </cell>
          <cell r="X2077">
            <v>0</v>
          </cell>
          <cell r="AH2077">
            <v>-1000</v>
          </cell>
          <cell r="AJ2077">
            <v>0</v>
          </cell>
        </row>
        <row r="2078">
          <cell r="A2078">
            <v>25300091</v>
          </cell>
          <cell r="C2078" t="str">
            <v>Equity Reserve on Snoqualmie Deferred Return</v>
          </cell>
          <cell r="D2078">
            <v>-2685077.14</v>
          </cell>
          <cell r="E2078">
            <v>-2612507.4900000002</v>
          </cell>
          <cell r="F2078">
            <v>-2539937.84</v>
          </cell>
          <cell r="G2078">
            <v>-2467368.19</v>
          </cell>
          <cell r="H2078">
            <v>-2394798.54</v>
          </cell>
          <cell r="I2078">
            <v>-2322228.89</v>
          </cell>
          <cell r="J2078">
            <v>-2249659.2400000002</v>
          </cell>
          <cell r="K2078">
            <v>-2177089.59</v>
          </cell>
          <cell r="L2078">
            <v>-2104519.94</v>
          </cell>
          <cell r="M2078">
            <v>-2031950.29</v>
          </cell>
          <cell r="N2078">
            <v>-1959380.64</v>
          </cell>
          <cell r="O2078">
            <v>-1886810.99</v>
          </cell>
          <cell r="P2078">
            <v>-1814241.34</v>
          </cell>
          <cell r="Q2078">
            <v>-2249659.2399999998</v>
          </cell>
          <cell r="T2078" t="str">
            <v>57</v>
          </cell>
          <cell r="V2078">
            <v>0</v>
          </cell>
          <cell r="W2078">
            <v>0</v>
          </cell>
          <cell r="X2078">
            <v>0</v>
          </cell>
          <cell r="AD2078">
            <v>0</v>
          </cell>
          <cell r="AE2078">
            <v>-2249659.2399999998</v>
          </cell>
          <cell r="AF2078">
            <v>-2249659.2399999998</v>
          </cell>
          <cell r="AG2078">
            <v>-2249659.2399999998</v>
          </cell>
          <cell r="AJ2078">
            <v>0</v>
          </cell>
        </row>
        <row r="2079">
          <cell r="A2079">
            <v>25300121</v>
          </cell>
          <cell r="C2079" t="str">
            <v>Equity Reserve on Baker Deferred Return</v>
          </cell>
          <cell r="D2079">
            <v>-675143.1</v>
          </cell>
          <cell r="E2079">
            <v>-656895.99</v>
          </cell>
          <cell r="F2079">
            <v>-638648.88</v>
          </cell>
          <cell r="G2079">
            <v>-620401.77</v>
          </cell>
          <cell r="H2079">
            <v>-602154.66</v>
          </cell>
          <cell r="I2079">
            <v>-583907.55000000005</v>
          </cell>
          <cell r="J2079">
            <v>-565660.43999999994</v>
          </cell>
          <cell r="K2079">
            <v>-547413.32999999996</v>
          </cell>
          <cell r="L2079">
            <v>-529166.22</v>
          </cell>
          <cell r="M2079">
            <v>-510919.11</v>
          </cell>
          <cell r="N2079">
            <v>-492672</v>
          </cell>
          <cell r="O2079">
            <v>-474424.89</v>
          </cell>
          <cell r="P2079">
            <v>-456177.78</v>
          </cell>
          <cell r="Q2079">
            <v>-565660.43999999994</v>
          </cell>
          <cell r="T2079" t="str">
            <v>57</v>
          </cell>
          <cell r="V2079">
            <v>0</v>
          </cell>
          <cell r="W2079">
            <v>0</v>
          </cell>
          <cell r="X2079">
            <v>0</v>
          </cell>
          <cell r="AD2079">
            <v>0</v>
          </cell>
          <cell r="AE2079">
            <v>-565660.43999999994</v>
          </cell>
          <cell r="AF2079">
            <v>-565660.43999999994</v>
          </cell>
          <cell r="AG2079">
            <v>-565660.43999999994</v>
          </cell>
          <cell r="AJ2079">
            <v>0</v>
          </cell>
        </row>
        <row r="2080">
          <cell r="A2080">
            <v>25300131</v>
          </cell>
          <cell r="C2080" t="str">
            <v>Unearned Option Revenue</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V2080">
            <v>0</v>
          </cell>
          <cell r="W2080">
            <v>0</v>
          </cell>
          <cell r="X2080">
            <v>0</v>
          </cell>
          <cell r="AD2080">
            <v>0</v>
          </cell>
          <cell r="AH2080">
            <v>0</v>
          </cell>
          <cell r="AJ2080">
            <v>0</v>
          </cell>
        </row>
        <row r="2081">
          <cell r="A2081">
            <v>25300141</v>
          </cell>
          <cell r="C2081" t="str">
            <v>Unearned Revenue - Pole Contacts</v>
          </cell>
          <cell r="D2081">
            <v>-1955403.57</v>
          </cell>
          <cell r="E2081">
            <v>-2059858.3</v>
          </cell>
          <cell r="F2081">
            <v>-1343770.92</v>
          </cell>
          <cell r="G2081">
            <v>-2836727.1</v>
          </cell>
          <cell r="H2081">
            <v>-2477956.9300000002</v>
          </cell>
          <cell r="I2081">
            <v>-3955661.35</v>
          </cell>
          <cell r="J2081">
            <v>-3938686.42</v>
          </cell>
          <cell r="K2081">
            <v>-3061282.89</v>
          </cell>
          <cell r="L2081">
            <v>-3033405.8</v>
          </cell>
          <cell r="M2081">
            <v>-3401232.97</v>
          </cell>
          <cell r="N2081">
            <v>-3119013.74</v>
          </cell>
          <cell r="O2081">
            <v>-2591506</v>
          </cell>
          <cell r="P2081">
            <v>-2066406.24</v>
          </cell>
          <cell r="Q2081">
            <v>-2819167.2770833336</v>
          </cell>
          <cell r="V2081">
            <v>0</v>
          </cell>
          <cell r="W2081">
            <v>0</v>
          </cell>
          <cell r="X2081">
            <v>0</v>
          </cell>
          <cell r="AD2081">
            <v>0</v>
          </cell>
          <cell r="AH2081">
            <v>-2819167.2770833336</v>
          </cell>
          <cell r="AJ2081">
            <v>0</v>
          </cell>
        </row>
        <row r="2082">
          <cell r="A2082">
            <v>25300143</v>
          </cell>
          <cell r="C2082" t="str">
            <v>FAS106 - Post Retirmnt Benefits</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V2082">
            <v>0</v>
          </cell>
          <cell r="W2082">
            <v>0</v>
          </cell>
          <cell r="X2082">
            <v>0</v>
          </cell>
          <cell r="AD2082">
            <v>0</v>
          </cell>
          <cell r="AH2082">
            <v>0</v>
          </cell>
          <cell r="AJ2082">
            <v>0</v>
          </cell>
        </row>
        <row r="2083">
          <cell r="A2083">
            <v>25300151</v>
          </cell>
          <cell r="C2083" t="str">
            <v>Def Rev Sch85 Lifetime O&amp;M on Increm Li</v>
          </cell>
          <cell r="D2083">
            <v>-9606354.9399999995</v>
          </cell>
          <cell r="E2083">
            <v>-9738245.4600000009</v>
          </cell>
          <cell r="F2083">
            <v>-9747303.9499999993</v>
          </cell>
          <cell r="G2083">
            <v>-9826754.6899999995</v>
          </cell>
          <cell r="H2083">
            <v>-9901707.6799999997</v>
          </cell>
          <cell r="I2083">
            <v>-9923335.1799999997</v>
          </cell>
          <cell r="J2083">
            <v>-9986116.2799999993</v>
          </cell>
          <cell r="K2083">
            <v>-10014019.439999999</v>
          </cell>
          <cell r="L2083">
            <v>-10058023.99</v>
          </cell>
          <cell r="M2083">
            <v>-10109503.369999999</v>
          </cell>
          <cell r="N2083">
            <v>-10139498.73</v>
          </cell>
          <cell r="O2083">
            <v>-10262919.560000001</v>
          </cell>
          <cell r="P2083">
            <v>-10355863.109999999</v>
          </cell>
          <cell r="Q2083">
            <v>-9974044.7795833349</v>
          </cell>
          <cell r="V2083">
            <v>0</v>
          </cell>
          <cell r="W2083">
            <v>0</v>
          </cell>
          <cell r="X2083">
            <v>0</v>
          </cell>
          <cell r="AD2083">
            <v>0</v>
          </cell>
          <cell r="AH2083">
            <v>-9974044.7795833349</v>
          </cell>
          <cell r="AJ2083">
            <v>0</v>
          </cell>
        </row>
        <row r="2084">
          <cell r="A2084">
            <v>25300153</v>
          </cell>
          <cell r="C2084" t="str">
            <v>Junior Acheuivement Pledge-Long Term</v>
          </cell>
          <cell r="D2084">
            <v>-100000</v>
          </cell>
          <cell r="E2084">
            <v>-100000</v>
          </cell>
          <cell r="F2084">
            <v>-100000</v>
          </cell>
          <cell r="G2084">
            <v>-100000</v>
          </cell>
          <cell r="H2084">
            <v>-100000</v>
          </cell>
          <cell r="I2084">
            <v>-75000</v>
          </cell>
          <cell r="J2084">
            <v>-75000</v>
          </cell>
          <cell r="K2084">
            <v>-75000</v>
          </cell>
          <cell r="L2084">
            <v>-75000</v>
          </cell>
          <cell r="M2084">
            <v>-75000</v>
          </cell>
          <cell r="N2084">
            <v>-75000</v>
          </cell>
          <cell r="O2084">
            <v>-75000</v>
          </cell>
          <cell r="P2084">
            <v>-75000</v>
          </cell>
          <cell r="Q2084">
            <v>-84375</v>
          </cell>
          <cell r="V2084">
            <v>0</v>
          </cell>
          <cell r="W2084">
            <v>0</v>
          </cell>
          <cell r="X2084">
            <v>0</v>
          </cell>
          <cell r="AD2084">
            <v>0</v>
          </cell>
          <cell r="AH2084">
            <v>-84375</v>
          </cell>
          <cell r="AJ2084">
            <v>0</v>
          </cell>
        </row>
        <row r="2085">
          <cell r="A2085">
            <v>25300161</v>
          </cell>
          <cell r="C2085" t="str">
            <v>Deferred Pole Contact Compliance Payment</v>
          </cell>
          <cell r="D2085">
            <v>-1020477.55</v>
          </cell>
          <cell r="E2085">
            <v>-862959.66</v>
          </cell>
          <cell r="F2085">
            <v>-696478.95</v>
          </cell>
          <cell r="G2085">
            <v>-520435.51</v>
          </cell>
          <cell r="H2085">
            <v>-511821.43</v>
          </cell>
          <cell r="I2085">
            <v>-505824.03</v>
          </cell>
          <cell r="J2085">
            <v>-505560.83</v>
          </cell>
          <cell r="K2085">
            <v>-505560.83</v>
          </cell>
          <cell r="L2085">
            <v>-505560.83</v>
          </cell>
          <cell r="M2085">
            <v>-505560.83</v>
          </cell>
          <cell r="N2085">
            <v>-505560.83</v>
          </cell>
          <cell r="O2085">
            <v>-505560.83</v>
          </cell>
          <cell r="P2085">
            <v>-505560.83</v>
          </cell>
          <cell r="Q2085">
            <v>-574491.97916666674</v>
          </cell>
          <cell r="V2085">
            <v>0</v>
          </cell>
          <cell r="W2085">
            <v>0</v>
          </cell>
          <cell r="X2085">
            <v>0</v>
          </cell>
          <cell r="AD2085">
            <v>0</v>
          </cell>
          <cell r="AH2085">
            <v>-574491.97916666674</v>
          </cell>
          <cell r="AJ2085">
            <v>0</v>
          </cell>
        </row>
        <row r="2086">
          <cell r="A2086">
            <v>25300171</v>
          </cell>
          <cell r="C2086" t="str">
            <v>Hopkins Ridge Transmission Interest Due</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T2086" t="str">
            <v>23</v>
          </cell>
          <cell r="V2086">
            <v>0</v>
          </cell>
          <cell r="W2086">
            <v>0</v>
          </cell>
          <cell r="X2086">
            <v>0</v>
          </cell>
          <cell r="AD2086">
            <v>0</v>
          </cell>
          <cell r="AJ2086">
            <v>0</v>
          </cell>
        </row>
        <row r="2087">
          <cell r="A2087">
            <v>25300173</v>
          </cell>
          <cell r="C2087" t="str">
            <v>Sr Mgmt LT Incentive Plans</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T2087" t="str">
            <v>57</v>
          </cell>
          <cell r="V2087">
            <v>0</v>
          </cell>
          <cell r="W2087">
            <v>0</v>
          </cell>
          <cell r="X2087">
            <v>0</v>
          </cell>
          <cell r="AD2087">
            <v>0</v>
          </cell>
          <cell r="AE2087">
            <v>0</v>
          </cell>
          <cell r="AF2087">
            <v>0</v>
          </cell>
          <cell r="AG2087">
            <v>0</v>
          </cell>
          <cell r="AJ2087">
            <v>0</v>
          </cell>
        </row>
        <row r="2088">
          <cell r="A2088">
            <v>25300181</v>
          </cell>
          <cell r="C2088" t="str">
            <v>Lower Snake River Trans Interest Due Customers</v>
          </cell>
          <cell r="D2088">
            <v>-4371301.71</v>
          </cell>
          <cell r="E2088">
            <v>-4359683.7699999996</v>
          </cell>
          <cell r="F2088">
            <v>-4347556.6900000004</v>
          </cell>
          <cell r="G2088">
            <v>-4335667.74</v>
          </cell>
          <cell r="H2088">
            <v>-4323799.45</v>
          </cell>
          <cell r="I2088">
            <v>-4311268.26</v>
          </cell>
          <cell r="J2088">
            <v>-4299270.97</v>
          </cell>
          <cell r="K2088">
            <v>-4286994.66</v>
          </cell>
          <cell r="L2088">
            <v>-4274951.63</v>
          </cell>
          <cell r="M2088">
            <v>-4262550.25</v>
          </cell>
          <cell r="N2088">
            <v>-4250460.09</v>
          </cell>
          <cell r="O2088">
            <v>-4238305.43</v>
          </cell>
          <cell r="P2088">
            <v>-4225797.05</v>
          </cell>
          <cell r="Q2088">
            <v>-4299088.1933333343</v>
          </cell>
          <cell r="T2088" t="str">
            <v>57</v>
          </cell>
          <cell r="U2088" t="str">
            <v>Changed</v>
          </cell>
          <cell r="V2088">
            <v>0</v>
          </cell>
          <cell r="W2088">
            <v>0</v>
          </cell>
          <cell r="X2088">
            <v>0</v>
          </cell>
          <cell r="AD2088">
            <v>0</v>
          </cell>
          <cell r="AE2088">
            <v>-4299088.1933333343</v>
          </cell>
          <cell r="AF2088">
            <v>-4299088.1933333343</v>
          </cell>
          <cell r="AG2088">
            <v>-4299088.1933333343</v>
          </cell>
          <cell r="AJ2088">
            <v>0</v>
          </cell>
        </row>
        <row r="2089">
          <cell r="A2089">
            <v>25300191</v>
          </cell>
          <cell r="C2089" t="str">
            <v>Def Rev Sch85 Amortization</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V2089">
            <v>0</v>
          </cell>
          <cell r="W2089">
            <v>0</v>
          </cell>
          <cell r="X2089">
            <v>0</v>
          </cell>
          <cell r="AD2089">
            <v>0</v>
          </cell>
          <cell r="AH2089">
            <v>0</v>
          </cell>
          <cell r="AJ2089">
            <v>0</v>
          </cell>
        </row>
        <row r="2090">
          <cell r="A2090">
            <v>25300201</v>
          </cell>
          <cell r="C2090" t="str">
            <v>GAAP Equity Reserve on LSR BPA Trans. Dep.</v>
          </cell>
          <cell r="D2090">
            <v>-5971505</v>
          </cell>
          <cell r="E2090">
            <v>-5948449</v>
          </cell>
          <cell r="F2090">
            <v>-5925393</v>
          </cell>
          <cell r="G2090">
            <v>-5902337</v>
          </cell>
          <cell r="H2090">
            <v>-5879281</v>
          </cell>
          <cell r="I2090">
            <v>-5856225</v>
          </cell>
          <cell r="J2090">
            <v>-5833169</v>
          </cell>
          <cell r="K2090">
            <v>-5810113</v>
          </cell>
          <cell r="L2090">
            <v>-5787057</v>
          </cell>
          <cell r="M2090">
            <v>-5764001</v>
          </cell>
          <cell r="N2090">
            <v>-5740945</v>
          </cell>
          <cell r="O2090">
            <v>-5717889</v>
          </cell>
          <cell r="P2090">
            <v>-5694833</v>
          </cell>
          <cell r="Q2090">
            <v>-5833169</v>
          </cell>
          <cell r="T2090" t="str">
            <v>57</v>
          </cell>
          <cell r="V2090">
            <v>0</v>
          </cell>
          <cell r="W2090">
            <v>0</v>
          </cell>
          <cell r="X2090">
            <v>0</v>
          </cell>
          <cell r="AD2090">
            <v>0</v>
          </cell>
          <cell r="AE2090">
            <v>-5833169</v>
          </cell>
          <cell r="AF2090">
            <v>-5833169</v>
          </cell>
          <cell r="AG2090">
            <v>-5833169</v>
          </cell>
          <cell r="AJ2090">
            <v>0</v>
          </cell>
        </row>
        <row r="2091">
          <cell r="A2091">
            <v>25300203</v>
          </cell>
          <cell r="C2091" t="str">
            <v>Spec Employee Retire Benefits</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T2091" t="str">
            <v>57</v>
          </cell>
          <cell r="V2091">
            <v>0</v>
          </cell>
          <cell r="W2091">
            <v>0</v>
          </cell>
          <cell r="X2091">
            <v>0</v>
          </cell>
          <cell r="AD2091">
            <v>0</v>
          </cell>
          <cell r="AE2091">
            <v>0</v>
          </cell>
          <cell r="AF2091">
            <v>0</v>
          </cell>
          <cell r="AG2091">
            <v>0</v>
          </cell>
          <cell r="AJ2091">
            <v>0</v>
          </cell>
        </row>
        <row r="2092">
          <cell r="A2092">
            <v>25300212</v>
          </cell>
          <cell r="C2092" t="str">
            <v>International Paper - Westcoast Capacity Agreement</v>
          </cell>
          <cell r="D2092">
            <v>-107953.05</v>
          </cell>
          <cell r="E2092">
            <v>-104954.35</v>
          </cell>
          <cell r="F2092">
            <v>-101955.65</v>
          </cell>
          <cell r="G2092">
            <v>-98956.95</v>
          </cell>
          <cell r="H2092">
            <v>-95958.25</v>
          </cell>
          <cell r="I2092">
            <v>-92959.55</v>
          </cell>
          <cell r="J2092">
            <v>-89960.85</v>
          </cell>
          <cell r="K2092">
            <v>-86962.15</v>
          </cell>
          <cell r="L2092">
            <v>-83963.45</v>
          </cell>
          <cell r="M2092">
            <v>-80964.75</v>
          </cell>
          <cell r="N2092">
            <v>-77966.05</v>
          </cell>
          <cell r="O2092">
            <v>-74967.350000000006</v>
          </cell>
          <cell r="P2092">
            <v>-71968.649999999994</v>
          </cell>
          <cell r="Q2092">
            <v>-89960.849999999991</v>
          </cell>
          <cell r="R2092" t="str">
            <v xml:space="preserve"> </v>
          </cell>
          <cell r="S2092" t="str">
            <v>10</v>
          </cell>
          <cell r="T2092" t="str">
            <v>35</v>
          </cell>
          <cell r="V2092">
            <v>0</v>
          </cell>
          <cell r="W2092">
            <v>0</v>
          </cell>
          <cell r="X2092">
            <v>0</v>
          </cell>
          <cell r="Z2092">
            <v>-89960.849999999991</v>
          </cell>
          <cell r="AA2092">
            <v>-89960.849999999991</v>
          </cell>
          <cell r="AJ2092">
            <v>0</v>
          </cell>
        </row>
        <row r="2093">
          <cell r="A2093">
            <v>25300221</v>
          </cell>
          <cell r="C2093" t="str">
            <v>Mint Farm CD on RB Return Reserve</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T2093" t="str">
            <v>57</v>
          </cell>
          <cell r="V2093">
            <v>0</v>
          </cell>
          <cell r="W2093">
            <v>0</v>
          </cell>
          <cell r="X2093">
            <v>0</v>
          </cell>
          <cell r="AD2093">
            <v>0</v>
          </cell>
          <cell r="AE2093">
            <v>0</v>
          </cell>
          <cell r="AF2093">
            <v>0</v>
          </cell>
          <cell r="AG2093">
            <v>0</v>
          </cell>
          <cell r="AJ2093">
            <v>0</v>
          </cell>
        </row>
        <row r="2094">
          <cell r="A2094">
            <v>25300223</v>
          </cell>
          <cell r="C2094" t="str">
            <v>FAS87 Add'l Min Pension Liab - Officer Supp R</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T2094" t="str">
            <v>57</v>
          </cell>
          <cell r="V2094">
            <v>0</v>
          </cell>
          <cell r="W2094">
            <v>0</v>
          </cell>
          <cell r="X2094">
            <v>0</v>
          </cell>
          <cell r="AD2094">
            <v>0</v>
          </cell>
          <cell r="AE2094">
            <v>0</v>
          </cell>
          <cell r="AF2094">
            <v>0</v>
          </cell>
          <cell r="AG2094">
            <v>0</v>
          </cell>
          <cell r="AJ2094">
            <v>0</v>
          </cell>
        </row>
        <row r="2095">
          <cell r="A2095">
            <v>25300231</v>
          </cell>
          <cell r="C2095" t="str">
            <v>Wild Horse Exp. CD on RB Return Reserve</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T2095" t="str">
            <v>57</v>
          </cell>
          <cell r="V2095">
            <v>0</v>
          </cell>
          <cell r="W2095">
            <v>0</v>
          </cell>
          <cell r="X2095">
            <v>0</v>
          </cell>
          <cell r="AD2095">
            <v>0</v>
          </cell>
          <cell r="AE2095">
            <v>0</v>
          </cell>
          <cell r="AF2095">
            <v>0</v>
          </cell>
          <cell r="AG2095">
            <v>0</v>
          </cell>
          <cell r="AJ2095">
            <v>0</v>
          </cell>
        </row>
        <row r="2096">
          <cell r="A2096">
            <v>25300241</v>
          </cell>
          <cell r="C2096" t="str">
            <v>Equity Component Reserve on PTC Interest</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T2096" t="str">
            <v>57</v>
          </cell>
          <cell r="V2096">
            <v>0</v>
          </cell>
          <cell r="W2096">
            <v>0</v>
          </cell>
          <cell r="X2096">
            <v>0</v>
          </cell>
          <cell r="AD2096">
            <v>0</v>
          </cell>
          <cell r="AE2096">
            <v>0</v>
          </cell>
          <cell r="AF2096">
            <v>0</v>
          </cell>
          <cell r="AG2096">
            <v>0</v>
          </cell>
          <cell r="AJ2096">
            <v>0</v>
          </cell>
        </row>
        <row r="2097">
          <cell r="A2097">
            <v>25300251</v>
          </cell>
          <cell r="C2097" t="str">
            <v>Contra GAAP Eqty. Rsrv. - LSR BPA Interest</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T2097" t="str">
            <v>57</v>
          </cell>
          <cell r="V2097">
            <v>0</v>
          </cell>
          <cell r="W2097">
            <v>0</v>
          </cell>
          <cell r="X2097">
            <v>0</v>
          </cell>
          <cell r="AD2097">
            <v>0</v>
          </cell>
          <cell r="AE2097">
            <v>0</v>
          </cell>
          <cell r="AF2097">
            <v>0</v>
          </cell>
          <cell r="AG2097">
            <v>0</v>
          </cell>
          <cell r="AJ2097">
            <v>0</v>
          </cell>
        </row>
        <row r="2098">
          <cell r="A2098">
            <v>25300261</v>
          </cell>
          <cell r="C2098" t="str">
            <v>Contra. GAAP Rsrv. - LSR BPA Interest</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T2098" t="str">
            <v>57</v>
          </cell>
          <cell r="V2098">
            <v>0</v>
          </cell>
          <cell r="W2098">
            <v>0</v>
          </cell>
          <cell r="X2098">
            <v>0</v>
          </cell>
          <cell r="AD2098">
            <v>0</v>
          </cell>
          <cell r="AE2098">
            <v>0</v>
          </cell>
          <cell r="AF2098">
            <v>0</v>
          </cell>
          <cell r="AG2098">
            <v>0</v>
          </cell>
          <cell r="AJ2098">
            <v>0</v>
          </cell>
        </row>
        <row r="2099">
          <cell r="A2099">
            <v>25300263</v>
          </cell>
          <cell r="C2099" t="str">
            <v>Def Credit for Stock Options Payable</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T2099" t="str">
            <v>57</v>
          </cell>
          <cell r="V2099">
            <v>0</v>
          </cell>
          <cell r="W2099">
            <v>0</v>
          </cell>
          <cell r="X2099">
            <v>0</v>
          </cell>
          <cell r="AD2099">
            <v>0</v>
          </cell>
          <cell r="AE2099">
            <v>0</v>
          </cell>
          <cell r="AF2099">
            <v>0</v>
          </cell>
          <cell r="AG2099">
            <v>0</v>
          </cell>
          <cell r="AJ2099">
            <v>0</v>
          </cell>
        </row>
        <row r="2100">
          <cell r="A2100">
            <v>25300271</v>
          </cell>
          <cell r="C2100" t="str">
            <v>Misc Def Cr. - Equity Reserve on LSR Ph. 1 Fixed Def</v>
          </cell>
          <cell r="D2100">
            <v>-897361.32</v>
          </cell>
          <cell r="E2100">
            <v>-776412.62</v>
          </cell>
          <cell r="F2100">
            <v>-655463.92000000004</v>
          </cell>
          <cell r="G2100">
            <v>-534515.22</v>
          </cell>
          <cell r="H2100">
            <v>-413566.52</v>
          </cell>
          <cell r="I2100">
            <v>-292617.82</v>
          </cell>
          <cell r="J2100">
            <v>-171669.12</v>
          </cell>
          <cell r="K2100">
            <v>0</v>
          </cell>
          <cell r="L2100">
            <v>0</v>
          </cell>
          <cell r="M2100">
            <v>0</v>
          </cell>
          <cell r="N2100">
            <v>0</v>
          </cell>
          <cell r="O2100">
            <v>0</v>
          </cell>
          <cell r="P2100">
            <v>0</v>
          </cell>
          <cell r="Q2100">
            <v>-274410.49000000005</v>
          </cell>
          <cell r="T2100" t="str">
            <v>57</v>
          </cell>
          <cell r="V2100">
            <v>0</v>
          </cell>
          <cell r="W2100">
            <v>0</v>
          </cell>
          <cell r="X2100">
            <v>0</v>
          </cell>
          <cell r="AD2100">
            <v>0</v>
          </cell>
          <cell r="AE2100">
            <v>-274410.49000000005</v>
          </cell>
          <cell r="AF2100">
            <v>-274410.49000000005</v>
          </cell>
          <cell r="AG2100">
            <v>-274410.49000000005</v>
          </cell>
          <cell r="AJ2100">
            <v>0</v>
          </cell>
        </row>
        <row r="2101">
          <cell r="A2101">
            <v>25300281</v>
          </cell>
          <cell r="C2101" t="str">
            <v>LSR BPA Bill Credit Holding</v>
          </cell>
          <cell r="D2101">
            <v>-502860</v>
          </cell>
          <cell r="E2101">
            <v>-506260</v>
          </cell>
          <cell r="F2101">
            <v>-506260</v>
          </cell>
          <cell r="G2101">
            <v>-506260</v>
          </cell>
          <cell r="H2101">
            <v>-506260</v>
          </cell>
          <cell r="I2101">
            <v>-506260</v>
          </cell>
          <cell r="J2101">
            <v>-506260</v>
          </cell>
          <cell r="K2101">
            <v>-506260</v>
          </cell>
          <cell r="L2101">
            <v>-506260</v>
          </cell>
          <cell r="M2101">
            <v>-506260</v>
          </cell>
          <cell r="N2101">
            <v>-506260</v>
          </cell>
          <cell r="O2101">
            <v>-506260</v>
          </cell>
          <cell r="P2101">
            <v>-506260</v>
          </cell>
          <cell r="Q2101">
            <v>-506118.33333333331</v>
          </cell>
          <cell r="R2101" t="str">
            <v xml:space="preserve"> </v>
          </cell>
          <cell r="T2101" t="str">
            <v>57</v>
          </cell>
          <cell r="U2101" t="str">
            <v>Changed</v>
          </cell>
          <cell r="V2101">
            <v>0</v>
          </cell>
          <cell r="W2101">
            <v>0</v>
          </cell>
          <cell r="X2101">
            <v>0</v>
          </cell>
          <cell r="AD2101">
            <v>0</v>
          </cell>
          <cell r="AE2101">
            <v>-506118.33333333331</v>
          </cell>
          <cell r="AF2101">
            <v>-506118.33333333331</v>
          </cell>
          <cell r="AG2101">
            <v>-506118.33333333331</v>
          </cell>
          <cell r="AJ2101">
            <v>0</v>
          </cell>
        </row>
        <row r="2102">
          <cell r="A2102">
            <v>25300293</v>
          </cell>
          <cell r="C2102" t="str">
            <v>LT Incentive Plan for Sr Mgmt</v>
          </cell>
          <cell r="D2102">
            <v>-6930255</v>
          </cell>
          <cell r="E2102">
            <v>-7264477</v>
          </cell>
          <cell r="F2102">
            <v>-7598699</v>
          </cell>
          <cell r="G2102">
            <v>-8537308</v>
          </cell>
          <cell r="H2102">
            <v>-8878308</v>
          </cell>
          <cell r="I2102">
            <v>-9219308</v>
          </cell>
          <cell r="J2102">
            <v>-5771198.3200000003</v>
          </cell>
          <cell r="K2102">
            <v>-6133198.3200000003</v>
          </cell>
          <cell r="L2102">
            <v>-6495198.3200000003</v>
          </cell>
          <cell r="M2102">
            <v>-6746981.3200000003</v>
          </cell>
          <cell r="N2102">
            <v>-7123981.3200000003</v>
          </cell>
          <cell r="O2102">
            <v>-7500981.3200000003</v>
          </cell>
          <cell r="P2102">
            <v>-7523047.3200000003</v>
          </cell>
          <cell r="Q2102">
            <v>-7374690.8399999989</v>
          </cell>
          <cell r="T2102" t="str">
            <v>57</v>
          </cell>
          <cell r="V2102">
            <v>0</v>
          </cell>
          <cell r="W2102">
            <v>0</v>
          </cell>
          <cell r="X2102">
            <v>0</v>
          </cell>
          <cell r="AD2102">
            <v>0</v>
          </cell>
          <cell r="AE2102">
            <v>-7374690.8399999989</v>
          </cell>
          <cell r="AF2102">
            <v>-7374690.8399999989</v>
          </cell>
          <cell r="AG2102">
            <v>-7374690.8399999989</v>
          </cell>
          <cell r="AJ2102">
            <v>0</v>
          </cell>
        </row>
        <row r="2103">
          <cell r="A2103">
            <v>25300302</v>
          </cell>
          <cell r="C2103" t="str">
            <v>Other Deferred Credits - Retention Costs - Gas</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V2103">
            <v>0</v>
          </cell>
          <cell r="W2103">
            <v>0</v>
          </cell>
          <cell r="X2103">
            <v>0</v>
          </cell>
          <cell r="AD2103">
            <v>0</v>
          </cell>
          <cell r="AH2103">
            <v>0</v>
          </cell>
          <cell r="AJ2103">
            <v>0</v>
          </cell>
        </row>
        <row r="2104">
          <cell r="A2104">
            <v>25300303</v>
          </cell>
          <cell r="C2104" t="str">
            <v>Unclaimed Vendor Payments</v>
          </cell>
          <cell r="D2104">
            <v>0</v>
          </cell>
          <cell r="E2104">
            <v>0</v>
          </cell>
          <cell r="F2104">
            <v>-0.01</v>
          </cell>
          <cell r="G2104">
            <v>-0.01</v>
          </cell>
          <cell r="H2104">
            <v>-0.01</v>
          </cell>
          <cell r="I2104">
            <v>-0.01</v>
          </cell>
          <cell r="J2104">
            <v>-0.01</v>
          </cell>
          <cell r="K2104">
            <v>-0.01</v>
          </cell>
          <cell r="L2104">
            <v>-0.01</v>
          </cell>
          <cell r="M2104">
            <v>-0.01</v>
          </cell>
          <cell r="N2104">
            <v>-0.01</v>
          </cell>
          <cell r="O2104">
            <v>-0.01</v>
          </cell>
          <cell r="P2104">
            <v>-0.01</v>
          </cell>
          <cell r="Q2104">
            <v>-8.7499999999999991E-3</v>
          </cell>
          <cell r="V2104">
            <v>0</v>
          </cell>
          <cell r="W2104">
            <v>0</v>
          </cell>
          <cell r="X2104">
            <v>0</v>
          </cell>
          <cell r="AD2104">
            <v>0</v>
          </cell>
          <cell r="AH2104">
            <v>-8.7499999999999991E-3</v>
          </cell>
          <cell r="AJ2104">
            <v>0</v>
          </cell>
        </row>
        <row r="2105">
          <cell r="A2105">
            <v>25300312</v>
          </cell>
          <cell r="C2105" t="str">
            <v>FERC Gas Pipeline Capacity Loss Reserve</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T2105" t="str">
            <v>57</v>
          </cell>
          <cell r="V2105">
            <v>0</v>
          </cell>
          <cell r="W2105">
            <v>0</v>
          </cell>
          <cell r="X2105">
            <v>0</v>
          </cell>
          <cell r="AD2105">
            <v>0</v>
          </cell>
          <cell r="AE2105">
            <v>0</v>
          </cell>
          <cell r="AF2105">
            <v>0</v>
          </cell>
          <cell r="AG2105">
            <v>0</v>
          </cell>
          <cell r="AJ2105">
            <v>0</v>
          </cell>
        </row>
        <row r="2106">
          <cell r="A2106">
            <v>25300323</v>
          </cell>
          <cell r="C2106" t="str">
            <v>Unearned Revenue - Miscellaneous</v>
          </cell>
          <cell r="D2106">
            <v>-57809.81</v>
          </cell>
          <cell r="E2106">
            <v>-56663.98</v>
          </cell>
          <cell r="F2106">
            <v>-55518.15</v>
          </cell>
          <cell r="G2106">
            <v>-54372.32</v>
          </cell>
          <cell r="H2106">
            <v>-53226.49</v>
          </cell>
          <cell r="I2106">
            <v>-52080.66</v>
          </cell>
          <cell r="J2106">
            <v>-50934.83</v>
          </cell>
          <cell r="K2106">
            <v>-49789</v>
          </cell>
          <cell r="L2106">
            <v>-48643.17</v>
          </cell>
          <cell r="M2106">
            <v>-47497.34</v>
          </cell>
          <cell r="N2106">
            <v>-46351.51</v>
          </cell>
          <cell r="O2106">
            <v>-45205.68</v>
          </cell>
          <cell r="P2106">
            <v>-44059.85</v>
          </cell>
          <cell r="Q2106">
            <v>-50934.829999999994</v>
          </cell>
          <cell r="V2106">
            <v>0</v>
          </cell>
          <cell r="W2106">
            <v>0</v>
          </cell>
          <cell r="X2106">
            <v>0</v>
          </cell>
          <cell r="AD2106">
            <v>0</v>
          </cell>
          <cell r="AH2106">
            <v>-50934.829999999994</v>
          </cell>
          <cell r="AJ2106">
            <v>0</v>
          </cell>
        </row>
        <row r="2107">
          <cell r="A2107">
            <v>25300343</v>
          </cell>
          <cell r="C2107" t="str">
            <v>Def Compensation - IBNR</v>
          </cell>
          <cell r="D2107">
            <v>-3274792.39</v>
          </cell>
          <cell r="E2107">
            <v>-3274792.39</v>
          </cell>
          <cell r="F2107">
            <v>-3274792.39</v>
          </cell>
          <cell r="G2107">
            <v>-3180708.68</v>
          </cell>
          <cell r="H2107">
            <v>-3180708.68</v>
          </cell>
          <cell r="I2107">
            <v>-3180708.68</v>
          </cell>
          <cell r="J2107">
            <v>-2794875.48</v>
          </cell>
          <cell r="K2107">
            <v>-2794875.48</v>
          </cell>
          <cell r="L2107">
            <v>-2794875.48</v>
          </cell>
          <cell r="M2107">
            <v>-2706078</v>
          </cell>
          <cell r="N2107">
            <v>-2706078</v>
          </cell>
          <cell r="O2107">
            <v>-2706078</v>
          </cell>
          <cell r="P2107">
            <v>-2664901.7799999998</v>
          </cell>
          <cell r="Q2107">
            <v>-2963701.5287500001</v>
          </cell>
          <cell r="U2107" t="str">
            <v>No Change</v>
          </cell>
          <cell r="V2107">
            <v>0</v>
          </cell>
          <cell r="W2107">
            <v>0</v>
          </cell>
          <cell r="X2107">
            <v>0</v>
          </cell>
          <cell r="AD2107">
            <v>0</v>
          </cell>
          <cell r="AH2107">
            <v>-2963701.5287500001</v>
          </cell>
          <cell r="AJ2107">
            <v>0</v>
          </cell>
        </row>
        <row r="2108">
          <cell r="A2108">
            <v>25300353</v>
          </cell>
          <cell r="C2108" t="str">
            <v>PSE Building (A) - Landlord Incentives</v>
          </cell>
          <cell r="D2108">
            <v>-6289342.3600000003</v>
          </cell>
          <cell r="E2108">
            <v>-6289342.3600000003</v>
          </cell>
          <cell r="F2108">
            <v>-6184521.2999999998</v>
          </cell>
          <cell r="G2108">
            <v>-6079700.5999999996</v>
          </cell>
          <cell r="H2108">
            <v>-5974879.9000000004</v>
          </cell>
          <cell r="I2108">
            <v>-5870059.2000000002</v>
          </cell>
          <cell r="J2108">
            <v>-5765238.5</v>
          </cell>
          <cell r="K2108">
            <v>-5660417.7999999998</v>
          </cell>
          <cell r="L2108">
            <v>-5555597.0999999996</v>
          </cell>
          <cell r="M2108">
            <v>-5450776.4000000004</v>
          </cell>
          <cell r="N2108">
            <v>-5345955.7</v>
          </cell>
          <cell r="O2108">
            <v>-5241135</v>
          </cell>
          <cell r="P2108">
            <v>-5136314.3</v>
          </cell>
          <cell r="Q2108">
            <v>-5760871.0158333331</v>
          </cell>
          <cell r="R2108">
            <v>5</v>
          </cell>
          <cell r="S2108" t="str">
            <v>2c</v>
          </cell>
          <cell r="T2108" t="str">
            <v>26</v>
          </cell>
          <cell r="V2108">
            <v>0</v>
          </cell>
          <cell r="W2108">
            <v>0</v>
          </cell>
          <cell r="X2108">
            <v>0</v>
          </cell>
          <cell r="Y2108">
            <v>-3870153.1484368327</v>
          </cell>
          <cell r="Z2108">
            <v>-1890717.8673965</v>
          </cell>
          <cell r="AA2108">
            <v>-5760871.0158333331</v>
          </cell>
          <cell r="AD2108">
            <v>0</v>
          </cell>
          <cell r="AJ2108">
            <v>0</v>
          </cell>
        </row>
        <row r="2109">
          <cell r="A2109">
            <v>25300363</v>
          </cell>
          <cell r="C2109" t="str">
            <v>PSE Building (B) - Landlord Incentives</v>
          </cell>
          <cell r="D2109">
            <v>-1841867.76</v>
          </cell>
          <cell r="E2109">
            <v>-1787695.17</v>
          </cell>
          <cell r="F2109">
            <v>-1733522.58</v>
          </cell>
          <cell r="G2109">
            <v>-1679349.99</v>
          </cell>
          <cell r="H2109">
            <v>-1625177.4</v>
          </cell>
          <cell r="I2109">
            <v>-1571004.81</v>
          </cell>
          <cell r="J2109">
            <v>-1516832.22</v>
          </cell>
          <cell r="K2109">
            <v>-1462659.63</v>
          </cell>
          <cell r="L2109">
            <v>-1408487.04</v>
          </cell>
          <cell r="M2109">
            <v>-1354314.45</v>
          </cell>
          <cell r="N2109">
            <v>-1300141.8600000001</v>
          </cell>
          <cell r="O2109">
            <v>-1245969.27</v>
          </cell>
          <cell r="P2109">
            <v>-1191796.68</v>
          </cell>
          <cell r="Q2109">
            <v>-1516832.2199999997</v>
          </cell>
          <cell r="R2109">
            <v>5</v>
          </cell>
          <cell r="S2109" t="str">
            <v>2c</v>
          </cell>
          <cell r="T2109" t="str">
            <v>26</v>
          </cell>
          <cell r="V2109">
            <v>0</v>
          </cell>
          <cell r="W2109">
            <v>0</v>
          </cell>
          <cell r="X2109">
            <v>0</v>
          </cell>
          <cell r="Y2109">
            <v>-1019007.8853959998</v>
          </cell>
          <cell r="Z2109">
            <v>-497824.33460399992</v>
          </cell>
          <cell r="AA2109">
            <v>-1516832.2199999997</v>
          </cell>
          <cell r="AD2109">
            <v>0</v>
          </cell>
          <cell r="AJ2109">
            <v>0</v>
          </cell>
        </row>
        <row r="2110">
          <cell r="A2110">
            <v>25300371</v>
          </cell>
          <cell r="C2110" t="str">
            <v>Deferred Interchange Power</v>
          </cell>
          <cell r="D2110">
            <v>0</v>
          </cell>
          <cell r="E2110">
            <v>0</v>
          </cell>
          <cell r="F2110">
            <v>0</v>
          </cell>
          <cell r="G2110">
            <v>0</v>
          </cell>
          <cell r="H2110">
            <v>-1402396.64</v>
          </cell>
          <cell r="I2110">
            <v>-1402396.64</v>
          </cell>
          <cell r="J2110">
            <v>-1402396.64</v>
          </cell>
          <cell r="K2110">
            <v>-1402396.64</v>
          </cell>
          <cell r="L2110">
            <v>-1402396.64</v>
          </cell>
          <cell r="M2110">
            <v>0</v>
          </cell>
          <cell r="N2110">
            <v>0</v>
          </cell>
          <cell r="O2110">
            <v>0</v>
          </cell>
          <cell r="P2110">
            <v>0</v>
          </cell>
          <cell r="Q2110">
            <v>-584331.93333333323</v>
          </cell>
          <cell r="V2110">
            <v>0</v>
          </cell>
          <cell r="W2110">
            <v>0</v>
          </cell>
          <cell r="X2110">
            <v>0</v>
          </cell>
          <cell r="AD2110">
            <v>0</v>
          </cell>
          <cell r="AH2110">
            <v>-584331.93333333323</v>
          </cell>
          <cell r="AJ2110">
            <v>0</v>
          </cell>
        </row>
        <row r="2111">
          <cell r="A2111">
            <v>25300373</v>
          </cell>
          <cell r="C2111" t="str">
            <v>FAS 148, 123 LTIP</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T2111" t="str">
            <v>57</v>
          </cell>
          <cell r="V2111">
            <v>0</v>
          </cell>
          <cell r="W2111">
            <v>0</v>
          </cell>
          <cell r="X2111">
            <v>0</v>
          </cell>
          <cell r="AD2111">
            <v>0</v>
          </cell>
          <cell r="AE2111">
            <v>0</v>
          </cell>
          <cell r="AF2111">
            <v>0</v>
          </cell>
          <cell r="AG2111">
            <v>0</v>
          </cell>
          <cell r="AJ2111">
            <v>0</v>
          </cell>
        </row>
        <row r="2112">
          <cell r="A2112">
            <v>25300381</v>
          </cell>
          <cell r="C2112" t="str">
            <v>Deferred Interchange Power - Black Cree</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AD2112">
            <v>0</v>
          </cell>
          <cell r="AH2112">
            <v>0</v>
          </cell>
          <cell r="AJ2112">
            <v>0</v>
          </cell>
        </row>
        <row r="2113">
          <cell r="A2113">
            <v>25300393</v>
          </cell>
          <cell r="C2113" t="str">
            <v>Bothell ACDess Center Tenant Incentives</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V2113">
            <v>0</v>
          </cell>
          <cell r="W2113">
            <v>0</v>
          </cell>
          <cell r="X2113">
            <v>0</v>
          </cell>
          <cell r="AD2113">
            <v>0</v>
          </cell>
          <cell r="AH2113">
            <v>0</v>
          </cell>
          <cell r="AJ2113">
            <v>0</v>
          </cell>
        </row>
        <row r="2114">
          <cell r="A2114">
            <v>25300413</v>
          </cell>
          <cell r="C2114" t="str">
            <v>Landlord Incentive Bldg B - Floor 4</v>
          </cell>
          <cell r="D2114">
            <v>-688979.3</v>
          </cell>
          <cell r="E2114">
            <v>-668715.19999999995</v>
          </cell>
          <cell r="F2114">
            <v>-648451.1</v>
          </cell>
          <cell r="G2114">
            <v>-628187</v>
          </cell>
          <cell r="H2114">
            <v>-607922.9</v>
          </cell>
          <cell r="I2114">
            <v>-587658.80000000005</v>
          </cell>
          <cell r="J2114">
            <v>-567394.69999999995</v>
          </cell>
          <cell r="K2114">
            <v>-547130.6</v>
          </cell>
          <cell r="L2114">
            <v>-526866.5</v>
          </cell>
          <cell r="M2114">
            <v>-506602.4</v>
          </cell>
          <cell r="N2114">
            <v>-486338.3</v>
          </cell>
          <cell r="O2114">
            <v>-466074.2</v>
          </cell>
          <cell r="P2114">
            <v>-445810.1</v>
          </cell>
          <cell r="Q2114">
            <v>-567394.70000000007</v>
          </cell>
          <cell r="R2114">
            <v>5</v>
          </cell>
          <cell r="S2114" t="str">
            <v>2c</v>
          </cell>
          <cell r="T2114" t="str">
            <v>26</v>
          </cell>
          <cell r="V2114">
            <v>0</v>
          </cell>
          <cell r="W2114">
            <v>0</v>
          </cell>
          <cell r="X2114">
            <v>0</v>
          </cell>
          <cell r="Y2114">
            <v>-381175.75946000003</v>
          </cell>
          <cell r="Z2114">
            <v>-186218.94054000001</v>
          </cell>
          <cell r="AA2114">
            <v>-567394.70000000007</v>
          </cell>
          <cell r="AD2114">
            <v>0</v>
          </cell>
          <cell r="AJ2114">
            <v>0</v>
          </cell>
        </row>
        <row r="2115">
          <cell r="A2115">
            <v>25300421</v>
          </cell>
          <cell r="C2115" t="str">
            <v>Misc Deferred Credit-Clearing Land Transp.</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V2115">
            <v>0</v>
          </cell>
          <cell r="W2115">
            <v>0</v>
          </cell>
          <cell r="X2115">
            <v>0</v>
          </cell>
          <cell r="AD2115">
            <v>0</v>
          </cell>
          <cell r="AH2115">
            <v>0</v>
          </cell>
          <cell r="AJ2115">
            <v>0</v>
          </cell>
        </row>
        <row r="2116">
          <cell r="A2116">
            <v>25300423</v>
          </cell>
          <cell r="C2116" t="str">
            <v>Oth Deferrd Credit-Alliance Data Sys In</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V2116">
            <v>0</v>
          </cell>
          <cell r="W2116">
            <v>0</v>
          </cell>
          <cell r="X2116">
            <v>0</v>
          </cell>
          <cell r="AD2116">
            <v>0</v>
          </cell>
          <cell r="AH2116">
            <v>0</v>
          </cell>
          <cell r="AJ2116">
            <v>0</v>
          </cell>
        </row>
        <row r="2117">
          <cell r="A2117">
            <v>25300433</v>
          </cell>
          <cell r="C2117" t="str">
            <v>Misc Cash Receipts</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V2117">
            <v>0</v>
          </cell>
          <cell r="W2117">
            <v>0</v>
          </cell>
          <cell r="X2117">
            <v>0</v>
          </cell>
          <cell r="AD2117">
            <v>0</v>
          </cell>
          <cell r="AH2117">
            <v>0</v>
          </cell>
          <cell r="AJ2117">
            <v>0</v>
          </cell>
        </row>
        <row r="2118">
          <cell r="A2118">
            <v>25300443</v>
          </cell>
          <cell r="C2118" t="str">
            <v>Bothel Data Center Landlord Incentives</v>
          </cell>
          <cell r="D2118">
            <v>-791981.16</v>
          </cell>
          <cell r="E2118">
            <v>-780503.18</v>
          </cell>
          <cell r="F2118">
            <v>-769025.2</v>
          </cell>
          <cell r="G2118">
            <v>-757547.22</v>
          </cell>
          <cell r="H2118">
            <v>-746069.24</v>
          </cell>
          <cell r="I2118">
            <v>-734591.26</v>
          </cell>
          <cell r="J2118">
            <v>-723113.28</v>
          </cell>
          <cell r="K2118">
            <v>-711635.3</v>
          </cell>
          <cell r="L2118">
            <v>-700157.32</v>
          </cell>
          <cell r="M2118">
            <v>-688679.34</v>
          </cell>
          <cell r="N2118">
            <v>-677201.36</v>
          </cell>
          <cell r="O2118">
            <v>-665723.38</v>
          </cell>
          <cell r="P2118">
            <v>-654245.4</v>
          </cell>
          <cell r="Q2118">
            <v>-723113.27999999991</v>
          </cell>
          <cell r="R2118">
            <v>5</v>
          </cell>
          <cell r="S2118" t="str">
            <v>2c</v>
          </cell>
          <cell r="T2118" t="str">
            <v>26</v>
          </cell>
          <cell r="V2118">
            <v>0</v>
          </cell>
          <cell r="W2118">
            <v>0</v>
          </cell>
          <cell r="X2118">
            <v>0</v>
          </cell>
          <cell r="Y2118">
            <v>-485787.50150399993</v>
          </cell>
          <cell r="Z2118">
            <v>-237325.77849599996</v>
          </cell>
          <cell r="AA2118">
            <v>-723113.27999999991</v>
          </cell>
          <cell r="AD2118">
            <v>0</v>
          </cell>
          <cell r="AJ2118">
            <v>0</v>
          </cell>
        </row>
        <row r="2119">
          <cell r="A2119">
            <v>25300503</v>
          </cell>
          <cell r="C2119" t="str">
            <v>Unclaimed Property - Customer Refunds</v>
          </cell>
          <cell r="D2119">
            <v>-563274.27</v>
          </cell>
          <cell r="E2119">
            <v>-500</v>
          </cell>
          <cell r="F2119">
            <v>-500</v>
          </cell>
          <cell r="G2119">
            <v>-1915.18</v>
          </cell>
          <cell r="H2119">
            <v>-1915.18</v>
          </cell>
          <cell r="I2119">
            <v>-1915.18</v>
          </cell>
          <cell r="J2119">
            <v>-1915.18</v>
          </cell>
          <cell r="K2119">
            <v>-1915.18</v>
          </cell>
          <cell r="L2119">
            <v>-1915.18</v>
          </cell>
          <cell r="M2119">
            <v>-1915.18</v>
          </cell>
          <cell r="N2119">
            <v>-1915.18</v>
          </cell>
          <cell r="O2119">
            <v>-1915.18</v>
          </cell>
          <cell r="P2119">
            <v>-148305.53</v>
          </cell>
          <cell r="Q2119">
            <v>-31168.876666666667</v>
          </cell>
          <cell r="V2119">
            <v>0</v>
          </cell>
          <cell r="W2119">
            <v>0</v>
          </cell>
          <cell r="X2119">
            <v>0</v>
          </cell>
          <cell r="AD2119">
            <v>0</v>
          </cell>
          <cell r="AH2119">
            <v>-31168.876666666667</v>
          </cell>
          <cell r="AJ2119">
            <v>0</v>
          </cell>
        </row>
        <row r="2120">
          <cell r="A2120">
            <v>25300511</v>
          </cell>
          <cell r="C2120" t="str">
            <v>FERC Annual Charge US Lands</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V2120">
            <v>0</v>
          </cell>
          <cell r="W2120">
            <v>0</v>
          </cell>
          <cell r="X2120">
            <v>0</v>
          </cell>
          <cell r="AD2120">
            <v>0</v>
          </cell>
          <cell r="AH2120">
            <v>0</v>
          </cell>
          <cell r="AJ2120">
            <v>0</v>
          </cell>
        </row>
        <row r="2121">
          <cell r="A2121">
            <v>25300513</v>
          </cell>
          <cell r="C2121" t="str">
            <v>Unclaimed Property - Payroll Checks</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V2121">
            <v>0</v>
          </cell>
          <cell r="W2121">
            <v>0</v>
          </cell>
          <cell r="X2121">
            <v>0</v>
          </cell>
          <cell r="AD2121">
            <v>0</v>
          </cell>
          <cell r="AH2121">
            <v>0</v>
          </cell>
          <cell r="AJ2121">
            <v>0</v>
          </cell>
        </row>
        <row r="2122">
          <cell r="A2122">
            <v>25300521</v>
          </cell>
          <cell r="C2122" t="str">
            <v>Deutsche Bank  Collateral Deposit with PSE</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V2122">
            <v>0</v>
          </cell>
          <cell r="W2122">
            <v>0</v>
          </cell>
          <cell r="X2122">
            <v>0</v>
          </cell>
          <cell r="AD2122">
            <v>0</v>
          </cell>
          <cell r="AH2122">
            <v>0</v>
          </cell>
          <cell r="AJ2122">
            <v>0</v>
          </cell>
        </row>
        <row r="2123">
          <cell r="A2123">
            <v>25300533</v>
          </cell>
          <cell r="C2123" t="str">
            <v>SFAS 132 Supplemental Death Add'l Minim</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T2123" t="str">
            <v>57</v>
          </cell>
          <cell r="V2123">
            <v>0</v>
          </cell>
          <cell r="W2123">
            <v>0</v>
          </cell>
          <cell r="X2123">
            <v>0</v>
          </cell>
          <cell r="AD2123">
            <v>0</v>
          </cell>
          <cell r="AE2123">
            <v>0</v>
          </cell>
          <cell r="AF2123">
            <v>0</v>
          </cell>
          <cell r="AG2123">
            <v>0</v>
          </cell>
          <cell r="AJ2123">
            <v>0</v>
          </cell>
        </row>
        <row r="2124">
          <cell r="A2124">
            <v>25300541</v>
          </cell>
          <cell r="C2124" t="str">
            <v>Residential Exchange - Other Deferred C</v>
          </cell>
          <cell r="D2124">
            <v>-7966998.29</v>
          </cell>
          <cell r="E2124">
            <v>-7454265.7400000002</v>
          </cell>
          <cell r="F2124">
            <v>-5810168.9500000002</v>
          </cell>
          <cell r="G2124">
            <v>-5453799.6500000004</v>
          </cell>
          <cell r="H2124">
            <v>-5955240.4500000002</v>
          </cell>
          <cell r="I2124">
            <v>-7264027.8899999997</v>
          </cell>
          <cell r="J2124">
            <v>-7914899.75</v>
          </cell>
          <cell r="K2124">
            <v>-9167223.7100000009</v>
          </cell>
          <cell r="L2124">
            <v>-9589801.2300000004</v>
          </cell>
          <cell r="M2124">
            <v>-9904485.5999999996</v>
          </cell>
          <cell r="N2124">
            <v>-9810039.3699999992</v>
          </cell>
          <cell r="O2124">
            <v>-9850693.5999999996</v>
          </cell>
          <cell r="P2124">
            <v>-7611087.1900000004</v>
          </cell>
          <cell r="Q2124">
            <v>-7996974.0566666657</v>
          </cell>
          <cell r="T2124" t="str">
            <v xml:space="preserve"> </v>
          </cell>
          <cell r="U2124" t="str">
            <v>Changed</v>
          </cell>
          <cell r="V2124">
            <v>0</v>
          </cell>
          <cell r="W2124">
            <v>0</v>
          </cell>
          <cell r="X2124">
            <v>0</v>
          </cell>
          <cell r="AD2124">
            <v>0</v>
          </cell>
          <cell r="AH2124">
            <v>-7996974.0566666657</v>
          </cell>
          <cell r="AJ2124">
            <v>0</v>
          </cell>
        </row>
        <row r="2125">
          <cell r="A2125">
            <v>25300543</v>
          </cell>
          <cell r="C2125" t="str">
            <v xml:space="preserve">Unclaimed Vendor Payments - California  </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V2125">
            <v>0</v>
          </cell>
          <cell r="W2125">
            <v>0</v>
          </cell>
          <cell r="X2125">
            <v>0</v>
          </cell>
          <cell r="AD2125">
            <v>0</v>
          </cell>
          <cell r="AH2125">
            <v>0</v>
          </cell>
          <cell r="AJ2125">
            <v>0</v>
          </cell>
        </row>
        <row r="2126">
          <cell r="A2126">
            <v>25300551</v>
          </cell>
          <cell r="C2126" t="str">
            <v>Deposit - Rainbow Energy Marketing</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V2126">
            <v>0</v>
          </cell>
          <cell r="W2126">
            <v>0</v>
          </cell>
          <cell r="X2126">
            <v>0</v>
          </cell>
          <cell r="AD2126">
            <v>0</v>
          </cell>
          <cell r="AH2126">
            <v>0</v>
          </cell>
          <cell r="AJ2126">
            <v>0</v>
          </cell>
        </row>
        <row r="2127">
          <cell r="A2127">
            <v>25300553</v>
          </cell>
          <cell r="C2127" t="str">
            <v>Unclaimed Property - Customer Refunds - California</v>
          </cell>
          <cell r="D2127">
            <v>0</v>
          </cell>
          <cell r="E2127">
            <v>-3513.77</v>
          </cell>
          <cell r="F2127">
            <v>-3513.77</v>
          </cell>
          <cell r="G2127">
            <v>-3513.77</v>
          </cell>
          <cell r="H2127">
            <v>-3513.77</v>
          </cell>
          <cell r="I2127">
            <v>-3513.77</v>
          </cell>
          <cell r="J2127">
            <v>-3513.77</v>
          </cell>
          <cell r="K2127">
            <v>-3513.77</v>
          </cell>
          <cell r="L2127">
            <v>-3513.77</v>
          </cell>
          <cell r="M2127">
            <v>-3513.77</v>
          </cell>
          <cell r="N2127">
            <v>-3513.77</v>
          </cell>
          <cell r="O2127">
            <v>-3513.77</v>
          </cell>
          <cell r="P2127">
            <v>-3375.06</v>
          </cell>
          <cell r="Q2127">
            <v>-3361.5833333333326</v>
          </cell>
          <cell r="V2127">
            <v>0</v>
          </cell>
          <cell r="W2127">
            <v>0</v>
          </cell>
          <cell r="X2127">
            <v>0</v>
          </cell>
          <cell r="AD2127">
            <v>0</v>
          </cell>
          <cell r="AH2127">
            <v>-3361.5833333333326</v>
          </cell>
          <cell r="AJ2127">
            <v>0</v>
          </cell>
        </row>
        <row r="2128">
          <cell r="A2128">
            <v>25300561</v>
          </cell>
          <cell r="C2128" t="str">
            <v>Snoqualmie License O&amp;M Liability</v>
          </cell>
          <cell r="D2128">
            <v>-8126893</v>
          </cell>
          <cell r="E2128">
            <v>-8126893</v>
          </cell>
          <cell r="F2128">
            <v>-8126893</v>
          </cell>
          <cell r="G2128">
            <v>-7979899</v>
          </cell>
          <cell r="H2128">
            <v>-7979899</v>
          </cell>
          <cell r="I2128">
            <v>-7979899</v>
          </cell>
          <cell r="J2128">
            <v>-7989232</v>
          </cell>
          <cell r="K2128">
            <v>-7989232</v>
          </cell>
          <cell r="L2128">
            <v>-7989232</v>
          </cell>
          <cell r="M2128">
            <v>-7998721</v>
          </cell>
          <cell r="N2128">
            <v>-7998721</v>
          </cell>
          <cell r="O2128">
            <v>-7998721</v>
          </cell>
          <cell r="P2128">
            <v>-8008370</v>
          </cell>
          <cell r="Q2128">
            <v>-8018747.791666667</v>
          </cell>
          <cell r="T2128" t="str">
            <v>57</v>
          </cell>
          <cell r="V2128">
            <v>0</v>
          </cell>
          <cell r="W2128">
            <v>0</v>
          </cell>
          <cell r="X2128">
            <v>0</v>
          </cell>
          <cell r="AD2128">
            <v>0</v>
          </cell>
          <cell r="AE2128">
            <v>-8018747.791666667</v>
          </cell>
          <cell r="AF2128">
            <v>-8018747.791666667</v>
          </cell>
          <cell r="AG2128">
            <v>-8018747.791666667</v>
          </cell>
          <cell r="AJ2128">
            <v>0</v>
          </cell>
        </row>
        <row r="2129">
          <cell r="A2129">
            <v>25300563</v>
          </cell>
          <cell r="C2129" t="str">
            <v>Oth Def Credit- Staples Loyalty Incentive</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V2129">
            <v>0</v>
          </cell>
          <cell r="W2129">
            <v>0</v>
          </cell>
          <cell r="X2129">
            <v>0</v>
          </cell>
          <cell r="AD2129">
            <v>0</v>
          </cell>
          <cell r="AH2129">
            <v>0</v>
          </cell>
          <cell r="AJ2129">
            <v>0</v>
          </cell>
        </row>
        <row r="2130">
          <cell r="A2130">
            <v>25300571</v>
          </cell>
          <cell r="C2130" t="str">
            <v>REC Collateral Deposits Held</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V2130">
            <v>0</v>
          </cell>
          <cell r="W2130">
            <v>0</v>
          </cell>
          <cell r="X2130">
            <v>0</v>
          </cell>
          <cell r="AD2130">
            <v>0</v>
          </cell>
          <cell r="AH2130">
            <v>0</v>
          </cell>
          <cell r="AJ2130">
            <v>0</v>
          </cell>
        </row>
        <row r="2131">
          <cell r="A2131">
            <v>25300573</v>
          </cell>
          <cell r="C2131" t="str">
            <v>Workers Compensation Reserve - Pinnacle</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V2131">
            <v>0</v>
          </cell>
          <cell r="W2131">
            <v>0</v>
          </cell>
          <cell r="X2131">
            <v>0</v>
          </cell>
          <cell r="AD2131">
            <v>0</v>
          </cell>
          <cell r="AH2131">
            <v>0</v>
          </cell>
          <cell r="AJ2131">
            <v>0</v>
          </cell>
        </row>
        <row r="2132">
          <cell r="A2132">
            <v>25300581</v>
          </cell>
          <cell r="C2132" t="str">
            <v>Other Deferred Credits - LIHEAP Credit - Electric</v>
          </cell>
          <cell r="D2132">
            <v>-4536636.9400000004</v>
          </cell>
          <cell r="E2132">
            <v>-5048811.0999999996</v>
          </cell>
          <cell r="F2132">
            <v>-5048811.0999999996</v>
          </cell>
          <cell r="G2132">
            <v>-5174706.6399999997</v>
          </cell>
          <cell r="H2132">
            <v>-5174706.6399999997</v>
          </cell>
          <cell r="I2132">
            <v>-5174706.6399999997</v>
          </cell>
          <cell r="J2132">
            <v>-5174706.6399999997</v>
          </cell>
          <cell r="K2132">
            <v>-5174706.6399999997</v>
          </cell>
          <cell r="L2132">
            <v>-5174706.6399999997</v>
          </cell>
          <cell r="M2132">
            <v>-5174706.6399999997</v>
          </cell>
          <cell r="N2132">
            <v>-5174706.6399999997</v>
          </cell>
          <cell r="O2132">
            <v>-5174706.6399999997</v>
          </cell>
          <cell r="P2132">
            <v>-5174706.6399999997</v>
          </cell>
          <cell r="Q2132">
            <v>-5127137.8125</v>
          </cell>
          <cell r="V2132">
            <v>0</v>
          </cell>
          <cell r="W2132">
            <v>0</v>
          </cell>
          <cell r="X2132">
            <v>0</v>
          </cell>
          <cell r="AD2132">
            <v>0</v>
          </cell>
          <cell r="AH2132">
            <v>-5127137.8125</v>
          </cell>
          <cell r="AJ2132">
            <v>0</v>
          </cell>
        </row>
        <row r="2133">
          <cell r="A2133">
            <v>25300582</v>
          </cell>
          <cell r="C2133" t="str">
            <v>Other Deferred Credits - LIHEAP Credit - Gas</v>
          </cell>
          <cell r="D2133">
            <v>-1916881.14</v>
          </cell>
          <cell r="E2133">
            <v>-2151861.11</v>
          </cell>
          <cell r="F2133">
            <v>-2151861.11</v>
          </cell>
          <cell r="G2133">
            <v>-2209620.63</v>
          </cell>
          <cell r="H2133">
            <v>-2209620.63</v>
          </cell>
          <cell r="I2133">
            <v>-2209620.63</v>
          </cell>
          <cell r="J2133">
            <v>-2209620.63</v>
          </cell>
          <cell r="K2133">
            <v>-2209620.63</v>
          </cell>
          <cell r="L2133">
            <v>-2209620.63</v>
          </cell>
          <cell r="M2133">
            <v>-2209620.63</v>
          </cell>
          <cell r="N2133">
            <v>-2209620.63</v>
          </cell>
          <cell r="O2133">
            <v>-2209620.63</v>
          </cell>
          <cell r="P2133">
            <v>-2209620.63</v>
          </cell>
          <cell r="Q2133">
            <v>-2187796.5645833327</v>
          </cell>
          <cell r="V2133">
            <v>0</v>
          </cell>
          <cell r="W2133">
            <v>0</v>
          </cell>
          <cell r="X2133">
            <v>0</v>
          </cell>
          <cell r="AD2133">
            <v>0</v>
          </cell>
          <cell r="AH2133">
            <v>-2187796.5645833327</v>
          </cell>
          <cell r="AJ2133">
            <v>0</v>
          </cell>
        </row>
        <row r="2134">
          <cell r="A2134">
            <v>25300583</v>
          </cell>
          <cell r="C2134" t="str">
            <v>Accrue Jan 2009 Merger Costs</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V2134">
            <v>0</v>
          </cell>
          <cell r="W2134">
            <v>0</v>
          </cell>
          <cell r="X2134">
            <v>0</v>
          </cell>
          <cell r="AD2134">
            <v>0</v>
          </cell>
          <cell r="AH2134">
            <v>0</v>
          </cell>
          <cell r="AJ2134">
            <v>0</v>
          </cell>
        </row>
        <row r="2135">
          <cell r="A2135">
            <v>25300591</v>
          </cell>
          <cell r="C2135" t="str">
            <v>Other Deferred Credits - Contra LIHEAP Credit-Elec</v>
          </cell>
          <cell r="D2135">
            <v>4536636.9400000004</v>
          </cell>
          <cell r="E2135">
            <v>5048811.0999999996</v>
          </cell>
          <cell r="F2135">
            <v>5048811.0999999996</v>
          </cell>
          <cell r="G2135">
            <v>5174706.6399999997</v>
          </cell>
          <cell r="H2135">
            <v>5174706.6399999997</v>
          </cell>
          <cell r="I2135">
            <v>5174706.6399999997</v>
          </cell>
          <cell r="J2135">
            <v>5174706.6399999997</v>
          </cell>
          <cell r="K2135">
            <v>5174706.6399999997</v>
          </cell>
          <cell r="L2135">
            <v>5174706.6399999997</v>
          </cell>
          <cell r="M2135">
            <v>5174706.6399999997</v>
          </cell>
          <cell r="N2135">
            <v>5174706.6399999997</v>
          </cell>
          <cell r="O2135">
            <v>5174706.6399999997</v>
          </cell>
          <cell r="P2135">
            <v>5174706.6399999997</v>
          </cell>
          <cell r="Q2135">
            <v>5127137.8125</v>
          </cell>
          <cell r="V2135">
            <v>0</v>
          </cell>
          <cell r="W2135">
            <v>0</v>
          </cell>
          <cell r="X2135">
            <v>0</v>
          </cell>
          <cell r="AD2135">
            <v>0</v>
          </cell>
          <cell r="AH2135">
            <v>5127137.8125</v>
          </cell>
          <cell r="AJ2135">
            <v>0</v>
          </cell>
        </row>
        <row r="2136">
          <cell r="A2136">
            <v>25300592</v>
          </cell>
          <cell r="C2136" t="str">
            <v>Other Deferred Credits - Contra LIHEAP Credit-Gas</v>
          </cell>
          <cell r="D2136">
            <v>1916881.14</v>
          </cell>
          <cell r="E2136">
            <v>2151861.11</v>
          </cell>
          <cell r="F2136">
            <v>2151861.11</v>
          </cell>
          <cell r="G2136">
            <v>2209620.63</v>
          </cell>
          <cell r="H2136">
            <v>2209620.63</v>
          </cell>
          <cell r="I2136">
            <v>2209620.63</v>
          </cell>
          <cell r="J2136">
            <v>2209620.63</v>
          </cell>
          <cell r="K2136">
            <v>2209620.63</v>
          </cell>
          <cell r="L2136">
            <v>2209620.63</v>
          </cell>
          <cell r="M2136">
            <v>2209620.63</v>
          </cell>
          <cell r="N2136">
            <v>2209620.63</v>
          </cell>
          <cell r="O2136">
            <v>2209620.63</v>
          </cell>
          <cell r="P2136">
            <v>2209620.63</v>
          </cell>
          <cell r="Q2136">
            <v>2187796.5645833327</v>
          </cell>
          <cell r="V2136">
            <v>0</v>
          </cell>
          <cell r="W2136">
            <v>0</v>
          </cell>
          <cell r="X2136">
            <v>0</v>
          </cell>
          <cell r="AD2136">
            <v>0</v>
          </cell>
          <cell r="AH2136">
            <v>2187796.5645833327</v>
          </cell>
          <cell r="AJ2136">
            <v>0</v>
          </cell>
        </row>
        <row r="2137">
          <cell r="A2137">
            <v>25300593</v>
          </cell>
          <cell r="C2137" t="str">
            <v>Other Def Cr - Landis-Gyr AMR Billing Credits</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T2137" t="str">
            <v>57</v>
          </cell>
          <cell r="V2137">
            <v>0</v>
          </cell>
          <cell r="W2137">
            <v>0</v>
          </cell>
          <cell r="X2137">
            <v>0</v>
          </cell>
          <cell r="AD2137">
            <v>0</v>
          </cell>
          <cell r="AE2137">
            <v>0</v>
          </cell>
          <cell r="AF2137">
            <v>0</v>
          </cell>
          <cell r="AG2137">
            <v>0</v>
          </cell>
          <cell r="AJ2137">
            <v>0</v>
          </cell>
        </row>
        <row r="2138">
          <cell r="A2138">
            <v>25300601</v>
          </cell>
          <cell r="C2138" t="str">
            <v>Oth Def Cr - Non -core Gas - Pipeline Cap</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t="str">
            <v>29.1</v>
          </cell>
          <cell r="T2138" t="str">
            <v>23</v>
          </cell>
          <cell r="V2138">
            <v>0</v>
          </cell>
          <cell r="W2138">
            <v>0</v>
          </cell>
          <cell r="X2138">
            <v>0</v>
          </cell>
          <cell r="Y2138">
            <v>0</v>
          </cell>
          <cell r="AA2138">
            <v>0</v>
          </cell>
          <cell r="AD2138">
            <v>0</v>
          </cell>
          <cell r="AJ2138">
            <v>0</v>
          </cell>
        </row>
        <row r="2139">
          <cell r="A2139">
            <v>25300602</v>
          </cell>
          <cell r="C2139" t="str">
            <v>PGA Unrealized Gain</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T2139" t="str">
            <v>57</v>
          </cell>
          <cell r="V2139">
            <v>0</v>
          </cell>
          <cell r="W2139">
            <v>0</v>
          </cell>
          <cell r="X2139">
            <v>0</v>
          </cell>
          <cell r="AE2139">
            <v>0</v>
          </cell>
          <cell r="AF2139">
            <v>0</v>
          </cell>
          <cell r="AG2139">
            <v>0</v>
          </cell>
          <cell r="AJ2139">
            <v>0</v>
          </cell>
        </row>
        <row r="2140">
          <cell r="A2140">
            <v>25300611</v>
          </cell>
          <cell r="C2140" t="str">
            <v>Baker License O&amp;M Liability</v>
          </cell>
          <cell r="D2140">
            <v>-60429728.780000001</v>
          </cell>
          <cell r="E2140">
            <v>-60429728.780000001</v>
          </cell>
          <cell r="F2140">
            <v>-60429728.780000001</v>
          </cell>
          <cell r="G2140">
            <v>-63393508.810000002</v>
          </cell>
          <cell r="H2140">
            <v>-63393508.810000002</v>
          </cell>
          <cell r="I2140">
            <v>-63393508.810000002</v>
          </cell>
          <cell r="J2140">
            <v>-62260372.530000001</v>
          </cell>
          <cell r="K2140">
            <v>-62260372.530000001</v>
          </cell>
          <cell r="L2140">
            <v>-62260372.530000001</v>
          </cell>
          <cell r="M2140">
            <v>-62246365.829999998</v>
          </cell>
          <cell r="N2140">
            <v>-62246365.829999998</v>
          </cell>
          <cell r="O2140">
            <v>-62246365.829999998</v>
          </cell>
          <cell r="P2140">
            <v>-62946100.609999999</v>
          </cell>
          <cell r="Q2140">
            <v>-62187342.813750006</v>
          </cell>
          <cell r="T2140" t="str">
            <v>57</v>
          </cell>
          <cell r="V2140">
            <v>0</v>
          </cell>
          <cell r="W2140">
            <v>0</v>
          </cell>
          <cell r="X2140">
            <v>0</v>
          </cell>
          <cell r="AD2140">
            <v>0</v>
          </cell>
          <cell r="AE2140">
            <v>-62187342.813750006</v>
          </cell>
          <cell r="AF2140">
            <v>-62187342.813750006</v>
          </cell>
          <cell r="AG2140">
            <v>-62187342.813750006</v>
          </cell>
          <cell r="AJ2140">
            <v>0</v>
          </cell>
        </row>
        <row r="2141">
          <cell r="A2141">
            <v>25300612</v>
          </cell>
          <cell r="C2141" t="str">
            <v>PGA FAS 157 Credit Reserve</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T2141" t="str">
            <v>57</v>
          </cell>
          <cell r="V2141">
            <v>0</v>
          </cell>
          <cell r="W2141">
            <v>0</v>
          </cell>
          <cell r="X2141">
            <v>0</v>
          </cell>
          <cell r="AE2141">
            <v>0</v>
          </cell>
          <cell r="AF2141">
            <v>0</v>
          </cell>
          <cell r="AG2141">
            <v>0</v>
          </cell>
          <cell r="AJ2141">
            <v>0</v>
          </cell>
        </row>
        <row r="2142">
          <cell r="A2142">
            <v>25300621</v>
          </cell>
          <cell r="C2142" t="str">
            <v>Misc Def Cr - MNT Equity Offset CarryC - UE-082128</v>
          </cell>
          <cell r="D2142">
            <v>-8422064.4000000004</v>
          </cell>
          <cell r="E2142">
            <v>-8348337.4400000004</v>
          </cell>
          <cell r="F2142">
            <v>-8274610.4800000004</v>
          </cell>
          <cell r="G2142">
            <v>-8200883.5199999996</v>
          </cell>
          <cell r="H2142">
            <v>-8127156.5599999996</v>
          </cell>
          <cell r="I2142">
            <v>-8053429.5999999996</v>
          </cell>
          <cell r="J2142">
            <v>-7979702.6399999997</v>
          </cell>
          <cell r="K2142">
            <v>-7905975.6799999997</v>
          </cell>
          <cell r="L2142">
            <v>-7832248.7199999997</v>
          </cell>
          <cell r="M2142">
            <v>-7758521.7599999998</v>
          </cell>
          <cell r="N2142">
            <v>-7684794.7999999998</v>
          </cell>
          <cell r="O2142">
            <v>-7611067.8399999999</v>
          </cell>
          <cell r="P2142">
            <v>-7537340.8799999999</v>
          </cell>
          <cell r="Q2142">
            <v>-7979702.6400000006</v>
          </cell>
          <cell r="T2142" t="str">
            <v>57</v>
          </cell>
          <cell r="V2142">
            <v>0</v>
          </cell>
          <cell r="W2142">
            <v>0</v>
          </cell>
          <cell r="X2142">
            <v>0</v>
          </cell>
          <cell r="AE2142">
            <v>-7979702.6400000006</v>
          </cell>
          <cell r="AF2142">
            <v>-7979702.6400000006</v>
          </cell>
          <cell r="AG2142">
            <v>-7979702.6400000006</v>
          </cell>
          <cell r="AJ2142">
            <v>0</v>
          </cell>
        </row>
        <row r="2143">
          <cell r="A2143">
            <v>25300631</v>
          </cell>
          <cell r="C2143" t="str">
            <v>Misc Def Cr - WHE Eq. Res  Fixed CarryC - UE-090704</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T2143" t="str">
            <v>57</v>
          </cell>
          <cell r="V2143">
            <v>0</v>
          </cell>
          <cell r="W2143">
            <v>0</v>
          </cell>
          <cell r="X2143">
            <v>0</v>
          </cell>
          <cell r="AE2143">
            <v>0</v>
          </cell>
          <cell r="AF2143">
            <v>0</v>
          </cell>
          <cell r="AG2143">
            <v>0</v>
          </cell>
          <cell r="AJ2143">
            <v>0</v>
          </cell>
        </row>
        <row r="2144">
          <cell r="A2144">
            <v>25300633</v>
          </cell>
          <cell r="C2144" t="str">
            <v>PSE Non-Qualified Retirement Plan Liability</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V2144">
            <v>0</v>
          </cell>
          <cell r="W2144">
            <v>0</v>
          </cell>
          <cell r="X2144">
            <v>0</v>
          </cell>
          <cell r="AE2144">
            <v>0</v>
          </cell>
          <cell r="AF2144">
            <v>0</v>
          </cell>
          <cell r="AG2144">
            <v>0</v>
          </cell>
          <cell r="AJ2144">
            <v>0</v>
          </cell>
        </row>
        <row r="2145">
          <cell r="A2145">
            <v>25300641</v>
          </cell>
          <cell r="C2145" t="str">
            <v>Oth. Def. Cr. - Landis - Gyr AMR Billing Credits - Elec.</v>
          </cell>
          <cell r="D2145">
            <v>-406343.95</v>
          </cell>
          <cell r="E2145">
            <v>-335521.65999999997</v>
          </cell>
          <cell r="F2145">
            <v>-264699.37</v>
          </cell>
          <cell r="G2145">
            <v>-193877.08</v>
          </cell>
          <cell r="H2145">
            <v>-137762.94</v>
          </cell>
          <cell r="I2145">
            <v>-81648.800000000003</v>
          </cell>
          <cell r="J2145">
            <v>0</v>
          </cell>
          <cell r="K2145">
            <v>0</v>
          </cell>
          <cell r="L2145">
            <v>0</v>
          </cell>
          <cell r="M2145">
            <v>0</v>
          </cell>
          <cell r="N2145">
            <v>0</v>
          </cell>
          <cell r="O2145">
            <v>0</v>
          </cell>
          <cell r="P2145">
            <v>0</v>
          </cell>
          <cell r="Q2145">
            <v>-101390.15208333335</v>
          </cell>
          <cell r="T2145" t="str">
            <v>57</v>
          </cell>
          <cell r="V2145">
            <v>0</v>
          </cell>
          <cell r="W2145">
            <v>0</v>
          </cell>
          <cell r="X2145">
            <v>0</v>
          </cell>
          <cell r="AE2145">
            <v>-101390.15208333335</v>
          </cell>
          <cell r="AF2145">
            <v>-101390.15208333335</v>
          </cell>
          <cell r="AG2145">
            <v>-101390.15208333335</v>
          </cell>
          <cell r="AJ2145">
            <v>0</v>
          </cell>
        </row>
        <row r="2146">
          <cell r="A2146">
            <v>25300642</v>
          </cell>
          <cell r="C2146" t="str">
            <v>Oth. Def. Cr. - Landis - Gyr AMR Billing Credits - Gas</v>
          </cell>
          <cell r="D2146">
            <v>-247406.02</v>
          </cell>
          <cell r="E2146">
            <v>-196644.98</v>
          </cell>
          <cell r="F2146">
            <v>-145883.94</v>
          </cell>
          <cell r="G2146">
            <v>-95122.9</v>
          </cell>
          <cell r="H2146">
            <v>-54903.76</v>
          </cell>
          <cell r="I2146">
            <v>-14684.62</v>
          </cell>
          <cell r="J2146">
            <v>0</v>
          </cell>
          <cell r="K2146">
            <v>0</v>
          </cell>
          <cell r="L2146">
            <v>0</v>
          </cell>
          <cell r="M2146">
            <v>0</v>
          </cell>
          <cell r="N2146">
            <v>0</v>
          </cell>
          <cell r="O2146">
            <v>0</v>
          </cell>
          <cell r="P2146">
            <v>0</v>
          </cell>
          <cell r="Q2146">
            <v>-52578.600833333338</v>
          </cell>
          <cell r="T2146" t="str">
            <v>57</v>
          </cell>
          <cell r="V2146">
            <v>0</v>
          </cell>
          <cell r="W2146">
            <v>0</v>
          </cell>
          <cell r="X2146">
            <v>0</v>
          </cell>
          <cell r="AE2146">
            <v>-52578.600833333338</v>
          </cell>
          <cell r="AF2146">
            <v>-52578.600833333338</v>
          </cell>
          <cell r="AG2146">
            <v>-52578.600833333338</v>
          </cell>
          <cell r="AJ2146">
            <v>0</v>
          </cell>
        </row>
        <row r="2147">
          <cell r="A2147">
            <v>25300651</v>
          </cell>
          <cell r="C2147" t="str">
            <v>Residential Exchange - Settlement Other Deferred Credits</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T2147" t="str">
            <v>23</v>
          </cell>
          <cell r="V2147">
            <v>0</v>
          </cell>
          <cell r="W2147">
            <v>0</v>
          </cell>
          <cell r="X2147">
            <v>0</v>
          </cell>
          <cell r="AB2147">
            <v>0</v>
          </cell>
          <cell r="AD2147">
            <v>0</v>
          </cell>
          <cell r="AJ2147">
            <v>0</v>
          </cell>
        </row>
        <row r="2148">
          <cell r="A2148">
            <v>25300663</v>
          </cell>
          <cell r="C2148" t="str">
            <v>Redmond West 2nd Amen Tenant Incentives</v>
          </cell>
          <cell r="D2148">
            <v>-95805.92</v>
          </cell>
          <cell r="E2148">
            <v>-92121.08</v>
          </cell>
          <cell r="F2148">
            <v>-88436.24</v>
          </cell>
          <cell r="G2148">
            <v>-84751.4</v>
          </cell>
          <cell r="H2148">
            <v>-81066.559999999998</v>
          </cell>
          <cell r="I2148">
            <v>-77381.72</v>
          </cell>
          <cell r="J2148">
            <v>-73696.88</v>
          </cell>
          <cell r="K2148">
            <v>-70012.039999999994</v>
          </cell>
          <cell r="L2148">
            <v>-66327.199999999997</v>
          </cell>
          <cell r="M2148">
            <v>-62642.36</v>
          </cell>
          <cell r="N2148">
            <v>-58957.52</v>
          </cell>
          <cell r="O2148">
            <v>-55272.68</v>
          </cell>
          <cell r="P2148">
            <v>-51587.839999999997</v>
          </cell>
          <cell r="Q2148">
            <v>-73696.88</v>
          </cell>
          <cell r="R2148" t="str">
            <v>5</v>
          </cell>
          <cell r="S2148" t="str">
            <v>2c</v>
          </cell>
          <cell r="T2148" t="str">
            <v>26</v>
          </cell>
          <cell r="V2148">
            <v>0</v>
          </cell>
          <cell r="W2148">
            <v>0</v>
          </cell>
          <cell r="X2148">
            <v>0</v>
          </cell>
          <cell r="Y2148">
            <v>-49509.563984</v>
          </cell>
          <cell r="Z2148">
            <v>-24187.316016000001</v>
          </cell>
          <cell r="AA2148">
            <v>-73696.88</v>
          </cell>
          <cell r="AD2148">
            <v>0</v>
          </cell>
          <cell r="AJ2148">
            <v>0</v>
          </cell>
        </row>
        <row r="2149">
          <cell r="A2149">
            <v>25300711</v>
          </cell>
          <cell r="C2149" t="str">
            <v>Baker License Capital Long Term Liability</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V2149">
            <v>0</v>
          </cell>
          <cell r="W2149">
            <v>0</v>
          </cell>
          <cell r="X2149">
            <v>0</v>
          </cell>
          <cell r="AE2149">
            <v>0</v>
          </cell>
          <cell r="AF2149">
            <v>0</v>
          </cell>
          <cell r="AG2149">
            <v>0</v>
          </cell>
          <cell r="AJ2149">
            <v>0</v>
          </cell>
        </row>
        <row r="2150">
          <cell r="A2150">
            <v>25300721</v>
          </cell>
          <cell r="C2150" t="str">
            <v>Other Deferred Credits - Hopkins Ridge/Vestas</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V2150">
            <v>0</v>
          </cell>
          <cell r="W2150">
            <v>0</v>
          </cell>
          <cell r="X2150">
            <v>0</v>
          </cell>
          <cell r="AD2150">
            <v>0</v>
          </cell>
          <cell r="AH2150">
            <v>0</v>
          </cell>
          <cell r="AJ2150">
            <v>0</v>
          </cell>
        </row>
        <row r="2151">
          <cell r="A2151">
            <v>25300731</v>
          </cell>
          <cell r="C2151" t="str">
            <v>Lease Security Deposit-Electric</v>
          </cell>
          <cell r="D2151">
            <v>-15154.75</v>
          </cell>
          <cell r="E2151">
            <v>-15154.75</v>
          </cell>
          <cell r="F2151">
            <v>-15154.75</v>
          </cell>
          <cell r="G2151">
            <v>-15154.75</v>
          </cell>
          <cell r="H2151">
            <v>-15154.75</v>
          </cell>
          <cell r="I2151">
            <v>-15154.75</v>
          </cell>
          <cell r="J2151">
            <v>-15154.75</v>
          </cell>
          <cell r="K2151">
            <v>-15154.75</v>
          </cell>
          <cell r="L2151">
            <v>-15154.75</v>
          </cell>
          <cell r="M2151">
            <v>-15154.75</v>
          </cell>
          <cell r="N2151">
            <v>-15154.75</v>
          </cell>
          <cell r="O2151">
            <v>-15154.75</v>
          </cell>
          <cell r="P2151">
            <v>-15154.75</v>
          </cell>
          <cell r="Q2151">
            <v>-15154.75</v>
          </cell>
          <cell r="V2151">
            <v>0</v>
          </cell>
          <cell r="W2151">
            <v>0</v>
          </cell>
          <cell r="X2151">
            <v>0</v>
          </cell>
          <cell r="AD2151">
            <v>0</v>
          </cell>
          <cell r="AH2151">
            <v>-15154.75</v>
          </cell>
          <cell r="AJ2151">
            <v>0</v>
          </cell>
        </row>
        <row r="2152">
          <cell r="A2152">
            <v>25300732</v>
          </cell>
          <cell r="C2152" t="str">
            <v>Lease Security Deposit-Gas</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V2152">
            <v>0</v>
          </cell>
          <cell r="W2152">
            <v>0</v>
          </cell>
          <cell r="X2152">
            <v>0</v>
          </cell>
          <cell r="AD2152">
            <v>0</v>
          </cell>
          <cell r="AH2152">
            <v>0</v>
          </cell>
          <cell r="AJ2152">
            <v>0</v>
          </cell>
        </row>
        <row r="2153">
          <cell r="A2153">
            <v>25300733</v>
          </cell>
          <cell r="C2153" t="str">
            <v>Lease Security Deposit-Common</v>
          </cell>
          <cell r="D2153">
            <v>-50468.17</v>
          </cell>
          <cell r="E2153">
            <v>-50468.17</v>
          </cell>
          <cell r="F2153">
            <v>-50468.17</v>
          </cell>
          <cell r="G2153">
            <v>-50468.17</v>
          </cell>
          <cell r="H2153">
            <v>-50468.17</v>
          </cell>
          <cell r="I2153">
            <v>-50468.17</v>
          </cell>
          <cell r="J2153">
            <v>-50468.17</v>
          </cell>
          <cell r="K2153">
            <v>-50468.17</v>
          </cell>
          <cell r="L2153">
            <v>-50468.17</v>
          </cell>
          <cell r="M2153">
            <v>-50468.17</v>
          </cell>
          <cell r="N2153">
            <v>-50468.17</v>
          </cell>
          <cell r="O2153">
            <v>-50468.17</v>
          </cell>
          <cell r="P2153">
            <v>-50468.17</v>
          </cell>
          <cell r="Q2153">
            <v>-50468.169999999991</v>
          </cell>
          <cell r="V2153">
            <v>0</v>
          </cell>
          <cell r="W2153">
            <v>0</v>
          </cell>
          <cell r="X2153">
            <v>0</v>
          </cell>
          <cell r="AD2153">
            <v>0</v>
          </cell>
          <cell r="AH2153">
            <v>-50468.169999999991</v>
          </cell>
          <cell r="AJ2153">
            <v>0</v>
          </cell>
        </row>
        <row r="2154">
          <cell r="A2154">
            <v>25300741</v>
          </cell>
          <cell r="C2154" t="str">
            <v>Electric Decoupling GAAP Unearned Revenue</v>
          </cell>
          <cell r="D2154">
            <v>0</v>
          </cell>
          <cell r="E2154">
            <v>0</v>
          </cell>
          <cell r="F2154">
            <v>0</v>
          </cell>
          <cell r="G2154">
            <v>0</v>
          </cell>
          <cell r="H2154">
            <v>0</v>
          </cell>
          <cell r="I2154">
            <v>0</v>
          </cell>
          <cell r="J2154">
            <v>0</v>
          </cell>
          <cell r="K2154">
            <v>0</v>
          </cell>
          <cell r="L2154">
            <v>-51042</v>
          </cell>
          <cell r="M2154">
            <v>-751584.99</v>
          </cell>
          <cell r="N2154">
            <v>-821697.73</v>
          </cell>
          <cell r="O2154">
            <v>-972162</v>
          </cell>
          <cell r="P2154">
            <v>-368806</v>
          </cell>
          <cell r="Q2154">
            <v>-231740.80999999997</v>
          </cell>
          <cell r="T2154" t="str">
            <v>57</v>
          </cell>
          <cell r="AE2154">
            <v>-231740.80999999997</v>
          </cell>
          <cell r="AF2154">
            <v>-231740.80999999997</v>
          </cell>
          <cell r="AG2154">
            <v>-231740.80999999997</v>
          </cell>
          <cell r="AJ2154">
            <v>0</v>
          </cell>
        </row>
        <row r="2155">
          <cell r="A2155">
            <v>25300742</v>
          </cell>
          <cell r="C2155" t="str">
            <v>Gas Decoupling GAAP Unearned Revenue</v>
          </cell>
          <cell r="D2155">
            <v>-4957106.62</v>
          </cell>
          <cell r="E2155">
            <v>-9788541.9800000004</v>
          </cell>
          <cell r="F2155">
            <v>-8058444</v>
          </cell>
          <cell r="G2155">
            <v>-9979828</v>
          </cell>
          <cell r="H2155">
            <v>-9979828</v>
          </cell>
          <cell r="I2155">
            <v>-9979828</v>
          </cell>
          <cell r="J2155">
            <v>-9979828</v>
          </cell>
          <cell r="K2155">
            <v>-9979828</v>
          </cell>
          <cell r="L2155">
            <v>-9068170</v>
          </cell>
          <cell r="M2155">
            <v>-10562901.4</v>
          </cell>
          <cell r="N2155">
            <v>-11185871.85</v>
          </cell>
          <cell r="O2155">
            <v>-11943114</v>
          </cell>
          <cell r="P2155">
            <v>-13260885</v>
          </cell>
          <cell r="Q2155">
            <v>-9967931.5866666678</v>
          </cell>
          <cell r="T2155" t="str">
            <v>57</v>
          </cell>
          <cell r="AE2155">
            <v>-9967931.5866666678</v>
          </cell>
          <cell r="AF2155">
            <v>-9967931.5866666678</v>
          </cell>
          <cell r="AG2155">
            <v>-9967931.5866666678</v>
          </cell>
          <cell r="AJ2155">
            <v>0</v>
          </cell>
        </row>
        <row r="2156">
          <cell r="A2156">
            <v>25300761</v>
          </cell>
          <cell r="C2156" t="str">
            <v>Unearned Easement Revenue</v>
          </cell>
          <cell r="D2156">
            <v>-189789.05</v>
          </cell>
          <cell r="E2156">
            <v>-187542.61</v>
          </cell>
          <cell r="F2156">
            <v>-185296.17</v>
          </cell>
          <cell r="G2156">
            <v>-183049.73</v>
          </cell>
          <cell r="H2156">
            <v>-180803.29</v>
          </cell>
          <cell r="I2156">
            <v>-178556.85</v>
          </cell>
          <cell r="J2156">
            <v>-176310.41</v>
          </cell>
          <cell r="K2156">
            <v>-174063.97</v>
          </cell>
          <cell r="L2156">
            <v>-171817.53</v>
          </cell>
          <cell r="M2156">
            <v>-169571.09</v>
          </cell>
          <cell r="N2156">
            <v>-167324.65</v>
          </cell>
          <cell r="O2156">
            <v>-165078.21</v>
          </cell>
          <cell r="P2156">
            <v>-162831.76999999999</v>
          </cell>
          <cell r="Q2156">
            <v>-176310.41</v>
          </cell>
          <cell r="V2156">
            <v>0</v>
          </cell>
          <cell r="W2156">
            <v>0</v>
          </cell>
          <cell r="X2156">
            <v>0</v>
          </cell>
          <cell r="AD2156">
            <v>0</v>
          </cell>
          <cell r="AH2156">
            <v>-176310.41</v>
          </cell>
          <cell r="AJ2156">
            <v>0</v>
          </cell>
        </row>
        <row r="2157">
          <cell r="A2157">
            <v>25300771</v>
          </cell>
          <cell r="C2157" t="str">
            <v>Deferred Credit - Green Power Tariff</v>
          </cell>
          <cell r="D2157">
            <v>-4735444.3899999997</v>
          </cell>
          <cell r="E2157">
            <v>-4772049.84</v>
          </cell>
          <cell r="F2157">
            <v>-4833743.4800000004</v>
          </cell>
          <cell r="G2157">
            <v>-4587305.4400000004</v>
          </cell>
          <cell r="H2157">
            <v>-4385985.3899999997</v>
          </cell>
          <cell r="I2157">
            <v>-4890403.99</v>
          </cell>
          <cell r="J2157">
            <v>-5187925.78</v>
          </cell>
          <cell r="K2157">
            <v>-5370587.5199999996</v>
          </cell>
          <cell r="L2157">
            <v>-5563914.6500000004</v>
          </cell>
          <cell r="M2157">
            <v>-5782581.9000000004</v>
          </cell>
          <cell r="N2157">
            <v>-5882297.4800000004</v>
          </cell>
          <cell r="O2157">
            <v>-6060449.5099999998</v>
          </cell>
          <cell r="P2157">
            <v>-6298853.25</v>
          </cell>
          <cell r="Q2157">
            <v>-5236199.4833333334</v>
          </cell>
          <cell r="T2157" t="str">
            <v xml:space="preserve"> </v>
          </cell>
          <cell r="U2157" t="str">
            <v>Changed</v>
          </cell>
          <cell r="V2157">
            <v>0</v>
          </cell>
          <cell r="W2157">
            <v>0</v>
          </cell>
          <cell r="X2157">
            <v>0</v>
          </cell>
          <cell r="AD2157">
            <v>0</v>
          </cell>
          <cell r="AH2157">
            <v>-5236199.4833333334</v>
          </cell>
          <cell r="AJ2157">
            <v>0</v>
          </cell>
        </row>
        <row r="2158">
          <cell r="A2158">
            <v>25300772</v>
          </cell>
          <cell r="C2158" t="str">
            <v>Deferred Credit - Carbon Offset Program</v>
          </cell>
          <cell r="D2158">
            <v>0</v>
          </cell>
          <cell r="E2158">
            <v>0</v>
          </cell>
          <cell r="F2158">
            <v>0</v>
          </cell>
          <cell r="G2158">
            <v>0</v>
          </cell>
          <cell r="H2158">
            <v>0</v>
          </cell>
          <cell r="I2158">
            <v>0</v>
          </cell>
          <cell r="J2158">
            <v>0</v>
          </cell>
          <cell r="K2158">
            <v>7674.62</v>
          </cell>
          <cell r="L2158">
            <v>16894.34</v>
          </cell>
          <cell r="M2158">
            <v>0</v>
          </cell>
          <cell r="N2158">
            <v>-6202.69</v>
          </cell>
          <cell r="O2158">
            <v>-10865.42</v>
          </cell>
          <cell r="P2158">
            <v>0</v>
          </cell>
          <cell r="Q2158">
            <v>625.07083333333333</v>
          </cell>
          <cell r="T2158" t="str">
            <v xml:space="preserve"> </v>
          </cell>
          <cell r="U2158" t="str">
            <v>Changed</v>
          </cell>
          <cell r="V2158">
            <v>0</v>
          </cell>
          <cell r="W2158">
            <v>0</v>
          </cell>
          <cell r="X2158">
            <v>0</v>
          </cell>
          <cell r="AD2158">
            <v>0</v>
          </cell>
          <cell r="AH2158">
            <v>625.07083333333333</v>
          </cell>
          <cell r="AJ2158">
            <v>0</v>
          </cell>
        </row>
        <row r="2159">
          <cell r="A2159">
            <v>25300781</v>
          </cell>
          <cell r="C2159" t="str">
            <v>Unearned Rev-Renewable Energy Credit-Wi</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T2159" t="str">
            <v>23</v>
          </cell>
          <cell r="V2159">
            <v>0</v>
          </cell>
          <cell r="W2159">
            <v>0</v>
          </cell>
          <cell r="X2159">
            <v>0</v>
          </cell>
          <cell r="AB2159">
            <v>0</v>
          </cell>
          <cell r="AD2159">
            <v>0</v>
          </cell>
          <cell r="AJ2159">
            <v>0</v>
          </cell>
        </row>
        <row r="2160">
          <cell r="A2160">
            <v>25300791</v>
          </cell>
          <cell r="C2160" t="str">
            <v>FAS 133 New Unrealized Gain RECs</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T2160" t="str">
            <v>57</v>
          </cell>
          <cell r="V2160">
            <v>0</v>
          </cell>
          <cell r="W2160">
            <v>0</v>
          </cell>
          <cell r="X2160">
            <v>0</v>
          </cell>
          <cell r="AE2160">
            <v>0</v>
          </cell>
          <cell r="AF2160">
            <v>0</v>
          </cell>
          <cell r="AG2160">
            <v>0</v>
          </cell>
          <cell r="AJ2160">
            <v>0</v>
          </cell>
        </row>
        <row r="2161">
          <cell r="A2161">
            <v>25300801</v>
          </cell>
          <cell r="C2161" t="str">
            <v>Unearned Fees - Cascade Water Alliance</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T2161" t="str">
            <v>57</v>
          </cell>
          <cell r="V2161">
            <v>0</v>
          </cell>
          <cell r="W2161">
            <v>0</v>
          </cell>
          <cell r="X2161">
            <v>0</v>
          </cell>
          <cell r="AD2161">
            <v>0</v>
          </cell>
          <cell r="AE2161">
            <v>0</v>
          </cell>
          <cell r="AF2161">
            <v>0</v>
          </cell>
          <cell r="AG2161">
            <v>0</v>
          </cell>
          <cell r="AJ2161">
            <v>0</v>
          </cell>
        </row>
        <row r="2162">
          <cell r="A2162">
            <v>25300803</v>
          </cell>
          <cell r="C2162" t="str">
            <v>Summit Purchase Option Buyout Receipt</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V2162">
            <v>0</v>
          </cell>
          <cell r="W2162">
            <v>0</v>
          </cell>
          <cell r="X2162">
            <v>0</v>
          </cell>
          <cell r="AD2162">
            <v>0</v>
          </cell>
          <cell r="AH2162">
            <v>0</v>
          </cell>
          <cell r="AJ2162">
            <v>0</v>
          </cell>
        </row>
        <row r="2163">
          <cell r="A2163">
            <v>25300831</v>
          </cell>
          <cell r="C2163" t="str">
            <v>Hopkins II Wake Effect Settlement</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t="str">
            <v>6g</v>
          </cell>
          <cell r="T2163" t="str">
            <v>23</v>
          </cell>
          <cell r="V2163">
            <v>0</v>
          </cell>
          <cell r="W2163">
            <v>0</v>
          </cell>
          <cell r="X2163">
            <v>0</v>
          </cell>
          <cell r="Y2163">
            <v>0</v>
          </cell>
          <cell r="AA2163">
            <v>0</v>
          </cell>
          <cell r="AD2163">
            <v>0</v>
          </cell>
          <cell r="AJ2163">
            <v>0</v>
          </cell>
        </row>
        <row r="2164">
          <cell r="A2164">
            <v>25300841</v>
          </cell>
          <cell r="C2164" t="str">
            <v>Deferred Credit-CO2 allowance proceeds</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T2164" t="str">
            <v>23</v>
          </cell>
          <cell r="V2164">
            <v>0</v>
          </cell>
          <cell r="W2164">
            <v>0</v>
          </cell>
          <cell r="X2164">
            <v>0</v>
          </cell>
          <cell r="AB2164">
            <v>0</v>
          </cell>
          <cell r="AD2164">
            <v>0</v>
          </cell>
          <cell r="AJ2164">
            <v>0</v>
          </cell>
        </row>
        <row r="2165">
          <cell r="A2165">
            <v>25300851</v>
          </cell>
          <cell r="C2165" t="str">
            <v>Revenue-S Cal Edison REC-Wind</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T2165" t="str">
            <v>23</v>
          </cell>
          <cell r="V2165">
            <v>0</v>
          </cell>
          <cell r="W2165">
            <v>0</v>
          </cell>
          <cell r="X2165">
            <v>0</v>
          </cell>
          <cell r="AB2165">
            <v>0</v>
          </cell>
          <cell r="AD2165">
            <v>0</v>
          </cell>
          <cell r="AJ2165">
            <v>0</v>
          </cell>
        </row>
        <row r="2166">
          <cell r="A2166">
            <v>25300861</v>
          </cell>
          <cell r="C2166" t="str">
            <v>Unearned Rev - Klondike RECs-Wind.</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T2166" t="str">
            <v>23</v>
          </cell>
          <cell r="V2166">
            <v>0</v>
          </cell>
          <cell r="W2166">
            <v>0</v>
          </cell>
          <cell r="X2166">
            <v>0</v>
          </cell>
          <cell r="AB2166">
            <v>0</v>
          </cell>
          <cell r="AD2166">
            <v>0</v>
          </cell>
          <cell r="AJ2166">
            <v>0</v>
          </cell>
        </row>
        <row r="2167">
          <cell r="A2167">
            <v>25300863</v>
          </cell>
          <cell r="C2167" t="str">
            <v>Oth Def Cr. - Bank of America Signing Bonus Incentive</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V2167">
            <v>0</v>
          </cell>
          <cell r="W2167">
            <v>0</v>
          </cell>
          <cell r="X2167">
            <v>0</v>
          </cell>
          <cell r="AD2167">
            <v>0</v>
          </cell>
          <cell r="AH2167">
            <v>0</v>
          </cell>
          <cell r="AJ2167">
            <v>0</v>
          </cell>
        </row>
        <row r="2168">
          <cell r="A2168">
            <v>25300973</v>
          </cell>
          <cell r="C2168" t="str">
            <v>1997 Cashiers Overages</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V2168">
            <v>0</v>
          </cell>
          <cell r="W2168">
            <v>0</v>
          </cell>
          <cell r="X2168">
            <v>0</v>
          </cell>
          <cell r="AD2168">
            <v>0</v>
          </cell>
          <cell r="AH2168">
            <v>0</v>
          </cell>
          <cell r="AJ2168">
            <v>0</v>
          </cell>
        </row>
        <row r="2169">
          <cell r="A2169">
            <v>25300983</v>
          </cell>
          <cell r="C2169" t="str">
            <v>1998 Cashiers Overages</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V2169">
            <v>0</v>
          </cell>
          <cell r="W2169">
            <v>0</v>
          </cell>
          <cell r="X2169">
            <v>0</v>
          </cell>
          <cell r="AD2169">
            <v>0</v>
          </cell>
          <cell r="AH2169">
            <v>0</v>
          </cell>
          <cell r="AJ2169">
            <v>0</v>
          </cell>
        </row>
        <row r="2170">
          <cell r="A2170">
            <v>25300993</v>
          </cell>
          <cell r="C2170" t="str">
            <v>1999 Cashiers Overages</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V2170">
            <v>0</v>
          </cell>
          <cell r="W2170">
            <v>0</v>
          </cell>
          <cell r="X2170">
            <v>0</v>
          </cell>
          <cell r="AD2170">
            <v>0</v>
          </cell>
          <cell r="AH2170">
            <v>0</v>
          </cell>
          <cell r="AJ2170">
            <v>0</v>
          </cell>
        </row>
        <row r="2171">
          <cell r="A2171">
            <v>25301003</v>
          </cell>
          <cell r="C2171" t="str">
            <v>2000 Cashiers Overages</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V2171">
            <v>0</v>
          </cell>
          <cell r="W2171">
            <v>0</v>
          </cell>
          <cell r="X2171">
            <v>0</v>
          </cell>
          <cell r="AD2171">
            <v>0</v>
          </cell>
          <cell r="AH2171">
            <v>0</v>
          </cell>
          <cell r="AJ2171">
            <v>0</v>
          </cell>
        </row>
        <row r="2172">
          <cell r="A2172">
            <v>25301013</v>
          </cell>
          <cell r="C2172" t="str">
            <v>2001 Cashiers Overages</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V2172">
            <v>0</v>
          </cell>
          <cell r="W2172">
            <v>0</v>
          </cell>
          <cell r="X2172">
            <v>0</v>
          </cell>
          <cell r="AD2172">
            <v>0</v>
          </cell>
          <cell r="AH2172">
            <v>0</v>
          </cell>
          <cell r="AJ2172">
            <v>0</v>
          </cell>
        </row>
        <row r="2173">
          <cell r="A2173">
            <v>25301023</v>
          </cell>
          <cell r="C2173" t="str">
            <v>2002 Cashiers Overages</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V2173">
            <v>0</v>
          </cell>
          <cell r="W2173">
            <v>0</v>
          </cell>
          <cell r="X2173">
            <v>0</v>
          </cell>
          <cell r="Z2173" t="str">
            <v>`</v>
          </cell>
          <cell r="AD2173">
            <v>0</v>
          </cell>
          <cell r="AH2173">
            <v>0</v>
          </cell>
          <cell r="AJ2173">
            <v>0</v>
          </cell>
        </row>
        <row r="2174">
          <cell r="A2174">
            <v>25301033</v>
          </cell>
          <cell r="C2174" t="str">
            <v>2003 Cashiers Overages</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V2174">
            <v>0</v>
          </cell>
          <cell r="W2174">
            <v>0</v>
          </cell>
          <cell r="X2174">
            <v>0</v>
          </cell>
          <cell r="AD2174">
            <v>0</v>
          </cell>
          <cell r="AH2174">
            <v>0</v>
          </cell>
          <cell r="AJ2174">
            <v>0</v>
          </cell>
        </row>
        <row r="2175">
          <cell r="A2175">
            <v>25301043</v>
          </cell>
          <cell r="C2175" t="str">
            <v>2004 Cashiers Overages</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V2175">
            <v>0</v>
          </cell>
          <cell r="W2175">
            <v>0</v>
          </cell>
          <cell r="X2175">
            <v>0</v>
          </cell>
          <cell r="AD2175">
            <v>0</v>
          </cell>
          <cell r="AH2175">
            <v>0</v>
          </cell>
          <cell r="AJ2175">
            <v>0</v>
          </cell>
        </row>
        <row r="2176">
          <cell r="A2176">
            <v>25301053</v>
          </cell>
          <cell r="C2176" t="str">
            <v>2005 Cashiers Overages</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V2176">
            <v>0</v>
          </cell>
          <cell r="W2176">
            <v>0</v>
          </cell>
          <cell r="X2176">
            <v>0</v>
          </cell>
          <cell r="AD2176">
            <v>0</v>
          </cell>
          <cell r="AH2176">
            <v>0</v>
          </cell>
          <cell r="AJ2176">
            <v>0</v>
          </cell>
        </row>
        <row r="2177">
          <cell r="A2177">
            <v>25301063</v>
          </cell>
          <cell r="C2177" t="str">
            <v>2006 Cashiers Overages</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V2177">
            <v>0</v>
          </cell>
          <cell r="W2177">
            <v>0</v>
          </cell>
          <cell r="X2177">
            <v>0</v>
          </cell>
          <cell r="AD2177">
            <v>0</v>
          </cell>
          <cell r="AH2177">
            <v>0</v>
          </cell>
          <cell r="AJ2177">
            <v>0</v>
          </cell>
        </row>
        <row r="2178">
          <cell r="A2178">
            <v>25301073</v>
          </cell>
          <cell r="C2178" t="str">
            <v>2007 Cashiers Overages</v>
          </cell>
          <cell r="D2178">
            <v>-1470.92</v>
          </cell>
          <cell r="E2178">
            <v>-1476.92</v>
          </cell>
          <cell r="F2178">
            <v>-1652.97</v>
          </cell>
          <cell r="G2178">
            <v>0</v>
          </cell>
          <cell r="H2178">
            <v>-129</v>
          </cell>
          <cell r="I2178">
            <v>-143</v>
          </cell>
          <cell r="J2178">
            <v>-200</v>
          </cell>
          <cell r="K2178">
            <v>-680.54</v>
          </cell>
          <cell r="L2178">
            <v>-780.54</v>
          </cell>
          <cell r="M2178">
            <v>-977.54</v>
          </cell>
          <cell r="N2178">
            <v>-924.48</v>
          </cell>
          <cell r="O2178">
            <v>-1074.48</v>
          </cell>
          <cell r="P2178">
            <v>-1184.48</v>
          </cell>
          <cell r="Q2178">
            <v>-780.59749999999997</v>
          </cell>
          <cell r="V2178">
            <v>0</v>
          </cell>
          <cell r="W2178">
            <v>0</v>
          </cell>
          <cell r="X2178">
            <v>0</v>
          </cell>
          <cell r="AD2178">
            <v>0</v>
          </cell>
          <cell r="AH2178">
            <v>-780.59749999999997</v>
          </cell>
          <cell r="AJ2178">
            <v>0</v>
          </cell>
        </row>
        <row r="2179">
          <cell r="A2179">
            <v>25301101</v>
          </cell>
          <cell r="C2179" t="str">
            <v>Transmission Network Credits Payable</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t="str">
            <v>30</v>
          </cell>
          <cell r="T2179" t="str">
            <v>20</v>
          </cell>
          <cell r="V2179">
            <v>0</v>
          </cell>
          <cell r="W2179">
            <v>0</v>
          </cell>
          <cell r="X2179">
            <v>0</v>
          </cell>
          <cell r="Y2179">
            <v>0</v>
          </cell>
          <cell r="AA2179">
            <v>0</v>
          </cell>
          <cell r="AC2179">
            <v>0</v>
          </cell>
          <cell r="AD2179">
            <v>0</v>
          </cell>
          <cell r="AJ2179">
            <v>0</v>
          </cell>
        </row>
        <row r="2180">
          <cell r="A2180">
            <v>25301141</v>
          </cell>
          <cell r="C2180" t="str">
            <v>Dfrd Rev- Non-core Gas Green Attributes</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T2180" t="str">
            <v>23</v>
          </cell>
          <cell r="V2180">
            <v>0</v>
          </cell>
          <cell r="W2180">
            <v>0</v>
          </cell>
          <cell r="X2180">
            <v>0</v>
          </cell>
          <cell r="AB2180">
            <v>0</v>
          </cell>
          <cell r="AD2180">
            <v>0</v>
          </cell>
          <cell r="AJ2180">
            <v>0</v>
          </cell>
        </row>
        <row r="2181">
          <cell r="A2181">
            <v>25301151</v>
          </cell>
          <cell r="C2181" t="str">
            <v>Equity Resrv on Ferndale Fixed Deferral</v>
          </cell>
          <cell r="D2181">
            <v>-2210322.52</v>
          </cell>
          <cell r="E2181">
            <v>-2165213.89</v>
          </cell>
          <cell r="F2181">
            <v>-2120105.2599999998</v>
          </cell>
          <cell r="G2181">
            <v>-2074996.63</v>
          </cell>
          <cell r="H2181">
            <v>-2029888</v>
          </cell>
          <cell r="I2181">
            <v>-1984779.37</v>
          </cell>
          <cell r="J2181">
            <v>-1939670.74</v>
          </cell>
          <cell r="K2181">
            <v>-1894562.11</v>
          </cell>
          <cell r="L2181">
            <v>-1849453.48</v>
          </cell>
          <cell r="M2181">
            <v>-1804344.85</v>
          </cell>
          <cell r="N2181">
            <v>-1759236.22</v>
          </cell>
          <cell r="O2181">
            <v>-1714127.59</v>
          </cell>
          <cell r="P2181">
            <v>-1669018.96</v>
          </cell>
          <cell r="Q2181">
            <v>-1939670.74</v>
          </cell>
          <cell r="R2181" t="str">
            <v xml:space="preserve"> </v>
          </cell>
          <cell r="T2181" t="str">
            <v>57</v>
          </cell>
          <cell r="V2181">
            <v>0</v>
          </cell>
          <cell r="W2181">
            <v>0</v>
          </cell>
          <cell r="X2181">
            <v>0</v>
          </cell>
          <cell r="AD2181">
            <v>0</v>
          </cell>
          <cell r="AE2181">
            <v>-1939670.74</v>
          </cell>
          <cell r="AF2181">
            <v>-1939670.74</v>
          </cell>
          <cell r="AG2181">
            <v>-1939670.74</v>
          </cell>
          <cell r="AJ2181">
            <v>0</v>
          </cell>
        </row>
        <row r="2182">
          <cell r="A2182">
            <v>25301161</v>
          </cell>
          <cell r="C2182" t="str">
            <v>Non-core Gas Grn Attrib-Contra</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T2182" t="str">
            <v>57</v>
          </cell>
          <cell r="V2182">
            <v>0</v>
          </cell>
          <cell r="W2182">
            <v>0</v>
          </cell>
          <cell r="X2182">
            <v>0</v>
          </cell>
          <cell r="AD2182">
            <v>0</v>
          </cell>
          <cell r="AE2182">
            <v>0</v>
          </cell>
          <cell r="AF2182">
            <v>0</v>
          </cell>
          <cell r="AG2182">
            <v>0</v>
          </cell>
          <cell r="AJ2182">
            <v>0</v>
          </cell>
        </row>
        <row r="2183">
          <cell r="A2183">
            <v>25301203</v>
          </cell>
          <cell r="C2183" t="str">
            <v>Redmond West on Willows - Landlord Ince</v>
          </cell>
          <cell r="D2183">
            <v>-199831.98</v>
          </cell>
          <cell r="E2183">
            <v>-192146.15</v>
          </cell>
          <cell r="F2183">
            <v>-184460.32</v>
          </cell>
          <cell r="G2183">
            <v>-176774.49</v>
          </cell>
          <cell r="H2183">
            <v>-169088.66</v>
          </cell>
          <cell r="I2183">
            <v>-161402.82999999999</v>
          </cell>
          <cell r="J2183">
            <v>-153717</v>
          </cell>
          <cell r="K2183">
            <v>-146031.17000000001</v>
          </cell>
          <cell r="L2183">
            <v>-138345.34</v>
          </cell>
          <cell r="M2183">
            <v>-130659.51</v>
          </cell>
          <cell r="N2183">
            <v>-122973.68</v>
          </cell>
          <cell r="O2183">
            <v>-115287.85</v>
          </cell>
          <cell r="P2183">
            <v>-107602.02</v>
          </cell>
          <cell r="Q2183">
            <v>-153717</v>
          </cell>
          <cell r="R2183">
            <v>5</v>
          </cell>
          <cell r="S2183" t="str">
            <v>2c</v>
          </cell>
          <cell r="T2183" t="str">
            <v>26</v>
          </cell>
          <cell r="V2183">
            <v>0</v>
          </cell>
          <cell r="W2183">
            <v>0</v>
          </cell>
          <cell r="X2183">
            <v>0</v>
          </cell>
          <cell r="Y2183">
            <v>-103267.08059999999</v>
          </cell>
          <cell r="Z2183">
            <v>-50449.919399999999</v>
          </cell>
          <cell r="AA2183">
            <v>-153717</v>
          </cell>
          <cell r="AD2183">
            <v>0</v>
          </cell>
          <cell r="AJ2183">
            <v>0</v>
          </cell>
        </row>
        <row r="2184">
          <cell r="A2184">
            <v>25301213</v>
          </cell>
          <cell r="C2184" t="str">
            <v>Redmond West Tenant Improvement</v>
          </cell>
          <cell r="D2184">
            <v>-675825</v>
          </cell>
          <cell r="E2184">
            <v>-675825</v>
          </cell>
          <cell r="F2184">
            <v>-675825</v>
          </cell>
          <cell r="G2184">
            <v>-675825</v>
          </cell>
          <cell r="H2184">
            <v>-675825</v>
          </cell>
          <cell r="I2184">
            <v>-675825</v>
          </cell>
          <cell r="J2184">
            <v>-675825</v>
          </cell>
          <cell r="K2184">
            <v>-675825</v>
          </cell>
          <cell r="L2184">
            <v>-675825</v>
          </cell>
          <cell r="M2184">
            <v>-675825</v>
          </cell>
          <cell r="N2184">
            <v>-675825</v>
          </cell>
          <cell r="O2184">
            <v>-675825</v>
          </cell>
          <cell r="P2184">
            <v>-675825</v>
          </cell>
          <cell r="Q2184">
            <v>-675825</v>
          </cell>
          <cell r="R2184" t="str">
            <v>5</v>
          </cell>
          <cell r="S2184" t="str">
            <v>2c</v>
          </cell>
          <cell r="T2184" t="str">
            <v>26</v>
          </cell>
          <cell r="V2184">
            <v>0</v>
          </cell>
          <cell r="W2184">
            <v>0</v>
          </cell>
          <cell r="X2184">
            <v>0</v>
          </cell>
          <cell r="Y2184">
            <v>-454019.23499999999</v>
          </cell>
          <cell r="Z2184">
            <v>-221805.76499999998</v>
          </cell>
          <cell r="AA2184">
            <v>-675825</v>
          </cell>
          <cell r="AD2184">
            <v>0</v>
          </cell>
          <cell r="AJ2184">
            <v>0</v>
          </cell>
        </row>
        <row r="2185">
          <cell r="A2185">
            <v>25301993</v>
          </cell>
          <cell r="C2185" t="str">
            <v>1999 Cashiers Overages-Baker Resort</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V2185">
            <v>0</v>
          </cell>
          <cell r="W2185">
            <v>0</v>
          </cell>
          <cell r="X2185">
            <v>0</v>
          </cell>
          <cell r="AD2185">
            <v>0</v>
          </cell>
          <cell r="AH2185">
            <v>0</v>
          </cell>
          <cell r="AJ2185">
            <v>0</v>
          </cell>
        </row>
        <row r="2186">
          <cell r="A2186">
            <v>25302003</v>
          </cell>
          <cell r="C2186" t="str">
            <v>2000 Cashiers Overages-Baker Resort</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V2186">
            <v>0</v>
          </cell>
          <cell r="W2186">
            <v>0</v>
          </cell>
          <cell r="X2186">
            <v>0</v>
          </cell>
          <cell r="AD2186">
            <v>0</v>
          </cell>
          <cell r="AH2186">
            <v>0</v>
          </cell>
          <cell r="AJ2186">
            <v>0</v>
          </cell>
        </row>
        <row r="2187">
          <cell r="A2187">
            <v>25302013</v>
          </cell>
          <cell r="C2187" t="str">
            <v>2001 Cashiers Overages-Baker Resort</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V2187">
            <v>0</v>
          </cell>
          <cell r="W2187">
            <v>0</v>
          </cell>
          <cell r="X2187">
            <v>0</v>
          </cell>
          <cell r="AD2187">
            <v>0</v>
          </cell>
          <cell r="AH2187">
            <v>0</v>
          </cell>
          <cell r="AJ2187">
            <v>0</v>
          </cell>
        </row>
        <row r="2188">
          <cell r="A2188">
            <v>25302023</v>
          </cell>
          <cell r="C2188" t="str">
            <v>2002 Cashiers Overages-Baker Resort</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V2188">
            <v>0</v>
          </cell>
          <cell r="W2188">
            <v>0</v>
          </cell>
          <cell r="X2188">
            <v>0</v>
          </cell>
          <cell r="AD2188">
            <v>0</v>
          </cell>
          <cell r="AH2188">
            <v>0</v>
          </cell>
          <cell r="AJ2188">
            <v>0</v>
          </cell>
        </row>
        <row r="2189">
          <cell r="A2189">
            <v>25302033</v>
          </cell>
          <cell r="C2189" t="str">
            <v>2003 Cashiers Overages-Baker Resort</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V2189">
            <v>0</v>
          </cell>
          <cell r="W2189">
            <v>0</v>
          </cell>
          <cell r="X2189">
            <v>0</v>
          </cell>
          <cell r="AD2189">
            <v>0</v>
          </cell>
          <cell r="AH2189">
            <v>0</v>
          </cell>
          <cell r="AJ2189">
            <v>0</v>
          </cell>
        </row>
        <row r="2190">
          <cell r="A2190">
            <v>25302043</v>
          </cell>
          <cell r="C2190" t="str">
            <v>2004 Cashiers Overages-Baker Resort</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V2190">
            <v>0</v>
          </cell>
          <cell r="W2190">
            <v>0</v>
          </cell>
          <cell r="X2190">
            <v>0</v>
          </cell>
          <cell r="AD2190">
            <v>0</v>
          </cell>
          <cell r="AH2190">
            <v>0</v>
          </cell>
          <cell r="AJ2190">
            <v>0</v>
          </cell>
        </row>
        <row r="2191">
          <cell r="A2191">
            <v>25302053</v>
          </cell>
          <cell r="C2191" t="str">
            <v>2005 Cashiers Overages-Baker Resort</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V2191">
            <v>0</v>
          </cell>
          <cell r="W2191">
            <v>0</v>
          </cell>
          <cell r="X2191">
            <v>0</v>
          </cell>
          <cell r="AD2191">
            <v>0</v>
          </cell>
          <cell r="AH2191">
            <v>0</v>
          </cell>
          <cell r="AJ2191">
            <v>0</v>
          </cell>
        </row>
        <row r="2192">
          <cell r="A2192">
            <v>25302063</v>
          </cell>
          <cell r="C2192" t="str">
            <v>2006 Cashiers Overages-Baker Resort</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V2192">
            <v>0</v>
          </cell>
          <cell r="W2192">
            <v>0</v>
          </cell>
          <cell r="X2192">
            <v>0</v>
          </cell>
          <cell r="AD2192">
            <v>0</v>
          </cell>
          <cell r="AH2192">
            <v>0</v>
          </cell>
          <cell r="AJ2192">
            <v>0</v>
          </cell>
        </row>
        <row r="2193">
          <cell r="A2193">
            <v>25302073</v>
          </cell>
          <cell r="C2193" t="str">
            <v>2007 Cashiers Overages-Baker Resort</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V2193">
            <v>0</v>
          </cell>
          <cell r="W2193">
            <v>0</v>
          </cell>
          <cell r="X2193">
            <v>0</v>
          </cell>
          <cell r="AD2193">
            <v>0</v>
          </cell>
          <cell r="AH2193">
            <v>0</v>
          </cell>
          <cell r="AJ2193">
            <v>0</v>
          </cell>
        </row>
        <row r="2194">
          <cell r="A2194">
            <v>25302101</v>
          </cell>
          <cell r="C2194" t="str">
            <v>Unapplied Conservation and Receivables</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T2194" t="str">
            <v>57</v>
          </cell>
          <cell r="V2194">
            <v>0</v>
          </cell>
          <cell r="W2194">
            <v>0</v>
          </cell>
          <cell r="X2194">
            <v>0</v>
          </cell>
          <cell r="AD2194">
            <v>0</v>
          </cell>
          <cell r="AE2194">
            <v>0</v>
          </cell>
          <cell r="AF2194">
            <v>0</v>
          </cell>
          <cell r="AG2194">
            <v>0</v>
          </cell>
          <cell r="AJ2194">
            <v>0</v>
          </cell>
        </row>
        <row r="2195">
          <cell r="A2195">
            <v>25302113</v>
          </cell>
          <cell r="C2195" t="str">
            <v>Oth Def Cr -WR Mutual Assist Agreement</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V2195">
            <v>0</v>
          </cell>
          <cell r="W2195">
            <v>0</v>
          </cell>
          <cell r="X2195">
            <v>0</v>
          </cell>
          <cell r="AD2195">
            <v>0</v>
          </cell>
          <cell r="AH2195">
            <v>0</v>
          </cell>
          <cell r="AJ2195">
            <v>0</v>
          </cell>
        </row>
        <row r="2196">
          <cell r="A2196">
            <v>25302121</v>
          </cell>
          <cell r="C2196" t="str">
            <v>Deferred Credits -BNP</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t="str">
            <v>29.1</v>
          </cell>
          <cell r="T2196" t="str">
            <v>23</v>
          </cell>
          <cell r="Y2196">
            <v>0</v>
          </cell>
          <cell r="AA2196">
            <v>0</v>
          </cell>
          <cell r="AD2196">
            <v>0</v>
          </cell>
          <cell r="AJ2196">
            <v>0</v>
          </cell>
        </row>
        <row r="2197">
          <cell r="A2197">
            <v>25302133</v>
          </cell>
          <cell r="C2197" t="str">
            <v>Redmond West Negotiations</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V2197">
            <v>0</v>
          </cell>
          <cell r="W2197">
            <v>0</v>
          </cell>
          <cell r="X2197">
            <v>0</v>
          </cell>
          <cell r="AD2197">
            <v>0</v>
          </cell>
          <cell r="AH2197">
            <v>0</v>
          </cell>
          <cell r="AJ2197">
            <v>0</v>
          </cell>
        </row>
        <row r="2198">
          <cell r="A2198">
            <v>25302142</v>
          </cell>
          <cell r="C2198" t="str">
            <v>Option Payable - Gas</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V2198">
            <v>0</v>
          </cell>
          <cell r="W2198">
            <v>0</v>
          </cell>
          <cell r="X2198">
            <v>0</v>
          </cell>
          <cell r="AD2198">
            <v>0</v>
          </cell>
          <cell r="AH2198">
            <v>0</v>
          </cell>
          <cell r="AJ2198">
            <v>0</v>
          </cell>
        </row>
        <row r="2199">
          <cell r="A2199">
            <v>25302221</v>
          </cell>
          <cell r="C2199" t="str">
            <v>Low Income Program - Electric</v>
          </cell>
          <cell r="D2199">
            <v>-1821930.31</v>
          </cell>
          <cell r="E2199">
            <v>-2451710.17</v>
          </cell>
          <cell r="F2199">
            <v>-2541361.52</v>
          </cell>
          <cell r="G2199">
            <v>-2438070.2999999998</v>
          </cell>
          <cell r="H2199">
            <v>-3141411.39</v>
          </cell>
          <cell r="I2199">
            <v>-3044741.1200000001</v>
          </cell>
          <cell r="J2199">
            <v>-3955001.96</v>
          </cell>
          <cell r="K2199">
            <v>-3711115.17</v>
          </cell>
          <cell r="L2199">
            <v>-3737354.88</v>
          </cell>
          <cell r="M2199">
            <v>-3161967.49</v>
          </cell>
          <cell r="N2199">
            <v>-3127470.21</v>
          </cell>
          <cell r="O2199">
            <v>-3413863.62</v>
          </cell>
          <cell r="P2199">
            <v>-3195173.19</v>
          </cell>
          <cell r="Q2199">
            <v>-3102718.2983333333</v>
          </cell>
          <cell r="U2199" t="str">
            <v>No Change</v>
          </cell>
          <cell r="V2199">
            <v>0</v>
          </cell>
          <cell r="W2199">
            <v>0</v>
          </cell>
          <cell r="X2199">
            <v>0</v>
          </cell>
          <cell r="AD2199">
            <v>0</v>
          </cell>
          <cell r="AH2199">
            <v>-3102718.2983333333</v>
          </cell>
          <cell r="AJ2199">
            <v>0</v>
          </cell>
        </row>
        <row r="2200">
          <cell r="A2200">
            <v>25302222</v>
          </cell>
          <cell r="C2200" t="str">
            <v>Low Income Program - Gas</v>
          </cell>
          <cell r="D2200">
            <v>-3518154.78</v>
          </cell>
          <cell r="E2200">
            <v>-3731000.5</v>
          </cell>
          <cell r="F2200">
            <v>-4257776.16</v>
          </cell>
          <cell r="G2200">
            <v>-4746203.17</v>
          </cell>
          <cell r="H2200">
            <v>-5339521.24</v>
          </cell>
          <cell r="I2200">
            <v>-5778279.4800000004</v>
          </cell>
          <cell r="J2200">
            <v>-6186727.46</v>
          </cell>
          <cell r="K2200">
            <v>-6199652.1900000004</v>
          </cell>
          <cell r="L2200">
            <v>-6391780.2000000002</v>
          </cell>
          <cell r="M2200">
            <v>-6253910.5199999996</v>
          </cell>
          <cell r="N2200">
            <v>-6222819.1100000003</v>
          </cell>
          <cell r="O2200">
            <v>-6291851.5099999998</v>
          </cell>
          <cell r="P2200">
            <v>-6345283.5700000003</v>
          </cell>
          <cell r="Q2200">
            <v>-5527603.3929166663</v>
          </cell>
          <cell r="U2200" t="str">
            <v>No Change</v>
          </cell>
          <cell r="V2200">
            <v>0</v>
          </cell>
          <cell r="W2200">
            <v>0</v>
          </cell>
          <cell r="X2200">
            <v>0</v>
          </cell>
          <cell r="AD2200">
            <v>0</v>
          </cell>
          <cell r="AH2200">
            <v>-5527603.3929166663</v>
          </cell>
          <cell r="AJ2200">
            <v>0</v>
          </cell>
        </row>
        <row r="2201">
          <cell r="A2201">
            <v>25302223</v>
          </cell>
          <cell r="C2201" t="str">
            <v>Operating Leases Oligation</v>
          </cell>
          <cell r="D2201">
            <v>-5402685</v>
          </cell>
          <cell r="E2201">
            <v>-5391282</v>
          </cell>
          <cell r="F2201">
            <v>-6085105</v>
          </cell>
          <cell r="G2201">
            <v>-6803607</v>
          </cell>
          <cell r="H2201">
            <v>-7417503</v>
          </cell>
          <cell r="I2201">
            <v>-7502997</v>
          </cell>
          <cell r="J2201">
            <v>-7582336</v>
          </cell>
          <cell r="K2201">
            <v>-7642404</v>
          </cell>
          <cell r="L2201">
            <v>-7642404</v>
          </cell>
          <cell r="M2201">
            <v>-7726826</v>
          </cell>
          <cell r="N2201">
            <v>-7726826</v>
          </cell>
          <cell r="O2201">
            <v>-7726826</v>
          </cell>
          <cell r="P2201">
            <v>-7772522</v>
          </cell>
          <cell r="Q2201">
            <v>-7152976.625</v>
          </cell>
          <cell r="T2201" t="str">
            <v>56</v>
          </cell>
          <cell r="V2201">
            <v>0</v>
          </cell>
          <cell r="W2201">
            <v>0</v>
          </cell>
          <cell r="X2201">
            <v>0</v>
          </cell>
          <cell r="AD2201">
            <v>0</v>
          </cell>
          <cell r="AE2201">
            <v>-7152976.625</v>
          </cell>
          <cell r="AF2201">
            <v>-7152976.625</v>
          </cell>
          <cell r="AG2201">
            <v>-7152976.625</v>
          </cell>
          <cell r="AJ2201">
            <v>0</v>
          </cell>
        </row>
        <row r="2202">
          <cell r="A2202">
            <v>25302231</v>
          </cell>
          <cell r="C2202" t="str">
            <v>Contra Low Income Program - Electric</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V2202">
            <v>0</v>
          </cell>
          <cell r="W2202">
            <v>0</v>
          </cell>
          <cell r="X2202">
            <v>0</v>
          </cell>
          <cell r="AD2202">
            <v>0</v>
          </cell>
          <cell r="AH2202">
            <v>0</v>
          </cell>
          <cell r="AJ2202">
            <v>0</v>
          </cell>
        </row>
        <row r="2203">
          <cell r="A2203">
            <v>25302232</v>
          </cell>
          <cell r="C2203" t="str">
            <v>Contra Low Income Program - Gas</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t="str">
            <v xml:space="preserve"> </v>
          </cell>
          <cell r="V2203">
            <v>0</v>
          </cell>
          <cell r="W2203">
            <v>0</v>
          </cell>
          <cell r="X2203">
            <v>0</v>
          </cell>
          <cell r="AD2203">
            <v>0</v>
          </cell>
          <cell r="AH2203">
            <v>0</v>
          </cell>
          <cell r="AJ2203">
            <v>0</v>
          </cell>
        </row>
        <row r="2204">
          <cell r="A2204">
            <v>25303003</v>
          </cell>
          <cell r="C2204" t="str">
            <v>Other Def Cr-S. Reynolds Perform Based</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T2204" t="str">
            <v>57</v>
          </cell>
          <cell r="V2204">
            <v>0</v>
          </cell>
          <cell r="W2204">
            <v>0</v>
          </cell>
          <cell r="X2204">
            <v>0</v>
          </cell>
          <cell r="AD2204">
            <v>0</v>
          </cell>
          <cell r="AE2204">
            <v>0</v>
          </cell>
          <cell r="AF2204">
            <v>0</v>
          </cell>
          <cell r="AG2204">
            <v>0</v>
          </cell>
          <cell r="AJ2204">
            <v>0</v>
          </cell>
        </row>
        <row r="2205">
          <cell r="A2205">
            <v>25306001</v>
          </cell>
          <cell r="C2205" t="str">
            <v>Deferred Credit - Jefferson County CIAC</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t="str">
            <v>30</v>
          </cell>
          <cell r="T2205" t="str">
            <v>20</v>
          </cell>
          <cell r="V2205">
            <v>0</v>
          </cell>
          <cell r="W2205">
            <v>0</v>
          </cell>
          <cell r="X2205">
            <v>0</v>
          </cell>
          <cell r="Y2205">
            <v>0</v>
          </cell>
          <cell r="AA2205">
            <v>0</v>
          </cell>
          <cell r="AB2205">
            <v>0</v>
          </cell>
          <cell r="AC2205">
            <v>0</v>
          </cell>
          <cell r="AD2205">
            <v>0</v>
          </cell>
          <cell r="AJ2205">
            <v>0</v>
          </cell>
        </row>
        <row r="2206">
          <cell r="A2206">
            <v>25400001</v>
          </cell>
          <cell r="C2206" t="str">
            <v>Tenaska Disallowance Reserve</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T2206">
            <v>23</v>
          </cell>
          <cell r="V2206">
            <v>0</v>
          </cell>
          <cell r="W2206">
            <v>0</v>
          </cell>
          <cell r="X2206">
            <v>0</v>
          </cell>
          <cell r="AB2206">
            <v>0</v>
          </cell>
          <cell r="AD2206">
            <v>0</v>
          </cell>
          <cell r="AJ2206">
            <v>0</v>
          </cell>
        </row>
        <row r="2207">
          <cell r="A2207">
            <v>25400011</v>
          </cell>
          <cell r="C2207" t="str">
            <v>Tenaska Disallowance Reserve Contra</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T2207">
            <v>23</v>
          </cell>
          <cell r="V2207">
            <v>0</v>
          </cell>
          <cell r="W2207">
            <v>0</v>
          </cell>
          <cell r="X2207">
            <v>0</v>
          </cell>
          <cell r="AB2207">
            <v>0</v>
          </cell>
          <cell r="AD2207">
            <v>0</v>
          </cell>
          <cell r="AJ2207">
            <v>0</v>
          </cell>
        </row>
        <row r="2208">
          <cell r="A2208">
            <v>25400021</v>
          </cell>
          <cell r="C2208" t="str">
            <v>Proceeds from Canwest Settlement</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t="str">
            <v>6e</v>
          </cell>
          <cell r="T2208">
            <v>23</v>
          </cell>
          <cell r="V2208">
            <v>0</v>
          </cell>
          <cell r="W2208">
            <v>0</v>
          </cell>
          <cell r="X2208">
            <v>0</v>
          </cell>
          <cell r="Y2208">
            <v>0</v>
          </cell>
          <cell r="AA2208">
            <v>0</v>
          </cell>
          <cell r="AD2208">
            <v>0</v>
          </cell>
          <cell r="AJ2208">
            <v>0</v>
          </cell>
        </row>
        <row r="2209">
          <cell r="A2209">
            <v>25400031</v>
          </cell>
          <cell r="C2209" t="str">
            <v>Rock Island Power Costs</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V2209">
            <v>0</v>
          </cell>
          <cell r="W2209">
            <v>0</v>
          </cell>
          <cell r="X2209">
            <v>0</v>
          </cell>
          <cell r="AD2209">
            <v>0</v>
          </cell>
          <cell r="AH2209">
            <v>0</v>
          </cell>
          <cell r="AJ2209">
            <v>0</v>
          </cell>
        </row>
        <row r="2210">
          <cell r="A2210">
            <v>25400033</v>
          </cell>
          <cell r="C2210" t="str">
            <v>Gain from Sale of Former Bellevue GO Bu</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V2210">
            <v>0</v>
          </cell>
          <cell r="W2210">
            <v>0</v>
          </cell>
          <cell r="X2210">
            <v>0</v>
          </cell>
          <cell r="AD2210">
            <v>0</v>
          </cell>
          <cell r="AH2210">
            <v>0</v>
          </cell>
          <cell r="AJ2210">
            <v>0</v>
          </cell>
        </row>
        <row r="2211">
          <cell r="A2211">
            <v>25400041</v>
          </cell>
          <cell r="C2211" t="str">
            <v>Whitehorn 2 &amp; 3 Lease</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V2211">
            <v>0</v>
          </cell>
          <cell r="W2211">
            <v>0</v>
          </cell>
          <cell r="X2211">
            <v>0</v>
          </cell>
          <cell r="AD2211">
            <v>0</v>
          </cell>
          <cell r="AH2211">
            <v>0</v>
          </cell>
          <cell r="AJ2211">
            <v>0</v>
          </cell>
        </row>
        <row r="2212">
          <cell r="A2212">
            <v>25400043</v>
          </cell>
          <cell r="C2212" t="str">
            <v>Gain from Sale of Crossroads land and building</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V2212">
            <v>0</v>
          </cell>
          <cell r="W2212">
            <v>0</v>
          </cell>
          <cell r="X2212">
            <v>0</v>
          </cell>
          <cell r="AD2212">
            <v>0</v>
          </cell>
          <cell r="AH2212">
            <v>0</v>
          </cell>
          <cell r="AJ2212">
            <v>0</v>
          </cell>
        </row>
        <row r="2213">
          <cell r="A2213">
            <v>25400053</v>
          </cell>
          <cell r="C2213" t="str">
            <v>Summit Purchase Option Buyout Amortization</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V2213">
            <v>0</v>
          </cell>
          <cell r="W2213">
            <v>0</v>
          </cell>
          <cell r="X2213">
            <v>0</v>
          </cell>
          <cell r="AD2213">
            <v>0</v>
          </cell>
          <cell r="AH2213">
            <v>0</v>
          </cell>
          <cell r="AJ2213">
            <v>0</v>
          </cell>
        </row>
        <row r="2214">
          <cell r="A2214">
            <v>25400061</v>
          </cell>
          <cell r="C2214" t="str">
            <v>Unamortized Gain from Disp Allowance - Centra</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V2214">
            <v>0</v>
          </cell>
          <cell r="W2214">
            <v>0</v>
          </cell>
          <cell r="X2214">
            <v>0</v>
          </cell>
          <cell r="AD2214">
            <v>0</v>
          </cell>
          <cell r="AH2214">
            <v>0</v>
          </cell>
          <cell r="AJ2214">
            <v>0</v>
          </cell>
        </row>
        <row r="2215">
          <cell r="A2215">
            <v>25400101</v>
          </cell>
          <cell r="C2215" t="str">
            <v>Unamortized Gain from Disp Allowance - Colstr</v>
          </cell>
          <cell r="D2215">
            <v>-40212.589999999997</v>
          </cell>
          <cell r="E2215">
            <v>-38047.199999999997</v>
          </cell>
          <cell r="F2215">
            <v>-35881.81</v>
          </cell>
          <cell r="G2215">
            <v>-33631.07</v>
          </cell>
          <cell r="H2215">
            <v>-31465.68</v>
          </cell>
          <cell r="I2215">
            <v>-29300.29</v>
          </cell>
          <cell r="J2215">
            <v>-27134.9</v>
          </cell>
          <cell r="K2215">
            <v>-24969.51</v>
          </cell>
          <cell r="L2215">
            <v>-22804.52</v>
          </cell>
          <cell r="M2215">
            <v>-21666.6</v>
          </cell>
          <cell r="N2215">
            <v>-20528.68</v>
          </cell>
          <cell r="O2215">
            <v>-19390.759999999998</v>
          </cell>
          <cell r="P2215">
            <v>-18252.84</v>
          </cell>
          <cell r="Q2215">
            <v>-27837.811249999999</v>
          </cell>
          <cell r="V2215">
            <v>0</v>
          </cell>
          <cell r="W2215">
            <v>0</v>
          </cell>
          <cell r="X2215">
            <v>0</v>
          </cell>
          <cell r="AD2215">
            <v>0</v>
          </cell>
          <cell r="AH2215">
            <v>-27837.811249999999</v>
          </cell>
          <cell r="AJ2215">
            <v>0</v>
          </cell>
        </row>
        <row r="2216">
          <cell r="A2216">
            <v>25400111</v>
          </cell>
          <cell r="C2216" t="str">
            <v>Unamortized Gain from Disp Allowance - Colstr</v>
          </cell>
          <cell r="D2216">
            <v>-9006.9699999999993</v>
          </cell>
          <cell r="E2216">
            <v>-8521.91</v>
          </cell>
          <cell r="F2216">
            <v>-8036.85</v>
          </cell>
          <cell r="G2216">
            <v>-7533.05</v>
          </cell>
          <cell r="H2216">
            <v>-7047.99</v>
          </cell>
          <cell r="I2216">
            <v>-6562.93</v>
          </cell>
          <cell r="J2216">
            <v>-6077.87</v>
          </cell>
          <cell r="K2216">
            <v>-5592.81</v>
          </cell>
          <cell r="L2216">
            <v>-5108.3500000000004</v>
          </cell>
          <cell r="M2216">
            <v>-4853.47</v>
          </cell>
          <cell r="N2216">
            <v>-4598.59</v>
          </cell>
          <cell r="O2216">
            <v>-4343.71</v>
          </cell>
          <cell r="P2216">
            <v>-4088.83</v>
          </cell>
          <cell r="Q2216">
            <v>-6235.4525000000003</v>
          </cell>
          <cell r="V2216">
            <v>0</v>
          </cell>
          <cell r="W2216">
            <v>0</v>
          </cell>
          <cell r="X2216">
            <v>0</v>
          </cell>
          <cell r="AD2216">
            <v>0</v>
          </cell>
          <cell r="AH2216">
            <v>-6235.4525000000003</v>
          </cell>
          <cell r="AJ2216">
            <v>0</v>
          </cell>
        </row>
        <row r="2217">
          <cell r="A2217">
            <v>25400131</v>
          </cell>
          <cell r="C2217" t="str">
            <v>Unamort Gain from Disp Allow - Conserva</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V2217">
            <v>0</v>
          </cell>
          <cell r="W2217">
            <v>0</v>
          </cell>
          <cell r="X2217">
            <v>0</v>
          </cell>
          <cell r="AD2217">
            <v>0</v>
          </cell>
          <cell r="AH2217">
            <v>0</v>
          </cell>
          <cell r="AJ2217">
            <v>0</v>
          </cell>
        </row>
        <row r="2218">
          <cell r="A2218">
            <v>25400141</v>
          </cell>
          <cell r="C2218" t="str">
            <v>Gain on Sale Bellevue General Office -</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V2218">
            <v>0</v>
          </cell>
          <cell r="W2218">
            <v>0</v>
          </cell>
          <cell r="X2218">
            <v>0</v>
          </cell>
          <cell r="AD2218">
            <v>0</v>
          </cell>
          <cell r="AH2218">
            <v>0</v>
          </cell>
          <cell r="AJ2218">
            <v>0</v>
          </cell>
        </row>
        <row r="2219">
          <cell r="A2219">
            <v>25400142</v>
          </cell>
          <cell r="C2219" t="str">
            <v>Gain on Sale Bellevue General Office -</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V2219">
            <v>0</v>
          </cell>
          <cell r="W2219">
            <v>0</v>
          </cell>
          <cell r="X2219">
            <v>0</v>
          </cell>
          <cell r="AD2219">
            <v>0</v>
          </cell>
          <cell r="AH2219">
            <v>0</v>
          </cell>
          <cell r="AJ2219">
            <v>0</v>
          </cell>
        </row>
        <row r="2220">
          <cell r="A2220">
            <v>25400151</v>
          </cell>
          <cell r="C2220" t="str">
            <v>Gain on Sale Crossroads - Electric</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V2220">
            <v>0</v>
          </cell>
          <cell r="W2220">
            <v>0</v>
          </cell>
          <cell r="X2220">
            <v>0</v>
          </cell>
          <cell r="AD2220">
            <v>0</v>
          </cell>
          <cell r="AH2220">
            <v>0</v>
          </cell>
          <cell r="AJ2220">
            <v>0</v>
          </cell>
        </row>
        <row r="2221">
          <cell r="A2221">
            <v>25400152</v>
          </cell>
          <cell r="C2221" t="str">
            <v>Gain on Sale Crossroads - Gas</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V2221">
            <v>0</v>
          </cell>
          <cell r="W2221">
            <v>0</v>
          </cell>
          <cell r="X2221">
            <v>0</v>
          </cell>
          <cell r="AD2221">
            <v>0</v>
          </cell>
          <cell r="AH2221">
            <v>0</v>
          </cell>
          <cell r="AJ2221">
            <v>0</v>
          </cell>
        </row>
        <row r="2222">
          <cell r="A2222">
            <v>25400161</v>
          </cell>
          <cell r="C2222" t="str">
            <v>Gain on Sale Skagit Svc Ctr-Electric</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V2222">
            <v>0</v>
          </cell>
          <cell r="W2222">
            <v>0</v>
          </cell>
          <cell r="X2222">
            <v>0</v>
          </cell>
          <cell r="AD2222">
            <v>0</v>
          </cell>
          <cell r="AH2222">
            <v>0</v>
          </cell>
          <cell r="AJ2222">
            <v>0</v>
          </cell>
        </row>
        <row r="2223">
          <cell r="A2223">
            <v>25400171</v>
          </cell>
          <cell r="C2223" t="str">
            <v>Hopkins Ridge Wake Settlement</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t="str">
            <v>6g</v>
          </cell>
          <cell r="T2223" t="str">
            <v>23</v>
          </cell>
          <cell r="V2223">
            <v>0</v>
          </cell>
          <cell r="W2223">
            <v>0</v>
          </cell>
          <cell r="X2223">
            <v>0</v>
          </cell>
          <cell r="Y2223">
            <v>0</v>
          </cell>
          <cell r="AA2223">
            <v>0</v>
          </cell>
          <cell r="AD2223">
            <v>0</v>
          </cell>
          <cell r="AJ2223">
            <v>0</v>
          </cell>
        </row>
        <row r="2224">
          <cell r="A2224">
            <v>25400181</v>
          </cell>
          <cell r="C2224" t="str">
            <v>Summit Purchase Buyout - Electric</v>
          </cell>
          <cell r="D2224">
            <v>-5216103</v>
          </cell>
          <cell r="E2224">
            <v>-5130594</v>
          </cell>
          <cell r="F2224">
            <v>-5045085</v>
          </cell>
          <cell r="G2224">
            <v>-4959576</v>
          </cell>
          <cell r="H2224">
            <v>-4874067</v>
          </cell>
          <cell r="I2224">
            <v>-4788558</v>
          </cell>
          <cell r="J2224">
            <v>-4703049</v>
          </cell>
          <cell r="K2224">
            <v>-4617540</v>
          </cell>
          <cell r="L2224">
            <v>-4532031</v>
          </cell>
          <cell r="M2224">
            <v>-4446522</v>
          </cell>
          <cell r="N2224">
            <v>-4361013</v>
          </cell>
          <cell r="O2224">
            <v>-4275504</v>
          </cell>
          <cell r="P2224">
            <v>-4189995</v>
          </cell>
          <cell r="Q2224">
            <v>-4703049</v>
          </cell>
          <cell r="V2224">
            <v>0</v>
          </cell>
          <cell r="W2224">
            <v>0</v>
          </cell>
          <cell r="X2224">
            <v>0</v>
          </cell>
          <cell r="AD2224">
            <v>0</v>
          </cell>
          <cell r="AH2224">
            <v>-4703049</v>
          </cell>
          <cell r="AJ2224">
            <v>0</v>
          </cell>
        </row>
        <row r="2225">
          <cell r="A2225">
            <v>25400182</v>
          </cell>
          <cell r="C2225" t="str">
            <v>Summit Purchase Buyout - Gas</v>
          </cell>
          <cell r="D2225">
            <v>-2790147</v>
          </cell>
          <cell r="E2225">
            <v>-2744406</v>
          </cell>
          <cell r="F2225">
            <v>-2698665</v>
          </cell>
          <cell r="G2225">
            <v>-2652924</v>
          </cell>
          <cell r="H2225">
            <v>-2607183</v>
          </cell>
          <cell r="I2225">
            <v>-2561442</v>
          </cell>
          <cell r="J2225">
            <v>-2515701</v>
          </cell>
          <cell r="K2225">
            <v>-2469960</v>
          </cell>
          <cell r="L2225">
            <v>-2424219</v>
          </cell>
          <cell r="M2225">
            <v>-2378478</v>
          </cell>
          <cell r="N2225">
            <v>-2332737</v>
          </cell>
          <cell r="O2225">
            <v>-2286996</v>
          </cell>
          <cell r="P2225">
            <v>-2241255</v>
          </cell>
          <cell r="Q2225">
            <v>-2515701</v>
          </cell>
          <cell r="V2225">
            <v>0</v>
          </cell>
          <cell r="W2225">
            <v>0</v>
          </cell>
          <cell r="X2225">
            <v>0</v>
          </cell>
          <cell r="AD2225">
            <v>0</v>
          </cell>
          <cell r="AH2225">
            <v>-2515701</v>
          </cell>
          <cell r="AJ2225">
            <v>0</v>
          </cell>
        </row>
        <row r="2226">
          <cell r="A2226">
            <v>25400191</v>
          </cell>
          <cell r="C2226" t="str">
            <v>BNP Westcoast Pipeline Capacity-Non Core Gas</v>
          </cell>
          <cell r="D2226">
            <v>-1657681.12</v>
          </cell>
          <cell r="E2226">
            <v>-1612878.94</v>
          </cell>
          <cell r="F2226">
            <v>-1568076.76</v>
          </cell>
          <cell r="G2226">
            <v>-1523274.58</v>
          </cell>
          <cell r="H2226">
            <v>-1478472.4</v>
          </cell>
          <cell r="I2226">
            <v>-1433670.22</v>
          </cell>
          <cell r="J2226">
            <v>-1388868.04</v>
          </cell>
          <cell r="K2226">
            <v>-1344065.86</v>
          </cell>
          <cell r="L2226">
            <v>-1299263.68</v>
          </cell>
          <cell r="M2226">
            <v>-1254461.5</v>
          </cell>
          <cell r="N2226">
            <v>-1209659.32</v>
          </cell>
          <cell r="O2226">
            <v>-1164857.1399999999</v>
          </cell>
          <cell r="P2226">
            <v>-1120054.96</v>
          </cell>
          <cell r="Q2226">
            <v>-1388868.04</v>
          </cell>
          <cell r="R2226" t="str">
            <v>29.1</v>
          </cell>
          <cell r="T2226" t="str">
            <v>23</v>
          </cell>
          <cell r="U2226" t="str">
            <v>No Change</v>
          </cell>
          <cell r="Y2226">
            <v>-1388868.04</v>
          </cell>
          <cell r="AA2226">
            <v>-1388868.04</v>
          </cell>
          <cell r="AD2226">
            <v>0</v>
          </cell>
          <cell r="AJ2226">
            <v>0</v>
          </cell>
        </row>
        <row r="2227">
          <cell r="A2227">
            <v>25400201</v>
          </cell>
          <cell r="C2227" t="str">
            <v>FBE Westcoast Pipeline Capacity- Non Core Gas</v>
          </cell>
          <cell r="D2227">
            <v>-1209190.17</v>
          </cell>
          <cell r="E2227">
            <v>-1176509.3600000001</v>
          </cell>
          <cell r="F2227">
            <v>-1143828.55</v>
          </cell>
          <cell r="G2227">
            <v>-1111147.74</v>
          </cell>
          <cell r="H2227">
            <v>-1078466.93</v>
          </cell>
          <cell r="I2227">
            <v>-1045786.12</v>
          </cell>
          <cell r="J2227">
            <v>-1013105.31</v>
          </cell>
          <cell r="K2227">
            <v>-980424.5</v>
          </cell>
          <cell r="L2227">
            <v>-947743.69</v>
          </cell>
          <cell r="M2227">
            <v>-915062.88</v>
          </cell>
          <cell r="N2227">
            <v>-882382.07</v>
          </cell>
          <cell r="O2227">
            <v>-849701.26</v>
          </cell>
          <cell r="P2227">
            <v>-817020.45</v>
          </cell>
          <cell r="Q2227">
            <v>-1013105.31</v>
          </cell>
          <cell r="R2227" t="str">
            <v>29.1</v>
          </cell>
          <cell r="T2227" t="str">
            <v>23</v>
          </cell>
          <cell r="U2227" t="str">
            <v>No Change</v>
          </cell>
          <cell r="Y2227">
            <v>-1013105.31</v>
          </cell>
          <cell r="AA2227">
            <v>-1013105.31</v>
          </cell>
          <cell r="AD2227">
            <v>0</v>
          </cell>
          <cell r="AJ2227">
            <v>0</v>
          </cell>
        </row>
        <row r="2228">
          <cell r="A2228">
            <v>25400202</v>
          </cell>
          <cell r="C2228" t="str">
            <v>DETM - NW Pipeline Capacity Agreement</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V2228">
            <v>0</v>
          </cell>
          <cell r="W2228">
            <v>0</v>
          </cell>
          <cell r="X2228">
            <v>0</v>
          </cell>
          <cell r="AD2228">
            <v>0</v>
          </cell>
          <cell r="AH2228">
            <v>0</v>
          </cell>
          <cell r="AJ2228">
            <v>0</v>
          </cell>
        </row>
        <row r="2229">
          <cell r="A2229">
            <v>25400211</v>
          </cell>
          <cell r="C2229" t="str">
            <v>Deferred REC Revenue Pre-Dec 2009</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T2229" t="str">
            <v>23</v>
          </cell>
          <cell r="AB2229">
            <v>0</v>
          </cell>
          <cell r="AD2229">
            <v>0</v>
          </cell>
          <cell r="AJ2229">
            <v>0</v>
          </cell>
        </row>
        <row r="2230">
          <cell r="A2230">
            <v>25400212</v>
          </cell>
          <cell r="C2230" t="str">
            <v>DETM - Westcoast Pipeline Cap. 10% Agreement</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V2230">
            <v>0</v>
          </cell>
          <cell r="W2230">
            <v>0</v>
          </cell>
          <cell r="X2230">
            <v>0</v>
          </cell>
          <cell r="AD2230">
            <v>0</v>
          </cell>
          <cell r="AH2230">
            <v>0</v>
          </cell>
          <cell r="AJ2230">
            <v>0</v>
          </cell>
        </row>
        <row r="2231">
          <cell r="A2231">
            <v>25400221</v>
          </cell>
          <cell r="C2231" t="str">
            <v>Deferred REC Revenue Post Nov. 2009</v>
          </cell>
          <cell r="D2231">
            <v>-771675</v>
          </cell>
          <cell r="E2231">
            <v>-768033.26</v>
          </cell>
          <cell r="F2231">
            <v>-767137.57</v>
          </cell>
          <cell r="G2231">
            <v>-801100.66</v>
          </cell>
          <cell r="H2231">
            <v>-58105.79</v>
          </cell>
          <cell r="I2231">
            <v>-58735.32</v>
          </cell>
          <cell r="J2231">
            <v>-73852.7</v>
          </cell>
          <cell r="K2231">
            <v>-71278.94</v>
          </cell>
          <cell r="L2231">
            <v>-68683.009999999995</v>
          </cell>
          <cell r="M2231">
            <v>-55782.96</v>
          </cell>
          <cell r="N2231">
            <v>-54689</v>
          </cell>
          <cell r="O2231">
            <v>-53898.21</v>
          </cell>
          <cell r="P2231">
            <v>-52965.279999999999</v>
          </cell>
          <cell r="Q2231">
            <v>-270301.46333333332</v>
          </cell>
          <cell r="T2231" t="str">
            <v>57</v>
          </cell>
          <cell r="U2231" t="str">
            <v>Changed</v>
          </cell>
          <cell r="V2231">
            <v>0</v>
          </cell>
          <cell r="W2231">
            <v>0</v>
          </cell>
          <cell r="X2231">
            <v>0</v>
          </cell>
          <cell r="AD2231">
            <v>0</v>
          </cell>
          <cell r="AE2231">
            <v>-270301.46333333332</v>
          </cell>
          <cell r="AF2231">
            <v>-270301.46333333332</v>
          </cell>
          <cell r="AG2231">
            <v>-270301.46333333332</v>
          </cell>
          <cell r="AJ2231">
            <v>0</v>
          </cell>
        </row>
        <row r="2232">
          <cell r="A2232">
            <v>25400222</v>
          </cell>
          <cell r="C2232" t="str">
            <v>DETM - Westcoast Cap. Transition Agreement</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V2232">
            <v>0</v>
          </cell>
          <cell r="W2232">
            <v>0</v>
          </cell>
          <cell r="X2232">
            <v>0</v>
          </cell>
          <cell r="AD2232">
            <v>0</v>
          </cell>
          <cell r="AH2232">
            <v>0</v>
          </cell>
          <cell r="AJ2232">
            <v>0</v>
          </cell>
        </row>
        <row r="2233">
          <cell r="A2233">
            <v>25400231</v>
          </cell>
          <cell r="C2233" t="str">
            <v>Rec Interest Payable Reg Liability</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T2233" t="str">
            <v>23</v>
          </cell>
          <cell r="AB2233">
            <v>0</v>
          </cell>
          <cell r="AD2233">
            <v>0</v>
          </cell>
          <cell r="AJ2233">
            <v>0</v>
          </cell>
        </row>
        <row r="2234">
          <cell r="A2234">
            <v>25400232</v>
          </cell>
          <cell r="C2234" t="str">
            <v>Westcoast Pipeline Capacity</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V2234">
            <v>0</v>
          </cell>
          <cell r="W2234">
            <v>0</v>
          </cell>
          <cell r="X2234">
            <v>0</v>
          </cell>
          <cell r="AD2234">
            <v>0</v>
          </cell>
          <cell r="AH2234">
            <v>0</v>
          </cell>
          <cell r="AJ2234">
            <v>0</v>
          </cell>
        </row>
        <row r="2235">
          <cell r="A2235">
            <v>25400241</v>
          </cell>
          <cell r="C2235" t="str">
            <v>REC Revenue provided to customers-Contra (sch 137)</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T2235" t="str">
            <v>23</v>
          </cell>
          <cell r="AB2235">
            <v>0</v>
          </cell>
          <cell r="AD2235">
            <v>0</v>
          </cell>
          <cell r="AJ2235">
            <v>0</v>
          </cell>
        </row>
        <row r="2236">
          <cell r="A2236">
            <v>25400251</v>
          </cell>
          <cell r="C2236" t="str">
            <v>REC Revenue offset by PTCs-Contra</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T2236" t="str">
            <v>23</v>
          </cell>
          <cell r="AB2236">
            <v>0</v>
          </cell>
          <cell r="AD2236">
            <v>0</v>
          </cell>
          <cell r="AJ2236">
            <v>0</v>
          </cell>
        </row>
        <row r="2237">
          <cell r="A2237">
            <v>25400261</v>
          </cell>
          <cell r="C2237" t="str">
            <v>PTC Customer Deferral of Pre-July 2010</v>
          </cell>
          <cell r="D2237">
            <v>-93615823</v>
          </cell>
          <cell r="E2237">
            <v>-93615823</v>
          </cell>
          <cell r="F2237">
            <v>-93615823</v>
          </cell>
          <cell r="G2237">
            <v>-93615823</v>
          </cell>
          <cell r="H2237">
            <v>-93615823</v>
          </cell>
          <cell r="I2237">
            <v>-93615823</v>
          </cell>
          <cell r="J2237">
            <v>-93615823</v>
          </cell>
          <cell r="K2237">
            <v>-93615823</v>
          </cell>
          <cell r="L2237">
            <v>-93615823</v>
          </cell>
          <cell r="M2237">
            <v>-93615823</v>
          </cell>
          <cell r="N2237">
            <v>-93615823</v>
          </cell>
          <cell r="O2237">
            <v>-93615823</v>
          </cell>
          <cell r="P2237">
            <v>-93615823</v>
          </cell>
          <cell r="Q2237">
            <v>-93615823</v>
          </cell>
          <cell r="T2237" t="str">
            <v>57</v>
          </cell>
          <cell r="U2237" t="str">
            <v>Changed</v>
          </cell>
          <cell r="V2237">
            <v>0</v>
          </cell>
          <cell r="W2237">
            <v>0</v>
          </cell>
          <cell r="X2237">
            <v>0</v>
          </cell>
          <cell r="AD2237">
            <v>0</v>
          </cell>
          <cell r="AE2237">
            <v>-93615823</v>
          </cell>
          <cell r="AF2237">
            <v>-93615823</v>
          </cell>
          <cell r="AG2237">
            <v>-93615823</v>
          </cell>
          <cell r="AJ2237">
            <v>0</v>
          </cell>
        </row>
        <row r="2238">
          <cell r="A2238">
            <v>25400271</v>
          </cell>
          <cell r="C2238" t="str">
            <v>PTC Customer Deferral Post June 2010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T2238" t="str">
            <v>23</v>
          </cell>
          <cell r="AB2238">
            <v>0</v>
          </cell>
          <cell r="AD2238">
            <v>0</v>
          </cell>
          <cell r="AJ2238">
            <v>0</v>
          </cell>
        </row>
        <row r="2239">
          <cell r="A2239">
            <v>25400281</v>
          </cell>
          <cell r="C2239" t="str">
            <v>Def Revenue- Renewable Non-Core Gas Attributes</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t="str">
            <v xml:space="preserve"> </v>
          </cell>
          <cell r="T2239" t="str">
            <v>23</v>
          </cell>
          <cell r="AB2239">
            <v>0</v>
          </cell>
          <cell r="AD2239">
            <v>0</v>
          </cell>
          <cell r="AJ2239">
            <v>0</v>
          </cell>
        </row>
        <row r="2240">
          <cell r="A2240">
            <v>25400291</v>
          </cell>
          <cell r="C2240" t="str">
            <v>REC Proceeds in Rates Sch 137</v>
          </cell>
          <cell r="D2240">
            <v>-658589.87</v>
          </cell>
          <cell r="E2240">
            <v>-515226.98</v>
          </cell>
          <cell r="F2240">
            <v>-336542.32</v>
          </cell>
          <cell r="G2240">
            <v>-140927.70000000001</v>
          </cell>
          <cell r="H2240">
            <v>-837291.76</v>
          </cell>
          <cell r="I2240">
            <v>-751794.1</v>
          </cell>
          <cell r="J2240">
            <v>-670951.01</v>
          </cell>
          <cell r="K2240">
            <v>-604378.72</v>
          </cell>
          <cell r="L2240">
            <v>-538103.55000000005</v>
          </cell>
          <cell r="M2240">
            <v>-473486.25</v>
          </cell>
          <cell r="N2240">
            <v>-404638.46</v>
          </cell>
          <cell r="O2240">
            <v>-335503.07</v>
          </cell>
          <cell r="P2240">
            <v>-271173.87</v>
          </cell>
          <cell r="Q2240">
            <v>-506143.81583333336</v>
          </cell>
          <cell r="T2240" t="str">
            <v>57</v>
          </cell>
          <cell r="U2240" t="str">
            <v>Changed</v>
          </cell>
          <cell r="V2240">
            <v>0</v>
          </cell>
          <cell r="W2240">
            <v>0</v>
          </cell>
          <cell r="X2240">
            <v>0</v>
          </cell>
          <cell r="AD2240">
            <v>0</v>
          </cell>
          <cell r="AE2240">
            <v>-506143.81583333336</v>
          </cell>
          <cell r="AF2240">
            <v>-506143.81583333336</v>
          </cell>
          <cell r="AG2240">
            <v>-506143.81583333336</v>
          </cell>
          <cell r="AJ2240">
            <v>0</v>
          </cell>
        </row>
        <row r="2241">
          <cell r="A2241">
            <v>25400301</v>
          </cell>
          <cell r="C2241" t="str">
            <v>Interest On REC Proceeds in Rates</v>
          </cell>
          <cell r="D2241">
            <v>-19415.27</v>
          </cell>
          <cell r="E2241">
            <v>-9864.9</v>
          </cell>
          <cell r="F2241">
            <v>3678.93</v>
          </cell>
          <cell r="G2241">
            <v>19749.93</v>
          </cell>
          <cell r="H2241">
            <v>-25176.85</v>
          </cell>
          <cell r="I2241">
            <v>-24028.95</v>
          </cell>
          <cell r="J2241">
            <v>-23075.09</v>
          </cell>
          <cell r="K2241">
            <v>-22230.22</v>
          </cell>
          <cell r="L2241">
            <v>-21033.54</v>
          </cell>
          <cell r="M2241">
            <v>-19575.14</v>
          </cell>
          <cell r="N2241">
            <v>-17481.47</v>
          </cell>
          <cell r="O2241">
            <v>-14985.28</v>
          </cell>
          <cell r="P2241">
            <v>-12416.12</v>
          </cell>
          <cell r="Q2241">
            <v>-14161.522916666667</v>
          </cell>
          <cell r="T2241" t="str">
            <v>57</v>
          </cell>
          <cell r="U2241" t="str">
            <v>Changed</v>
          </cell>
          <cell r="V2241">
            <v>0</v>
          </cell>
          <cell r="W2241">
            <v>0</v>
          </cell>
          <cell r="X2241">
            <v>0</v>
          </cell>
          <cell r="AD2241">
            <v>0</v>
          </cell>
          <cell r="AE2241">
            <v>-14161.522916666667</v>
          </cell>
          <cell r="AF2241">
            <v>-14161.522916666667</v>
          </cell>
          <cell r="AG2241">
            <v>-14161.522916666667</v>
          </cell>
          <cell r="AJ2241">
            <v>0</v>
          </cell>
        </row>
        <row r="2242">
          <cell r="A2242">
            <v>25400311</v>
          </cell>
          <cell r="C2242" t="str">
            <v>Interest on REC Proceeds Not in Rates</v>
          </cell>
          <cell r="D2242">
            <v>-29946.99</v>
          </cell>
          <cell r="E2242">
            <v>-34238.93</v>
          </cell>
          <cell r="F2242">
            <v>-38518.22</v>
          </cell>
          <cell r="G2242">
            <v>-42889.68</v>
          </cell>
          <cell r="H2242">
            <v>-2395.04</v>
          </cell>
          <cell r="I2242">
            <v>-2720.73</v>
          </cell>
          <cell r="J2242">
            <v>-3090.32</v>
          </cell>
          <cell r="K2242">
            <v>-3494.87</v>
          </cell>
          <cell r="L2242">
            <v>-3885.01</v>
          </cell>
          <cell r="M2242">
            <v>-4231.96</v>
          </cell>
          <cell r="N2242">
            <v>-4539.8999999999996</v>
          </cell>
          <cell r="O2242">
            <v>-4842.59</v>
          </cell>
          <cell r="P2242">
            <v>-5140.47</v>
          </cell>
          <cell r="Q2242">
            <v>-13532.581666666665</v>
          </cell>
          <cell r="T2242" t="str">
            <v>57</v>
          </cell>
          <cell r="U2242" t="str">
            <v>Changed</v>
          </cell>
          <cell r="V2242">
            <v>0</v>
          </cell>
          <cell r="W2242">
            <v>0</v>
          </cell>
          <cell r="X2242">
            <v>0</v>
          </cell>
          <cell r="AD2242">
            <v>0</v>
          </cell>
          <cell r="AE2242">
            <v>-13532.581666666665</v>
          </cell>
          <cell r="AF2242">
            <v>-13532.581666666665</v>
          </cell>
          <cell r="AG2242">
            <v>-13532.581666666665</v>
          </cell>
          <cell r="AJ2242">
            <v>0</v>
          </cell>
        </row>
        <row r="2243">
          <cell r="A2243">
            <v>25400321</v>
          </cell>
          <cell r="C2243" t="str">
            <v>Interest on Treasury Grant in Sch 95a</v>
          </cell>
          <cell r="D2243">
            <v>-183330.37</v>
          </cell>
          <cell r="E2243">
            <v>-194327.02</v>
          </cell>
          <cell r="F2243">
            <v>-179844.25</v>
          </cell>
          <cell r="G2243">
            <v>-151461.54999999999</v>
          </cell>
          <cell r="H2243">
            <v>-138520.76999999999</v>
          </cell>
          <cell r="I2243">
            <v>-129631.07</v>
          </cell>
          <cell r="J2243">
            <v>-120544.19</v>
          </cell>
          <cell r="K2243">
            <v>-128144.03</v>
          </cell>
          <cell r="L2243">
            <v>-133875.76</v>
          </cell>
          <cell r="M2243">
            <v>-139864.56</v>
          </cell>
          <cell r="N2243">
            <v>-138438.72</v>
          </cell>
          <cell r="O2243">
            <v>-134431.5</v>
          </cell>
          <cell r="P2243">
            <v>-135027.54999999999</v>
          </cell>
          <cell r="Q2243">
            <v>-145688.53166666668</v>
          </cell>
          <cell r="T2243" t="str">
            <v>56</v>
          </cell>
          <cell r="V2243">
            <v>0</v>
          </cell>
          <cell r="W2243">
            <v>0</v>
          </cell>
          <cell r="X2243">
            <v>0</v>
          </cell>
          <cell r="AD2243">
            <v>0</v>
          </cell>
          <cell r="AE2243">
            <v>-145688.53166666668</v>
          </cell>
          <cell r="AF2243">
            <v>-145688.53166666668</v>
          </cell>
          <cell r="AG2243">
            <v>-145688.53166666668</v>
          </cell>
          <cell r="AJ2243">
            <v>0</v>
          </cell>
        </row>
        <row r="2244">
          <cell r="A2244">
            <v>25400331</v>
          </cell>
          <cell r="C2244" t="str">
            <v>Int. on LSR Treasury Grant in Sch 95A</v>
          </cell>
          <cell r="D2244">
            <v>-2058079.63</v>
          </cell>
          <cell r="E2244">
            <v>-2196965.2400000002</v>
          </cell>
          <cell r="F2244">
            <v>-2040380.46</v>
          </cell>
          <cell r="G2244">
            <v>-1728477.79</v>
          </cell>
          <cell r="H2244">
            <v>-1436249.06</v>
          </cell>
          <cell r="I2244">
            <v>-1290352.92</v>
          </cell>
          <cell r="J2244">
            <v>-1153612.1200000001</v>
          </cell>
          <cell r="K2244">
            <v>-1243168.3400000001</v>
          </cell>
          <cell r="L2244">
            <v>-1319509.32</v>
          </cell>
          <cell r="M2244">
            <v>-1409804.79</v>
          </cell>
          <cell r="N2244">
            <v>-1415722.34</v>
          </cell>
          <cell r="O2244">
            <v>-1399730.2</v>
          </cell>
          <cell r="P2244">
            <v>-1453751.45</v>
          </cell>
          <cell r="Q2244">
            <v>-1532490.6766666665</v>
          </cell>
          <cell r="T2244" t="str">
            <v>56</v>
          </cell>
          <cell r="V2244">
            <v>0</v>
          </cell>
          <cell r="W2244">
            <v>0</v>
          </cell>
          <cell r="X2244">
            <v>0</v>
          </cell>
          <cell r="AD2244">
            <v>0</v>
          </cell>
          <cell r="AE2244">
            <v>-1532490.6766666665</v>
          </cell>
          <cell r="AF2244">
            <v>-1532490.6766666665</v>
          </cell>
          <cell r="AG2244">
            <v>-1532490.6766666665</v>
          </cell>
          <cell r="AJ2244">
            <v>0</v>
          </cell>
        </row>
        <row r="2245">
          <cell r="A2245">
            <v>25400341</v>
          </cell>
          <cell r="C2245" t="str">
            <v>Electric Residential Decouping Revenue Overcollect</v>
          </cell>
          <cell r="D2245">
            <v>0</v>
          </cell>
          <cell r="E2245">
            <v>0</v>
          </cell>
          <cell r="F2245">
            <v>0</v>
          </cell>
          <cell r="G2245">
            <v>0</v>
          </cell>
          <cell r="H2245">
            <v>0</v>
          </cell>
          <cell r="I2245">
            <v>0</v>
          </cell>
          <cell r="J2245">
            <v>0</v>
          </cell>
          <cell r="K2245">
            <v>0</v>
          </cell>
          <cell r="L2245">
            <v>0</v>
          </cell>
          <cell r="M2245">
            <v>0</v>
          </cell>
          <cell r="N2245">
            <v>-786417.32</v>
          </cell>
          <cell r="O2245">
            <v>-1762292.4</v>
          </cell>
          <cell r="P2245">
            <v>-1762292.4</v>
          </cell>
          <cell r="Q2245">
            <v>-285821.32666666666</v>
          </cell>
          <cell r="T2245" t="str">
            <v>57</v>
          </cell>
          <cell r="U2245" t="str">
            <v>Changed</v>
          </cell>
          <cell r="V2245">
            <v>0</v>
          </cell>
          <cell r="W2245">
            <v>0</v>
          </cell>
          <cell r="X2245">
            <v>0</v>
          </cell>
          <cell r="AD2245">
            <v>0</v>
          </cell>
          <cell r="AE2245">
            <v>-285821.32666666666</v>
          </cell>
          <cell r="AF2245">
            <v>-285821.32666666666</v>
          </cell>
          <cell r="AG2245">
            <v>-285821.32666666666</v>
          </cell>
          <cell r="AJ2245">
            <v>0</v>
          </cell>
        </row>
        <row r="2246">
          <cell r="A2246">
            <v>25400342</v>
          </cell>
          <cell r="C2246" t="str">
            <v>Gas Residential Decouping Revenue Overcollect</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T2246" t="str">
            <v>35</v>
          </cell>
          <cell r="V2246">
            <v>0</v>
          </cell>
          <cell r="W2246">
            <v>0</v>
          </cell>
          <cell r="X2246">
            <v>0</v>
          </cell>
          <cell r="AC2246">
            <v>0</v>
          </cell>
          <cell r="AD2246">
            <v>0</v>
          </cell>
          <cell r="AJ2246">
            <v>0</v>
          </cell>
        </row>
        <row r="2247">
          <cell r="A2247">
            <v>25400351</v>
          </cell>
          <cell r="C2247" t="str">
            <v>Elec Non-Residential Decouping Revenue Overcollect</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T2247" t="str">
            <v>23</v>
          </cell>
          <cell r="V2247">
            <v>0</v>
          </cell>
          <cell r="W2247">
            <v>0</v>
          </cell>
          <cell r="X2247">
            <v>0</v>
          </cell>
          <cell r="AB2247">
            <v>0</v>
          </cell>
          <cell r="AD2247">
            <v>0</v>
          </cell>
          <cell r="AJ2247">
            <v>0</v>
          </cell>
        </row>
        <row r="2248">
          <cell r="A2248">
            <v>25400352</v>
          </cell>
          <cell r="C2248" t="str">
            <v>Gas Non-Residential Decouping Revenue Overcollect</v>
          </cell>
          <cell r="D2248">
            <v>0</v>
          </cell>
          <cell r="E2248">
            <v>0</v>
          </cell>
          <cell r="F2248">
            <v>0</v>
          </cell>
          <cell r="G2248">
            <v>0</v>
          </cell>
          <cell r="H2248">
            <v>0</v>
          </cell>
          <cell r="I2248">
            <v>0</v>
          </cell>
          <cell r="J2248">
            <v>0</v>
          </cell>
          <cell r="K2248">
            <v>0</v>
          </cell>
          <cell r="L2248">
            <v>0</v>
          </cell>
          <cell r="M2248">
            <v>0</v>
          </cell>
          <cell r="N2248">
            <v>0</v>
          </cell>
          <cell r="O2248">
            <v>0</v>
          </cell>
          <cell r="P2248">
            <v>-34198.32</v>
          </cell>
          <cell r="Q2248">
            <v>-1424.93</v>
          </cell>
          <cell r="T2248" t="str">
            <v>57</v>
          </cell>
          <cell r="U2248" t="str">
            <v>Changed</v>
          </cell>
          <cell r="V2248">
            <v>0</v>
          </cell>
          <cell r="W2248">
            <v>0</v>
          </cell>
          <cell r="X2248">
            <v>0</v>
          </cell>
          <cell r="AD2248">
            <v>0</v>
          </cell>
          <cell r="AE2248">
            <v>-1424.93</v>
          </cell>
          <cell r="AF2248">
            <v>-1424.93</v>
          </cell>
          <cell r="AG2248">
            <v>-1424.93</v>
          </cell>
          <cell r="AJ2248">
            <v>0</v>
          </cell>
        </row>
        <row r="2249">
          <cell r="A2249">
            <v>25400361</v>
          </cell>
          <cell r="C2249" t="str">
            <v>Int. on Elec Residential Decoupl Rev Overcollect</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T2249" t="str">
            <v>23</v>
          </cell>
          <cell r="V2249">
            <v>0</v>
          </cell>
          <cell r="W2249">
            <v>0</v>
          </cell>
          <cell r="X2249">
            <v>0</v>
          </cell>
          <cell r="AB2249">
            <v>0</v>
          </cell>
          <cell r="AD2249">
            <v>0</v>
          </cell>
          <cell r="AJ2249">
            <v>0</v>
          </cell>
        </row>
        <row r="2250">
          <cell r="A2250">
            <v>25400362</v>
          </cell>
          <cell r="C2250" t="str">
            <v>Int. on Gas Residential Decoupl Rev Overcollect</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T2250" t="str">
            <v>35</v>
          </cell>
          <cell r="V2250">
            <v>0</v>
          </cell>
          <cell r="W2250">
            <v>0</v>
          </cell>
          <cell r="X2250">
            <v>0</v>
          </cell>
          <cell r="AC2250">
            <v>0</v>
          </cell>
          <cell r="AD2250">
            <v>0</v>
          </cell>
          <cell r="AJ2250">
            <v>0</v>
          </cell>
        </row>
        <row r="2251">
          <cell r="A2251">
            <v>25400371</v>
          </cell>
          <cell r="C2251" t="str">
            <v>Int. on Elec Non-Residential Decoupl Rev Overcollect</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T2251" t="str">
            <v>23</v>
          </cell>
          <cell r="V2251">
            <v>0</v>
          </cell>
          <cell r="W2251">
            <v>0</v>
          </cell>
          <cell r="X2251">
            <v>0</v>
          </cell>
          <cell r="AB2251">
            <v>0</v>
          </cell>
          <cell r="AD2251">
            <v>0</v>
          </cell>
          <cell r="AJ2251">
            <v>0</v>
          </cell>
        </row>
        <row r="2252">
          <cell r="A2252">
            <v>25400372</v>
          </cell>
          <cell r="C2252" t="str">
            <v>Int. on Gas Non-Residential Decoupl Rev Overcollect</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T2252" t="str">
            <v>35</v>
          </cell>
          <cell r="V2252">
            <v>0</v>
          </cell>
          <cell r="W2252">
            <v>0</v>
          </cell>
          <cell r="X2252">
            <v>0</v>
          </cell>
          <cell r="AC2252">
            <v>0</v>
          </cell>
          <cell r="AD2252">
            <v>0</v>
          </cell>
          <cell r="AJ2252">
            <v>0</v>
          </cell>
        </row>
        <row r="2253">
          <cell r="A2253">
            <v>25400381</v>
          </cell>
          <cell r="C2253" t="str">
            <v>Electric Schedule 26 Decoupling Revenue Overcollected</v>
          </cell>
          <cell r="D2253">
            <v>-224053.69</v>
          </cell>
          <cell r="E2253">
            <v>0</v>
          </cell>
          <cell r="F2253">
            <v>0</v>
          </cell>
          <cell r="G2253">
            <v>0</v>
          </cell>
          <cell r="H2253">
            <v>0</v>
          </cell>
          <cell r="I2253">
            <v>0</v>
          </cell>
          <cell r="J2253">
            <v>0</v>
          </cell>
          <cell r="K2253">
            <v>0</v>
          </cell>
          <cell r="L2253">
            <v>0</v>
          </cell>
          <cell r="M2253">
            <v>-263465.25</v>
          </cell>
          <cell r="N2253">
            <v>-577535.24</v>
          </cell>
          <cell r="O2253">
            <v>-847706.3</v>
          </cell>
          <cell r="P2253">
            <v>-1211073.43</v>
          </cell>
          <cell r="Q2253">
            <v>-200522.52916666667</v>
          </cell>
          <cell r="T2253" t="str">
            <v>57</v>
          </cell>
          <cell r="U2253" t="str">
            <v>Changed</v>
          </cell>
          <cell r="V2253">
            <v>0</v>
          </cell>
          <cell r="W2253">
            <v>0</v>
          </cell>
          <cell r="X2253">
            <v>0</v>
          </cell>
          <cell r="AD2253">
            <v>0</v>
          </cell>
          <cell r="AE2253">
            <v>-200522.52916666667</v>
          </cell>
          <cell r="AF2253">
            <v>-200522.52916666667</v>
          </cell>
          <cell r="AG2253">
            <v>-200522.52916666667</v>
          </cell>
          <cell r="AJ2253">
            <v>0</v>
          </cell>
        </row>
        <row r="2254">
          <cell r="A2254">
            <v>25400391</v>
          </cell>
          <cell r="C2254" t="str">
            <v>Electric Schedule 31 Decoupling Revenue Overcollected</v>
          </cell>
          <cell r="D2254">
            <v>0</v>
          </cell>
          <cell r="E2254">
            <v>0</v>
          </cell>
          <cell r="F2254">
            <v>0</v>
          </cell>
          <cell r="G2254">
            <v>0</v>
          </cell>
          <cell r="H2254">
            <v>0</v>
          </cell>
          <cell r="I2254">
            <v>0</v>
          </cell>
          <cell r="J2254">
            <v>0</v>
          </cell>
          <cell r="K2254">
            <v>0</v>
          </cell>
          <cell r="L2254">
            <v>0</v>
          </cell>
          <cell r="M2254">
            <v>-179653.08</v>
          </cell>
          <cell r="N2254">
            <v>-179653.08</v>
          </cell>
          <cell r="O2254">
            <v>-813122.55</v>
          </cell>
          <cell r="P2254">
            <v>-920232.24</v>
          </cell>
          <cell r="Q2254">
            <v>-136045.4025</v>
          </cell>
          <cell r="T2254" t="str">
            <v>57</v>
          </cell>
          <cell r="U2254" t="str">
            <v>Changed</v>
          </cell>
          <cell r="V2254">
            <v>0</v>
          </cell>
          <cell r="W2254">
            <v>0</v>
          </cell>
          <cell r="X2254">
            <v>0</v>
          </cell>
          <cell r="AD2254">
            <v>0</v>
          </cell>
          <cell r="AE2254">
            <v>-136045.4025</v>
          </cell>
          <cell r="AF2254">
            <v>-136045.4025</v>
          </cell>
          <cell r="AG2254">
            <v>-136045.4025</v>
          </cell>
          <cell r="AJ2254">
            <v>0</v>
          </cell>
        </row>
        <row r="2255">
          <cell r="A2255">
            <v>25400392</v>
          </cell>
          <cell r="C2255" t="str">
            <v>Gas ROR Over Earning</v>
          </cell>
          <cell r="D2255">
            <v>-8970000</v>
          </cell>
          <cell r="E2255">
            <v>-8970000</v>
          </cell>
          <cell r="F2255">
            <v>-8970000</v>
          </cell>
          <cell r="G2255">
            <v>-9224636</v>
          </cell>
          <cell r="H2255">
            <v>-9224636</v>
          </cell>
          <cell r="I2255">
            <v>-9224636</v>
          </cell>
          <cell r="J2255">
            <v>-13924636</v>
          </cell>
          <cell r="K2255">
            <v>-13924636</v>
          </cell>
          <cell r="L2255">
            <v>-8662087.2300000004</v>
          </cell>
          <cell r="M2255">
            <v>-5200000</v>
          </cell>
          <cell r="N2255">
            <v>-5200000</v>
          </cell>
          <cell r="O2255">
            <v>-5200000</v>
          </cell>
          <cell r="P2255">
            <v>-3700000</v>
          </cell>
          <cell r="Q2255">
            <v>-8671688.9358333331</v>
          </cell>
          <cell r="T2255" t="str">
            <v>57</v>
          </cell>
          <cell r="U2255" t="str">
            <v>Changed</v>
          </cell>
          <cell r="V2255">
            <v>0</v>
          </cell>
          <cell r="W2255">
            <v>0</v>
          </cell>
          <cell r="X2255">
            <v>0</v>
          </cell>
          <cell r="AD2255">
            <v>0</v>
          </cell>
          <cell r="AE2255">
            <v>-8671688.9358333331</v>
          </cell>
          <cell r="AF2255">
            <v>-8671688.9358333331</v>
          </cell>
          <cell r="AG2255">
            <v>-8671688.9358333331</v>
          </cell>
          <cell r="AJ2255">
            <v>0</v>
          </cell>
        </row>
        <row r="2256">
          <cell r="A2256">
            <v>25400411</v>
          </cell>
          <cell r="C2256" t="str">
            <v>Sch 142 Electric Residential to Return</v>
          </cell>
          <cell r="D2256">
            <v>0</v>
          </cell>
          <cell r="E2256">
            <v>0</v>
          </cell>
          <cell r="F2256">
            <v>0</v>
          </cell>
          <cell r="G2256">
            <v>0</v>
          </cell>
          <cell r="H2256">
            <v>0</v>
          </cell>
          <cell r="I2256">
            <v>0</v>
          </cell>
          <cell r="J2256">
            <v>0</v>
          </cell>
          <cell r="K2256">
            <v>-6340.01</v>
          </cell>
          <cell r="L2256">
            <v>0</v>
          </cell>
          <cell r="M2256">
            <v>0</v>
          </cell>
          <cell r="N2256">
            <v>0</v>
          </cell>
          <cell r="O2256">
            <v>0</v>
          </cell>
          <cell r="P2256">
            <v>0</v>
          </cell>
          <cell r="Q2256">
            <v>-528.33416666666665</v>
          </cell>
          <cell r="T2256" t="str">
            <v>57</v>
          </cell>
          <cell r="U2256" t="str">
            <v>Changed</v>
          </cell>
          <cell r="V2256">
            <v>0</v>
          </cell>
          <cell r="W2256">
            <v>0</v>
          </cell>
          <cell r="X2256">
            <v>0</v>
          </cell>
          <cell r="AD2256">
            <v>0</v>
          </cell>
          <cell r="AE2256">
            <v>-528.33416666666665</v>
          </cell>
          <cell r="AF2256">
            <v>-528.33416666666665</v>
          </cell>
          <cell r="AG2256">
            <v>-528.33416666666665</v>
          </cell>
          <cell r="AJ2256">
            <v>0</v>
          </cell>
        </row>
        <row r="2257">
          <cell r="A2257">
            <v>25400412</v>
          </cell>
          <cell r="C2257" t="str">
            <v>Sch 142 Gas Residential to Return to Cu</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T2257" t="str">
            <v>35</v>
          </cell>
          <cell r="AC2257">
            <v>0</v>
          </cell>
          <cell r="AD2257">
            <v>0</v>
          </cell>
          <cell r="AJ2257">
            <v>0</v>
          </cell>
        </row>
        <row r="2258">
          <cell r="A2258">
            <v>25400421</v>
          </cell>
          <cell r="C2258" t="str">
            <v>Sch 142 Elec Non-Residential to Return</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T2258" t="str">
            <v>23</v>
          </cell>
          <cell r="V2258">
            <v>0</v>
          </cell>
          <cell r="W2258">
            <v>0</v>
          </cell>
          <cell r="X2258">
            <v>0</v>
          </cell>
          <cell r="AB2258">
            <v>0</v>
          </cell>
          <cell r="AD2258">
            <v>0</v>
          </cell>
          <cell r="AJ2258">
            <v>0</v>
          </cell>
        </row>
        <row r="2259">
          <cell r="A2259">
            <v>25400431</v>
          </cell>
          <cell r="C2259" t="str">
            <v>Dfrd Principal on BioGas in Rates</v>
          </cell>
          <cell r="D2259">
            <v>-778288.46</v>
          </cell>
          <cell r="E2259">
            <v>-716355.64</v>
          </cell>
          <cell r="F2259">
            <v>-639163.81999999995</v>
          </cell>
          <cell r="G2259">
            <v>-554658.26</v>
          </cell>
          <cell r="H2259">
            <v>-468574.83</v>
          </cell>
          <cell r="I2259">
            <v>-416738.48</v>
          </cell>
          <cell r="J2259">
            <v>-367724.14</v>
          </cell>
          <cell r="K2259">
            <v>-327362.05</v>
          </cell>
          <cell r="L2259">
            <v>-287180.09999999998</v>
          </cell>
          <cell r="M2259">
            <v>-248003.31</v>
          </cell>
          <cell r="N2259">
            <v>-206261.6</v>
          </cell>
          <cell r="O2259">
            <v>-164345.53</v>
          </cell>
          <cell r="P2259">
            <v>-125343.41</v>
          </cell>
          <cell r="Q2259">
            <v>-404015.30791666661</v>
          </cell>
          <cell r="T2259" t="str">
            <v>57</v>
          </cell>
          <cell r="V2259">
            <v>0</v>
          </cell>
          <cell r="W2259">
            <v>0</v>
          </cell>
          <cell r="X2259">
            <v>0</v>
          </cell>
          <cell r="AD2259">
            <v>0</v>
          </cell>
          <cell r="AE2259">
            <v>-404015.30791666661</v>
          </cell>
          <cell r="AF2259">
            <v>-404015.30791666661</v>
          </cell>
          <cell r="AG2259">
            <v>-404015.30791666661</v>
          </cell>
          <cell r="AJ2259">
            <v>0</v>
          </cell>
        </row>
        <row r="2260">
          <cell r="A2260">
            <v>25400441</v>
          </cell>
          <cell r="C2260" t="str">
            <v>Dfrd Interest on Bogas in Rates</v>
          </cell>
          <cell r="D2260">
            <v>-45841.64</v>
          </cell>
          <cell r="E2260">
            <v>-11838.07</v>
          </cell>
          <cell r="F2260">
            <v>31956.720000000001</v>
          </cell>
          <cell r="G2260">
            <v>80710.03</v>
          </cell>
          <cell r="H2260">
            <v>57596.93</v>
          </cell>
          <cell r="I2260">
            <v>60323.69</v>
          </cell>
          <cell r="J2260">
            <v>14362.73</v>
          </cell>
          <cell r="K2260">
            <v>8379.86</v>
          </cell>
          <cell r="L2260">
            <v>2640.05</v>
          </cell>
          <cell r="M2260">
            <v>-2778.04</v>
          </cell>
          <cell r="N2260">
            <v>-8227.16</v>
          </cell>
          <cell r="O2260">
            <v>-13460.76</v>
          </cell>
          <cell r="P2260">
            <v>-18177.34</v>
          </cell>
          <cell r="Q2260">
            <v>15638.040833333333</v>
          </cell>
          <cell r="T2260" t="str">
            <v>57</v>
          </cell>
          <cell r="V2260">
            <v>0</v>
          </cell>
          <cell r="W2260">
            <v>0</v>
          </cell>
          <cell r="X2260">
            <v>0</v>
          </cell>
          <cell r="AD2260">
            <v>0</v>
          </cell>
          <cell r="AE2260">
            <v>15638.040833333333</v>
          </cell>
          <cell r="AF2260">
            <v>15638.040833333333</v>
          </cell>
          <cell r="AG2260">
            <v>15638.040833333333</v>
          </cell>
          <cell r="AJ2260">
            <v>0</v>
          </cell>
        </row>
        <row r="2261">
          <cell r="A2261">
            <v>25400451</v>
          </cell>
          <cell r="C2261" t="str">
            <v>Interest on Electric Schedule 31 Decoupling Revenue</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T2261" t="str">
            <v>23</v>
          </cell>
          <cell r="V2261">
            <v>0</v>
          </cell>
          <cell r="W2261">
            <v>0</v>
          </cell>
          <cell r="X2261">
            <v>0</v>
          </cell>
          <cell r="AB2261">
            <v>0</v>
          </cell>
          <cell r="AD2261">
            <v>0</v>
          </cell>
          <cell r="AJ2261">
            <v>0</v>
          </cell>
        </row>
        <row r="2262">
          <cell r="A2262">
            <v>25400461</v>
          </cell>
          <cell r="C2262" t="str">
            <v>Interest on Electric Schedule 26 Decoupling Revenue</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T2262" t="str">
            <v>23</v>
          </cell>
          <cell r="V2262">
            <v>0</v>
          </cell>
          <cell r="W2262">
            <v>0</v>
          </cell>
          <cell r="X2262">
            <v>0</v>
          </cell>
          <cell r="AB2262">
            <v>0</v>
          </cell>
          <cell r="AD2262">
            <v>0</v>
          </cell>
          <cell r="AJ2262">
            <v>0</v>
          </cell>
        </row>
        <row r="2263">
          <cell r="A2263">
            <v>25400471</v>
          </cell>
          <cell r="C2263" t="str">
            <v>Sch 142 Electric Schedule 26 to Return</v>
          </cell>
          <cell r="D2263">
            <v>0</v>
          </cell>
          <cell r="E2263">
            <v>0</v>
          </cell>
          <cell r="F2263">
            <v>0</v>
          </cell>
          <cell r="G2263">
            <v>0</v>
          </cell>
          <cell r="H2263">
            <v>0</v>
          </cell>
          <cell r="I2263">
            <v>0</v>
          </cell>
          <cell r="J2263">
            <v>0</v>
          </cell>
          <cell r="K2263">
            <v>0</v>
          </cell>
          <cell r="L2263">
            <v>0</v>
          </cell>
          <cell r="M2263">
            <v>-3151.43</v>
          </cell>
          <cell r="N2263">
            <v>-10978.56</v>
          </cell>
          <cell r="O2263">
            <v>-18716.34</v>
          </cell>
          <cell r="P2263">
            <v>-27032.61</v>
          </cell>
          <cell r="Q2263">
            <v>-3863.552916666667</v>
          </cell>
          <cell r="T2263" t="str">
            <v>57</v>
          </cell>
          <cell r="U2263" t="str">
            <v>Changed</v>
          </cell>
          <cell r="V2263">
            <v>0</v>
          </cell>
          <cell r="W2263">
            <v>0</v>
          </cell>
          <cell r="X2263">
            <v>0</v>
          </cell>
          <cell r="AD2263">
            <v>0</v>
          </cell>
          <cell r="AE2263">
            <v>-3863.552916666667</v>
          </cell>
          <cell r="AF2263">
            <v>-3863.552916666667</v>
          </cell>
          <cell r="AG2263">
            <v>-3863.552916666667</v>
          </cell>
          <cell r="AJ2263">
            <v>0</v>
          </cell>
        </row>
        <row r="2264">
          <cell r="A2264">
            <v>25400481</v>
          </cell>
          <cell r="C2264" t="str">
            <v>Sch 142 Elec Schedule 31 to Return to C</v>
          </cell>
          <cell r="D2264">
            <v>1074.3900000000001</v>
          </cell>
          <cell r="E2264">
            <v>1074.3900000000001</v>
          </cell>
          <cell r="F2264">
            <v>1074.3900000000001</v>
          </cell>
          <cell r="G2264">
            <v>1074.28</v>
          </cell>
          <cell r="H2264">
            <v>1074.28</v>
          </cell>
          <cell r="I2264">
            <v>1074.28</v>
          </cell>
          <cell r="J2264">
            <v>1074.28</v>
          </cell>
          <cell r="K2264">
            <v>1074.28</v>
          </cell>
          <cell r="L2264">
            <v>0</v>
          </cell>
          <cell r="M2264">
            <v>0</v>
          </cell>
          <cell r="N2264">
            <v>0</v>
          </cell>
          <cell r="O2264">
            <v>0</v>
          </cell>
          <cell r="P2264">
            <v>0</v>
          </cell>
          <cell r="Q2264">
            <v>671.44791666666663</v>
          </cell>
          <cell r="T2264" t="str">
            <v>57</v>
          </cell>
          <cell r="U2264" t="str">
            <v>Changed</v>
          </cell>
          <cell r="V2264">
            <v>0</v>
          </cell>
          <cell r="W2264">
            <v>0</v>
          </cell>
          <cell r="X2264">
            <v>0</v>
          </cell>
          <cell r="AD2264">
            <v>0</v>
          </cell>
          <cell r="AE2264">
            <v>671.44791666666663</v>
          </cell>
          <cell r="AF2264">
            <v>671.44791666666663</v>
          </cell>
          <cell r="AG2264">
            <v>671.44791666666663</v>
          </cell>
          <cell r="AJ2264">
            <v>0</v>
          </cell>
        </row>
        <row r="2265">
          <cell r="A2265">
            <v>25400491</v>
          </cell>
          <cell r="C2265" t="str">
            <v>Deferral Snoqualmie Hydro Grant</v>
          </cell>
          <cell r="D2265">
            <v>-5112851</v>
          </cell>
          <cell r="E2265">
            <v>-4974666</v>
          </cell>
          <cell r="F2265">
            <v>-4836481</v>
          </cell>
          <cell r="G2265">
            <v>-4698296</v>
          </cell>
          <cell r="H2265">
            <v>-4560111</v>
          </cell>
          <cell r="I2265">
            <v>-4421926</v>
          </cell>
          <cell r="J2265">
            <v>-4283741</v>
          </cell>
          <cell r="K2265">
            <v>-4145556</v>
          </cell>
          <cell r="L2265">
            <v>-4007371</v>
          </cell>
          <cell r="M2265">
            <v>-3869186</v>
          </cell>
          <cell r="N2265">
            <v>-3731001</v>
          </cell>
          <cell r="O2265">
            <v>-3592816</v>
          </cell>
          <cell r="P2265">
            <v>-3454631</v>
          </cell>
          <cell r="Q2265">
            <v>-4283741</v>
          </cell>
          <cell r="R2265" t="str">
            <v>22</v>
          </cell>
          <cell r="T2265" t="str">
            <v>25</v>
          </cell>
          <cell r="V2265">
            <v>0</v>
          </cell>
          <cell r="W2265">
            <v>0</v>
          </cell>
          <cell r="X2265">
            <v>0</v>
          </cell>
          <cell r="Y2265">
            <v>-4283741</v>
          </cell>
          <cell r="AA2265">
            <v>-4283741</v>
          </cell>
          <cell r="AD2265">
            <v>0</v>
          </cell>
          <cell r="AJ2265">
            <v>0</v>
          </cell>
        </row>
        <row r="2266">
          <cell r="A2266">
            <v>25400501</v>
          </cell>
          <cell r="C2266" t="str">
            <v>Deferral Baker US Treasury Grant</v>
          </cell>
          <cell r="D2266">
            <v>-1480083</v>
          </cell>
          <cell r="E2266">
            <v>-1440081</v>
          </cell>
          <cell r="F2266">
            <v>-1400079</v>
          </cell>
          <cell r="G2266">
            <v>-1360077</v>
          </cell>
          <cell r="H2266">
            <v>-1320075</v>
          </cell>
          <cell r="I2266">
            <v>-1280073</v>
          </cell>
          <cell r="J2266">
            <v>-1240071</v>
          </cell>
          <cell r="K2266">
            <v>-1200069</v>
          </cell>
          <cell r="L2266">
            <v>-1160067</v>
          </cell>
          <cell r="M2266">
            <v>-1120065</v>
          </cell>
          <cell r="N2266">
            <v>-1080063</v>
          </cell>
          <cell r="O2266">
            <v>-1040061</v>
          </cell>
          <cell r="P2266">
            <v>-1000059</v>
          </cell>
          <cell r="Q2266">
            <v>-1240071</v>
          </cell>
          <cell r="R2266" t="str">
            <v>22</v>
          </cell>
          <cell r="T2266" t="str">
            <v>25</v>
          </cell>
          <cell r="V2266">
            <v>0</v>
          </cell>
          <cell r="W2266">
            <v>0</v>
          </cell>
          <cell r="X2266">
            <v>0</v>
          </cell>
          <cell r="Y2266">
            <v>-1240071</v>
          </cell>
          <cell r="AA2266">
            <v>-1240071</v>
          </cell>
          <cell r="AD2266">
            <v>0</v>
          </cell>
          <cell r="AJ2266">
            <v>0</v>
          </cell>
        </row>
        <row r="2267">
          <cell r="A2267">
            <v>25400511</v>
          </cell>
          <cell r="C2267" t="str">
            <v>JPUD Gain to Customers-Electric</v>
          </cell>
          <cell r="D2267">
            <v>-228306.85</v>
          </cell>
          <cell r="E2267">
            <v>8507.3700000000008</v>
          </cell>
          <cell r="F2267">
            <v>5168.34</v>
          </cell>
          <cell r="G2267">
            <v>0</v>
          </cell>
          <cell r="H2267">
            <v>0</v>
          </cell>
          <cell r="I2267">
            <v>0</v>
          </cell>
          <cell r="J2267">
            <v>0</v>
          </cell>
          <cell r="K2267">
            <v>0</v>
          </cell>
          <cell r="L2267">
            <v>0</v>
          </cell>
          <cell r="M2267">
            <v>0</v>
          </cell>
          <cell r="N2267">
            <v>0</v>
          </cell>
          <cell r="O2267">
            <v>0</v>
          </cell>
          <cell r="P2267">
            <v>0</v>
          </cell>
          <cell r="Q2267">
            <v>-8373.1429166666658</v>
          </cell>
          <cell r="T2267" t="str">
            <v>57</v>
          </cell>
          <cell r="V2267">
            <v>0</v>
          </cell>
          <cell r="W2267">
            <v>0</v>
          </cell>
          <cell r="X2267">
            <v>0</v>
          </cell>
          <cell r="AD2267">
            <v>0</v>
          </cell>
          <cell r="AE2267">
            <v>-8373.1429166666658</v>
          </cell>
          <cell r="AF2267">
            <v>-8373.1429166666658</v>
          </cell>
          <cell r="AG2267">
            <v>-8373.1429166666658</v>
          </cell>
          <cell r="AJ2267">
            <v>0</v>
          </cell>
        </row>
        <row r="2268">
          <cell r="A2268" t="str">
            <v>25400521</v>
          </cell>
          <cell r="C2268" t="str">
            <v>Electric ROR Over Earning-Decoupling</v>
          </cell>
          <cell r="D2268">
            <v>-8690000</v>
          </cell>
          <cell r="E2268">
            <v>-8690000</v>
          </cell>
          <cell r="F2268">
            <v>-8690000</v>
          </cell>
          <cell r="G2268">
            <v>-16259199</v>
          </cell>
          <cell r="H2268">
            <v>-16259199</v>
          </cell>
          <cell r="I2268">
            <v>-16259199</v>
          </cell>
          <cell r="J2268">
            <v>-19559199</v>
          </cell>
          <cell r="K2268">
            <v>-19559199</v>
          </cell>
          <cell r="L2268">
            <v>-8175064.9699999997</v>
          </cell>
          <cell r="M2268">
            <v>0</v>
          </cell>
          <cell r="N2268">
            <v>0</v>
          </cell>
          <cell r="O2268">
            <v>0</v>
          </cell>
          <cell r="P2268">
            <v>-9300000</v>
          </cell>
          <cell r="Q2268">
            <v>-10203838.330833333</v>
          </cell>
          <cell r="T2268" t="str">
            <v>57</v>
          </cell>
          <cell r="U2268" t="str">
            <v>Changed</v>
          </cell>
          <cell r="V2268">
            <v>0</v>
          </cell>
          <cell r="W2268">
            <v>0</v>
          </cell>
          <cell r="X2268">
            <v>0</v>
          </cell>
          <cell r="AD2268">
            <v>0</v>
          </cell>
          <cell r="AE2268">
            <v>-10203838.330833333</v>
          </cell>
          <cell r="AF2268">
            <v>-10203838.330833333</v>
          </cell>
          <cell r="AG2268">
            <v>-10203838.330833333</v>
          </cell>
          <cell r="AJ2268">
            <v>0</v>
          </cell>
        </row>
        <row r="2269">
          <cell r="A2269">
            <v>25500002</v>
          </cell>
          <cell r="C2269" t="str">
            <v>accum Defer Inv Tax Cr - Gas</v>
          </cell>
          <cell r="D2269">
            <v>-8165809</v>
          </cell>
          <cell r="E2269">
            <v>-8165809</v>
          </cell>
          <cell r="F2269">
            <v>-8165809</v>
          </cell>
          <cell r="G2269">
            <v>-8165809</v>
          </cell>
          <cell r="H2269">
            <v>-8165809</v>
          </cell>
          <cell r="I2269">
            <v>-8165809</v>
          </cell>
          <cell r="J2269">
            <v>-8165809</v>
          </cell>
          <cell r="K2269">
            <v>-8165809</v>
          </cell>
          <cell r="L2269">
            <v>-8165809</v>
          </cell>
          <cell r="M2269">
            <v>-8165809</v>
          </cell>
          <cell r="N2269">
            <v>-8165809</v>
          </cell>
          <cell r="O2269">
            <v>-8165809</v>
          </cell>
          <cell r="P2269">
            <v>-8165809</v>
          </cell>
          <cell r="Q2269">
            <v>-8165809</v>
          </cell>
          <cell r="T2269">
            <v>10</v>
          </cell>
          <cell r="V2269">
            <v>-8165809</v>
          </cell>
          <cell r="W2269">
            <v>-8165809</v>
          </cell>
          <cell r="X2269">
            <v>-8165809</v>
          </cell>
          <cell r="AD2269">
            <v>0</v>
          </cell>
          <cell r="AJ2269">
            <v>0</v>
          </cell>
        </row>
        <row r="2270">
          <cell r="A2270">
            <v>25500022</v>
          </cell>
          <cell r="C2270" t="str">
            <v>accum Defer Inv Tax Cr - Gas</v>
          </cell>
          <cell r="D2270">
            <v>8165809</v>
          </cell>
          <cell r="E2270">
            <v>8165809</v>
          </cell>
          <cell r="F2270">
            <v>8165809</v>
          </cell>
          <cell r="G2270">
            <v>8165809</v>
          </cell>
          <cell r="H2270">
            <v>8165809</v>
          </cell>
          <cell r="I2270">
            <v>8165809</v>
          </cell>
          <cell r="J2270">
            <v>8165809</v>
          </cell>
          <cell r="K2270">
            <v>8165809</v>
          </cell>
          <cell r="L2270">
            <v>8165809</v>
          </cell>
          <cell r="M2270">
            <v>8165809</v>
          </cell>
          <cell r="N2270">
            <v>8165809</v>
          </cell>
          <cell r="O2270">
            <v>8165809</v>
          </cell>
          <cell r="P2270">
            <v>8165809</v>
          </cell>
          <cell r="Q2270">
            <v>8165809</v>
          </cell>
          <cell r="T2270">
            <v>10</v>
          </cell>
          <cell r="V2270">
            <v>8165809</v>
          </cell>
          <cell r="W2270">
            <v>8165809</v>
          </cell>
          <cell r="X2270">
            <v>8165809</v>
          </cell>
          <cell r="AD2270">
            <v>0</v>
          </cell>
          <cell r="AJ2270">
            <v>0</v>
          </cell>
        </row>
        <row r="2271">
          <cell r="A2271">
            <v>25600031</v>
          </cell>
          <cell r="C2271" t="str">
            <v>Def Gains - Disp Utility Plant 7/1/92 - 6/30/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AD2271">
            <v>0</v>
          </cell>
          <cell r="AH2271">
            <v>0</v>
          </cell>
          <cell r="AJ2271">
            <v>0</v>
          </cell>
        </row>
        <row r="2272">
          <cell r="A2272">
            <v>25600051</v>
          </cell>
          <cell r="C2272" t="str">
            <v>Def Gains fr Disp Utility Plant - Elec</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V2272">
            <v>0</v>
          </cell>
          <cell r="W2272">
            <v>0</v>
          </cell>
          <cell r="X2272">
            <v>0</v>
          </cell>
          <cell r="AD2272">
            <v>0</v>
          </cell>
          <cell r="AH2272">
            <v>0</v>
          </cell>
          <cell r="AJ2272">
            <v>0</v>
          </cell>
        </row>
        <row r="2273">
          <cell r="A2273">
            <v>25600052</v>
          </cell>
          <cell r="C2273" t="str">
            <v>Def Gains for Disp Utility Plant - Gas</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V2273">
            <v>0</v>
          </cell>
          <cell r="W2273">
            <v>0</v>
          </cell>
          <cell r="X2273">
            <v>0</v>
          </cell>
          <cell r="AD2273">
            <v>0</v>
          </cell>
          <cell r="AH2273">
            <v>0</v>
          </cell>
          <cell r="AJ2273">
            <v>0</v>
          </cell>
        </row>
        <row r="2274">
          <cell r="A2274">
            <v>25600061</v>
          </cell>
          <cell r="C2274" t="str">
            <v>Deferred Gains post 12/31/05 Property s</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V2274">
            <v>0</v>
          </cell>
          <cell r="W2274">
            <v>0</v>
          </cell>
          <cell r="X2274">
            <v>0</v>
          </cell>
          <cell r="AD2274">
            <v>0</v>
          </cell>
          <cell r="AH2274">
            <v>0</v>
          </cell>
          <cell r="AJ2274">
            <v>0</v>
          </cell>
        </row>
        <row r="2275">
          <cell r="A2275">
            <v>25600071</v>
          </cell>
          <cell r="C2275" t="str">
            <v>Deferred Gains post 5/31/08 Property Sales - Electric</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V2275">
            <v>0</v>
          </cell>
          <cell r="W2275">
            <v>0</v>
          </cell>
          <cell r="X2275">
            <v>0</v>
          </cell>
          <cell r="AD2275">
            <v>0</v>
          </cell>
          <cell r="AH2275">
            <v>0</v>
          </cell>
          <cell r="AJ2275">
            <v>0</v>
          </cell>
        </row>
        <row r="2276">
          <cell r="A2276">
            <v>25600072</v>
          </cell>
          <cell r="C2276" t="str">
            <v>Deferred Gains post  5/31/08 Property Sales - Gas</v>
          </cell>
          <cell r="D2276">
            <v>-65777.98</v>
          </cell>
          <cell r="E2276">
            <v>-65777.98</v>
          </cell>
          <cell r="F2276">
            <v>-65777.98</v>
          </cell>
          <cell r="G2276">
            <v>-82626.36</v>
          </cell>
          <cell r="H2276">
            <v>-82626.36</v>
          </cell>
          <cell r="I2276">
            <v>-82626.36</v>
          </cell>
          <cell r="J2276">
            <v>-82626.36</v>
          </cell>
          <cell r="K2276">
            <v>-82626.36</v>
          </cell>
          <cell r="L2276">
            <v>-82626.36</v>
          </cell>
          <cell r="M2276">
            <v>-82626.36</v>
          </cell>
          <cell r="N2276">
            <v>-82626.36</v>
          </cell>
          <cell r="O2276">
            <v>-92024.8</v>
          </cell>
          <cell r="P2276">
            <v>-92024.8</v>
          </cell>
          <cell r="Q2276">
            <v>-80291.085833333331</v>
          </cell>
          <cell r="V2276">
            <v>0</v>
          </cell>
          <cell r="W2276">
            <v>0</v>
          </cell>
          <cell r="X2276">
            <v>0</v>
          </cell>
          <cell r="AD2276">
            <v>0</v>
          </cell>
          <cell r="AH2276">
            <v>-80291.085833333331</v>
          </cell>
          <cell r="AJ2276">
            <v>0</v>
          </cell>
        </row>
        <row r="2277">
          <cell r="A2277">
            <v>25600081</v>
          </cell>
          <cell r="C2277" t="str">
            <v>Deferred Gains post 10/31/09 Property Sales - Electric</v>
          </cell>
          <cell r="D2277">
            <v>-3732477.57</v>
          </cell>
          <cell r="E2277">
            <v>-3732477.57</v>
          </cell>
          <cell r="F2277">
            <v>-3819515.57</v>
          </cell>
          <cell r="G2277">
            <v>-3854368.67</v>
          </cell>
          <cell r="H2277">
            <v>-3910072.96</v>
          </cell>
          <cell r="I2277">
            <v>-3912701.47</v>
          </cell>
          <cell r="J2277">
            <v>-3912701.47</v>
          </cell>
          <cell r="K2277">
            <v>-3977508.1</v>
          </cell>
          <cell r="L2277">
            <v>-3997046.22</v>
          </cell>
          <cell r="M2277">
            <v>-3997046.22</v>
          </cell>
          <cell r="N2277">
            <v>-3997046.22</v>
          </cell>
          <cell r="O2277">
            <v>-4002173.96</v>
          </cell>
          <cell r="P2277">
            <v>-4002173.96</v>
          </cell>
          <cell r="Q2277">
            <v>-3914998.6829166668</v>
          </cell>
          <cell r="V2277">
            <v>0</v>
          </cell>
          <cell r="W2277">
            <v>0</v>
          </cell>
          <cell r="X2277">
            <v>0</v>
          </cell>
          <cell r="AD2277">
            <v>0</v>
          </cell>
          <cell r="AH2277">
            <v>-3914998.6829166668</v>
          </cell>
          <cell r="AJ2277">
            <v>0</v>
          </cell>
        </row>
        <row r="2278">
          <cell r="A2278">
            <v>25600092</v>
          </cell>
          <cell r="C2278" t="str">
            <v>Gas Def Property Gains UG-090705</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V2278">
            <v>0</v>
          </cell>
          <cell r="W2278">
            <v>0</v>
          </cell>
          <cell r="X2278">
            <v>0</v>
          </cell>
          <cell r="AD2278">
            <v>0</v>
          </cell>
          <cell r="AH2278">
            <v>0</v>
          </cell>
          <cell r="AJ2278">
            <v>0</v>
          </cell>
        </row>
        <row r="2279">
          <cell r="A2279">
            <v>25600101</v>
          </cell>
          <cell r="C2279" t="str">
            <v>Electric Def Property Gains UE-090704</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V2279">
            <v>0</v>
          </cell>
          <cell r="W2279">
            <v>0</v>
          </cell>
          <cell r="X2279">
            <v>0</v>
          </cell>
          <cell r="AD2279">
            <v>0</v>
          </cell>
          <cell r="AH2279">
            <v>0</v>
          </cell>
          <cell r="AJ2279">
            <v>0</v>
          </cell>
        </row>
        <row r="2280">
          <cell r="A2280">
            <v>25600102</v>
          </cell>
          <cell r="C2280" t="str">
            <v>Gas Def Property Gains UG-111049</v>
          </cell>
          <cell r="D2280">
            <v>30819.51</v>
          </cell>
          <cell r="E2280">
            <v>35973.599999999999</v>
          </cell>
          <cell r="F2280">
            <v>41127.69</v>
          </cell>
          <cell r="G2280">
            <v>46281.78</v>
          </cell>
          <cell r="H2280">
            <v>51435.87</v>
          </cell>
          <cell r="I2280">
            <v>56589.96</v>
          </cell>
          <cell r="J2280">
            <v>61744.05</v>
          </cell>
          <cell r="K2280">
            <v>66898.14</v>
          </cell>
          <cell r="L2280">
            <v>72052.23</v>
          </cell>
          <cell r="M2280">
            <v>77206.320000000007</v>
          </cell>
          <cell r="N2280">
            <v>82360.41</v>
          </cell>
          <cell r="O2280">
            <v>87514.5</v>
          </cell>
          <cell r="P2280">
            <v>92668.59</v>
          </cell>
          <cell r="Q2280">
            <v>61744.05000000001</v>
          </cell>
          <cell r="V2280">
            <v>0</v>
          </cell>
          <cell r="W2280">
            <v>0</v>
          </cell>
          <cell r="X2280">
            <v>0</v>
          </cell>
          <cell r="AD2280">
            <v>0</v>
          </cell>
          <cell r="AH2280">
            <v>61744.05000000001</v>
          </cell>
          <cell r="AJ2280">
            <v>0</v>
          </cell>
        </row>
        <row r="2281">
          <cell r="A2281">
            <v>25600111</v>
          </cell>
          <cell r="C2281" t="str">
            <v>Electric Def Property Gains UE-111048</v>
          </cell>
          <cell r="D2281">
            <v>311739.83</v>
          </cell>
          <cell r="E2281">
            <v>364490.47</v>
          </cell>
          <cell r="F2281">
            <v>417241.11</v>
          </cell>
          <cell r="G2281">
            <v>469991.75</v>
          </cell>
          <cell r="H2281">
            <v>522742.39</v>
          </cell>
          <cell r="I2281">
            <v>575493.03</v>
          </cell>
          <cell r="J2281">
            <v>628243.67000000004</v>
          </cell>
          <cell r="K2281">
            <v>680994.31</v>
          </cell>
          <cell r="L2281">
            <v>733744.95</v>
          </cell>
          <cell r="M2281">
            <v>786495.59</v>
          </cell>
          <cell r="N2281">
            <v>839246.23</v>
          </cell>
          <cell r="O2281">
            <v>891996.87</v>
          </cell>
          <cell r="P2281">
            <v>944747.51</v>
          </cell>
          <cell r="Q2281">
            <v>628243.67000000004</v>
          </cell>
          <cell r="V2281">
            <v>0</v>
          </cell>
          <cell r="W2281">
            <v>0</v>
          </cell>
          <cell r="X2281">
            <v>0</v>
          </cell>
          <cell r="AD2281">
            <v>0</v>
          </cell>
          <cell r="AH2281">
            <v>628243.67000000004</v>
          </cell>
          <cell r="AJ2281">
            <v>0</v>
          </cell>
        </row>
        <row r="2282">
          <cell r="A2282">
            <v>25700013</v>
          </cell>
          <cell r="C2282" t="str">
            <v>Unamort Gain on Reqired Debt-WNG MTN 7.</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T2282">
            <v>12</v>
          </cell>
          <cell r="V2282">
            <v>0</v>
          </cell>
          <cell r="W2282">
            <v>0</v>
          </cell>
          <cell r="X2282">
            <v>0</v>
          </cell>
          <cell r="AD2282">
            <v>0</v>
          </cell>
          <cell r="AJ2282">
            <v>0</v>
          </cell>
        </row>
        <row r="2283">
          <cell r="A2283">
            <v>25700023</v>
          </cell>
          <cell r="C2283" t="str">
            <v>Unamort Gain on Reqired Debt-8.231% Cap</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T2283">
            <v>12</v>
          </cell>
          <cell r="V2283">
            <v>0</v>
          </cell>
          <cell r="W2283">
            <v>0</v>
          </cell>
          <cell r="X2283">
            <v>0</v>
          </cell>
          <cell r="AD2283">
            <v>0</v>
          </cell>
          <cell r="AJ2283">
            <v>0</v>
          </cell>
        </row>
        <row r="2284">
          <cell r="A2284">
            <v>25700033</v>
          </cell>
          <cell r="C2284" t="str">
            <v>Unamort Gain on Reacquired Debt-6.25% M</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T2284">
            <v>12</v>
          </cell>
          <cell r="V2284">
            <v>0</v>
          </cell>
          <cell r="W2284">
            <v>0</v>
          </cell>
          <cell r="X2284">
            <v>0</v>
          </cell>
          <cell r="AD2284">
            <v>0</v>
          </cell>
          <cell r="AJ2284">
            <v>0</v>
          </cell>
        </row>
        <row r="2285">
          <cell r="A2285">
            <v>25700043</v>
          </cell>
          <cell r="C2285" t="str">
            <v>Unamort Gain Reacq Debt- 250M 6.974% MT</v>
          </cell>
          <cell r="M2285">
            <v>5021.6000000000004</v>
          </cell>
          <cell r="N2285">
            <v>5021.6000000000004</v>
          </cell>
          <cell r="O2285">
            <v>5021.6000000000004</v>
          </cell>
          <cell r="P2285">
            <v>142319.78</v>
          </cell>
          <cell r="Q2285">
            <v>7185.3908333333338</v>
          </cell>
          <cell r="T2285" t="str">
            <v>12</v>
          </cell>
          <cell r="V2285">
            <v>7185.3908333333338</v>
          </cell>
          <cell r="W2285">
            <v>7185.3908333333338</v>
          </cell>
          <cell r="X2285">
            <v>7185.3908333333338</v>
          </cell>
          <cell r="AD2285">
            <v>0</v>
          </cell>
          <cell r="AJ2285">
            <v>0</v>
          </cell>
        </row>
        <row r="2286">
          <cell r="A2286">
            <v>28200002</v>
          </cell>
          <cell r="C2286" t="str">
            <v>Deferred Inc Tax - Liberalized Deprec</v>
          </cell>
          <cell r="D2286">
            <v>-472094768.52999997</v>
          </cell>
          <cell r="E2286">
            <v>-472543363.97000003</v>
          </cell>
          <cell r="F2286">
            <v>-471732169.36000001</v>
          </cell>
          <cell r="G2286">
            <v>-501487589.61000001</v>
          </cell>
          <cell r="H2286">
            <v>-504268983.58999997</v>
          </cell>
          <cell r="I2286">
            <v>-507291603.14999998</v>
          </cell>
          <cell r="J2286">
            <v>-509820063.49000001</v>
          </cell>
          <cell r="K2286">
            <v>-512597554.75</v>
          </cell>
          <cell r="L2286">
            <v>-515379007.12</v>
          </cell>
          <cell r="M2286">
            <v>-518157290.66000003</v>
          </cell>
          <cell r="N2286">
            <v>-520935574.18000001</v>
          </cell>
          <cell r="O2286">
            <v>-523756749.56</v>
          </cell>
          <cell r="P2286">
            <v>-526596618.98000002</v>
          </cell>
          <cell r="Q2286">
            <v>-504776303.59958339</v>
          </cell>
          <cell r="S2286">
            <v>10</v>
          </cell>
          <cell r="T2286" t="str">
            <v>39</v>
          </cell>
          <cell r="Z2286">
            <v>-504776303.59958339</v>
          </cell>
          <cell r="AA2286">
            <v>-504776303.59958339</v>
          </cell>
          <cell r="AB2286">
            <v>0</v>
          </cell>
          <cell r="AD2286">
            <v>0</v>
          </cell>
          <cell r="AJ2286">
            <v>0</v>
          </cell>
        </row>
        <row r="2287">
          <cell r="A2287">
            <v>28200013</v>
          </cell>
          <cell r="C2287" t="str">
            <v xml:space="preserve">Deferred Tax - Common Depreciation  </v>
          </cell>
          <cell r="D2287">
            <v>-39105466.789999999</v>
          </cell>
          <cell r="E2287">
            <v>-38815571.109999999</v>
          </cell>
          <cell r="F2287">
            <v>-38877400.850000001</v>
          </cell>
          <cell r="G2287">
            <v>-43557015.049999997</v>
          </cell>
          <cell r="H2287">
            <v>-43723692.049999997</v>
          </cell>
          <cell r="I2287">
            <v>-44309354.369999997</v>
          </cell>
          <cell r="J2287">
            <v>-44691366.869999997</v>
          </cell>
          <cell r="K2287">
            <v>-45069484.149999999</v>
          </cell>
          <cell r="L2287">
            <v>-45456305.289999999</v>
          </cell>
          <cell r="M2287">
            <v>-45836163.340000004</v>
          </cell>
          <cell r="N2287">
            <v>-46216021.380000003</v>
          </cell>
          <cell r="O2287">
            <v>-46357271.329999998</v>
          </cell>
          <cell r="P2287">
            <v>-46640043.740000002</v>
          </cell>
          <cell r="Q2287">
            <v>-43815200.087916665</v>
          </cell>
          <cell r="R2287" t="str">
            <v>35a</v>
          </cell>
          <cell r="S2287" t="str">
            <v>10a</v>
          </cell>
          <cell r="T2287" t="str">
            <v>28</v>
          </cell>
          <cell r="V2287">
            <v>0</v>
          </cell>
          <cell r="W2287">
            <v>0</v>
          </cell>
          <cell r="X2287">
            <v>0</v>
          </cell>
          <cell r="Y2287">
            <v>-29435051.419062413</v>
          </cell>
          <cell r="Z2287">
            <v>-14380148.66885425</v>
          </cell>
          <cell r="AA2287">
            <v>-43815200.087916665</v>
          </cell>
          <cell r="AD2287">
            <v>0</v>
          </cell>
          <cell r="AJ2287">
            <v>0</v>
          </cell>
        </row>
        <row r="2288">
          <cell r="A2288">
            <v>28200042</v>
          </cell>
          <cell r="C2288" t="str">
            <v>DFIT - Gas Plant Repairs/Retirements</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S2288" t="str">
            <v>10</v>
          </cell>
          <cell r="T2288" t="str">
            <v>39</v>
          </cell>
          <cell r="Z2288">
            <v>0</v>
          </cell>
          <cell r="AA2288">
            <v>0</v>
          </cell>
          <cell r="AB2288">
            <v>0</v>
          </cell>
          <cell r="AD2288">
            <v>0</v>
          </cell>
          <cell r="AJ2288">
            <v>0</v>
          </cell>
        </row>
        <row r="2289">
          <cell r="A2289">
            <v>28200101</v>
          </cell>
          <cell r="C2289" t="str">
            <v>Major Projects - Property Tax Expense</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31</v>
          </cell>
          <cell r="T2289">
            <v>22</v>
          </cell>
          <cell r="V2289">
            <v>0</v>
          </cell>
          <cell r="W2289">
            <v>0</v>
          </cell>
          <cell r="X2289">
            <v>0</v>
          </cell>
          <cell r="Y2289">
            <v>0</v>
          </cell>
          <cell r="AA2289">
            <v>0</v>
          </cell>
          <cell r="AC2289">
            <v>0</v>
          </cell>
          <cell r="AD2289">
            <v>0</v>
          </cell>
          <cell r="AJ2289">
            <v>0</v>
          </cell>
        </row>
        <row r="2290">
          <cell r="A2290">
            <v>28200111</v>
          </cell>
          <cell r="C2290" t="str">
            <v>Def Inc Tax - Pre 1981 Additions</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32</v>
          </cell>
          <cell r="T2290">
            <v>22</v>
          </cell>
          <cell r="V2290">
            <v>0</v>
          </cell>
          <cell r="W2290">
            <v>0</v>
          </cell>
          <cell r="X2290">
            <v>0</v>
          </cell>
          <cell r="Y2290">
            <v>0</v>
          </cell>
          <cell r="AA2290">
            <v>0</v>
          </cell>
          <cell r="AC2290">
            <v>0</v>
          </cell>
          <cell r="AD2290">
            <v>0</v>
          </cell>
          <cell r="AJ2290">
            <v>0</v>
          </cell>
        </row>
        <row r="2291">
          <cell r="A2291">
            <v>28200121</v>
          </cell>
          <cell r="C2291" t="str">
            <v>Def Inc Tax - Post 1980 Additions</v>
          </cell>
          <cell r="D2291">
            <v>-1237288917.8099999</v>
          </cell>
          <cell r="E2291">
            <v>-1239589858.1300001</v>
          </cell>
          <cell r="F2291">
            <v>-1242322489.9000001</v>
          </cell>
          <cell r="G2291">
            <v>-1252477095.8399999</v>
          </cell>
          <cell r="H2291">
            <v>-1255454760.53</v>
          </cell>
          <cell r="I2291">
            <v>-1262436741.3900001</v>
          </cell>
          <cell r="J2291">
            <v>-1266929811.77</v>
          </cell>
          <cell r="K2291">
            <v>-1271747383.75</v>
          </cell>
          <cell r="L2291">
            <v>-1276564955.73</v>
          </cell>
          <cell r="M2291">
            <v>-1281382527.71</v>
          </cell>
          <cell r="N2291">
            <v>-1286200099.6800001</v>
          </cell>
          <cell r="O2291">
            <v>-1291129552.5</v>
          </cell>
          <cell r="P2291">
            <v>-1302489454.8599999</v>
          </cell>
          <cell r="Q2291">
            <v>-1266343705.2720833</v>
          </cell>
          <cell r="R2291">
            <v>33</v>
          </cell>
          <cell r="T2291">
            <v>22</v>
          </cell>
          <cell r="V2291">
            <v>0</v>
          </cell>
          <cell r="W2291">
            <v>0</v>
          </cell>
          <cell r="X2291">
            <v>0</v>
          </cell>
          <cell r="Y2291">
            <v>-1266343705.2720833</v>
          </cell>
          <cell r="AA2291">
            <v>-1266343705.2720833</v>
          </cell>
          <cell r="AC2291">
            <v>0</v>
          </cell>
          <cell r="AD2291">
            <v>0</v>
          </cell>
          <cell r="AJ2291">
            <v>0</v>
          </cell>
        </row>
        <row r="2292">
          <cell r="A2292">
            <v>28200131</v>
          </cell>
          <cell r="C2292" t="str">
            <v>Colstrip 3 &amp; 4 Deferred Inc Tax</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34</v>
          </cell>
          <cell r="T2292">
            <v>22</v>
          </cell>
          <cell r="V2292">
            <v>0</v>
          </cell>
          <cell r="W2292">
            <v>0</v>
          </cell>
          <cell r="X2292">
            <v>0</v>
          </cell>
          <cell r="Y2292">
            <v>0</v>
          </cell>
          <cell r="AA2292">
            <v>0</v>
          </cell>
          <cell r="AC2292">
            <v>0</v>
          </cell>
          <cell r="AD2292">
            <v>0</v>
          </cell>
          <cell r="AJ2292">
            <v>0</v>
          </cell>
        </row>
        <row r="2293">
          <cell r="A2293">
            <v>28200141</v>
          </cell>
          <cell r="C2293" t="str">
            <v>Excess Def Taxes - Centralia Sale</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35</v>
          </cell>
          <cell r="T2293">
            <v>22</v>
          </cell>
          <cell r="V2293">
            <v>0</v>
          </cell>
          <cell r="W2293">
            <v>0</v>
          </cell>
          <cell r="X2293">
            <v>0</v>
          </cell>
          <cell r="Y2293">
            <v>0</v>
          </cell>
          <cell r="AA2293">
            <v>0</v>
          </cell>
          <cell r="AC2293">
            <v>0</v>
          </cell>
          <cell r="AD2293">
            <v>0</v>
          </cell>
          <cell r="AJ2293">
            <v>0</v>
          </cell>
        </row>
        <row r="2294">
          <cell r="A2294">
            <v>28200142</v>
          </cell>
          <cell r="C2294" t="str">
            <v>accum Defered Income Tax - Gas</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S2294">
            <v>10</v>
          </cell>
          <cell r="T2294" t="str">
            <v>39</v>
          </cell>
          <cell r="V2294">
            <v>0</v>
          </cell>
          <cell r="W2294">
            <v>0</v>
          </cell>
          <cell r="X2294">
            <v>0</v>
          </cell>
          <cell r="Z2294">
            <v>0</v>
          </cell>
          <cell r="AA2294">
            <v>0</v>
          </cell>
          <cell r="AC2294">
            <v>0</v>
          </cell>
          <cell r="AD2294">
            <v>0</v>
          </cell>
          <cell r="AJ2294">
            <v>0</v>
          </cell>
        </row>
        <row r="2295">
          <cell r="A2295">
            <v>28200151</v>
          </cell>
          <cell r="C2295" t="str">
            <v>Def FIT Indirect Cost Adj - Electric</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T2295">
            <v>22</v>
          </cell>
          <cell r="V2295">
            <v>0</v>
          </cell>
          <cell r="W2295">
            <v>0</v>
          </cell>
          <cell r="X2295">
            <v>0</v>
          </cell>
          <cell r="AB2295">
            <v>0</v>
          </cell>
          <cell r="AC2295">
            <v>0</v>
          </cell>
          <cell r="AD2295">
            <v>0</v>
          </cell>
          <cell r="AJ2295">
            <v>0</v>
          </cell>
        </row>
        <row r="2296">
          <cell r="A2296">
            <v>28200152</v>
          </cell>
          <cell r="C2296" t="str">
            <v>Def FIT Indirect Cost Adj - Gas</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T2296" t="str">
            <v>39</v>
          </cell>
          <cell r="V2296">
            <v>0</v>
          </cell>
          <cell r="W2296">
            <v>0</v>
          </cell>
          <cell r="X2296">
            <v>0</v>
          </cell>
          <cell r="AC2296">
            <v>0</v>
          </cell>
          <cell r="AD2296">
            <v>0</v>
          </cell>
          <cell r="AJ2296">
            <v>0</v>
          </cell>
        </row>
        <row r="2297">
          <cell r="A2297">
            <v>28200161</v>
          </cell>
          <cell r="C2297" t="str">
            <v>Def FIT Removal Cost</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33</v>
          </cell>
          <cell r="T2297">
            <v>22</v>
          </cell>
          <cell r="V2297">
            <v>0</v>
          </cell>
          <cell r="W2297">
            <v>0</v>
          </cell>
          <cell r="X2297">
            <v>0</v>
          </cell>
          <cell r="Y2297">
            <v>0</v>
          </cell>
          <cell r="AA2297">
            <v>0</v>
          </cell>
          <cell r="AC2297">
            <v>0</v>
          </cell>
          <cell r="AD2297">
            <v>0</v>
          </cell>
          <cell r="AJ2297">
            <v>0</v>
          </cell>
        </row>
        <row r="2298">
          <cell r="A2298">
            <v>28200171</v>
          </cell>
          <cell r="C2298" t="str">
            <v>DFIT - Electric Plant Repairs/Retirements</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t="str">
            <v>33</v>
          </cell>
          <cell r="T2298" t="str">
            <v>22</v>
          </cell>
          <cell r="V2298">
            <v>0</v>
          </cell>
          <cell r="W2298">
            <v>0</v>
          </cell>
          <cell r="X2298">
            <v>0</v>
          </cell>
          <cell r="Y2298">
            <v>0</v>
          </cell>
          <cell r="AA2298">
            <v>0</v>
          </cell>
          <cell r="AC2298">
            <v>0</v>
          </cell>
          <cell r="AD2298">
            <v>0</v>
          </cell>
          <cell r="AJ2298">
            <v>0</v>
          </cell>
        </row>
        <row r="2299">
          <cell r="A2299">
            <v>28300011</v>
          </cell>
          <cell r="C2299" t="str">
            <v>Def FIT White River</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t="str">
            <v>37c</v>
          </cell>
          <cell r="T2299">
            <v>22</v>
          </cell>
          <cell r="V2299">
            <v>0</v>
          </cell>
          <cell r="W2299">
            <v>0</v>
          </cell>
          <cell r="X2299">
            <v>0</v>
          </cell>
          <cell r="Y2299">
            <v>0</v>
          </cell>
          <cell r="AA2299">
            <v>0</v>
          </cell>
          <cell r="AC2299">
            <v>0</v>
          </cell>
          <cell r="AD2299">
            <v>0</v>
          </cell>
          <cell r="AJ2299">
            <v>0</v>
          </cell>
        </row>
        <row r="2300">
          <cell r="A2300">
            <v>28300012</v>
          </cell>
          <cell r="C2300" t="str">
            <v>DFIT - FAS 133 Liability - PGA ST</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T2300" t="str">
            <v>58</v>
          </cell>
          <cell r="V2300">
            <v>0</v>
          </cell>
          <cell r="W2300">
            <v>0</v>
          </cell>
          <cell r="X2300">
            <v>0</v>
          </cell>
          <cell r="AD2300">
            <v>0</v>
          </cell>
          <cell r="AE2300">
            <v>0</v>
          </cell>
          <cell r="AF2300">
            <v>0</v>
          </cell>
          <cell r="AG2300">
            <v>0</v>
          </cell>
          <cell r="AJ2300">
            <v>0</v>
          </cell>
        </row>
        <row r="2301">
          <cell r="A2301">
            <v>28300013</v>
          </cell>
          <cell r="C2301" t="str">
            <v>accum Def Income Tax</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t="str">
            <v>35a</v>
          </cell>
          <cell r="S2301" t="str">
            <v>10a</v>
          </cell>
          <cell r="T2301" t="str">
            <v>28</v>
          </cell>
          <cell r="V2301">
            <v>0</v>
          </cell>
          <cell r="W2301">
            <v>0</v>
          </cell>
          <cell r="X2301">
            <v>0</v>
          </cell>
          <cell r="Y2301">
            <v>0</v>
          </cell>
          <cell r="Z2301">
            <v>0</v>
          </cell>
          <cell r="AA2301">
            <v>0</v>
          </cell>
          <cell r="AD2301">
            <v>0</v>
          </cell>
          <cell r="AJ2301">
            <v>0</v>
          </cell>
        </row>
        <row r="2302">
          <cell r="A2302">
            <v>28300021</v>
          </cell>
          <cell r="C2302" t="str">
            <v>Def Tax - Environmental Recoveries</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V2302">
            <v>0</v>
          </cell>
          <cell r="W2302">
            <v>0</v>
          </cell>
          <cell r="X2302">
            <v>0</v>
          </cell>
          <cell r="AD2302">
            <v>0</v>
          </cell>
          <cell r="AH2302">
            <v>0</v>
          </cell>
          <cell r="AJ2302">
            <v>0</v>
          </cell>
        </row>
        <row r="2303">
          <cell r="A2303">
            <v>28300022</v>
          </cell>
          <cell r="C2303" t="str">
            <v>Deferred Inc Tax - Envirnonmental</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T2303" t="str">
            <v>58</v>
          </cell>
          <cell r="V2303">
            <v>0</v>
          </cell>
          <cell r="W2303">
            <v>0</v>
          </cell>
          <cell r="X2303">
            <v>0</v>
          </cell>
          <cell r="AD2303">
            <v>0</v>
          </cell>
          <cell r="AE2303">
            <v>0</v>
          </cell>
          <cell r="AF2303">
            <v>0</v>
          </cell>
          <cell r="AG2303">
            <v>0</v>
          </cell>
          <cell r="AJ2303">
            <v>0</v>
          </cell>
        </row>
        <row r="2304">
          <cell r="A2304">
            <v>28300023</v>
          </cell>
          <cell r="C2304" t="str">
            <v>Def Tax - CLX Amortization</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t="str">
            <v>35a</v>
          </cell>
          <cell r="S2304" t="str">
            <v>10a</v>
          </cell>
          <cell r="T2304" t="str">
            <v>28</v>
          </cell>
          <cell r="V2304">
            <v>0</v>
          </cell>
          <cell r="W2304">
            <v>0</v>
          </cell>
          <cell r="X2304">
            <v>0</v>
          </cell>
          <cell r="Y2304">
            <v>0</v>
          </cell>
          <cell r="Z2304">
            <v>0</v>
          </cell>
          <cell r="AA2304">
            <v>0</v>
          </cell>
          <cell r="AD2304">
            <v>0</v>
          </cell>
          <cell r="AJ2304">
            <v>0</v>
          </cell>
        </row>
        <row r="2305">
          <cell r="A2305">
            <v>28300031</v>
          </cell>
          <cell r="C2305" t="str">
            <v>DFIT - FAS 133 ST Liability - Electric</v>
          </cell>
          <cell r="D2305">
            <v>-4719137</v>
          </cell>
          <cell r="E2305">
            <v>-4872528.22</v>
          </cell>
          <cell r="F2305">
            <v>-6146076.2000000002</v>
          </cell>
          <cell r="G2305">
            <v>-6667841.0199999996</v>
          </cell>
          <cell r="H2305">
            <v>-8218807.8600000003</v>
          </cell>
          <cell r="I2305">
            <v>-14226754.02</v>
          </cell>
          <cell r="J2305">
            <v>-11599257.439999999</v>
          </cell>
          <cell r="K2305">
            <v>-8565516.4399999995</v>
          </cell>
          <cell r="L2305">
            <v>-7816525.6900000004</v>
          </cell>
          <cell r="M2305">
            <v>-8918025.7400000002</v>
          </cell>
          <cell r="N2305">
            <v>-6655604.1299999999</v>
          </cell>
          <cell r="O2305">
            <v>-4881851.87</v>
          </cell>
          <cell r="P2305">
            <v>-3238960.93</v>
          </cell>
          <cell r="Q2305">
            <v>-7712319.7995833317</v>
          </cell>
          <cell r="T2305" t="str">
            <v>58</v>
          </cell>
          <cell r="V2305">
            <v>0</v>
          </cell>
          <cell r="W2305">
            <v>0</v>
          </cell>
          <cell r="X2305">
            <v>0</v>
          </cell>
          <cell r="AD2305">
            <v>0</v>
          </cell>
          <cell r="AE2305">
            <v>-7712319.7995833317</v>
          </cell>
          <cell r="AF2305">
            <v>-7712319.7995833317</v>
          </cell>
          <cell r="AG2305">
            <v>-7712319.7995833317</v>
          </cell>
          <cell r="AJ2305">
            <v>0</v>
          </cell>
        </row>
        <row r="2306">
          <cell r="A2306">
            <v>28300032</v>
          </cell>
          <cell r="C2306" t="str">
            <v>Deferred Inc Tax - Other Utility</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T2306" t="str">
            <v>58</v>
          </cell>
          <cell r="V2306">
            <v>0</v>
          </cell>
          <cell r="W2306">
            <v>0</v>
          </cell>
          <cell r="X2306">
            <v>0</v>
          </cell>
          <cell r="AD2306">
            <v>0</v>
          </cell>
          <cell r="AE2306">
            <v>0</v>
          </cell>
          <cell r="AF2306">
            <v>0</v>
          </cell>
          <cell r="AG2306">
            <v>0</v>
          </cell>
          <cell r="AJ2306">
            <v>0</v>
          </cell>
        </row>
        <row r="2307">
          <cell r="A2307">
            <v>28300033</v>
          </cell>
          <cell r="C2307" t="str">
            <v>Def FIT Pension</v>
          </cell>
          <cell r="D2307">
            <v>-67749545.829999998</v>
          </cell>
          <cell r="E2307">
            <v>-67295458.969999999</v>
          </cell>
          <cell r="F2307">
            <v>-66841372.109999999</v>
          </cell>
          <cell r="G2307">
            <v>-67962285.239999995</v>
          </cell>
          <cell r="H2307">
            <v>-67689319.079999998</v>
          </cell>
          <cell r="I2307">
            <v>-67416352.909999996</v>
          </cell>
          <cell r="J2307">
            <v>-68718386.730000004</v>
          </cell>
          <cell r="K2307">
            <v>-68445420.569999993</v>
          </cell>
          <cell r="L2307">
            <v>-68172454.400000006</v>
          </cell>
          <cell r="M2307">
            <v>-69474488.239999995</v>
          </cell>
          <cell r="N2307">
            <v>-70951522.069999993</v>
          </cell>
          <cell r="O2307">
            <v>-72428555.900000006</v>
          </cell>
          <cell r="P2307">
            <v>-73779078.760000005</v>
          </cell>
          <cell r="Q2307">
            <v>-68846660.709583327</v>
          </cell>
          <cell r="T2307" t="str">
            <v>58</v>
          </cell>
          <cell r="V2307">
            <v>0</v>
          </cell>
          <cell r="W2307">
            <v>0</v>
          </cell>
          <cell r="X2307">
            <v>0</v>
          </cell>
          <cell r="AD2307">
            <v>0</v>
          </cell>
          <cell r="AE2307">
            <v>-68846660.709583327</v>
          </cell>
          <cell r="AF2307">
            <v>-68846660.709583327</v>
          </cell>
          <cell r="AG2307">
            <v>-68846660.709583327</v>
          </cell>
          <cell r="AJ2307">
            <v>0</v>
          </cell>
        </row>
        <row r="2308">
          <cell r="A2308">
            <v>28300041</v>
          </cell>
          <cell r="C2308" t="str">
            <v>DFIT - FAS 133 LT Liability - Electric</v>
          </cell>
          <cell r="D2308">
            <v>-851459.59</v>
          </cell>
          <cell r="E2308">
            <v>-821913.41</v>
          </cell>
          <cell r="F2308">
            <v>-1303288.3</v>
          </cell>
          <cell r="G2308">
            <v>-1537211.69</v>
          </cell>
          <cell r="H2308">
            <v>-1894081.83</v>
          </cell>
          <cell r="I2308">
            <v>-3222802.83</v>
          </cell>
          <cell r="J2308">
            <v>-2445705.41</v>
          </cell>
          <cell r="K2308">
            <v>-1738436.02</v>
          </cell>
          <cell r="L2308">
            <v>-1874777.39</v>
          </cell>
          <cell r="M2308">
            <v>-2161953.23</v>
          </cell>
          <cell r="N2308">
            <v>-2403462.85</v>
          </cell>
          <cell r="O2308">
            <v>-1705851.52</v>
          </cell>
          <cell r="P2308">
            <v>-1474908.96</v>
          </cell>
          <cell r="Q2308">
            <v>-1856055.7295833332</v>
          </cell>
          <cell r="T2308" t="str">
            <v>58</v>
          </cell>
          <cell r="V2308">
            <v>0</v>
          </cell>
          <cell r="W2308">
            <v>0</v>
          </cell>
          <cell r="X2308">
            <v>0</v>
          </cell>
          <cell r="AD2308">
            <v>0</v>
          </cell>
          <cell r="AE2308">
            <v>-1856055.7295833332</v>
          </cell>
          <cell r="AF2308">
            <v>-1856055.7295833332</v>
          </cell>
          <cell r="AG2308">
            <v>-1856055.7295833332</v>
          </cell>
          <cell r="AJ2308">
            <v>0</v>
          </cell>
        </row>
        <row r="2309">
          <cell r="A2309">
            <v>28300042</v>
          </cell>
          <cell r="C2309" t="str">
            <v>Def FIT Environ - UG920781</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T2309" t="str">
            <v>58</v>
          </cell>
          <cell r="V2309">
            <v>0</v>
          </cell>
          <cell r="W2309">
            <v>0</v>
          </cell>
          <cell r="X2309">
            <v>0</v>
          </cell>
          <cell r="AD2309">
            <v>0</v>
          </cell>
          <cell r="AE2309">
            <v>0</v>
          </cell>
          <cell r="AF2309">
            <v>0</v>
          </cell>
          <cell r="AG2309">
            <v>0</v>
          </cell>
          <cell r="AJ2309">
            <v>0</v>
          </cell>
        </row>
        <row r="2310">
          <cell r="A2310">
            <v>28300043</v>
          </cell>
          <cell r="C2310" t="str">
            <v>Def FIT Bond Related</v>
          </cell>
          <cell r="D2310">
            <v>-15963739.880000001</v>
          </cell>
          <cell r="E2310">
            <v>-15882360.560000001</v>
          </cell>
          <cell r="F2310">
            <v>-15800981.23</v>
          </cell>
          <cell r="G2310">
            <v>-15719601.91</v>
          </cell>
          <cell r="H2310">
            <v>-15638222.58</v>
          </cell>
          <cell r="I2310">
            <v>-15556843.26</v>
          </cell>
          <cell r="J2310">
            <v>-15475463.93</v>
          </cell>
          <cell r="K2310">
            <v>-15394084.609999999</v>
          </cell>
          <cell r="L2310">
            <v>-15312705.279999999</v>
          </cell>
          <cell r="M2310">
            <v>-15231325.949999999</v>
          </cell>
          <cell r="N2310">
            <v>-15149946.630000001</v>
          </cell>
          <cell r="O2310">
            <v>-15068567.300000001</v>
          </cell>
          <cell r="P2310">
            <v>-14987187.98</v>
          </cell>
          <cell r="Q2310">
            <v>-15475463.930833334</v>
          </cell>
          <cell r="T2310" t="str">
            <v>5</v>
          </cell>
          <cell r="V2310">
            <v>-15475463.930833334</v>
          </cell>
          <cell r="W2310">
            <v>-15475463.930833334</v>
          </cell>
          <cell r="X2310">
            <v>-15475463.930833334</v>
          </cell>
          <cell r="AD2310">
            <v>0</v>
          </cell>
          <cell r="AE2310">
            <v>0</v>
          </cell>
          <cell r="AF2310">
            <v>0</v>
          </cell>
          <cell r="AG2310">
            <v>0</v>
          </cell>
          <cell r="AJ2310">
            <v>0</v>
          </cell>
        </row>
        <row r="2311">
          <cell r="A2311">
            <v>28300051</v>
          </cell>
          <cell r="C2311" t="str">
            <v>FIT on FAS 157 Credit Reserve - ST Elec</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T2311" t="str">
            <v>58</v>
          </cell>
          <cell r="V2311">
            <v>0</v>
          </cell>
          <cell r="W2311">
            <v>0</v>
          </cell>
          <cell r="X2311">
            <v>0</v>
          </cell>
          <cell r="AD2311">
            <v>0</v>
          </cell>
          <cell r="AE2311">
            <v>0</v>
          </cell>
          <cell r="AF2311">
            <v>0</v>
          </cell>
          <cell r="AG2311">
            <v>0</v>
          </cell>
          <cell r="AJ2311">
            <v>0</v>
          </cell>
        </row>
        <row r="2312">
          <cell r="A2312">
            <v>28300052</v>
          </cell>
          <cell r="C2312" t="str">
            <v>Def FIT LFSH - UG920782</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T2312" t="str">
            <v>58</v>
          </cell>
          <cell r="V2312">
            <v>0</v>
          </cell>
          <cell r="W2312">
            <v>0</v>
          </cell>
          <cell r="X2312">
            <v>0</v>
          </cell>
          <cell r="AD2312">
            <v>0</v>
          </cell>
          <cell r="AE2312">
            <v>0</v>
          </cell>
          <cell r="AF2312">
            <v>0</v>
          </cell>
          <cell r="AG2312">
            <v>0</v>
          </cell>
          <cell r="AJ2312">
            <v>0</v>
          </cell>
        </row>
        <row r="2313">
          <cell r="A2313">
            <v>28300053</v>
          </cell>
          <cell r="C2313" t="str">
            <v>DFIT - FAS 133 Frwd Swap Int ST</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T2313" t="str">
            <v>5</v>
          </cell>
          <cell r="V2313">
            <v>0</v>
          </cell>
          <cell r="W2313">
            <v>0</v>
          </cell>
          <cell r="X2313">
            <v>0</v>
          </cell>
          <cell r="AD2313">
            <v>0</v>
          </cell>
          <cell r="AE2313">
            <v>0</v>
          </cell>
          <cell r="AF2313">
            <v>0</v>
          </cell>
          <cell r="AG2313">
            <v>0</v>
          </cell>
          <cell r="AJ2313">
            <v>0</v>
          </cell>
        </row>
        <row r="2314">
          <cell r="A2314">
            <v>28300061</v>
          </cell>
          <cell r="C2314" t="str">
            <v>FIT on FAS 157 Credit Reserve - LT Elec</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T2314" t="str">
            <v>58</v>
          </cell>
          <cell r="V2314">
            <v>0</v>
          </cell>
          <cell r="W2314">
            <v>0</v>
          </cell>
          <cell r="X2314">
            <v>0</v>
          </cell>
          <cell r="AD2314">
            <v>0</v>
          </cell>
          <cell r="AE2314">
            <v>0</v>
          </cell>
          <cell r="AF2314">
            <v>0</v>
          </cell>
          <cell r="AG2314">
            <v>0</v>
          </cell>
          <cell r="AJ2314">
            <v>0</v>
          </cell>
        </row>
        <row r="2315">
          <cell r="A2315">
            <v>28300062</v>
          </cell>
          <cell r="C2315" t="str">
            <v>FIT Def LFSH Regional - UG930287</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T2315" t="str">
            <v>58</v>
          </cell>
          <cell r="V2315">
            <v>0</v>
          </cell>
          <cell r="W2315">
            <v>0</v>
          </cell>
          <cell r="X2315">
            <v>0</v>
          </cell>
          <cell r="AD2315">
            <v>0</v>
          </cell>
          <cell r="AE2315">
            <v>0</v>
          </cell>
          <cell r="AF2315">
            <v>0</v>
          </cell>
          <cell r="AG2315">
            <v>0</v>
          </cell>
          <cell r="AJ2315">
            <v>0</v>
          </cell>
        </row>
        <row r="2316">
          <cell r="A2316">
            <v>28300071</v>
          </cell>
          <cell r="C2316" t="str">
            <v>DFIT - FAS 133 Liability - RECs</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T2316" t="str">
            <v>58</v>
          </cell>
          <cell r="V2316">
            <v>0</v>
          </cell>
          <cell r="W2316">
            <v>0</v>
          </cell>
          <cell r="X2316">
            <v>0</v>
          </cell>
          <cell r="AE2316">
            <v>0</v>
          </cell>
          <cell r="AF2316">
            <v>0</v>
          </cell>
          <cell r="AG2316">
            <v>0</v>
          </cell>
          <cell r="AJ2316">
            <v>0</v>
          </cell>
        </row>
        <row r="2317">
          <cell r="A2317">
            <v>28300072</v>
          </cell>
          <cell r="C2317" t="str">
            <v>FIT Def AWH 60% Effic - UG930287</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T2317" t="str">
            <v>58</v>
          </cell>
          <cell r="V2317">
            <v>0</v>
          </cell>
          <cell r="W2317">
            <v>0</v>
          </cell>
          <cell r="X2317">
            <v>0</v>
          </cell>
          <cell r="AD2317">
            <v>0</v>
          </cell>
          <cell r="AE2317">
            <v>0</v>
          </cell>
          <cell r="AF2317">
            <v>0</v>
          </cell>
          <cell r="AG2317">
            <v>0</v>
          </cell>
          <cell r="AJ2317">
            <v>0</v>
          </cell>
        </row>
        <row r="2318">
          <cell r="A2318">
            <v>28300081</v>
          </cell>
          <cell r="C2318" t="str">
            <v>DFIT - BPA Prepayment LT</v>
          </cell>
          <cell r="D2318">
            <v>-5220634.6500000004</v>
          </cell>
          <cell r="E2318">
            <v>-5200584.9000000004</v>
          </cell>
          <cell r="F2318">
            <v>-5180535.1500000004</v>
          </cell>
          <cell r="G2318">
            <v>-5160485.4000000004</v>
          </cell>
          <cell r="H2318">
            <v>-5140435.6500000004</v>
          </cell>
          <cell r="I2318">
            <v>-5120385.9000000004</v>
          </cell>
          <cell r="J2318">
            <v>-5100336.1500000004</v>
          </cell>
          <cell r="K2318">
            <v>-5080286.4000000004</v>
          </cell>
          <cell r="L2318">
            <v>-5060236.6500000004</v>
          </cell>
          <cell r="M2318">
            <v>-5040186.9000000004</v>
          </cell>
          <cell r="N2318">
            <v>-5020137.1500000004</v>
          </cell>
          <cell r="O2318">
            <v>-5000087.4000000004</v>
          </cell>
          <cell r="P2318">
            <v>-4980037.6500000004</v>
          </cell>
          <cell r="Q2318">
            <v>-5100336.1499999994</v>
          </cell>
          <cell r="R2318" t="str">
            <v>37m</v>
          </cell>
          <cell r="T2318" t="str">
            <v>22</v>
          </cell>
          <cell r="V2318">
            <v>0</v>
          </cell>
          <cell r="W2318">
            <v>0</v>
          </cell>
          <cell r="X2318">
            <v>0</v>
          </cell>
          <cell r="Y2318">
            <v>-5100336.1499999994</v>
          </cell>
          <cell r="AA2318">
            <v>-5100336.1499999994</v>
          </cell>
          <cell r="AB2318">
            <v>0</v>
          </cell>
          <cell r="AC2318">
            <v>0</v>
          </cell>
          <cell r="AD2318">
            <v>0</v>
          </cell>
          <cell r="AJ2318">
            <v>0</v>
          </cell>
        </row>
        <row r="2319">
          <cell r="A2319">
            <v>28300082</v>
          </cell>
          <cell r="C2319" t="str">
            <v>FIT Def AFUCE on 18676-18677 - UG930287</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T2319" t="str">
            <v>58</v>
          </cell>
          <cell r="V2319">
            <v>0</v>
          </cell>
          <cell r="W2319">
            <v>0</v>
          </cell>
          <cell r="X2319">
            <v>0</v>
          </cell>
          <cell r="AD2319">
            <v>0</v>
          </cell>
          <cell r="AE2319">
            <v>0</v>
          </cell>
          <cell r="AF2319">
            <v>0</v>
          </cell>
          <cell r="AG2319">
            <v>0</v>
          </cell>
          <cell r="AJ2319">
            <v>0</v>
          </cell>
        </row>
        <row r="2320">
          <cell r="A2320">
            <v>28300091</v>
          </cell>
          <cell r="C2320" t="str">
            <v>DFIT - Variable Deferred Cost Snoqualmie LT</v>
          </cell>
          <cell r="D2320">
            <v>-2853448.4</v>
          </cell>
          <cell r="E2320">
            <v>-2776328</v>
          </cell>
          <cell r="F2320">
            <v>-2699207.6</v>
          </cell>
          <cell r="G2320">
            <v>-2622087.2000000002</v>
          </cell>
          <cell r="H2320">
            <v>-2544966.7999999998</v>
          </cell>
          <cell r="I2320">
            <v>-2467846.4</v>
          </cell>
          <cell r="J2320">
            <v>-2390726</v>
          </cell>
          <cell r="K2320">
            <v>-2313605.6</v>
          </cell>
          <cell r="L2320">
            <v>-2236485.2000000002</v>
          </cell>
          <cell r="M2320">
            <v>-2159364.7999999998</v>
          </cell>
          <cell r="N2320">
            <v>-2082244.4</v>
          </cell>
          <cell r="O2320">
            <v>-2005124</v>
          </cell>
          <cell r="P2320">
            <v>-1928003.6</v>
          </cell>
          <cell r="Q2320">
            <v>-2390726</v>
          </cell>
          <cell r="R2320" t="str">
            <v>37a</v>
          </cell>
          <cell r="T2320" t="str">
            <v>22</v>
          </cell>
          <cell r="V2320">
            <v>0</v>
          </cell>
          <cell r="W2320">
            <v>0</v>
          </cell>
          <cell r="X2320">
            <v>0</v>
          </cell>
          <cell r="Y2320">
            <v>-2390726</v>
          </cell>
          <cell r="AA2320">
            <v>-2390726</v>
          </cell>
          <cell r="AB2320">
            <v>0</v>
          </cell>
          <cell r="AC2320">
            <v>0</v>
          </cell>
          <cell r="AD2320">
            <v>0</v>
          </cell>
          <cell r="AJ2320">
            <v>0</v>
          </cell>
        </row>
        <row r="2321">
          <cell r="A2321">
            <v>28300092</v>
          </cell>
          <cell r="C2321" t="str">
            <v>FIT Def Energy Matchmaker - Weatherization</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T2321" t="str">
            <v>58</v>
          </cell>
          <cell r="V2321">
            <v>0</v>
          </cell>
          <cell r="W2321">
            <v>0</v>
          </cell>
          <cell r="X2321">
            <v>0</v>
          </cell>
          <cell r="AD2321">
            <v>0</v>
          </cell>
          <cell r="AE2321">
            <v>0</v>
          </cell>
          <cell r="AF2321">
            <v>0</v>
          </cell>
          <cell r="AG2321">
            <v>0</v>
          </cell>
          <cell r="AJ2321">
            <v>0</v>
          </cell>
        </row>
        <row r="2322">
          <cell r="A2322">
            <v>28300102</v>
          </cell>
          <cell r="C2322" t="str">
            <v>FIT Deferred on 18231 &amp; 18251</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T2322" t="str">
            <v>58</v>
          </cell>
          <cell r="V2322">
            <v>0</v>
          </cell>
          <cell r="W2322">
            <v>0</v>
          </cell>
          <cell r="X2322">
            <v>0</v>
          </cell>
          <cell r="AD2322">
            <v>0</v>
          </cell>
          <cell r="AE2322">
            <v>0</v>
          </cell>
          <cell r="AF2322">
            <v>0</v>
          </cell>
          <cell r="AG2322">
            <v>0</v>
          </cell>
          <cell r="AJ2322">
            <v>0</v>
          </cell>
        </row>
        <row r="2323">
          <cell r="A2323">
            <v>28300112</v>
          </cell>
          <cell r="C2323" t="str">
            <v>FIT Deferred on 18232 &amp; 18252</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T2323" t="str">
            <v>58</v>
          </cell>
          <cell r="V2323">
            <v>0</v>
          </cell>
          <cell r="W2323">
            <v>0</v>
          </cell>
          <cell r="X2323">
            <v>0</v>
          </cell>
          <cell r="AD2323">
            <v>0</v>
          </cell>
          <cell r="AE2323">
            <v>0</v>
          </cell>
          <cell r="AF2323">
            <v>0</v>
          </cell>
          <cell r="AG2323">
            <v>0</v>
          </cell>
          <cell r="AJ2323">
            <v>0</v>
          </cell>
        </row>
        <row r="2324">
          <cell r="A2324">
            <v>28300122</v>
          </cell>
          <cell r="C2324" t="str">
            <v>FIT Deferred on 18233 &amp; 18253</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T2324" t="str">
            <v>58</v>
          </cell>
          <cell r="V2324">
            <v>0</v>
          </cell>
          <cell r="W2324">
            <v>0</v>
          </cell>
          <cell r="X2324">
            <v>0</v>
          </cell>
          <cell r="AD2324">
            <v>0</v>
          </cell>
          <cell r="AE2324">
            <v>0</v>
          </cell>
          <cell r="AF2324">
            <v>0</v>
          </cell>
          <cell r="AG2324">
            <v>0</v>
          </cell>
          <cell r="AJ2324">
            <v>0</v>
          </cell>
        </row>
        <row r="2325">
          <cell r="A2325">
            <v>28300132</v>
          </cell>
          <cell r="C2325" t="str">
            <v>FIT Deferred on 18234  18253 &amp; 18254</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T2325" t="str">
            <v>58</v>
          </cell>
          <cell r="V2325">
            <v>0</v>
          </cell>
          <cell r="W2325">
            <v>0</v>
          </cell>
          <cell r="X2325">
            <v>0</v>
          </cell>
          <cell r="AD2325">
            <v>0</v>
          </cell>
          <cell r="AE2325">
            <v>0</v>
          </cell>
          <cell r="AF2325">
            <v>0</v>
          </cell>
          <cell r="AG2325">
            <v>0</v>
          </cell>
          <cell r="AJ2325">
            <v>0</v>
          </cell>
        </row>
        <row r="2326">
          <cell r="A2326">
            <v>28300141</v>
          </cell>
          <cell r="C2326" t="str">
            <v>FIT-FAS 133 - PCA Derivative</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T2326" t="str">
            <v>58</v>
          </cell>
          <cell r="V2326">
            <v>0</v>
          </cell>
          <cell r="W2326">
            <v>0</v>
          </cell>
          <cell r="X2326">
            <v>0</v>
          </cell>
          <cell r="AD2326">
            <v>0</v>
          </cell>
          <cell r="AE2326">
            <v>0</v>
          </cell>
          <cell r="AF2326">
            <v>0</v>
          </cell>
          <cell r="AG2326">
            <v>0</v>
          </cell>
          <cell r="AJ2326">
            <v>0</v>
          </cell>
        </row>
        <row r="2327">
          <cell r="A2327">
            <v>28300142</v>
          </cell>
          <cell r="C2327" t="str">
            <v>FIT Deferred on 18239</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T2327" t="str">
            <v>58</v>
          </cell>
          <cell r="V2327">
            <v>0</v>
          </cell>
          <cell r="W2327">
            <v>0</v>
          </cell>
          <cell r="X2327">
            <v>0</v>
          </cell>
          <cell r="AD2327">
            <v>0</v>
          </cell>
          <cell r="AE2327">
            <v>0</v>
          </cell>
          <cell r="AF2327">
            <v>0</v>
          </cell>
          <cell r="AG2327">
            <v>0</v>
          </cell>
          <cell r="AJ2327">
            <v>0</v>
          </cell>
        </row>
        <row r="2328">
          <cell r="A2328">
            <v>28300152</v>
          </cell>
          <cell r="C2328" t="str">
            <v>DFIT - FAS 133 ST Liability - Gas</v>
          </cell>
          <cell r="D2328">
            <v>-1850826.4</v>
          </cell>
          <cell r="E2328">
            <v>-2141721</v>
          </cell>
          <cell r="F2328">
            <v>-2164809.41</v>
          </cell>
          <cell r="G2328">
            <v>-1878569.28</v>
          </cell>
          <cell r="H2328">
            <v>-2253178.5099999998</v>
          </cell>
          <cell r="I2328">
            <v>-3185169.07</v>
          </cell>
          <cell r="J2328">
            <v>-2251742.5099999998</v>
          </cell>
          <cell r="K2328">
            <v>-1895947.77</v>
          </cell>
          <cell r="L2328">
            <v>-2194114.73</v>
          </cell>
          <cell r="M2328">
            <v>-3771366.89</v>
          </cell>
          <cell r="N2328">
            <v>-3296308.66</v>
          </cell>
          <cell r="O2328">
            <v>-2607812.5</v>
          </cell>
          <cell r="P2328">
            <v>-2013712.24</v>
          </cell>
          <cell r="Q2328">
            <v>-2464417.4708333332</v>
          </cell>
          <cell r="T2328" t="str">
            <v>58</v>
          </cell>
          <cell r="V2328">
            <v>0</v>
          </cell>
          <cell r="W2328">
            <v>0</v>
          </cell>
          <cell r="X2328">
            <v>0</v>
          </cell>
          <cell r="AD2328">
            <v>0</v>
          </cell>
          <cell r="AE2328">
            <v>-2464417.4708333332</v>
          </cell>
          <cell r="AF2328">
            <v>-2464417.4708333332</v>
          </cell>
          <cell r="AG2328">
            <v>-2464417.4708333332</v>
          </cell>
          <cell r="AJ2328">
            <v>0</v>
          </cell>
        </row>
        <row r="2329">
          <cell r="A2329">
            <v>28300153</v>
          </cell>
          <cell r="C2329" t="str">
            <v>Deferred Income Tax - Thermal Energy</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T2329" t="str">
            <v>58</v>
          </cell>
          <cell r="V2329">
            <v>0</v>
          </cell>
          <cell r="W2329">
            <v>0</v>
          </cell>
          <cell r="X2329">
            <v>0</v>
          </cell>
          <cell r="AD2329">
            <v>0</v>
          </cell>
          <cell r="AE2329">
            <v>0</v>
          </cell>
          <cell r="AF2329">
            <v>0</v>
          </cell>
          <cell r="AG2329">
            <v>0</v>
          </cell>
          <cell r="AJ2329">
            <v>0</v>
          </cell>
        </row>
        <row r="2330">
          <cell r="A2330">
            <v>28300162</v>
          </cell>
          <cell r="C2330" t="str">
            <v>DFIT - FAS 133 LT Liability - Gas</v>
          </cell>
          <cell r="D2330">
            <v>-306806.74</v>
          </cell>
          <cell r="E2330">
            <v>-281163.90999999997</v>
          </cell>
          <cell r="F2330">
            <v>-273081.33</v>
          </cell>
          <cell r="G2330">
            <v>-291704.28999999998</v>
          </cell>
          <cell r="H2330">
            <v>-283258.71000000002</v>
          </cell>
          <cell r="I2330">
            <v>-253376.73</v>
          </cell>
          <cell r="J2330">
            <v>-337176.67</v>
          </cell>
          <cell r="K2330">
            <v>-556729.37</v>
          </cell>
          <cell r="L2330">
            <v>-632500.79</v>
          </cell>
          <cell r="M2330">
            <v>-911860.03</v>
          </cell>
          <cell r="N2330">
            <v>-899005.97</v>
          </cell>
          <cell r="O2330">
            <v>-609461.64</v>
          </cell>
          <cell r="P2330">
            <v>-418127.74</v>
          </cell>
          <cell r="Q2330">
            <v>-474315.55666666664</v>
          </cell>
          <cell r="T2330" t="str">
            <v>58</v>
          </cell>
          <cell r="V2330">
            <v>0</v>
          </cell>
          <cell r="W2330">
            <v>0</v>
          </cell>
          <cell r="X2330">
            <v>0</v>
          </cell>
          <cell r="AD2330">
            <v>0</v>
          </cell>
          <cell r="AE2330">
            <v>-474315.55666666664</v>
          </cell>
          <cell r="AF2330">
            <v>-474315.55666666664</v>
          </cell>
          <cell r="AG2330">
            <v>-474315.55666666664</v>
          </cell>
          <cell r="AJ2330">
            <v>0</v>
          </cell>
        </row>
        <row r="2331">
          <cell r="A2331">
            <v>28300172</v>
          </cell>
          <cell r="C2331" t="str">
            <v>DFIT - Loss on Sale of Everett Building</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V2331">
            <v>0</v>
          </cell>
          <cell r="W2331">
            <v>0</v>
          </cell>
          <cell r="X2331">
            <v>0</v>
          </cell>
          <cell r="AD2331">
            <v>0</v>
          </cell>
          <cell r="AH2331">
            <v>0</v>
          </cell>
          <cell r="AJ2331">
            <v>0</v>
          </cell>
        </row>
        <row r="2332">
          <cell r="A2332">
            <v>28300182</v>
          </cell>
          <cell r="C2332" t="str">
            <v>FIT on FAS 157 Credit Reserve - ST Gas</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T2332" t="str">
            <v>58</v>
          </cell>
          <cell r="V2332">
            <v>0</v>
          </cell>
          <cell r="W2332">
            <v>0</v>
          </cell>
          <cell r="X2332">
            <v>0</v>
          </cell>
          <cell r="AD2332">
            <v>0</v>
          </cell>
          <cell r="AE2332">
            <v>0</v>
          </cell>
          <cell r="AF2332">
            <v>0</v>
          </cell>
          <cell r="AG2332">
            <v>0</v>
          </cell>
          <cell r="AJ2332">
            <v>0</v>
          </cell>
        </row>
        <row r="2333">
          <cell r="A2333">
            <v>28300183</v>
          </cell>
          <cell r="C2333" t="str">
            <v>Deferred Income Tax - Therm Rail</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T2333" t="str">
            <v>58</v>
          </cell>
          <cell r="V2333">
            <v>0</v>
          </cell>
          <cell r="W2333">
            <v>0</v>
          </cell>
          <cell r="X2333">
            <v>0</v>
          </cell>
          <cell r="AD2333">
            <v>0</v>
          </cell>
          <cell r="AE2333">
            <v>0</v>
          </cell>
          <cell r="AF2333">
            <v>0</v>
          </cell>
          <cell r="AG2333">
            <v>0</v>
          </cell>
          <cell r="AJ2333">
            <v>0</v>
          </cell>
        </row>
        <row r="2334">
          <cell r="A2334">
            <v>28300191</v>
          </cell>
          <cell r="C2334" t="str">
            <v>Duvall Sub Land Exchge - Def Inc Tax</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V2334">
            <v>0</v>
          </cell>
          <cell r="W2334">
            <v>0</v>
          </cell>
          <cell r="X2334">
            <v>0</v>
          </cell>
          <cell r="AD2334">
            <v>0</v>
          </cell>
          <cell r="AH2334">
            <v>0</v>
          </cell>
          <cell r="AJ2334">
            <v>0</v>
          </cell>
        </row>
        <row r="2335">
          <cell r="A2335">
            <v>28300192</v>
          </cell>
          <cell r="C2335" t="str">
            <v>FIT on FAS 157 Credit Reserve - ST Gas</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T2335" t="str">
            <v>58</v>
          </cell>
          <cell r="V2335">
            <v>0</v>
          </cell>
          <cell r="W2335">
            <v>0</v>
          </cell>
          <cell r="X2335">
            <v>0</v>
          </cell>
          <cell r="AD2335">
            <v>0</v>
          </cell>
          <cell r="AE2335">
            <v>0</v>
          </cell>
          <cell r="AF2335">
            <v>0</v>
          </cell>
          <cell r="AG2335">
            <v>0</v>
          </cell>
          <cell r="AJ2335">
            <v>0</v>
          </cell>
        </row>
        <row r="2336">
          <cell r="A2336">
            <v>28300193</v>
          </cell>
          <cell r="C2336" t="str">
            <v>Deferred Income Tax - SAP Amortization</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t="str">
            <v>35a</v>
          </cell>
          <cell r="S2336" t="str">
            <v>10a</v>
          </cell>
          <cell r="T2336" t="str">
            <v>28</v>
          </cell>
          <cell r="V2336">
            <v>0</v>
          </cell>
          <cell r="W2336">
            <v>0</v>
          </cell>
          <cell r="X2336">
            <v>0</v>
          </cell>
          <cell r="Y2336">
            <v>0</v>
          </cell>
          <cell r="Z2336">
            <v>0</v>
          </cell>
          <cell r="AA2336">
            <v>0</v>
          </cell>
          <cell r="AD2336">
            <v>0</v>
          </cell>
          <cell r="AJ2336">
            <v>0</v>
          </cell>
        </row>
        <row r="2337">
          <cell r="A2337">
            <v>28300202</v>
          </cell>
          <cell r="C2337" t="str">
            <v>FIT on FAS 157 Credit Reserve - LT Gas</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T2337" t="str">
            <v>58</v>
          </cell>
          <cell r="V2337">
            <v>0</v>
          </cell>
          <cell r="W2337">
            <v>0</v>
          </cell>
          <cell r="X2337">
            <v>0</v>
          </cell>
          <cell r="AD2337">
            <v>0</v>
          </cell>
          <cell r="AE2337">
            <v>0</v>
          </cell>
          <cell r="AF2337">
            <v>0</v>
          </cell>
          <cell r="AG2337">
            <v>0</v>
          </cell>
          <cell r="AJ2337">
            <v>0</v>
          </cell>
        </row>
        <row r="2338">
          <cell r="A2338">
            <v>28300211</v>
          </cell>
          <cell r="C2338" t="str">
            <v>DFIT - 2006 Storm Excess Costs</v>
          </cell>
          <cell r="D2338">
            <v>-31234909.98</v>
          </cell>
          <cell r="E2338">
            <v>-30783485.93</v>
          </cell>
          <cell r="F2338">
            <v>-30332061.879999999</v>
          </cell>
          <cell r="G2338">
            <v>-29880637.829999998</v>
          </cell>
          <cell r="H2338">
            <v>-29429213.780000001</v>
          </cell>
          <cell r="I2338">
            <v>-28977789.73</v>
          </cell>
          <cell r="J2338">
            <v>-28526365.68</v>
          </cell>
          <cell r="K2338">
            <v>-28074941.629999999</v>
          </cell>
          <cell r="L2338">
            <v>-27623517.579999998</v>
          </cell>
          <cell r="M2338">
            <v>-27172093.530000001</v>
          </cell>
          <cell r="N2338">
            <v>-26720669.48</v>
          </cell>
          <cell r="O2338">
            <v>-26269245.43</v>
          </cell>
          <cell r="P2338">
            <v>-25817821.379999999</v>
          </cell>
          <cell r="Q2338">
            <v>-28526365.680000003</v>
          </cell>
          <cell r="V2338">
            <v>0</v>
          </cell>
          <cell r="W2338">
            <v>0</v>
          </cell>
          <cell r="X2338">
            <v>0</v>
          </cell>
          <cell r="AD2338">
            <v>0</v>
          </cell>
          <cell r="AH2338">
            <v>-28526365.680000003</v>
          </cell>
          <cell r="AJ2338">
            <v>0</v>
          </cell>
        </row>
        <row r="2339">
          <cell r="A2339">
            <v>28300221</v>
          </cell>
          <cell r="C2339" t="str">
            <v>DFIT-2014 Storm Excess Costs</v>
          </cell>
          <cell r="D2339">
            <v>-6364792.1699999999</v>
          </cell>
          <cell r="E2339">
            <v>-6364792.1699999999</v>
          </cell>
          <cell r="F2339">
            <v>-6364792.1699999999</v>
          </cell>
          <cell r="G2339">
            <v>-6364985.4299999997</v>
          </cell>
          <cell r="H2339">
            <v>-6365020.4299999997</v>
          </cell>
          <cell r="I2339">
            <v>-6365020.4299999997</v>
          </cell>
          <cell r="J2339">
            <v>-6365020.4299999997</v>
          </cell>
          <cell r="K2339">
            <v>-6365020.4299999997</v>
          </cell>
          <cell r="L2339">
            <v>-6365020.4299999997</v>
          </cell>
          <cell r="M2339">
            <v>-6364985.4299999997</v>
          </cell>
          <cell r="N2339">
            <v>-6364985.4299999997</v>
          </cell>
          <cell r="O2339">
            <v>-6364985.4299999997</v>
          </cell>
          <cell r="P2339">
            <v>-6364985.4299999997</v>
          </cell>
          <cell r="Q2339">
            <v>-6364959.7508333335</v>
          </cell>
          <cell r="V2339">
            <v>0</v>
          </cell>
          <cell r="W2339">
            <v>0</v>
          </cell>
          <cell r="X2339">
            <v>0</v>
          </cell>
          <cell r="AD2339">
            <v>0</v>
          </cell>
          <cell r="AH2339">
            <v>-6364959.7508333335</v>
          </cell>
          <cell r="AJ2339">
            <v>0</v>
          </cell>
        </row>
        <row r="2340">
          <cell r="A2340">
            <v>28300231</v>
          </cell>
          <cell r="C2340" t="str">
            <v xml:space="preserve">Def Tax -Schedule 94 - Residential Exchange </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T2340" t="str">
            <v>22</v>
          </cell>
          <cell r="V2340">
            <v>0</v>
          </cell>
          <cell r="W2340">
            <v>0</v>
          </cell>
          <cell r="X2340">
            <v>0</v>
          </cell>
          <cell r="AB2340">
            <v>0</v>
          </cell>
          <cell r="AC2340">
            <v>0</v>
          </cell>
          <cell r="AD2340">
            <v>0</v>
          </cell>
          <cell r="AJ2340">
            <v>0</v>
          </cell>
        </row>
        <row r="2341">
          <cell r="A2341">
            <v>28300232</v>
          </cell>
          <cell r="C2341" t="str">
            <v>DFIT - FAS 133 Liability - PGA  LT</v>
          </cell>
          <cell r="D2341">
            <v>-22191284.02</v>
          </cell>
          <cell r="E2341">
            <v>-24556465.920000002</v>
          </cell>
          <cell r="F2341">
            <v>-24581573.359999999</v>
          </cell>
          <cell r="G2341">
            <v>-21311281.379999999</v>
          </cell>
          <cell r="H2341">
            <v>-20040031.879999999</v>
          </cell>
          <cell r="I2341">
            <v>-23702427.960000001</v>
          </cell>
          <cell r="J2341">
            <v>-16830260.870000001</v>
          </cell>
          <cell r="K2341">
            <v>-12897696.470000001</v>
          </cell>
          <cell r="L2341">
            <v>-10261188.220000001</v>
          </cell>
          <cell r="M2341">
            <v>-4878884.22</v>
          </cell>
          <cell r="N2341">
            <v>-4599006.6900000004</v>
          </cell>
          <cell r="O2341">
            <v>-5614349.3300000001</v>
          </cell>
          <cell r="P2341">
            <v>-6482902.3700000001</v>
          </cell>
          <cell r="Q2341">
            <v>-15300854.957916668</v>
          </cell>
          <cell r="T2341" t="str">
            <v>58</v>
          </cell>
          <cell r="V2341">
            <v>0</v>
          </cell>
          <cell r="W2341">
            <v>0</v>
          </cell>
          <cell r="X2341">
            <v>0</v>
          </cell>
          <cell r="AD2341">
            <v>0</v>
          </cell>
          <cell r="AE2341">
            <v>-15300854.957916668</v>
          </cell>
          <cell r="AF2341">
            <v>-15300854.957916668</v>
          </cell>
          <cell r="AG2341">
            <v>-15300854.957916668</v>
          </cell>
          <cell r="AJ2341">
            <v>0</v>
          </cell>
        </row>
        <row r="2342">
          <cell r="A2342">
            <v>28300241</v>
          </cell>
          <cell r="C2342" t="str">
            <v>DFIT - Section 263 A Deductible Costs</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V2342">
            <v>0</v>
          </cell>
          <cell r="W2342">
            <v>0</v>
          </cell>
          <cell r="X2342">
            <v>0</v>
          </cell>
          <cell r="AD2342">
            <v>0</v>
          </cell>
          <cell r="AH2342">
            <v>0</v>
          </cell>
          <cell r="AJ2342">
            <v>0</v>
          </cell>
        </row>
        <row r="2343">
          <cell r="A2343">
            <v>28300242</v>
          </cell>
          <cell r="C2343" t="str">
            <v>Def FIT - Section 263A Deductible Costs</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AD2343">
            <v>0</v>
          </cell>
          <cell r="AH2343">
            <v>0</v>
          </cell>
          <cell r="AJ2343">
            <v>0</v>
          </cell>
        </row>
        <row r="2344">
          <cell r="A2344">
            <v>28300251</v>
          </cell>
          <cell r="C2344" t="str">
            <v>Def FIT - 1/16/00 Wind Storm Damage</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V2344">
            <v>0</v>
          </cell>
          <cell r="W2344">
            <v>0</v>
          </cell>
          <cell r="X2344">
            <v>0</v>
          </cell>
          <cell r="AD2344">
            <v>0</v>
          </cell>
          <cell r="AH2344">
            <v>0</v>
          </cell>
          <cell r="AJ2344">
            <v>0</v>
          </cell>
        </row>
        <row r="2345">
          <cell r="A2345">
            <v>28300252</v>
          </cell>
          <cell r="C2345" t="str">
            <v>Def FIT- Environmental Gas</v>
          </cell>
          <cell r="D2345">
            <v>-7017061.5899999999</v>
          </cell>
          <cell r="E2345">
            <v>-7058850.5899999999</v>
          </cell>
          <cell r="F2345">
            <v>-7117769</v>
          </cell>
          <cell r="G2345">
            <v>-7120875.9400000004</v>
          </cell>
          <cell r="H2345">
            <v>-7201155.5700000003</v>
          </cell>
          <cell r="I2345">
            <v>-7266242.9699999997</v>
          </cell>
          <cell r="J2345">
            <v>-7319475.7800000003</v>
          </cell>
          <cell r="K2345">
            <v>-7356982.3399999999</v>
          </cell>
          <cell r="L2345">
            <v>-7352879.8700000001</v>
          </cell>
          <cell r="M2345">
            <v>-7393801.7199999997</v>
          </cell>
          <cell r="N2345">
            <v>-7477883.5099999998</v>
          </cell>
          <cell r="O2345">
            <v>-7541927.9400000004</v>
          </cell>
          <cell r="P2345">
            <v>-7673665.5700000003</v>
          </cell>
          <cell r="Q2345">
            <v>-7296100.7341666659</v>
          </cell>
          <cell r="T2345" t="str">
            <v xml:space="preserve"> </v>
          </cell>
          <cell r="U2345" t="str">
            <v>Changed</v>
          </cell>
          <cell r="V2345">
            <v>0</v>
          </cell>
          <cell r="W2345">
            <v>0</v>
          </cell>
          <cell r="X2345">
            <v>0</v>
          </cell>
          <cell r="AD2345">
            <v>0</v>
          </cell>
          <cell r="AH2345">
            <v>-7296100.7341666659</v>
          </cell>
          <cell r="AJ2345">
            <v>0</v>
          </cell>
        </row>
        <row r="2346">
          <cell r="A2346">
            <v>28300261</v>
          </cell>
          <cell r="C2346" t="str">
            <v>Def FIT Bond Redemption Costs</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37</v>
          </cell>
          <cell r="T2346">
            <v>22</v>
          </cell>
          <cell r="V2346">
            <v>0</v>
          </cell>
          <cell r="W2346">
            <v>0</v>
          </cell>
          <cell r="X2346">
            <v>0</v>
          </cell>
          <cell r="Y2346">
            <v>0</v>
          </cell>
          <cell r="AA2346">
            <v>0</v>
          </cell>
          <cell r="AB2346">
            <v>0</v>
          </cell>
          <cell r="AC2346">
            <v>0</v>
          </cell>
          <cell r="AD2346">
            <v>0</v>
          </cell>
          <cell r="AJ2346">
            <v>0</v>
          </cell>
        </row>
        <row r="2347">
          <cell r="A2347">
            <v>28300262</v>
          </cell>
          <cell r="C2347" t="str">
            <v>Def FIT - Demand Side Management Gas</v>
          </cell>
          <cell r="D2347">
            <v>-2715291.54</v>
          </cell>
          <cell r="E2347">
            <v>-3018367.17</v>
          </cell>
          <cell r="F2347">
            <v>-2759777.75</v>
          </cell>
          <cell r="G2347">
            <v>-2815350.4</v>
          </cell>
          <cell r="H2347">
            <v>-2653352.79</v>
          </cell>
          <cell r="I2347">
            <v>-2569428.85</v>
          </cell>
          <cell r="J2347">
            <v>-2402829.12</v>
          </cell>
          <cell r="K2347">
            <v>-2449981.42</v>
          </cell>
          <cell r="L2347">
            <v>-2473083.83</v>
          </cell>
          <cell r="M2347">
            <v>-2676902.91</v>
          </cell>
          <cell r="N2347">
            <v>-2759153.99</v>
          </cell>
          <cell r="O2347">
            <v>-2931849.99</v>
          </cell>
          <cell r="P2347">
            <v>-3067841.3</v>
          </cell>
          <cell r="Q2347">
            <v>-2700137.0533333332</v>
          </cell>
          <cell r="T2347" t="str">
            <v xml:space="preserve"> </v>
          </cell>
          <cell r="U2347" t="str">
            <v>Changed</v>
          </cell>
          <cell r="V2347">
            <v>0</v>
          </cell>
          <cell r="W2347">
            <v>0</v>
          </cell>
          <cell r="X2347">
            <v>0</v>
          </cell>
          <cell r="AD2347">
            <v>0</v>
          </cell>
          <cell r="AH2347">
            <v>-2700137.0533333332</v>
          </cell>
          <cell r="AJ2347">
            <v>0</v>
          </cell>
        </row>
        <row r="2348">
          <cell r="A2348">
            <v>28300301</v>
          </cell>
          <cell r="C2348" t="str">
            <v>Def FIT - 12/04/03 Wind Storm Damage</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V2348">
            <v>0</v>
          </cell>
          <cell r="W2348">
            <v>0</v>
          </cell>
          <cell r="X2348">
            <v>0</v>
          </cell>
          <cell r="AD2348">
            <v>0</v>
          </cell>
          <cell r="AH2348">
            <v>0</v>
          </cell>
          <cell r="AJ2348">
            <v>0</v>
          </cell>
        </row>
        <row r="2349">
          <cell r="A2349">
            <v>28300311</v>
          </cell>
          <cell r="C2349" t="str">
            <v>DFIT - 2015 Storm Excess Costs-LT</v>
          </cell>
          <cell r="D2349">
            <v>-1727017.69</v>
          </cell>
          <cell r="E2349">
            <v>-2145233.46</v>
          </cell>
          <cell r="F2349">
            <v>-5745016.3499999996</v>
          </cell>
          <cell r="G2349">
            <v>-7776194.04</v>
          </cell>
          <cell r="H2349">
            <v>-8023973.1500000004</v>
          </cell>
          <cell r="I2349">
            <v>-8031089.71</v>
          </cell>
          <cell r="J2349">
            <v>-8488244.3800000008</v>
          </cell>
          <cell r="K2349">
            <v>-8441159.7100000009</v>
          </cell>
          <cell r="L2349">
            <v>-8443703.0700000003</v>
          </cell>
          <cell r="M2349">
            <v>-8454858.3000000007</v>
          </cell>
          <cell r="N2349">
            <v>-8455514.1799999997</v>
          </cell>
          <cell r="O2349">
            <v>-8455189.1199999992</v>
          </cell>
          <cell r="P2349">
            <v>-8455218.4900000002</v>
          </cell>
          <cell r="Q2349">
            <v>-7295941.1299999999</v>
          </cell>
          <cell r="AH2349">
            <v>-7295941.1299999999</v>
          </cell>
          <cell r="AJ2349">
            <v>0</v>
          </cell>
        </row>
        <row r="2350">
          <cell r="A2350">
            <v>28300321</v>
          </cell>
          <cell r="C2350" t="str">
            <v>AFUCE Deferred Taxes</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T2350" t="str">
            <v>58</v>
          </cell>
          <cell r="V2350">
            <v>0</v>
          </cell>
          <cell r="W2350">
            <v>0</v>
          </cell>
          <cell r="X2350">
            <v>0</v>
          </cell>
          <cell r="AD2350">
            <v>0</v>
          </cell>
          <cell r="AE2350">
            <v>0</v>
          </cell>
          <cell r="AF2350">
            <v>0</v>
          </cell>
          <cell r="AG2350">
            <v>0</v>
          </cell>
          <cell r="AJ2350">
            <v>0</v>
          </cell>
        </row>
        <row r="2351">
          <cell r="A2351">
            <v>28300331</v>
          </cell>
          <cell r="C2351" t="str">
            <v>Def Tax - Interest Inc - HEDC</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T2351" t="str">
            <v>58</v>
          </cell>
          <cell r="V2351">
            <v>0</v>
          </cell>
          <cell r="W2351">
            <v>0</v>
          </cell>
          <cell r="X2351">
            <v>0</v>
          </cell>
          <cell r="AD2351">
            <v>0</v>
          </cell>
          <cell r="AE2351">
            <v>0</v>
          </cell>
          <cell r="AF2351">
            <v>0</v>
          </cell>
          <cell r="AG2351">
            <v>0</v>
          </cell>
          <cell r="AJ2351">
            <v>0</v>
          </cell>
        </row>
        <row r="2352">
          <cell r="A2352">
            <v>28300341</v>
          </cell>
          <cell r="C2352" t="str">
            <v>Def Tax - Fredonia Turbine Lease</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33</v>
          </cell>
          <cell r="T2352">
            <v>22</v>
          </cell>
          <cell r="V2352">
            <v>0</v>
          </cell>
          <cell r="W2352">
            <v>0</v>
          </cell>
          <cell r="X2352">
            <v>0</v>
          </cell>
          <cell r="Y2352">
            <v>0</v>
          </cell>
          <cell r="AA2352">
            <v>0</v>
          </cell>
          <cell r="AC2352">
            <v>0</v>
          </cell>
          <cell r="AD2352">
            <v>0</v>
          </cell>
          <cell r="AE2352">
            <v>0</v>
          </cell>
          <cell r="AF2352">
            <v>0</v>
          </cell>
          <cell r="AG2352">
            <v>0</v>
          </cell>
          <cell r="AJ2352">
            <v>0</v>
          </cell>
        </row>
        <row r="2353">
          <cell r="A2353">
            <v>28300361</v>
          </cell>
          <cell r="C2353" t="str">
            <v>accum Def Tax Liability - SFAS 109</v>
          </cell>
          <cell r="D2353">
            <v>-70000128.870000005</v>
          </cell>
          <cell r="E2353">
            <v>-69338822.159999996</v>
          </cell>
          <cell r="F2353">
            <v>-71909595.430000007</v>
          </cell>
          <cell r="G2353">
            <v>-71485314.980000004</v>
          </cell>
          <cell r="H2353">
            <v>-71119508.900000006</v>
          </cell>
          <cell r="I2353">
            <v>-70097666.950000003</v>
          </cell>
          <cell r="J2353">
            <v>-70193099.359999999</v>
          </cell>
          <cell r="K2353">
            <v>-69664927.510000005</v>
          </cell>
          <cell r="L2353">
            <v>-69852577.170000002</v>
          </cell>
          <cell r="M2353">
            <v>-69437160.579999998</v>
          </cell>
          <cell r="N2353">
            <v>-68901326.400000006</v>
          </cell>
          <cell r="O2353">
            <v>-68721470.900000006</v>
          </cell>
          <cell r="P2353">
            <v>-68624721.790000007</v>
          </cell>
          <cell r="Q2353">
            <v>-70002824.639166668</v>
          </cell>
          <cell r="T2353" t="str">
            <v>58</v>
          </cell>
          <cell r="V2353">
            <v>0</v>
          </cell>
          <cell r="W2353">
            <v>0</v>
          </cell>
          <cell r="X2353">
            <v>0</v>
          </cell>
          <cell r="AD2353">
            <v>0</v>
          </cell>
          <cell r="AE2353">
            <v>-70002824.639166668</v>
          </cell>
          <cell r="AF2353">
            <v>-70002824.639166668</v>
          </cell>
          <cell r="AG2353">
            <v>-70002824.639166668</v>
          </cell>
          <cell r="AJ2353">
            <v>0</v>
          </cell>
        </row>
        <row r="2354">
          <cell r="A2354">
            <v>28300362</v>
          </cell>
          <cell r="C2354" t="str">
            <v>Def FIT - FAS 109</v>
          </cell>
          <cell r="D2354">
            <v>-993655.74</v>
          </cell>
          <cell r="E2354">
            <v>-1034878.94</v>
          </cell>
          <cell r="F2354">
            <v>-505607.05</v>
          </cell>
          <cell r="G2354">
            <v>-1208409.3600000001</v>
          </cell>
          <cell r="H2354">
            <v>-1235715.06</v>
          </cell>
          <cell r="I2354">
            <v>-1276642.43</v>
          </cell>
          <cell r="J2354">
            <v>-1443935.76</v>
          </cell>
          <cell r="K2354">
            <v>-1536724.83</v>
          </cell>
          <cell r="L2354">
            <v>-1659064.15</v>
          </cell>
          <cell r="M2354">
            <v>-1775698.55</v>
          </cell>
          <cell r="N2354">
            <v>-1863053.43</v>
          </cell>
          <cell r="O2354">
            <v>-1557700.43</v>
          </cell>
          <cell r="P2354">
            <v>-1649183.07</v>
          </cell>
          <cell r="Q2354">
            <v>-1368237.4495833332</v>
          </cell>
          <cell r="T2354" t="str">
            <v>58</v>
          </cell>
          <cell r="V2354">
            <v>0</v>
          </cell>
          <cell r="W2354">
            <v>0</v>
          </cell>
          <cell r="X2354">
            <v>0</v>
          </cell>
          <cell r="AB2354">
            <v>0</v>
          </cell>
          <cell r="AD2354">
            <v>0</v>
          </cell>
          <cell r="AE2354">
            <v>-1368237.4495833332</v>
          </cell>
          <cell r="AF2354">
            <v>-1368237.4495833332</v>
          </cell>
          <cell r="AG2354">
            <v>-1368237.4495833332</v>
          </cell>
          <cell r="AJ2354">
            <v>0</v>
          </cell>
        </row>
        <row r="2355">
          <cell r="A2355">
            <v>28300371</v>
          </cell>
          <cell r="C2355" t="str">
            <v>Superfund Site Cleanup</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V2355">
            <v>0</v>
          </cell>
          <cell r="W2355">
            <v>0</v>
          </cell>
          <cell r="X2355">
            <v>0</v>
          </cell>
          <cell r="AD2355">
            <v>0</v>
          </cell>
          <cell r="AH2355">
            <v>0</v>
          </cell>
          <cell r="AJ2355">
            <v>0</v>
          </cell>
        </row>
        <row r="2356">
          <cell r="A2356">
            <v>28300401</v>
          </cell>
          <cell r="C2356" t="str">
            <v>1996 Holiday Storm</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V2356">
            <v>0</v>
          </cell>
          <cell r="W2356">
            <v>0</v>
          </cell>
          <cell r="X2356">
            <v>0</v>
          </cell>
          <cell r="AD2356">
            <v>0</v>
          </cell>
          <cell r="AH2356">
            <v>0</v>
          </cell>
          <cell r="AJ2356">
            <v>0</v>
          </cell>
        </row>
        <row r="2357">
          <cell r="A2357">
            <v>28300411</v>
          </cell>
          <cell r="C2357" t="str">
            <v>11/23/98 Storm Loss</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V2357">
            <v>0</v>
          </cell>
          <cell r="W2357">
            <v>0</v>
          </cell>
          <cell r="X2357">
            <v>0</v>
          </cell>
          <cell r="AD2357">
            <v>0</v>
          </cell>
          <cell r="AH2357">
            <v>0</v>
          </cell>
          <cell r="AJ2357">
            <v>0</v>
          </cell>
        </row>
        <row r="2358">
          <cell r="A2358">
            <v>28300431</v>
          </cell>
          <cell r="C2358" t="str">
            <v>Deferred Taxes WNP#3</v>
          </cell>
          <cell r="D2358">
            <v>-1971075.1</v>
          </cell>
          <cell r="E2358">
            <v>-1877223.68</v>
          </cell>
          <cell r="F2358">
            <v>-1783372.27</v>
          </cell>
          <cell r="G2358">
            <v>-1689520.85</v>
          </cell>
          <cell r="H2358">
            <v>-1689520.85</v>
          </cell>
          <cell r="I2358">
            <v>-1689520.85</v>
          </cell>
          <cell r="J2358">
            <v>-1689520.85</v>
          </cell>
          <cell r="K2358">
            <v>-1689520.85</v>
          </cell>
          <cell r="L2358">
            <v>-1175222.1000000001</v>
          </cell>
          <cell r="M2358">
            <v>-1072362.3500000001</v>
          </cell>
          <cell r="N2358">
            <v>-1032560.93</v>
          </cell>
          <cell r="O2358">
            <v>-938709.52</v>
          </cell>
          <cell r="P2358">
            <v>-844858.1</v>
          </cell>
          <cell r="Q2358">
            <v>-1477918.4749999999</v>
          </cell>
          <cell r="R2358" t="str">
            <v>37e</v>
          </cell>
          <cell r="T2358">
            <v>22</v>
          </cell>
          <cell r="V2358">
            <v>0</v>
          </cell>
          <cell r="W2358">
            <v>0</v>
          </cell>
          <cell r="X2358">
            <v>0</v>
          </cell>
          <cell r="Y2358">
            <v>-1477918.4749999999</v>
          </cell>
          <cell r="AA2358">
            <v>-1477918.4749999999</v>
          </cell>
          <cell r="AC2358">
            <v>0</v>
          </cell>
          <cell r="AD2358">
            <v>0</v>
          </cell>
          <cell r="AJ2358">
            <v>0</v>
          </cell>
        </row>
        <row r="2359">
          <cell r="A2359">
            <v>28300441</v>
          </cell>
          <cell r="C2359" t="str">
            <v>DFIT - 2016 Storm Excess Costs-LT</v>
          </cell>
          <cell r="J2359">
            <v>-1957533.58</v>
          </cell>
          <cell r="K2359">
            <v>-1562046.92</v>
          </cell>
          <cell r="L2359">
            <v>-1612192.2</v>
          </cell>
          <cell r="M2359">
            <v>-1592792.23</v>
          </cell>
          <cell r="N2359">
            <v>-1594772.84</v>
          </cell>
          <cell r="O2359">
            <v>-1597908.82</v>
          </cell>
          <cell r="P2359">
            <v>-1601021.95</v>
          </cell>
          <cell r="Q2359">
            <v>-893146.46375</v>
          </cell>
          <cell r="AH2359">
            <v>-893146.46375</v>
          </cell>
          <cell r="AJ2359">
            <v>0</v>
          </cell>
        </row>
        <row r="2360">
          <cell r="A2360">
            <v>28300442</v>
          </cell>
          <cell r="C2360" t="str">
            <v>accum Def Inc Tax - Gas</v>
          </cell>
          <cell r="D2360">
            <v>0</v>
          </cell>
          <cell r="E2360">
            <v>0</v>
          </cell>
          <cell r="F2360">
            <v>0</v>
          </cell>
          <cell r="G2360">
            <v>0</v>
          </cell>
          <cell r="H2360">
            <v>0</v>
          </cell>
          <cell r="I2360">
            <v>0</v>
          </cell>
          <cell r="J2360">
            <v>0</v>
          </cell>
          <cell r="K2360">
            <v>0</v>
          </cell>
          <cell r="L2360">
            <v>0</v>
          </cell>
          <cell r="M2360">
            <v>0</v>
          </cell>
          <cell r="N2360">
            <v>0</v>
          </cell>
          <cell r="O2360">
            <v>0</v>
          </cell>
          <cell r="P2360">
            <v>0</v>
          </cell>
          <cell r="Q2360">
            <v>0</v>
          </cell>
          <cell r="S2360">
            <v>10</v>
          </cell>
          <cell r="T2360" t="str">
            <v>39</v>
          </cell>
          <cell r="V2360">
            <v>0</v>
          </cell>
          <cell r="W2360">
            <v>0</v>
          </cell>
          <cell r="X2360">
            <v>0</v>
          </cell>
          <cell r="Z2360">
            <v>0</v>
          </cell>
          <cell r="AA2360">
            <v>0</v>
          </cell>
          <cell r="AB2360">
            <v>0</v>
          </cell>
          <cell r="AC2360">
            <v>0</v>
          </cell>
          <cell r="AD2360">
            <v>0</v>
          </cell>
          <cell r="AJ2360">
            <v>0</v>
          </cell>
        </row>
        <row r="2361">
          <cell r="A2361">
            <v>28300451</v>
          </cell>
          <cell r="C2361" t="str">
            <v>accum Def Inc Tax - Tenaska Purchase</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t="str">
            <v>37a</v>
          </cell>
          <cell r="T2361">
            <v>22</v>
          </cell>
          <cell r="V2361">
            <v>0</v>
          </cell>
          <cell r="W2361">
            <v>0</v>
          </cell>
          <cell r="X2361">
            <v>0</v>
          </cell>
          <cell r="Y2361">
            <v>0</v>
          </cell>
          <cell r="AA2361">
            <v>0</v>
          </cell>
          <cell r="AC2361">
            <v>0</v>
          </cell>
          <cell r="AD2361">
            <v>0</v>
          </cell>
          <cell r="AJ2361">
            <v>0</v>
          </cell>
        </row>
        <row r="2362">
          <cell r="A2362">
            <v>28300452</v>
          </cell>
          <cell r="C2362" t="str">
            <v>FIT - Tight Sands Credit (TSCR)</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V2362">
            <v>0</v>
          </cell>
          <cell r="W2362">
            <v>0</v>
          </cell>
          <cell r="X2362">
            <v>0</v>
          </cell>
          <cell r="AD2362">
            <v>0</v>
          </cell>
          <cell r="AH2362">
            <v>0</v>
          </cell>
          <cell r="AJ2362">
            <v>0</v>
          </cell>
        </row>
        <row r="2363">
          <cell r="A2363">
            <v>28300461</v>
          </cell>
          <cell r="C2363" t="str">
            <v>accum Def Inc Tax - Cabot Gas Contract</v>
          </cell>
          <cell r="D2363">
            <v>0</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t="str">
            <v>37b</v>
          </cell>
          <cell r="T2363">
            <v>22</v>
          </cell>
          <cell r="V2363">
            <v>0</v>
          </cell>
          <cell r="W2363">
            <v>0</v>
          </cell>
          <cell r="X2363">
            <v>0</v>
          </cell>
          <cell r="Y2363">
            <v>0</v>
          </cell>
          <cell r="AA2363">
            <v>0</v>
          </cell>
          <cell r="AC2363">
            <v>0</v>
          </cell>
          <cell r="AD2363">
            <v>0</v>
          </cell>
          <cell r="AJ2363">
            <v>0</v>
          </cell>
        </row>
        <row r="2364">
          <cell r="A2364">
            <v>28300462</v>
          </cell>
          <cell r="C2364" t="str">
            <v>Investment Tax Credit Not Recognized</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V2364">
            <v>0</v>
          </cell>
          <cell r="W2364">
            <v>0</v>
          </cell>
          <cell r="X2364">
            <v>0</v>
          </cell>
          <cell r="AD2364">
            <v>0</v>
          </cell>
          <cell r="AH2364">
            <v>0</v>
          </cell>
          <cell r="AJ2364">
            <v>0</v>
          </cell>
        </row>
        <row r="2365">
          <cell r="A2365">
            <v>28300471</v>
          </cell>
          <cell r="C2365" t="str">
            <v>Deferred Income Tax - Virtual Right of Way Pr</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V2365">
            <v>0</v>
          </cell>
          <cell r="W2365">
            <v>0</v>
          </cell>
          <cell r="X2365">
            <v>0</v>
          </cell>
          <cell r="AD2365">
            <v>0</v>
          </cell>
          <cell r="AH2365">
            <v>0</v>
          </cell>
          <cell r="AJ2365">
            <v>0</v>
          </cell>
        </row>
        <row r="2366">
          <cell r="A2366">
            <v>28300481</v>
          </cell>
          <cell r="C2366" t="str">
            <v>Deferred FIT - FAS 133</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T2366" t="str">
            <v>58</v>
          </cell>
          <cell r="V2366">
            <v>0</v>
          </cell>
          <cell r="W2366">
            <v>0</v>
          </cell>
          <cell r="X2366">
            <v>0</v>
          </cell>
          <cell r="AD2366">
            <v>0</v>
          </cell>
          <cell r="AE2366">
            <v>0</v>
          </cell>
          <cell r="AF2366">
            <v>0</v>
          </cell>
          <cell r="AG2366">
            <v>0</v>
          </cell>
          <cell r="AJ2366">
            <v>0</v>
          </cell>
        </row>
        <row r="2367">
          <cell r="A2367">
            <v>28300501</v>
          </cell>
          <cell r="C2367" t="str">
            <v>DFIT Audit Adjustments</v>
          </cell>
          <cell r="D2367">
            <v>1532303.4</v>
          </cell>
          <cell r="E2367">
            <v>1502968.85</v>
          </cell>
          <cell r="F2367">
            <v>1473634.31</v>
          </cell>
          <cell r="G2367">
            <v>1444299.75</v>
          </cell>
          <cell r="H2367">
            <v>1424804.75</v>
          </cell>
          <cell r="I2367">
            <v>1405309.75</v>
          </cell>
          <cell r="J2367">
            <v>1385814.75</v>
          </cell>
          <cell r="K2367">
            <v>1366320.1</v>
          </cell>
          <cell r="L2367">
            <v>1346825.45</v>
          </cell>
          <cell r="M2367">
            <v>1327330.8</v>
          </cell>
          <cell r="N2367">
            <v>1307836.1499999999</v>
          </cell>
          <cell r="O2367">
            <v>1288341.5</v>
          </cell>
          <cell r="P2367">
            <v>1268845.8</v>
          </cell>
          <cell r="Q2367">
            <v>1389505.0633333332</v>
          </cell>
          <cell r="R2367" t="str">
            <v>35a</v>
          </cell>
          <cell r="S2367" t="str">
            <v>10a</v>
          </cell>
          <cell r="T2367" t="str">
            <v>28</v>
          </cell>
          <cell r="V2367">
            <v>0</v>
          </cell>
          <cell r="W2367">
            <v>0</v>
          </cell>
          <cell r="X2367">
            <v>0</v>
          </cell>
          <cell r="Y2367">
            <v>933469.5015473332</v>
          </cell>
          <cell r="Z2367">
            <v>456035.56178599998</v>
          </cell>
          <cell r="AA2367">
            <v>1389505.0633333332</v>
          </cell>
          <cell r="AD2367">
            <v>0</v>
          </cell>
          <cell r="AJ2367">
            <v>0</v>
          </cell>
        </row>
        <row r="2368">
          <cell r="A2368">
            <v>28300503</v>
          </cell>
          <cell r="C2368" t="str">
            <v>DFIT - FAS 133 Frwd Swap Int LT</v>
          </cell>
          <cell r="D2368">
            <v>-5161365.6900000004</v>
          </cell>
          <cell r="E2368">
            <v>-5140637.29</v>
          </cell>
          <cell r="F2368">
            <v>-5119908.8899999997</v>
          </cell>
          <cell r="G2368">
            <v>-5099180.49</v>
          </cell>
          <cell r="H2368">
            <v>-5078452.09</v>
          </cell>
          <cell r="I2368">
            <v>-5057723.6900000004</v>
          </cell>
          <cell r="J2368">
            <v>-5036995.29</v>
          </cell>
          <cell r="K2368">
            <v>-5016266.8899999997</v>
          </cell>
          <cell r="L2368">
            <v>-4995538.49</v>
          </cell>
          <cell r="M2368">
            <v>-4974810.09</v>
          </cell>
          <cell r="N2368">
            <v>-4954081.6900000004</v>
          </cell>
          <cell r="O2368">
            <v>-4933353.29</v>
          </cell>
          <cell r="P2368">
            <v>-4912624.8899999997</v>
          </cell>
          <cell r="Q2368">
            <v>-5036995.2899999991</v>
          </cell>
          <cell r="T2368" t="str">
            <v>5</v>
          </cell>
          <cell r="U2368" t="str">
            <v>No Change</v>
          </cell>
          <cell r="V2368">
            <v>-5036995.2899999991</v>
          </cell>
          <cell r="W2368">
            <v>-5036995.2899999991</v>
          </cell>
          <cell r="X2368">
            <v>-5036995.2899999991</v>
          </cell>
          <cell r="AD2368">
            <v>0</v>
          </cell>
          <cell r="AE2368">
            <v>0</v>
          </cell>
          <cell r="AF2368">
            <v>0</v>
          </cell>
          <cell r="AG2368">
            <v>0</v>
          </cell>
          <cell r="AJ2368">
            <v>0</v>
          </cell>
        </row>
        <row r="2369">
          <cell r="A2369">
            <v>28300511</v>
          </cell>
          <cell r="C2369" t="str">
            <v>Deferred FIT - PCA Customer Portion</v>
          </cell>
          <cell r="D2369">
            <v>-1350431.6</v>
          </cell>
          <cell r="E2369">
            <v>-1350431.6</v>
          </cell>
          <cell r="F2369">
            <v>-1350431.6</v>
          </cell>
          <cell r="G2369">
            <v>-1350431.6</v>
          </cell>
          <cell r="H2369">
            <v>-1350431.6</v>
          </cell>
          <cell r="I2369">
            <v>-1350431.6</v>
          </cell>
          <cell r="J2369">
            <v>-1350431.6</v>
          </cell>
          <cell r="K2369">
            <v>-1350431.6</v>
          </cell>
          <cell r="L2369">
            <v>-1350431.6</v>
          </cell>
          <cell r="M2369">
            <v>-1350431.6</v>
          </cell>
          <cell r="N2369">
            <v>-1350431.6</v>
          </cell>
          <cell r="O2369">
            <v>-1236584.3</v>
          </cell>
          <cell r="P2369">
            <v>-1236584.3</v>
          </cell>
          <cell r="Q2369">
            <v>-1336200.6875</v>
          </cell>
          <cell r="T2369" t="str">
            <v xml:space="preserve">58 </v>
          </cell>
          <cell r="U2369" t="str">
            <v>Changed</v>
          </cell>
          <cell r="V2369">
            <v>0</v>
          </cell>
          <cell r="W2369">
            <v>0</v>
          </cell>
          <cell r="X2369">
            <v>0</v>
          </cell>
          <cell r="AD2369">
            <v>0</v>
          </cell>
          <cell r="AE2369">
            <v>-1336200.6875</v>
          </cell>
          <cell r="AF2369">
            <v>-1336200.6875</v>
          </cell>
          <cell r="AG2369">
            <v>-1336200.6875</v>
          </cell>
          <cell r="AJ2369">
            <v>0</v>
          </cell>
        </row>
        <row r="2370">
          <cell r="A2370">
            <v>28300513</v>
          </cell>
          <cell r="C2370" t="str">
            <v>Indirect Cost Adjustment(b)</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t="str">
            <v>35a1</v>
          </cell>
          <cell r="S2370" t="str">
            <v>10b</v>
          </cell>
          <cell r="T2370" t="str">
            <v>28</v>
          </cell>
          <cell r="V2370">
            <v>0</v>
          </cell>
          <cell r="W2370">
            <v>0</v>
          </cell>
          <cell r="X2370">
            <v>0</v>
          </cell>
          <cell r="Y2370">
            <v>0</v>
          </cell>
          <cell r="Z2370">
            <v>0</v>
          </cell>
          <cell r="AA2370">
            <v>0</v>
          </cell>
          <cell r="AJ2370">
            <v>0</v>
          </cell>
        </row>
        <row r="2371">
          <cell r="A2371">
            <v>28300531</v>
          </cell>
          <cell r="C2371" t="str">
            <v>DFIT - 2007 Storm Damage Deferred</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V2371">
            <v>0</v>
          </cell>
          <cell r="W2371">
            <v>0</v>
          </cell>
          <cell r="X2371">
            <v>0</v>
          </cell>
          <cell r="AD2371">
            <v>0</v>
          </cell>
          <cell r="AH2371">
            <v>0</v>
          </cell>
          <cell r="AJ2371">
            <v>0</v>
          </cell>
        </row>
        <row r="2372">
          <cell r="A2372">
            <v>28300541</v>
          </cell>
          <cell r="C2372" t="str">
            <v>DFIT - Goldendale Deferral - UE-070533</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cell r="R2372" t="str">
            <v>37i</v>
          </cell>
          <cell r="T2372">
            <v>22</v>
          </cell>
          <cell r="V2372">
            <v>0</v>
          </cell>
          <cell r="W2372">
            <v>0</v>
          </cell>
          <cell r="X2372">
            <v>0</v>
          </cell>
          <cell r="Y2372">
            <v>0</v>
          </cell>
          <cell r="AA2372">
            <v>0</v>
          </cell>
          <cell r="AJ2372">
            <v>0</v>
          </cell>
        </row>
        <row r="2373">
          <cell r="A2373">
            <v>28300551</v>
          </cell>
          <cell r="C2373" t="str">
            <v>DFIT - Goldendale Carrying Costs - UE-070533</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t="str">
            <v>37i</v>
          </cell>
          <cell r="T2373">
            <v>22</v>
          </cell>
          <cell r="V2373">
            <v>0</v>
          </cell>
          <cell r="W2373">
            <v>0</v>
          </cell>
          <cell r="X2373">
            <v>0</v>
          </cell>
          <cell r="Y2373">
            <v>0</v>
          </cell>
          <cell r="AA2373">
            <v>0</v>
          </cell>
          <cell r="AJ2373">
            <v>0</v>
          </cell>
        </row>
        <row r="2374">
          <cell r="A2374">
            <v>28300561</v>
          </cell>
          <cell r="C2374" t="str">
            <v>DFIT - Interest Chelan PUD Reg Asset</v>
          </cell>
          <cell r="D2374">
            <v>-14849920.02</v>
          </cell>
          <cell r="E2374">
            <v>-14772976.720000001</v>
          </cell>
          <cell r="F2374">
            <v>-14696033.42</v>
          </cell>
          <cell r="G2374">
            <v>-14619086.619999999</v>
          </cell>
          <cell r="H2374">
            <v>-14542143.039999999</v>
          </cell>
          <cell r="I2374">
            <v>-14465199.460000001</v>
          </cell>
          <cell r="J2374">
            <v>-14388256.16</v>
          </cell>
          <cell r="K2374">
            <v>-14311312.300000001</v>
          </cell>
          <cell r="L2374">
            <v>-14234368.439999999</v>
          </cell>
          <cell r="M2374">
            <v>-14157425.140000001</v>
          </cell>
          <cell r="N2374">
            <v>-14080481.560000001</v>
          </cell>
          <cell r="O2374">
            <v>-14003538.26</v>
          </cell>
          <cell r="P2374">
            <v>-13926594.960000001</v>
          </cell>
          <cell r="Q2374">
            <v>-14388256.550833331</v>
          </cell>
          <cell r="R2374" t="str">
            <v>37l</v>
          </cell>
          <cell r="T2374" t="str">
            <v>22</v>
          </cell>
          <cell r="V2374">
            <v>0</v>
          </cell>
          <cell r="W2374">
            <v>0</v>
          </cell>
          <cell r="X2374">
            <v>0</v>
          </cell>
          <cell r="Y2374">
            <v>-14388256.550833331</v>
          </cell>
          <cell r="AA2374">
            <v>-14388256.550833331</v>
          </cell>
          <cell r="AJ2374">
            <v>0</v>
          </cell>
        </row>
        <row r="2375">
          <cell r="A2375">
            <v>28300571</v>
          </cell>
          <cell r="C2375" t="str">
            <v>DFIT - Mint Farm Deferred Costs</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t="str">
            <v>37j</v>
          </cell>
          <cell r="T2375" t="str">
            <v>22</v>
          </cell>
          <cell r="V2375">
            <v>0</v>
          </cell>
          <cell r="W2375">
            <v>0</v>
          </cell>
          <cell r="X2375">
            <v>0</v>
          </cell>
          <cell r="Y2375">
            <v>0</v>
          </cell>
          <cell r="AA2375">
            <v>0</v>
          </cell>
          <cell r="AD2375">
            <v>0</v>
          </cell>
          <cell r="AJ2375">
            <v>0</v>
          </cell>
        </row>
        <row r="2376">
          <cell r="A2376">
            <v>28300581</v>
          </cell>
          <cell r="C2376" t="str">
            <v>DFIT - Electric Conservation</v>
          </cell>
          <cell r="D2376">
            <v>-9086842.9700000007</v>
          </cell>
          <cell r="E2376">
            <v>-9049440.8800000008</v>
          </cell>
          <cell r="F2376">
            <v>-8899770.8599999994</v>
          </cell>
          <cell r="G2376">
            <v>-9156888.7400000002</v>
          </cell>
          <cell r="H2376">
            <v>-8023932.6699999999</v>
          </cell>
          <cell r="I2376">
            <v>-5334145.63</v>
          </cell>
          <cell r="J2376">
            <v>-7245725.9199999999</v>
          </cell>
          <cell r="K2376">
            <v>-7434510.8899999997</v>
          </cell>
          <cell r="L2376">
            <v>-7587317.2300000004</v>
          </cell>
          <cell r="M2376">
            <v>-8705097.1199999992</v>
          </cell>
          <cell r="N2376">
            <v>-9137785.0299999993</v>
          </cell>
          <cell r="O2376">
            <v>-9553306.0199999996</v>
          </cell>
          <cell r="P2376">
            <v>-9670611.7300000004</v>
          </cell>
          <cell r="Q2376">
            <v>-8292220.6950000003</v>
          </cell>
          <cell r="T2376" t="str">
            <v xml:space="preserve"> </v>
          </cell>
          <cell r="U2376" t="str">
            <v>Changed-Cons</v>
          </cell>
          <cell r="AH2376">
            <v>-8292220.6950000003</v>
          </cell>
          <cell r="AJ2376">
            <v>0</v>
          </cell>
        </row>
        <row r="2377">
          <cell r="A2377">
            <v>28300591</v>
          </cell>
          <cell r="C2377" t="str">
            <v>DFIT - 2008 Storm Damage Deferred</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AH2377">
            <v>0</v>
          </cell>
          <cell r="AJ2377">
            <v>0</v>
          </cell>
        </row>
        <row r="2378">
          <cell r="A2378">
            <v>28300601</v>
          </cell>
          <cell r="C2378" t="str">
            <v>DFIT - Mint Farm Variable Costs</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t="str">
            <v>37j</v>
          </cell>
          <cell r="T2378">
            <v>22</v>
          </cell>
          <cell r="V2378">
            <v>0</v>
          </cell>
          <cell r="W2378">
            <v>0</v>
          </cell>
          <cell r="X2378">
            <v>0</v>
          </cell>
          <cell r="Y2378">
            <v>0</v>
          </cell>
          <cell r="AA2378">
            <v>0</v>
          </cell>
          <cell r="AJ2378">
            <v>0</v>
          </cell>
        </row>
        <row r="2379">
          <cell r="A2379">
            <v>28300611</v>
          </cell>
          <cell r="C2379" t="str">
            <v>DFIT - Mint Farm Fixed Costs</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t="str">
            <v>37j</v>
          </cell>
          <cell r="T2379">
            <v>22</v>
          </cell>
          <cell r="V2379">
            <v>0</v>
          </cell>
          <cell r="W2379">
            <v>0</v>
          </cell>
          <cell r="X2379">
            <v>0</v>
          </cell>
          <cell r="Y2379">
            <v>0</v>
          </cell>
          <cell r="AA2379">
            <v>0</v>
          </cell>
          <cell r="AB2379" t="str">
            <v xml:space="preserve"> </v>
          </cell>
          <cell r="AJ2379">
            <v>0</v>
          </cell>
        </row>
        <row r="2380">
          <cell r="A2380">
            <v>28300621</v>
          </cell>
          <cell r="C2380" t="str">
            <v>DFIT UW Grant</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V2380">
            <v>0</v>
          </cell>
          <cell r="W2380">
            <v>0</v>
          </cell>
          <cell r="X2380">
            <v>0</v>
          </cell>
          <cell r="AD2380">
            <v>0</v>
          </cell>
          <cell r="AH2380">
            <v>0</v>
          </cell>
          <cell r="AJ2380">
            <v>0</v>
          </cell>
        </row>
        <row r="2381">
          <cell r="A2381">
            <v>28300631</v>
          </cell>
          <cell r="C2381" t="str">
            <v>DFIT WHE Var Costs</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t="str">
            <v>37k</v>
          </cell>
          <cell r="T2381">
            <v>22</v>
          </cell>
          <cell r="V2381">
            <v>0</v>
          </cell>
          <cell r="W2381">
            <v>0</v>
          </cell>
          <cell r="X2381">
            <v>0</v>
          </cell>
          <cell r="Y2381">
            <v>0</v>
          </cell>
          <cell r="AA2381">
            <v>0</v>
          </cell>
          <cell r="AB2381" t="str">
            <v xml:space="preserve"> </v>
          </cell>
          <cell r="AJ2381">
            <v>0</v>
          </cell>
        </row>
        <row r="2382">
          <cell r="A2382">
            <v>28300641</v>
          </cell>
          <cell r="C2382" t="str">
            <v>DFIT WHE Fixed Costs</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t="str">
            <v>37k</v>
          </cell>
          <cell r="T2382">
            <v>22</v>
          </cell>
          <cell r="V2382">
            <v>0</v>
          </cell>
          <cell r="W2382">
            <v>0</v>
          </cell>
          <cell r="X2382">
            <v>0</v>
          </cell>
          <cell r="Y2382">
            <v>0</v>
          </cell>
          <cell r="AA2382">
            <v>0</v>
          </cell>
          <cell r="AB2382" t="str">
            <v xml:space="preserve"> </v>
          </cell>
          <cell r="AJ2382">
            <v>0</v>
          </cell>
        </row>
        <row r="2383">
          <cell r="A2383">
            <v>28300651</v>
          </cell>
          <cell r="C2383" t="str">
            <v>DFIT - White River Reg Asset</v>
          </cell>
          <cell r="D2383">
            <v>-8321338.0599999996</v>
          </cell>
          <cell r="E2383">
            <v>-8279027.2999999998</v>
          </cell>
          <cell r="F2383">
            <v>-8236924.3799999999</v>
          </cell>
          <cell r="G2383">
            <v>-8068876.6399999997</v>
          </cell>
          <cell r="H2383">
            <v>-8029295.8099999996</v>
          </cell>
          <cell r="I2383">
            <v>-7987563.0800000001</v>
          </cell>
          <cell r="J2383">
            <v>-7946081.3600000003</v>
          </cell>
          <cell r="K2383">
            <v>-7904287.6500000004</v>
          </cell>
          <cell r="L2383">
            <v>-7862989.8600000003</v>
          </cell>
          <cell r="M2383">
            <v>-7820023.5499999998</v>
          </cell>
          <cell r="N2383">
            <v>-7777099.4100000001</v>
          </cell>
          <cell r="O2383">
            <v>-7735892.2300000004</v>
          </cell>
          <cell r="P2383">
            <v>-7693468.1500000004</v>
          </cell>
          <cell r="Q2383">
            <v>-7971288.697916667</v>
          </cell>
          <cell r="R2383" t="str">
            <v>37c</v>
          </cell>
          <cell r="T2383" t="str">
            <v>22</v>
          </cell>
          <cell r="V2383">
            <v>0</v>
          </cell>
          <cell r="W2383">
            <v>0</v>
          </cell>
          <cell r="X2383">
            <v>0</v>
          </cell>
          <cell r="Y2383">
            <v>-7971288.697916667</v>
          </cell>
          <cell r="AA2383">
            <v>-7971288.697916667</v>
          </cell>
          <cell r="AC2383">
            <v>0</v>
          </cell>
          <cell r="AD2383">
            <v>0</v>
          </cell>
          <cell r="AJ2383">
            <v>0</v>
          </cell>
        </row>
        <row r="2384">
          <cell r="A2384">
            <v>28300661</v>
          </cell>
          <cell r="C2384" t="str">
            <v>DFIT - FIT MF UE090704</v>
          </cell>
          <cell r="D2384">
            <v>-9534613.9000000004</v>
          </cell>
          <cell r="E2384">
            <v>-9450466.5500000007</v>
          </cell>
          <cell r="F2384">
            <v>-9366319.1999999993</v>
          </cell>
          <cell r="G2384">
            <v>-9282171.8499999996</v>
          </cell>
          <cell r="H2384">
            <v>-9198024.5</v>
          </cell>
          <cell r="I2384">
            <v>-9113877.1500000004</v>
          </cell>
          <cell r="J2384">
            <v>-9029729.8000000007</v>
          </cell>
          <cell r="K2384">
            <v>-8945582.4499999993</v>
          </cell>
          <cell r="L2384">
            <v>-8861435.0999999996</v>
          </cell>
          <cell r="M2384">
            <v>-8777287.75</v>
          </cell>
          <cell r="N2384">
            <v>-8693140.4000000004</v>
          </cell>
          <cell r="O2384">
            <v>-8608993.0500000007</v>
          </cell>
          <cell r="P2384">
            <v>-8524845.6999999993</v>
          </cell>
          <cell r="Q2384">
            <v>-9029729.7999999989</v>
          </cell>
          <cell r="R2384" t="str">
            <v>37j</v>
          </cell>
          <cell r="T2384" t="str">
            <v>22</v>
          </cell>
          <cell r="V2384">
            <v>0</v>
          </cell>
          <cell r="W2384">
            <v>0</v>
          </cell>
          <cell r="X2384">
            <v>0</v>
          </cell>
          <cell r="Y2384">
            <v>-9029729.7999999989</v>
          </cell>
          <cell r="AA2384">
            <v>-9029729.7999999989</v>
          </cell>
          <cell r="AB2384" t="str">
            <v xml:space="preserve"> </v>
          </cell>
          <cell r="AJ2384">
            <v>0</v>
          </cell>
        </row>
        <row r="2385">
          <cell r="A2385">
            <v>28300671</v>
          </cell>
          <cell r="C2385" t="str">
            <v>DFIT - FIT WHE UE090704</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t="str">
            <v>37k</v>
          </cell>
          <cell r="T2385" t="str">
            <v>22</v>
          </cell>
          <cell r="V2385">
            <v>0</v>
          </cell>
          <cell r="W2385">
            <v>0</v>
          </cell>
          <cell r="X2385">
            <v>0</v>
          </cell>
          <cell r="Y2385">
            <v>0</v>
          </cell>
          <cell r="AA2385">
            <v>0</v>
          </cell>
          <cell r="AB2385" t="str">
            <v xml:space="preserve"> </v>
          </cell>
          <cell r="AJ2385">
            <v>0</v>
          </cell>
        </row>
        <row r="2386">
          <cell r="A2386">
            <v>28300681</v>
          </cell>
          <cell r="C2386" t="str">
            <v>DFIT PTCs Def Post 6-2010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T2386" t="str">
            <v>22</v>
          </cell>
          <cell r="V2386">
            <v>0</v>
          </cell>
          <cell r="W2386">
            <v>0</v>
          </cell>
          <cell r="X2386">
            <v>0</v>
          </cell>
          <cell r="AB2386">
            <v>0</v>
          </cell>
          <cell r="AC2386">
            <v>0</v>
          </cell>
          <cell r="AD2386">
            <v>0</v>
          </cell>
          <cell r="AJ2386">
            <v>0</v>
          </cell>
        </row>
        <row r="2387">
          <cell r="A2387">
            <v>28300691</v>
          </cell>
          <cell r="C2387" t="str">
            <v>DFIT PTC Carrying Cost</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T2387" t="str">
            <v>22</v>
          </cell>
          <cell r="V2387">
            <v>0</v>
          </cell>
          <cell r="W2387">
            <v>0</v>
          </cell>
          <cell r="X2387">
            <v>0</v>
          </cell>
          <cell r="AB2387">
            <v>0</v>
          </cell>
          <cell r="AC2387">
            <v>0</v>
          </cell>
          <cell r="AD2387">
            <v>0</v>
          </cell>
          <cell r="AJ2387">
            <v>0</v>
          </cell>
        </row>
        <row r="2388">
          <cell r="A2388">
            <v>28300701</v>
          </cell>
          <cell r="C2388" t="str">
            <v>DFIT-CFH OCI Gain ST</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T2388" t="str">
            <v>58</v>
          </cell>
          <cell r="V2388">
            <v>0</v>
          </cell>
          <cell r="W2388">
            <v>0</v>
          </cell>
          <cell r="X2388">
            <v>0</v>
          </cell>
          <cell r="AE2388">
            <v>0</v>
          </cell>
          <cell r="AF2388">
            <v>0</v>
          </cell>
          <cell r="AG2388">
            <v>0</v>
          </cell>
          <cell r="AJ2388">
            <v>0</v>
          </cell>
        </row>
        <row r="2389">
          <cell r="A2389">
            <v>28300721</v>
          </cell>
          <cell r="C2389" t="str">
            <v>DFIT - Lower Snake River Deferred Costs</v>
          </cell>
          <cell r="D2389">
            <v>-918671.82</v>
          </cell>
          <cell r="E2389">
            <v>-787432.32</v>
          </cell>
          <cell r="F2389">
            <v>-656192.81999999995</v>
          </cell>
          <cell r="G2389">
            <v>-524953.31999999995</v>
          </cell>
          <cell r="H2389">
            <v>-393713.82</v>
          </cell>
          <cell r="I2389">
            <v>-262474.32</v>
          </cell>
          <cell r="J2389">
            <v>-131234.82</v>
          </cell>
          <cell r="K2389">
            <v>0</v>
          </cell>
          <cell r="L2389">
            <v>0</v>
          </cell>
          <cell r="M2389">
            <v>0</v>
          </cell>
          <cell r="N2389">
            <v>0</v>
          </cell>
          <cell r="O2389">
            <v>0</v>
          </cell>
          <cell r="P2389">
            <v>0</v>
          </cell>
          <cell r="Q2389">
            <v>-267944.77749999997</v>
          </cell>
          <cell r="R2389" t="str">
            <v>37m</v>
          </cell>
          <cell r="T2389" t="str">
            <v>22</v>
          </cell>
          <cell r="V2389">
            <v>0</v>
          </cell>
          <cell r="W2389">
            <v>0</v>
          </cell>
          <cell r="X2389">
            <v>0</v>
          </cell>
          <cell r="Y2389">
            <v>-267944.77749999997</v>
          </cell>
          <cell r="AA2389">
            <v>-267944.77749999997</v>
          </cell>
          <cell r="AB2389" t="str">
            <v xml:space="preserve"> </v>
          </cell>
          <cell r="AJ2389">
            <v>0</v>
          </cell>
        </row>
        <row r="2390">
          <cell r="A2390">
            <v>28300731</v>
          </cell>
          <cell r="C2390" t="str">
            <v>DFIT - Ferndale Purchase Deferrals - Long Term</v>
          </cell>
          <cell r="D2390">
            <v>-6460437.1200000001</v>
          </cell>
          <cell r="E2390">
            <v>-6328591.4199999999</v>
          </cell>
          <cell r="F2390">
            <v>-6196745.7199999997</v>
          </cell>
          <cell r="G2390">
            <v>-6064900.0199999996</v>
          </cell>
          <cell r="H2390">
            <v>-5933054.3200000003</v>
          </cell>
          <cell r="I2390">
            <v>-5801208.6200000001</v>
          </cell>
          <cell r="J2390">
            <v>-5669362.9199999999</v>
          </cell>
          <cell r="K2390">
            <v>-5537517.2199999997</v>
          </cell>
          <cell r="L2390">
            <v>-5405671.5199999996</v>
          </cell>
          <cell r="M2390">
            <v>-5273825.82</v>
          </cell>
          <cell r="N2390">
            <v>-5141980.12</v>
          </cell>
          <cell r="O2390">
            <v>-5010134.42</v>
          </cell>
          <cell r="P2390">
            <v>-4878288.72</v>
          </cell>
          <cell r="Q2390">
            <v>-5669362.9200000009</v>
          </cell>
          <cell r="R2390" t="str">
            <v>37d</v>
          </cell>
          <cell r="T2390" t="str">
            <v>22</v>
          </cell>
          <cell r="V2390">
            <v>0</v>
          </cell>
          <cell r="W2390">
            <v>0</v>
          </cell>
          <cell r="X2390">
            <v>0</v>
          </cell>
          <cell r="Y2390">
            <v>-5669362.9200000009</v>
          </cell>
          <cell r="AA2390">
            <v>-5669362.9200000009</v>
          </cell>
          <cell r="AB2390" t="str">
            <v xml:space="preserve"> </v>
          </cell>
          <cell r="AJ2390">
            <v>0</v>
          </cell>
        </row>
        <row r="2391">
          <cell r="A2391">
            <v>28300741</v>
          </cell>
          <cell r="C2391" t="str">
            <v>DFIT-Variable Deferred Cost Baker Upgrade_LT</v>
          </cell>
          <cell r="D2391">
            <v>-726657.37</v>
          </cell>
          <cell r="E2391">
            <v>-707017.82</v>
          </cell>
          <cell r="F2391">
            <v>-687378.27</v>
          </cell>
          <cell r="G2391">
            <v>-667738.72</v>
          </cell>
          <cell r="H2391">
            <v>-648099.17000000004</v>
          </cell>
          <cell r="I2391">
            <v>-628459.62</v>
          </cell>
          <cell r="J2391">
            <v>-608820.06999999995</v>
          </cell>
          <cell r="K2391">
            <v>-589180.52</v>
          </cell>
          <cell r="L2391">
            <v>-569540.97</v>
          </cell>
          <cell r="M2391">
            <v>-549901.42000000004</v>
          </cell>
          <cell r="N2391">
            <v>-530261.87</v>
          </cell>
          <cell r="O2391">
            <v>-510622.32</v>
          </cell>
          <cell r="P2391">
            <v>-490982.77</v>
          </cell>
          <cell r="Q2391">
            <v>-608820.06999999995</v>
          </cell>
          <cell r="R2391" t="str">
            <v>37b</v>
          </cell>
          <cell r="T2391" t="str">
            <v>22</v>
          </cell>
          <cell r="V2391">
            <v>0</v>
          </cell>
          <cell r="W2391">
            <v>0</v>
          </cell>
          <cell r="X2391">
            <v>0</v>
          </cell>
          <cell r="Y2391">
            <v>-608820.06999999995</v>
          </cell>
          <cell r="AA2391">
            <v>-608820.06999999995</v>
          </cell>
          <cell r="AB2391" t="str">
            <v xml:space="preserve"> </v>
          </cell>
          <cell r="AJ2391">
            <v>0</v>
          </cell>
        </row>
        <row r="2392">
          <cell r="A2392">
            <v>28300751</v>
          </cell>
          <cell r="C2392" t="str">
            <v>DFIT-BioFuels Sch 91 Var Deferral</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T2392" t="str">
            <v>22</v>
          </cell>
          <cell r="V2392">
            <v>0</v>
          </cell>
          <cell r="W2392">
            <v>0</v>
          </cell>
          <cell r="X2392">
            <v>0</v>
          </cell>
          <cell r="AB2392">
            <v>0</v>
          </cell>
          <cell r="AC2392">
            <v>0</v>
          </cell>
          <cell r="AD2392">
            <v>0</v>
          </cell>
          <cell r="AJ2392">
            <v>0</v>
          </cell>
        </row>
        <row r="2393">
          <cell r="A2393">
            <v>28300761</v>
          </cell>
          <cell r="C2393" t="str">
            <v>DFIT-Operating Lease Obligation-LT</v>
          </cell>
          <cell r="D2393">
            <v>-1890939.75</v>
          </cell>
          <cell r="E2393">
            <v>-1886948.7</v>
          </cell>
          <cell r="F2393">
            <v>-2129786.75</v>
          </cell>
          <cell r="G2393">
            <v>-2381262.4500000002</v>
          </cell>
          <cell r="H2393">
            <v>-2596126.0499999998</v>
          </cell>
          <cell r="I2393">
            <v>-2626048.9500000002</v>
          </cell>
          <cell r="J2393">
            <v>-2653817.6</v>
          </cell>
          <cell r="K2393">
            <v>-2674841.4</v>
          </cell>
          <cell r="L2393">
            <v>-2674841.4</v>
          </cell>
          <cell r="M2393">
            <v>-2704389.1</v>
          </cell>
          <cell r="N2393">
            <v>-2704389.1</v>
          </cell>
          <cell r="O2393">
            <v>-2704389.1</v>
          </cell>
          <cell r="P2393">
            <v>-2720382.7</v>
          </cell>
          <cell r="Q2393">
            <v>-2503541.8187500001</v>
          </cell>
          <cell r="T2393" t="str">
            <v>57</v>
          </cell>
          <cell r="AE2393">
            <v>-2503541.8187500001</v>
          </cell>
          <cell r="AF2393">
            <v>-2503541.8187500001</v>
          </cell>
          <cell r="AG2393">
            <v>-2503541.8187500001</v>
          </cell>
          <cell r="AJ2393">
            <v>0</v>
          </cell>
        </row>
        <row r="2394">
          <cell r="A2394">
            <v>28302001</v>
          </cell>
          <cell r="C2394" t="str">
            <v>DFIT-Electric Residential Decoupling Re</v>
          </cell>
          <cell r="D2394">
            <v>-9766649.6600000001</v>
          </cell>
          <cell r="E2394">
            <v>-9035294.1099999994</v>
          </cell>
          <cell r="F2394">
            <v>-7393742.8399999999</v>
          </cell>
          <cell r="G2394">
            <v>-6649419.2199999997</v>
          </cell>
          <cell r="H2394">
            <v>-7107107.6600000001</v>
          </cell>
          <cell r="I2394">
            <v>-9356679.7699999996</v>
          </cell>
          <cell r="J2394">
            <v>-10729016.630000001</v>
          </cell>
          <cell r="K2394">
            <v>-13214001.65</v>
          </cell>
          <cell r="L2394">
            <v>-11298422.960000001</v>
          </cell>
          <cell r="M2394">
            <v>-12095246.99</v>
          </cell>
          <cell r="N2394">
            <v>-11645988.84</v>
          </cell>
          <cell r="O2394">
            <v>-11130138.9</v>
          </cell>
          <cell r="P2394">
            <v>-11547767.4</v>
          </cell>
          <cell r="Q2394">
            <v>-10026022.341666667</v>
          </cell>
          <cell r="T2394" t="str">
            <v>58</v>
          </cell>
          <cell r="U2394" t="str">
            <v>Changed</v>
          </cell>
          <cell r="V2394">
            <v>0</v>
          </cell>
          <cell r="W2394">
            <v>0</v>
          </cell>
          <cell r="X2394">
            <v>0</v>
          </cell>
          <cell r="AD2394">
            <v>0</v>
          </cell>
          <cell r="AE2394">
            <v>-10026022.341666667</v>
          </cell>
          <cell r="AF2394">
            <v>-10026022.341666667</v>
          </cell>
          <cell r="AG2394">
            <v>-10026022.341666667</v>
          </cell>
          <cell r="AJ2394">
            <v>0</v>
          </cell>
        </row>
        <row r="2395">
          <cell r="A2395">
            <v>28302002</v>
          </cell>
          <cell r="C2395" t="str">
            <v>DFIT-Gas Residential Decoupling Revenue</v>
          </cell>
          <cell r="D2395">
            <v>-19139206.800000001</v>
          </cell>
          <cell r="E2395">
            <v>-20831503.210000001</v>
          </cell>
          <cell r="F2395">
            <v>-20560370.989999998</v>
          </cell>
          <cell r="G2395">
            <v>-20812411.649999999</v>
          </cell>
          <cell r="H2395">
            <v>-21173743.829999998</v>
          </cell>
          <cell r="I2395">
            <v>-23675892.75</v>
          </cell>
          <cell r="J2395">
            <v>-24896407.539999999</v>
          </cell>
          <cell r="K2395">
            <v>-27436832.16</v>
          </cell>
          <cell r="L2395">
            <v>-27011594.370000001</v>
          </cell>
          <cell r="M2395">
            <v>-27418685.93</v>
          </cell>
          <cell r="N2395">
            <v>-27599853.34</v>
          </cell>
          <cell r="O2395">
            <v>-27913578.59</v>
          </cell>
          <cell r="P2395">
            <v>-28174889.32</v>
          </cell>
          <cell r="Q2395">
            <v>-24415660.201666668</v>
          </cell>
          <cell r="T2395" t="str">
            <v>58</v>
          </cell>
          <cell r="U2395" t="str">
            <v>Changed</v>
          </cell>
          <cell r="V2395">
            <v>0</v>
          </cell>
          <cell r="W2395">
            <v>0</v>
          </cell>
          <cell r="X2395">
            <v>0</v>
          </cell>
          <cell r="AD2395">
            <v>0</v>
          </cell>
          <cell r="AE2395">
            <v>-24415660.201666668</v>
          </cell>
          <cell r="AF2395">
            <v>-24415660.201666668</v>
          </cell>
          <cell r="AG2395">
            <v>-24415660.201666668</v>
          </cell>
          <cell r="AJ2395">
            <v>0</v>
          </cell>
        </row>
        <row r="2396">
          <cell r="A2396">
            <v>28302011</v>
          </cell>
          <cell r="C2396" t="str">
            <v>DFIT-Electric NONResidential Decoupling</v>
          </cell>
          <cell r="D2396">
            <v>-3357594.5</v>
          </cell>
          <cell r="E2396">
            <v>-3282769.5</v>
          </cell>
          <cell r="F2396">
            <v>-2989799.41</v>
          </cell>
          <cell r="G2396">
            <v>-3076073.3</v>
          </cell>
          <cell r="H2396">
            <v>-3112055.88</v>
          </cell>
          <cell r="I2396">
            <v>-3400940.69</v>
          </cell>
          <cell r="J2396">
            <v>-3984513.86</v>
          </cell>
          <cell r="K2396">
            <v>-4736772.87</v>
          </cell>
          <cell r="L2396">
            <v>-3584342.21</v>
          </cell>
          <cell r="M2396">
            <v>-3822824.39</v>
          </cell>
          <cell r="N2396">
            <v>-3798380.68</v>
          </cell>
          <cell r="O2396">
            <v>-3859340.79</v>
          </cell>
          <cell r="P2396">
            <v>-4135310.84</v>
          </cell>
          <cell r="Q2396">
            <v>-3616188.8541666674</v>
          </cell>
          <cell r="T2396" t="str">
            <v>58</v>
          </cell>
          <cell r="U2396" t="str">
            <v>Changed</v>
          </cell>
          <cell r="V2396">
            <v>0</v>
          </cell>
          <cell r="W2396">
            <v>0</v>
          </cell>
          <cell r="X2396">
            <v>0</v>
          </cell>
          <cell r="AD2396">
            <v>0</v>
          </cell>
          <cell r="AE2396">
            <v>-3616188.8541666674</v>
          </cell>
          <cell r="AF2396">
            <v>-3616188.8541666674</v>
          </cell>
          <cell r="AG2396">
            <v>-3616188.8541666674</v>
          </cell>
          <cell r="AJ2396">
            <v>0</v>
          </cell>
        </row>
        <row r="2397">
          <cell r="A2397">
            <v>28302012</v>
          </cell>
          <cell r="C2397" t="str">
            <v>DFIT-Gas NONResidential Decoupling Reve</v>
          </cell>
          <cell r="D2397">
            <v>-4896144.3600000003</v>
          </cell>
          <cell r="E2397">
            <v>-5247994.58</v>
          </cell>
          <cell r="F2397">
            <v>-5338376.5599999996</v>
          </cell>
          <cell r="G2397">
            <v>-4872530.3</v>
          </cell>
          <cell r="H2397">
            <v>-5202306.7300000004</v>
          </cell>
          <cell r="I2397">
            <v>-5943713.4000000004</v>
          </cell>
          <cell r="J2397">
            <v>-6046058.7000000002</v>
          </cell>
          <cell r="K2397">
            <v>-6642884.46</v>
          </cell>
          <cell r="L2397">
            <v>-6480221.3399999999</v>
          </cell>
          <cell r="M2397">
            <v>-6450270.4800000004</v>
          </cell>
          <cell r="N2397">
            <v>-6403128.7699999996</v>
          </cell>
          <cell r="O2397">
            <v>-6479790.3399999999</v>
          </cell>
          <cell r="P2397">
            <v>-6349302.1699999999</v>
          </cell>
          <cell r="Q2397">
            <v>-5894166.5770833334</v>
          </cell>
          <cell r="T2397" t="str">
            <v>58</v>
          </cell>
          <cell r="U2397" t="str">
            <v>Changed</v>
          </cell>
          <cell r="V2397">
            <v>0</v>
          </cell>
          <cell r="W2397">
            <v>0</v>
          </cell>
          <cell r="X2397">
            <v>0</v>
          </cell>
          <cell r="AD2397">
            <v>0</v>
          </cell>
          <cell r="AE2397">
            <v>-5894166.5770833334</v>
          </cell>
          <cell r="AF2397">
            <v>-5894166.5770833334</v>
          </cell>
          <cell r="AG2397">
            <v>-5894166.5770833334</v>
          </cell>
          <cell r="AJ2397">
            <v>0</v>
          </cell>
        </row>
        <row r="2398">
          <cell r="A2398">
            <v>28302021</v>
          </cell>
          <cell r="C2398" t="str">
            <v>DFIT Electric Property Tax Tracker Schedule 140 - LT</v>
          </cell>
          <cell r="D2398">
            <v>-10323230.699999999</v>
          </cell>
          <cell r="E2398">
            <v>-10598131.550000001</v>
          </cell>
          <cell r="F2398">
            <v>-10884017.85</v>
          </cell>
          <cell r="G2398">
            <v>-10456400.18</v>
          </cell>
          <cell r="H2398">
            <v>-10469632.279999999</v>
          </cell>
          <cell r="I2398">
            <v>-10655630.33</v>
          </cell>
          <cell r="J2398">
            <v>-11388554.18</v>
          </cell>
          <cell r="K2398">
            <v>-12024445.73</v>
          </cell>
          <cell r="L2398">
            <v>-12612463.93</v>
          </cell>
          <cell r="M2398">
            <v>-11573608.98</v>
          </cell>
          <cell r="N2398">
            <v>-11744868.880000001</v>
          </cell>
          <cell r="O2398">
            <v>-11265621.93</v>
          </cell>
          <cell r="P2398">
            <v>-11463316.98</v>
          </cell>
          <cell r="Q2398">
            <v>-11213887.471666666</v>
          </cell>
          <cell r="T2398" t="str">
            <v xml:space="preserve"> </v>
          </cell>
          <cell r="U2398" t="str">
            <v>Changed</v>
          </cell>
          <cell r="AH2398">
            <v>-11213887.471666666</v>
          </cell>
          <cell r="AJ2398">
            <v>0</v>
          </cell>
        </row>
        <row r="2399">
          <cell r="A2399">
            <v>28302022</v>
          </cell>
          <cell r="C2399" t="str">
            <v>DFIT-Gas Property Tax Tracker Schedule 140 -LT</v>
          </cell>
          <cell r="D2399">
            <v>-4176673.83</v>
          </cell>
          <cell r="E2399">
            <v>-4401766.88</v>
          </cell>
          <cell r="F2399">
            <v>-4139119.18</v>
          </cell>
          <cell r="G2399">
            <v>-3667066.61</v>
          </cell>
          <cell r="H2399">
            <v>-3294654.71</v>
          </cell>
          <cell r="I2399">
            <v>-3137530.96</v>
          </cell>
          <cell r="J2399">
            <v>-3286286.25</v>
          </cell>
          <cell r="K2399">
            <v>-3515340.25</v>
          </cell>
          <cell r="L2399">
            <v>-3804827.35</v>
          </cell>
          <cell r="M2399">
            <v>-3986156.75</v>
          </cell>
          <cell r="N2399">
            <v>-4323923.2</v>
          </cell>
          <cell r="O2399">
            <v>-4587812.7</v>
          </cell>
          <cell r="P2399">
            <v>-4888014</v>
          </cell>
          <cell r="Q2399">
            <v>-3889735.7295833337</v>
          </cell>
          <cell r="T2399" t="str">
            <v xml:space="preserve"> </v>
          </cell>
          <cell r="U2399" t="str">
            <v>Changed</v>
          </cell>
          <cell r="AH2399">
            <v>-3889735.7295833337</v>
          </cell>
          <cell r="AJ2399">
            <v>0</v>
          </cell>
        </row>
        <row r="2400">
          <cell r="A2400">
            <v>28302031</v>
          </cell>
          <cell r="C2400" t="str">
            <v>DFIT-Decoupling Sch 26 &amp; 31</v>
          </cell>
          <cell r="D2400">
            <v>-810121.9</v>
          </cell>
          <cell r="E2400">
            <v>-905153.75</v>
          </cell>
          <cell r="F2400">
            <v>-1163646.6000000001</v>
          </cell>
          <cell r="G2400">
            <v>-1042303.25</v>
          </cell>
          <cell r="H2400">
            <v>-1245899.92</v>
          </cell>
          <cell r="I2400">
            <v>-1161232.17</v>
          </cell>
          <cell r="J2400">
            <v>-1332919.75</v>
          </cell>
          <cell r="K2400">
            <v>-1378286.82</v>
          </cell>
          <cell r="L2400">
            <v>-536942.6</v>
          </cell>
          <cell r="M2400">
            <v>-380565.1</v>
          </cell>
          <cell r="N2400">
            <v>-674291.02</v>
          </cell>
          <cell r="O2400">
            <v>-304131.76</v>
          </cell>
          <cell r="P2400">
            <v>-94629.3</v>
          </cell>
          <cell r="Q2400">
            <v>-881479.0283333332</v>
          </cell>
          <cell r="T2400" t="str">
            <v>58</v>
          </cell>
          <cell r="U2400" t="str">
            <v>Changed</v>
          </cell>
          <cell r="V2400">
            <v>0</v>
          </cell>
          <cell r="W2400">
            <v>0</v>
          </cell>
          <cell r="X2400">
            <v>0</v>
          </cell>
          <cell r="AD2400">
            <v>0</v>
          </cell>
          <cell r="AE2400">
            <v>-881479.0283333332</v>
          </cell>
          <cell r="AF2400">
            <v>-881479.0283333332</v>
          </cell>
          <cell r="AG2400">
            <v>-881479.0283333332</v>
          </cell>
          <cell r="AJ2400">
            <v>0</v>
          </cell>
        </row>
        <row r="2401">
          <cell r="A2401">
            <v>28302032</v>
          </cell>
          <cell r="C2401" t="str">
            <v>DFIT-Decoupling Sch 85 &amp; 87</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T2401" t="str">
            <v>39</v>
          </cell>
          <cell r="V2401">
            <v>0</v>
          </cell>
          <cell r="W2401">
            <v>0</v>
          </cell>
          <cell r="X2401">
            <v>0</v>
          </cell>
          <cell r="AC2401">
            <v>0</v>
          </cell>
          <cell r="AD2401">
            <v>0</v>
          </cell>
          <cell r="AJ2401">
            <v>0</v>
          </cell>
        </row>
        <row r="2402">
          <cell r="A2402">
            <v>28302041</v>
          </cell>
          <cell r="C2402" t="str">
            <v>DFIT-Major Inspection-Long Term</v>
          </cell>
          <cell r="D2402">
            <v>-5962895.3099999996</v>
          </cell>
          <cell r="E2402">
            <v>-6340064.1900000004</v>
          </cell>
          <cell r="F2402">
            <v>-6216185.29</v>
          </cell>
          <cell r="G2402">
            <v>-6225566.1699999999</v>
          </cell>
          <cell r="H2402">
            <v>-6108113.7999999998</v>
          </cell>
          <cell r="I2402">
            <v>-6111150.8499999996</v>
          </cell>
          <cell r="J2402">
            <v>-5977746.7000000002</v>
          </cell>
          <cell r="K2402">
            <v>-5837624.75</v>
          </cell>
          <cell r="L2402">
            <v>-5653811.6500000004</v>
          </cell>
          <cell r="M2402">
            <v>-7424741.5599999996</v>
          </cell>
          <cell r="N2402">
            <v>-7786002.5999999996</v>
          </cell>
          <cell r="O2402">
            <v>-7980941.25</v>
          </cell>
          <cell r="P2402">
            <v>-7856467.4800000004</v>
          </cell>
          <cell r="Q2402">
            <v>-6547635.8504166668</v>
          </cell>
          <cell r="AH2402">
            <v>-6547635.8504166668</v>
          </cell>
          <cell r="AJ2402">
            <v>0</v>
          </cell>
        </row>
        <row r="2403">
          <cell r="A2403">
            <v>28302042</v>
          </cell>
          <cell r="C2403" t="str">
            <v>DFIT-Gas ROR Over Earning-Decoupling Revenue -LT</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T2403" t="str">
            <v>39</v>
          </cell>
          <cell r="V2403">
            <v>0</v>
          </cell>
          <cell r="W2403">
            <v>0</v>
          </cell>
          <cell r="X2403">
            <v>0</v>
          </cell>
          <cell r="AC2403">
            <v>0</v>
          </cell>
          <cell r="AD2403">
            <v>0</v>
          </cell>
          <cell r="AJ2403">
            <v>0</v>
          </cell>
        </row>
        <row r="2404">
          <cell r="A2404">
            <v>28302051</v>
          </cell>
          <cell r="C2404" t="str">
            <v>DFIT-Colstrip 3&amp;4 Overhaul Costs-LT</v>
          </cell>
          <cell r="D2404">
            <v>-2066183.23</v>
          </cell>
          <cell r="E2404">
            <v>-2147795.8199999998</v>
          </cell>
          <cell r="F2404">
            <v>-2145536.7000000002</v>
          </cell>
          <cell r="G2404">
            <v>-2064079.31</v>
          </cell>
          <cell r="H2404">
            <v>-1982621.92</v>
          </cell>
          <cell r="I2404">
            <v>-1901164.54</v>
          </cell>
          <cell r="J2404">
            <v>-1964614.33</v>
          </cell>
          <cell r="K2404">
            <v>-2055812.65</v>
          </cell>
          <cell r="L2404">
            <v>-2342261.56</v>
          </cell>
          <cell r="M2404">
            <v>-2865768.23</v>
          </cell>
          <cell r="N2404">
            <v>-3220535.25</v>
          </cell>
          <cell r="O2404">
            <v>-2722326.78</v>
          </cell>
          <cell r="P2404">
            <v>-2615399.0299999998</v>
          </cell>
          <cell r="Q2404">
            <v>-2312775.6850000001</v>
          </cell>
          <cell r="AH2404">
            <v>-2312775.6850000001</v>
          </cell>
          <cell r="AJ2404">
            <v>0</v>
          </cell>
        </row>
        <row r="2405">
          <cell r="A2405">
            <v>28302061</v>
          </cell>
          <cell r="C2405" t="str">
            <v>DFIT - Electron Unrecovered Loss</v>
          </cell>
          <cell r="D2405">
            <v>-3997176.14</v>
          </cell>
          <cell r="E2405">
            <v>-3898257.39</v>
          </cell>
          <cell r="F2405">
            <v>-3798176.49</v>
          </cell>
          <cell r="G2405">
            <v>-3699257.74</v>
          </cell>
          <cell r="H2405">
            <v>-3600338.99</v>
          </cell>
          <cell r="I2405">
            <v>-3501420.24</v>
          </cell>
          <cell r="J2405">
            <v>-3402501.49</v>
          </cell>
          <cell r="K2405">
            <v>-3303582.74</v>
          </cell>
          <cell r="L2405">
            <v>-3204663.99</v>
          </cell>
          <cell r="M2405">
            <v>-3105745.24</v>
          </cell>
          <cell r="N2405">
            <v>-3006826.49</v>
          </cell>
          <cell r="O2405">
            <v>-2907907.74</v>
          </cell>
          <cell r="P2405">
            <v>-2808988.99</v>
          </cell>
          <cell r="Q2405">
            <v>-3402646.758750001</v>
          </cell>
          <cell r="R2405" t="str">
            <v>37i</v>
          </cell>
          <cell r="T2405" t="str">
            <v>22</v>
          </cell>
          <cell r="V2405">
            <v>0</v>
          </cell>
          <cell r="W2405">
            <v>0</v>
          </cell>
          <cell r="X2405">
            <v>0</v>
          </cell>
          <cell r="Y2405">
            <v>-3402646.758750001</v>
          </cell>
          <cell r="AA2405">
            <v>-3402646.758750001</v>
          </cell>
          <cell r="AB2405" t="str">
            <v xml:space="preserve"> </v>
          </cell>
          <cell r="AJ2405">
            <v>0</v>
          </cell>
        </row>
        <row r="2406">
          <cell r="A2406">
            <v>28302071</v>
          </cell>
          <cell r="C2406" t="str">
            <v>DFIT-Elec ROR Over Earning-Decoupling Revenue-LT</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T2406" t="str">
            <v>22</v>
          </cell>
          <cell r="V2406">
            <v>0</v>
          </cell>
          <cell r="W2406">
            <v>0</v>
          </cell>
          <cell r="X2406">
            <v>0</v>
          </cell>
          <cell r="AB2406">
            <v>0</v>
          </cell>
          <cell r="AC2406">
            <v>0</v>
          </cell>
          <cell r="AD2406">
            <v>0</v>
          </cell>
          <cell r="AJ2406">
            <v>0</v>
          </cell>
        </row>
        <row r="2407">
          <cell r="A2407" t="str">
            <v>TOTAL CAPITALIZATION</v>
          </cell>
          <cell r="B2407" t="str">
            <v>&amp; LIABILITIES</v>
          </cell>
          <cell r="D2407">
            <v>-10959549411.560005</v>
          </cell>
          <cell r="E2407">
            <v>-10991954315.549992</v>
          </cell>
          <cell r="F2407">
            <v>-11084131179.300001</v>
          </cell>
          <cell r="G2407">
            <v>-11196859012.380003</v>
          </cell>
          <cell r="H2407">
            <v>-11184525477.869999</v>
          </cell>
          <cell r="I2407">
            <v>-11217464807.839998</v>
          </cell>
          <cell r="J2407">
            <v>-11175121559.570013</v>
          </cell>
          <cell r="K2407">
            <v>-11086137573.030003</v>
          </cell>
          <cell r="L2407">
            <v>-11068928781.270008</v>
          </cell>
          <cell r="M2407">
            <v>-11068951924.289999</v>
          </cell>
          <cell r="N2407">
            <v>-11099872884.920002</v>
          </cell>
          <cell r="O2407">
            <v>-11188440927.439999</v>
          </cell>
          <cell r="P2407">
            <v>-11215491565.459995</v>
          </cell>
          <cell r="Q2407">
            <v>-11120825744.330833</v>
          </cell>
          <cell r="T2407" t="str">
            <v>1</v>
          </cell>
          <cell r="AJ2407">
            <v>-11120825744.330833</v>
          </cell>
        </row>
        <row r="2408">
          <cell r="Q2408">
            <v>0</v>
          </cell>
          <cell r="V2408">
            <v>0</v>
          </cell>
          <cell r="W2408">
            <v>0</v>
          </cell>
          <cell r="X2408">
            <v>0</v>
          </cell>
          <cell r="AJ2408" t="str">
            <v xml:space="preserve"> </v>
          </cell>
        </row>
        <row r="2409">
          <cell r="V2409">
            <v>-7389220146.9962502</v>
          </cell>
          <cell r="W2409">
            <v>-7389220146.9962502</v>
          </cell>
          <cell r="X2409">
            <v>-7389220146.9962502</v>
          </cell>
          <cell r="Y2409">
            <v>4926199219.8835897</v>
          </cell>
          <cell r="Z2409">
            <v>1649679152.9743233</v>
          </cell>
          <cell r="AA2409">
            <v>6575878372.8579111</v>
          </cell>
          <cell r="AB2409">
            <v>0</v>
          </cell>
          <cell r="AC2409">
            <v>0</v>
          </cell>
          <cell r="AD2409">
            <v>0</v>
          </cell>
          <cell r="AE2409">
            <v>461880465.71875006</v>
          </cell>
          <cell r="AF2409">
            <v>461880465.71875006</v>
          </cell>
          <cell r="AG2409">
            <v>461880465.71875006</v>
          </cell>
          <cell r="AH2409">
            <v>351461308.41958374</v>
          </cell>
          <cell r="AJ2409">
            <v>0</v>
          </cell>
        </row>
        <row r="2410">
          <cell r="X2410" t="str">
            <v>WUTC AFUDD Adj</v>
          </cell>
          <cell r="AA2410">
            <v>0</v>
          </cell>
          <cell r="AB2410">
            <v>0</v>
          </cell>
          <cell r="AD2410">
            <v>0</v>
          </cell>
          <cell r="AE2410">
            <v>0</v>
          </cell>
          <cell r="AF2410">
            <v>0</v>
          </cell>
          <cell r="AG2410">
            <v>0</v>
          </cell>
          <cell r="AH2410">
            <v>0</v>
          </cell>
          <cell r="AJ2410" t="str">
            <v xml:space="preserve"> </v>
          </cell>
        </row>
        <row r="2411">
          <cell r="AE2411" t="str">
            <v xml:space="preserve"> </v>
          </cell>
          <cell r="AF2411" t="str">
            <v xml:space="preserve"> </v>
          </cell>
          <cell r="AG2411" t="str">
            <v xml:space="preserve"> </v>
          </cell>
          <cell r="AH2411" t="str">
            <v xml:space="preserve"> </v>
          </cell>
          <cell r="AJ2411" t="str">
            <v xml:space="preserve"> </v>
          </cell>
        </row>
        <row r="2412">
          <cell r="T2412" t="str">
            <v>Merch Inv</v>
          </cell>
          <cell r="X2412" t="str">
            <v>EWC Rate BBse</v>
          </cell>
          <cell r="Y2412">
            <v>0</v>
          </cell>
          <cell r="AA2412">
            <v>0</v>
          </cell>
          <cell r="AB2412">
            <v>0</v>
          </cell>
          <cell r="AC2412">
            <v>0</v>
          </cell>
          <cell r="AD2412">
            <v>0</v>
          </cell>
          <cell r="AE2412">
            <v>461880465.71875006</v>
          </cell>
          <cell r="AF2412">
            <v>461880465.71875006</v>
          </cell>
          <cell r="AG2412">
            <v>461880465.71875006</v>
          </cell>
          <cell r="AH2412">
            <v>351461308.41958374</v>
          </cell>
          <cell r="AJ2412" t="str">
            <v xml:space="preserve"> </v>
          </cell>
        </row>
        <row r="2413">
          <cell r="Y2413">
            <v>4926199219.8835897</v>
          </cell>
          <cell r="AA2413">
            <v>6575878372.8579111</v>
          </cell>
          <cell r="AJ2413">
            <v>0</v>
          </cell>
        </row>
        <row r="2414">
          <cell r="R2414" t="str">
            <v xml:space="preserve"> </v>
          </cell>
          <cell r="V2414" t="str">
            <v xml:space="preserve"> </v>
          </cell>
          <cell r="W2414" t="str">
            <v xml:space="preserve"> </v>
          </cell>
          <cell r="X2414" t="str">
            <v xml:space="preserve"> </v>
          </cell>
          <cell r="AE2414" t="str">
            <v xml:space="preserve"> </v>
          </cell>
          <cell r="AF2414" t="str">
            <v xml:space="preserve"> </v>
          </cell>
          <cell r="AG2414" t="str">
            <v xml:space="preserve"> </v>
          </cell>
          <cell r="AJ2414" t="str">
            <v xml:space="preserve"> </v>
          </cell>
        </row>
        <row r="2415">
          <cell r="T2415" t="str">
            <v>Adjusted Check Total s/b Zero</v>
          </cell>
          <cell r="V2415">
            <v>7389220147</v>
          </cell>
          <cell r="W2415">
            <v>7389220147</v>
          </cell>
          <cell r="X2415">
            <v>7389220147</v>
          </cell>
          <cell r="Y2415">
            <v>4926199219.8835917</v>
          </cell>
          <cell r="Z2415">
            <v>1649679153.0560913</v>
          </cell>
          <cell r="AA2415">
            <v>6575878372.939683</v>
          </cell>
          <cell r="AB2415">
            <v>-1.6442642211914062</v>
          </cell>
          <cell r="AC2415">
            <v>8.1768035888671875E-2</v>
          </cell>
          <cell r="AD2415">
            <v>-1.5624961853027344</v>
          </cell>
          <cell r="AE2415">
            <v>461880467</v>
          </cell>
          <cell r="AF2415">
            <v>461880467</v>
          </cell>
          <cell r="AG2415">
            <v>461880467</v>
          </cell>
          <cell r="AH2415">
            <v>351461308.70458317</v>
          </cell>
          <cell r="AJ2415">
            <v>0</v>
          </cell>
        </row>
        <row r="2416">
          <cell r="T2416" t="str">
            <v>Avg</v>
          </cell>
          <cell r="V2416">
            <v>3.749847412109375E-3</v>
          </cell>
          <cell r="W2416">
            <v>3.749847412109375E-3</v>
          </cell>
          <cell r="X2416">
            <v>3.749847412109375E-3</v>
          </cell>
          <cell r="Y2416">
            <v>0</v>
          </cell>
          <cell r="Z2416">
            <v>-8.1768035888671875E-2</v>
          </cell>
          <cell r="AA2416">
            <v>-8.17718505859375E-2</v>
          </cell>
          <cell r="AB2416">
            <v>1.6442642211914062</v>
          </cell>
          <cell r="AC2416">
            <v>-0.08</v>
          </cell>
          <cell r="AD2416">
            <v>1.5624961853027344</v>
          </cell>
          <cell r="AE2416">
            <v>-1.2812499403953552</v>
          </cell>
          <cell r="AF2416">
            <v>-1.2812499403953552</v>
          </cell>
          <cell r="AG2416">
            <v>-1.2812499403953552</v>
          </cell>
          <cell r="AH2416">
            <v>-0.28499943017959595</v>
          </cell>
          <cell r="AJ2416">
            <v>0</v>
          </cell>
        </row>
        <row r="2417">
          <cell r="T2417" t="str">
            <v>Op</v>
          </cell>
        </row>
        <row r="2418">
          <cell r="T2418" t="str">
            <v>Non-Op</v>
          </cell>
          <cell r="Z2418" t="str">
            <v>CK RB/Oper. Invest</v>
          </cell>
          <cell r="AA2418">
            <v>1.6442642211914062</v>
          </cell>
          <cell r="AB2418">
            <v>-0.16176803588867189</v>
          </cell>
          <cell r="AC2418">
            <v>1.4807243347167969</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4"/>
  <sheetViews>
    <sheetView workbookViewId="0">
      <selection activeCell="J28" sqref="J28"/>
    </sheetView>
  </sheetViews>
  <sheetFormatPr defaultColWidth="9.109375" defaultRowHeight="15.6"/>
  <cols>
    <col min="1" max="1" width="45.44140625" style="60" customWidth="1"/>
    <col min="2" max="2" width="30.5546875" style="60" bestFit="1" customWidth="1"/>
    <col min="3" max="3" width="7.109375" style="60" customWidth="1"/>
    <col min="4" max="4" width="17.44140625" style="60" customWidth="1"/>
    <col min="5" max="5" width="6.5546875" style="60" customWidth="1"/>
    <col min="6" max="16384" width="9.109375" style="60"/>
  </cols>
  <sheetData>
    <row r="1" spans="1:5" ht="21" customHeight="1">
      <c r="A1" s="58" t="s">
        <v>317</v>
      </c>
      <c r="B1" s="59"/>
      <c r="C1" s="59"/>
      <c r="D1" s="59"/>
      <c r="E1" s="59"/>
    </row>
    <row r="2" spans="1:5">
      <c r="A2" s="61" t="s">
        <v>211</v>
      </c>
      <c r="B2" s="59"/>
      <c r="C2" s="59"/>
      <c r="D2" s="59"/>
      <c r="E2" s="59"/>
    </row>
    <row r="3" spans="1:5">
      <c r="A3" s="61" t="s">
        <v>158</v>
      </c>
      <c r="B3" s="59"/>
      <c r="C3" s="59"/>
      <c r="D3" s="59"/>
      <c r="E3" s="59"/>
    </row>
    <row r="4" spans="1:5">
      <c r="A4" s="61"/>
      <c r="B4" s="59"/>
      <c r="C4" s="59"/>
      <c r="D4" s="59"/>
      <c r="E4" s="59"/>
    </row>
    <row r="5" spans="1:5">
      <c r="A5" s="61" t="s">
        <v>584</v>
      </c>
      <c r="B5" s="59"/>
      <c r="C5" s="59"/>
      <c r="D5" s="59"/>
      <c r="E5" s="59"/>
    </row>
    <row r="6" spans="1:5">
      <c r="A6" s="62"/>
      <c r="B6" s="63"/>
      <c r="C6" s="63"/>
      <c r="D6" s="63"/>
      <c r="E6" s="63"/>
    </row>
    <row r="7" spans="1:5" ht="25.95" customHeight="1">
      <c r="A7" s="60" t="s">
        <v>585</v>
      </c>
      <c r="B7" s="64" t="s">
        <v>833</v>
      </c>
      <c r="C7" s="65"/>
      <c r="D7" s="66"/>
      <c r="E7" s="67"/>
    </row>
    <row r="8" spans="1:5" ht="25.95" customHeight="1">
      <c r="A8" s="60" t="s">
        <v>586</v>
      </c>
      <c r="B8" s="64" t="s">
        <v>2006</v>
      </c>
      <c r="C8" s="68" t="s">
        <v>587</v>
      </c>
      <c r="D8" s="69"/>
      <c r="E8" s="70"/>
    </row>
    <row r="9" spans="1:5" ht="25.95" customHeight="1">
      <c r="A9" s="60" t="s">
        <v>588</v>
      </c>
      <c r="B9" s="64"/>
      <c r="C9" s="68" t="s">
        <v>587</v>
      </c>
      <c r="D9" s="71"/>
      <c r="E9" s="70"/>
    </row>
    <row r="10" spans="1:5" ht="25.95" customHeight="1">
      <c r="A10" s="60" t="s">
        <v>589</v>
      </c>
      <c r="B10" s="64"/>
      <c r="C10" s="68" t="s">
        <v>587</v>
      </c>
      <c r="D10" s="71"/>
      <c r="E10" s="70"/>
    </row>
    <row r="11" spans="1:5">
      <c r="A11"/>
    </row>
    <row r="12" spans="1:5">
      <c r="A12" s="60" t="s">
        <v>590</v>
      </c>
      <c r="B12" s="72"/>
      <c r="C12" s="72"/>
      <c r="D12" s="72"/>
      <c r="E12" s="72"/>
    </row>
    <row r="13" spans="1:5" ht="16.5" customHeight="1">
      <c r="A13" s="73"/>
      <c r="B13" s="72"/>
      <c r="C13" s="72"/>
      <c r="D13" s="72"/>
      <c r="E13" s="72"/>
    </row>
    <row r="14" spans="1:5" ht="16.5" customHeight="1">
      <c r="A14" s="109"/>
      <c r="B14" s="110"/>
      <c r="C14" s="110"/>
      <c r="D14" s="110"/>
      <c r="E14" s="110"/>
    </row>
    <row r="15" spans="1:5" ht="16.5" customHeight="1">
      <c r="A15" s="72"/>
      <c r="B15" s="72"/>
      <c r="C15" s="72"/>
      <c r="D15" s="72"/>
      <c r="E15" s="72"/>
    </row>
    <row r="16" spans="1:5" ht="16.5" customHeight="1">
      <c r="A16" s="72"/>
      <c r="B16" s="72"/>
      <c r="C16" s="72"/>
      <c r="D16" s="72"/>
      <c r="E16" s="72"/>
    </row>
    <row r="17" spans="1:5" ht="16.5" customHeight="1">
      <c r="A17" s="72"/>
      <c r="B17" s="72"/>
      <c r="C17" s="72"/>
      <c r="D17" s="72"/>
      <c r="E17" s="72"/>
    </row>
    <row r="18" spans="1:5" ht="16.5" customHeight="1">
      <c r="A18" s="72"/>
      <c r="B18" s="72"/>
      <c r="C18" s="72"/>
      <c r="D18" s="72"/>
      <c r="E18" s="72"/>
    </row>
    <row r="19" spans="1:5" ht="16.5" customHeight="1">
      <c r="A19" s="72"/>
      <c r="B19" s="72"/>
      <c r="C19" s="72"/>
      <c r="D19" s="72"/>
      <c r="E19" s="72"/>
    </row>
    <row r="20" spans="1:5" ht="16.5" customHeight="1">
      <c r="A20" s="72"/>
      <c r="B20" s="72"/>
      <c r="C20" s="72"/>
      <c r="D20" s="72"/>
      <c r="E20" s="72"/>
    </row>
    <row r="21" spans="1:5" ht="16.5" customHeight="1">
      <c r="A21" s="72"/>
      <c r="B21" s="72"/>
      <c r="C21" s="72"/>
      <c r="D21" s="72"/>
      <c r="E21" s="72"/>
    </row>
    <row r="22" spans="1:5" ht="16.5" customHeight="1">
      <c r="A22" s="72"/>
      <c r="B22" s="72"/>
      <c r="C22" s="72"/>
      <c r="D22" s="72"/>
      <c r="E22" s="72"/>
    </row>
    <row r="23" spans="1:5" ht="16.5" customHeight="1">
      <c r="A23" s="72"/>
      <c r="B23" s="72"/>
      <c r="C23" s="72"/>
      <c r="D23" s="72"/>
      <c r="E23" s="72"/>
    </row>
    <row r="24" spans="1:5" ht="16.5" customHeight="1">
      <c r="A24" s="72"/>
      <c r="B24" s="72"/>
      <c r="C24" s="72"/>
      <c r="D24" s="72"/>
      <c r="E24" s="72"/>
    </row>
    <row r="25" spans="1:5" ht="16.5" customHeight="1">
      <c r="A25" s="72"/>
      <c r="B25" s="72"/>
      <c r="C25" s="72"/>
      <c r="D25" s="72"/>
      <c r="E25" s="72"/>
    </row>
    <row r="26" spans="1:5" ht="16.5" customHeight="1">
      <c r="A26" s="72"/>
      <c r="B26" s="72"/>
      <c r="C26" s="72"/>
      <c r="D26" s="72"/>
      <c r="E26" s="72"/>
    </row>
    <row r="27" spans="1:5" ht="16.5" customHeight="1">
      <c r="A27" s="72"/>
      <c r="B27" s="72"/>
      <c r="C27" s="72"/>
      <c r="D27" s="72"/>
      <c r="E27" s="72"/>
    </row>
    <row r="28" spans="1:5" ht="16.5" customHeight="1">
      <c r="A28" s="72"/>
      <c r="B28" s="72"/>
      <c r="C28" s="72"/>
      <c r="D28" s="72"/>
      <c r="E28" s="72"/>
    </row>
    <row r="29" spans="1:5" ht="16.5" customHeight="1">
      <c r="A29" s="72"/>
      <c r="B29" s="72"/>
      <c r="C29" s="72"/>
      <c r="D29" s="72"/>
      <c r="E29" s="72"/>
    </row>
    <row r="30" spans="1:5" ht="16.5" customHeight="1">
      <c r="A30" s="72"/>
      <c r="B30" s="72"/>
      <c r="C30" s="72"/>
      <c r="D30" s="72"/>
      <c r="E30" s="72"/>
    </row>
    <row r="31" spans="1:5" ht="16.5" customHeight="1">
      <c r="A31" s="72"/>
      <c r="B31" s="72"/>
      <c r="C31" s="72"/>
      <c r="D31" s="72"/>
      <c r="E31" s="72"/>
    </row>
    <row r="32" spans="1:5" ht="16.5" customHeight="1">
      <c r="A32" s="72"/>
      <c r="B32" s="72"/>
      <c r="C32" s="72"/>
      <c r="D32" s="72"/>
      <c r="E32" s="72"/>
    </row>
    <row r="33" spans="1:5" ht="16.5" customHeight="1">
      <c r="A33" s="72"/>
      <c r="B33" s="72"/>
      <c r="C33" s="72"/>
      <c r="D33" s="72"/>
      <c r="E33" s="72"/>
    </row>
    <row r="34" spans="1:5" ht="16.5" customHeight="1">
      <c r="A34" s="72"/>
      <c r="B34" s="72"/>
      <c r="C34" s="72"/>
      <c r="D34" s="72"/>
      <c r="E34" s="72"/>
    </row>
  </sheetData>
  <phoneticPr fontId="24" type="noConversion"/>
  <pageMargins left="0.75" right="0.75" top="1" bottom="1" header="0.5" footer="0.5"/>
  <pageSetup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967"/>
  <sheetViews>
    <sheetView workbookViewId="0">
      <pane ySplit="2" topLeftCell="A906" activePane="bottomLeft" state="frozen"/>
      <selection pane="bottomLeft" activeCell="D1" sqref="D1"/>
    </sheetView>
  </sheetViews>
  <sheetFormatPr defaultColWidth="9.109375" defaultRowHeight="14.4"/>
  <cols>
    <col min="1" max="1" width="18.5546875" style="441" customWidth="1"/>
    <col min="2" max="2" width="41.44140625" style="441" bestFit="1" customWidth="1"/>
    <col min="3" max="3" width="17.33203125" style="441" bestFit="1" customWidth="1"/>
    <col min="4" max="4" width="18.5546875" style="441" customWidth="1"/>
    <col min="5" max="7" width="9.109375" style="441"/>
    <col min="8" max="8" width="38" style="441" bestFit="1" customWidth="1"/>
    <col min="9" max="9" width="10.109375" style="441" bestFit="1" customWidth="1"/>
    <col min="10" max="16384" width="9.109375" style="441"/>
  </cols>
  <sheetData>
    <row r="1" spans="1:9">
      <c r="A1">
        <v>10100501</v>
      </c>
      <c r="B1" t="s">
        <v>438</v>
      </c>
      <c r="C1" s="23">
        <v>9088258827.9899998</v>
      </c>
      <c r="D1" s="441">
        <v>10100501</v>
      </c>
    </row>
    <row r="2" spans="1:9">
      <c r="A2">
        <v>10100502</v>
      </c>
      <c r="B2" t="s">
        <v>439</v>
      </c>
      <c r="C2" s="23">
        <v>3315161396.3200002</v>
      </c>
      <c r="D2" s="441">
        <v>10100502</v>
      </c>
      <c r="G2" s="441">
        <v>15100291</v>
      </c>
      <c r="H2" s="441" t="s">
        <v>2148</v>
      </c>
      <c r="I2" s="442">
        <v>392523.81</v>
      </c>
    </row>
    <row r="3" spans="1:9">
      <c r="A3">
        <v>10100503</v>
      </c>
      <c r="B3" t="s">
        <v>440</v>
      </c>
      <c r="C3" s="23">
        <v>470875205.74000001</v>
      </c>
      <c r="D3" s="441">
        <v>10100503</v>
      </c>
    </row>
    <row r="4" spans="1:9">
      <c r="A4">
        <v>10100601</v>
      </c>
      <c r="B4" t="s">
        <v>1785</v>
      </c>
      <c r="C4" s="23">
        <v>21658.9</v>
      </c>
      <c r="D4" s="441">
        <v>10100601</v>
      </c>
    </row>
    <row r="5" spans="1:9">
      <c r="A5">
        <v>10110013</v>
      </c>
      <c r="B5" t="s">
        <v>1256</v>
      </c>
      <c r="C5" s="23">
        <v>378230.87</v>
      </c>
      <c r="D5" s="441">
        <v>10110013</v>
      </c>
    </row>
    <row r="6" spans="1:9">
      <c r="A6">
        <v>10500501</v>
      </c>
      <c r="B6" t="s">
        <v>441</v>
      </c>
      <c r="C6" s="23">
        <v>49903527.170000002</v>
      </c>
      <c r="D6" s="441">
        <v>10500501</v>
      </c>
    </row>
    <row r="7" spans="1:9">
      <c r="A7">
        <v>10500502</v>
      </c>
      <c r="B7" t="s">
        <v>442</v>
      </c>
      <c r="C7" s="23">
        <v>6138775.25</v>
      </c>
      <c r="D7" s="441">
        <v>10500502</v>
      </c>
    </row>
    <row r="8" spans="1:9">
      <c r="A8">
        <v>10600501</v>
      </c>
      <c r="B8" t="s">
        <v>443</v>
      </c>
      <c r="C8" s="23">
        <v>35067731.560000002</v>
      </c>
      <c r="D8" s="441">
        <v>10600501</v>
      </c>
    </row>
    <row r="9" spans="1:9">
      <c r="A9">
        <v>10600502</v>
      </c>
      <c r="B9" t="s">
        <v>444</v>
      </c>
      <c r="C9" s="23">
        <v>30778732.359999999</v>
      </c>
      <c r="D9" s="441">
        <v>10600502</v>
      </c>
    </row>
    <row r="10" spans="1:9">
      <c r="A10">
        <v>10600503</v>
      </c>
      <c r="B10" t="s">
        <v>1199</v>
      </c>
      <c r="C10" s="23">
        <v>45877.94</v>
      </c>
      <c r="D10" s="441">
        <v>10600503</v>
      </c>
    </row>
    <row r="11" spans="1:9">
      <c r="A11">
        <v>10700013</v>
      </c>
      <c r="B11" t="s">
        <v>920</v>
      </c>
      <c r="C11" s="23">
        <v>-2836785.54</v>
      </c>
      <c r="D11" s="441">
        <v>10700013</v>
      </c>
    </row>
    <row r="12" spans="1:9">
      <c r="A12">
        <v>10700023</v>
      </c>
      <c r="B12" t="s">
        <v>1198</v>
      </c>
      <c r="C12" s="23">
        <v>-393750</v>
      </c>
      <c r="D12" s="441">
        <v>10700023</v>
      </c>
    </row>
    <row r="13" spans="1:9">
      <c r="A13">
        <v>10700501</v>
      </c>
      <c r="B13" t="s">
        <v>195</v>
      </c>
      <c r="C13" s="23">
        <v>246374069.5</v>
      </c>
      <c r="D13" s="441">
        <v>10700501</v>
      </c>
    </row>
    <row r="14" spans="1:9">
      <c r="A14">
        <v>10700502</v>
      </c>
      <c r="B14" t="s">
        <v>445</v>
      </c>
      <c r="C14" s="23">
        <v>83779101.670000002</v>
      </c>
      <c r="D14" s="441">
        <v>10700502</v>
      </c>
    </row>
    <row r="15" spans="1:9">
      <c r="A15">
        <v>10700503</v>
      </c>
      <c r="B15" t="s">
        <v>988</v>
      </c>
      <c r="C15" s="23">
        <v>80438241.829999998</v>
      </c>
      <c r="D15" s="441">
        <v>10700503</v>
      </c>
    </row>
    <row r="16" spans="1:9">
      <c r="A16">
        <v>10700601</v>
      </c>
      <c r="B16" t="s">
        <v>1736</v>
      </c>
      <c r="C16" s="23">
        <v>1052675</v>
      </c>
      <c r="D16" s="441">
        <v>10700601</v>
      </c>
    </row>
    <row r="17" spans="1:4">
      <c r="A17">
        <v>10700602</v>
      </c>
      <c r="B17" t="s">
        <v>1737</v>
      </c>
      <c r="C17" s="23">
        <v>231840</v>
      </c>
      <c r="D17" s="441">
        <v>10700602</v>
      </c>
    </row>
    <row r="18" spans="1:4">
      <c r="A18">
        <v>10700603</v>
      </c>
      <c r="B18" t="s">
        <v>1969</v>
      </c>
      <c r="C18" s="23">
        <v>149673.14000000001</v>
      </c>
      <c r="D18" s="441">
        <v>10700603</v>
      </c>
    </row>
    <row r="19" spans="1:4">
      <c r="A19">
        <v>10800061</v>
      </c>
      <c r="B19" t="s">
        <v>452</v>
      </c>
      <c r="C19" s="23">
        <v>-81170359</v>
      </c>
      <c r="D19" s="441">
        <v>10800061</v>
      </c>
    </row>
    <row r="20" spans="1:4">
      <c r="A20">
        <v>10800062</v>
      </c>
      <c r="B20" t="s">
        <v>452</v>
      </c>
      <c r="C20" s="23">
        <v>-266301315</v>
      </c>
      <c r="D20" s="441">
        <v>10800062</v>
      </c>
    </row>
    <row r="21" spans="1:4">
      <c r="A21">
        <v>10800071</v>
      </c>
      <c r="B21" t="s">
        <v>453</v>
      </c>
      <c r="C21" s="23">
        <v>81170359</v>
      </c>
      <c r="D21" s="441">
        <v>10800071</v>
      </c>
    </row>
    <row r="22" spans="1:4">
      <c r="A22">
        <v>10800072</v>
      </c>
      <c r="B22" t="s">
        <v>453</v>
      </c>
      <c r="C22" s="23">
        <v>266301315</v>
      </c>
      <c r="D22" s="441">
        <v>10800072</v>
      </c>
    </row>
    <row r="23" spans="1:4">
      <c r="A23">
        <v>10800501</v>
      </c>
      <c r="B23" t="s">
        <v>275</v>
      </c>
      <c r="C23" s="23">
        <v>-3427591040.75</v>
      </c>
      <c r="D23" s="441">
        <v>10800501</v>
      </c>
    </row>
    <row r="24" spans="1:4">
      <c r="A24">
        <v>10800502</v>
      </c>
      <c r="B24" t="s">
        <v>276</v>
      </c>
      <c r="C24" s="23">
        <v>-1276917376.4200001</v>
      </c>
      <c r="D24" s="441">
        <v>10800502</v>
      </c>
    </row>
    <row r="25" spans="1:4">
      <c r="A25">
        <v>10800503</v>
      </c>
      <c r="B25" t="s">
        <v>547</v>
      </c>
      <c r="C25" s="23">
        <v>-102518259.19</v>
      </c>
      <c r="D25" s="441">
        <v>10800503</v>
      </c>
    </row>
    <row r="26" spans="1:4">
      <c r="A26">
        <v>10800541</v>
      </c>
      <c r="B26" t="s">
        <v>29</v>
      </c>
      <c r="C26" s="23">
        <v>9059311.0099999998</v>
      </c>
      <c r="D26" s="441">
        <v>10800541</v>
      </c>
    </row>
    <row r="27" spans="1:4">
      <c r="A27">
        <v>10800543</v>
      </c>
      <c r="B27" t="s">
        <v>30</v>
      </c>
      <c r="C27" s="23">
        <v>278113.52</v>
      </c>
      <c r="D27" s="441">
        <v>10800543</v>
      </c>
    </row>
    <row r="28" spans="1:4">
      <c r="A28">
        <v>10800552</v>
      </c>
      <c r="B28" t="s">
        <v>548</v>
      </c>
      <c r="C28" s="23">
        <v>4305874.82</v>
      </c>
      <c r="D28" s="441">
        <v>10800552</v>
      </c>
    </row>
    <row r="29" spans="1:4">
      <c r="A29">
        <v>10800602</v>
      </c>
      <c r="B29" t="s">
        <v>1772</v>
      </c>
      <c r="C29">
        <v>85.18</v>
      </c>
      <c r="D29" s="441">
        <v>10800602</v>
      </c>
    </row>
    <row r="30" spans="1:4">
      <c r="A30">
        <v>11100501</v>
      </c>
      <c r="B30" t="s">
        <v>371</v>
      </c>
      <c r="C30" s="23">
        <v>-29905345.879999999</v>
      </c>
      <c r="D30" s="441">
        <v>11100501</v>
      </c>
    </row>
    <row r="31" spans="1:4">
      <c r="A31">
        <v>11100502</v>
      </c>
      <c r="B31" t="s">
        <v>372</v>
      </c>
      <c r="C31" s="23">
        <v>-5659225.0099999998</v>
      </c>
      <c r="D31" s="441">
        <v>11100502</v>
      </c>
    </row>
    <row r="32" spans="1:4">
      <c r="A32">
        <v>11100503</v>
      </c>
      <c r="B32" t="s">
        <v>373</v>
      </c>
      <c r="C32" s="23">
        <v>-88744652.719999999</v>
      </c>
      <c r="D32" s="441">
        <v>11100503</v>
      </c>
    </row>
    <row r="33" spans="1:4">
      <c r="A33">
        <v>11400001</v>
      </c>
      <c r="B33" t="s">
        <v>101</v>
      </c>
      <c r="C33" s="23">
        <v>946172.25</v>
      </c>
      <c r="D33" s="441">
        <v>11400001</v>
      </c>
    </row>
    <row r="34" spans="1:4">
      <c r="A34">
        <v>11400011</v>
      </c>
      <c r="B34" t="s">
        <v>1005</v>
      </c>
      <c r="C34" s="23">
        <v>302358.01</v>
      </c>
      <c r="D34" s="441">
        <v>11400011</v>
      </c>
    </row>
    <row r="35" spans="1:4">
      <c r="A35">
        <v>11400031</v>
      </c>
      <c r="B35" t="s">
        <v>812</v>
      </c>
      <c r="C35" s="23">
        <v>76622596.840000004</v>
      </c>
      <c r="D35" s="441">
        <v>11400031</v>
      </c>
    </row>
    <row r="36" spans="1:4">
      <c r="A36">
        <v>11400061</v>
      </c>
      <c r="B36" t="s">
        <v>736</v>
      </c>
      <c r="C36" s="23">
        <v>156960790.84</v>
      </c>
      <c r="D36" s="441">
        <v>11400061</v>
      </c>
    </row>
    <row r="37" spans="1:4">
      <c r="A37">
        <v>11400071</v>
      </c>
      <c r="B37" t="s">
        <v>1054</v>
      </c>
      <c r="C37" s="23">
        <v>16950332.899999999</v>
      </c>
      <c r="D37" s="441">
        <v>11400071</v>
      </c>
    </row>
    <row r="38" spans="1:4">
      <c r="A38">
        <v>11400091</v>
      </c>
      <c r="B38" t="s">
        <v>1506</v>
      </c>
      <c r="C38" s="23">
        <v>31009424.030000001</v>
      </c>
      <c r="D38" s="441">
        <v>11400091</v>
      </c>
    </row>
    <row r="39" spans="1:4">
      <c r="A39">
        <v>11500001</v>
      </c>
      <c r="B39" t="s">
        <v>476</v>
      </c>
      <c r="C39" s="23">
        <v>-873789</v>
      </c>
      <c r="D39" s="441">
        <v>11500001</v>
      </c>
    </row>
    <row r="40" spans="1:4">
      <c r="A40">
        <v>11500011</v>
      </c>
      <c r="B40" t="s">
        <v>320</v>
      </c>
      <c r="C40" s="23">
        <v>-302358.01</v>
      </c>
      <c r="D40" s="441">
        <v>11500011</v>
      </c>
    </row>
    <row r="41" spans="1:4">
      <c r="A41">
        <v>11500031</v>
      </c>
      <c r="B41" t="s">
        <v>695</v>
      </c>
      <c r="C41" s="23">
        <v>-58494438.659999996</v>
      </c>
      <c r="D41" s="441">
        <v>11500031</v>
      </c>
    </row>
    <row r="42" spans="1:4">
      <c r="A42">
        <v>11500041</v>
      </c>
      <c r="B42" t="s">
        <v>727</v>
      </c>
      <c r="C42" s="23">
        <v>-32567139.800000001</v>
      </c>
      <c r="D42" s="441">
        <v>11500041</v>
      </c>
    </row>
    <row r="43" spans="1:4">
      <c r="A43">
        <v>11500051</v>
      </c>
      <c r="B43" t="s">
        <v>1055</v>
      </c>
      <c r="C43" s="23">
        <v>-15793697.890000001</v>
      </c>
      <c r="D43" s="441">
        <v>11500051</v>
      </c>
    </row>
    <row r="44" spans="1:4">
      <c r="A44">
        <v>11500061</v>
      </c>
      <c r="B44" t="s">
        <v>1508</v>
      </c>
      <c r="C44" s="23">
        <v>-3577280.57</v>
      </c>
      <c r="D44" s="441">
        <v>11500061</v>
      </c>
    </row>
    <row r="45" spans="1:4">
      <c r="A45">
        <v>11730002</v>
      </c>
      <c r="B45" t="s">
        <v>321</v>
      </c>
      <c r="C45" s="23">
        <v>8654564.4700000007</v>
      </c>
      <c r="D45" s="441">
        <v>11730002</v>
      </c>
    </row>
    <row r="46" spans="1:4">
      <c r="A46">
        <v>12100503</v>
      </c>
      <c r="B46" t="s">
        <v>374</v>
      </c>
      <c r="C46" s="23">
        <v>94399.98</v>
      </c>
      <c r="D46" s="441">
        <v>12100503</v>
      </c>
    </row>
    <row r="47" spans="1:4">
      <c r="A47">
        <v>12100513</v>
      </c>
      <c r="B47" t="s">
        <v>375</v>
      </c>
      <c r="C47" s="23">
        <v>3665517.83</v>
      </c>
      <c r="D47" s="441">
        <v>12100513</v>
      </c>
    </row>
    <row r="48" spans="1:4">
      <c r="A48">
        <v>12200503</v>
      </c>
      <c r="B48" t="s">
        <v>376</v>
      </c>
      <c r="C48" s="23">
        <v>398835.72</v>
      </c>
      <c r="D48" s="441">
        <v>12200503</v>
      </c>
    </row>
    <row r="49" spans="1:4">
      <c r="A49">
        <v>12310000</v>
      </c>
      <c r="B49" t="s">
        <v>416</v>
      </c>
      <c r="C49" s="23">
        <v>29897623</v>
      </c>
      <c r="D49" s="441">
        <v>12310000</v>
      </c>
    </row>
    <row r="50" spans="1:4">
      <c r="A50">
        <v>12400043</v>
      </c>
      <c r="B50" t="s">
        <v>594</v>
      </c>
      <c r="C50" s="23">
        <v>48715498.140000001</v>
      </c>
      <c r="D50" s="441">
        <v>12400043</v>
      </c>
    </row>
    <row r="51" spans="1:4">
      <c r="A51">
        <v>12400503</v>
      </c>
      <c r="B51" t="s">
        <v>171</v>
      </c>
      <c r="C51" s="23">
        <v>528696.48</v>
      </c>
      <c r="D51" s="441">
        <v>12400503</v>
      </c>
    </row>
    <row r="52" spans="1:4">
      <c r="A52">
        <v>12400542</v>
      </c>
      <c r="B52" t="s">
        <v>2121</v>
      </c>
      <c r="C52" s="23">
        <v>-7277400</v>
      </c>
      <c r="D52" s="441">
        <v>12400542</v>
      </c>
    </row>
    <row r="53" spans="1:4">
      <c r="A53">
        <v>12400552</v>
      </c>
      <c r="B53" t="s">
        <v>2122</v>
      </c>
      <c r="C53" s="23">
        <v>7277400</v>
      </c>
      <c r="D53" s="441">
        <v>12400552</v>
      </c>
    </row>
    <row r="54" spans="1:4">
      <c r="A54">
        <v>12400553</v>
      </c>
      <c r="B54" t="s">
        <v>927</v>
      </c>
      <c r="C54" s="23">
        <v>1309247.1299999999</v>
      </c>
      <c r="D54" s="441">
        <v>12400553</v>
      </c>
    </row>
    <row r="55" spans="1:4">
      <c r="A55">
        <v>12400723</v>
      </c>
      <c r="B55" t="s">
        <v>1227</v>
      </c>
      <c r="C55" s="23">
        <v>42156</v>
      </c>
      <c r="D55" s="441">
        <v>12400723</v>
      </c>
    </row>
    <row r="56" spans="1:4">
      <c r="A56">
        <v>12800001</v>
      </c>
      <c r="B56" t="s">
        <v>1309</v>
      </c>
      <c r="C56" s="23">
        <v>18500000</v>
      </c>
      <c r="D56" s="441">
        <v>12800001</v>
      </c>
    </row>
    <row r="57" spans="1:4">
      <c r="A57">
        <v>12800011</v>
      </c>
      <c r="B57" t="s">
        <v>1496</v>
      </c>
      <c r="C57" s="23">
        <v>1661968.96</v>
      </c>
      <c r="D57" s="441">
        <v>12800011</v>
      </c>
    </row>
    <row r="58" spans="1:4">
      <c r="A58">
        <v>13100543</v>
      </c>
      <c r="B58" t="s">
        <v>810</v>
      </c>
      <c r="C58" s="23">
        <v>109397.48</v>
      </c>
      <c r="D58" s="441">
        <v>13100543</v>
      </c>
    </row>
    <row r="59" spans="1:4">
      <c r="A59">
        <v>13100563</v>
      </c>
      <c r="B59" t="s">
        <v>1597</v>
      </c>
      <c r="C59" s="23">
        <v>83801.34</v>
      </c>
      <c r="D59" s="441">
        <v>13100563</v>
      </c>
    </row>
    <row r="60" spans="1:4">
      <c r="A60">
        <v>13100573</v>
      </c>
      <c r="B60" t="s">
        <v>281</v>
      </c>
      <c r="C60" s="23">
        <v>14401.41</v>
      </c>
      <c r="D60" s="441">
        <v>13100573</v>
      </c>
    </row>
    <row r="61" spans="1:4">
      <c r="A61">
        <v>13101003</v>
      </c>
      <c r="B61" t="s">
        <v>1598</v>
      </c>
      <c r="C61" s="23">
        <v>7097224.7699999996</v>
      </c>
      <c r="D61" s="441">
        <v>13101003</v>
      </c>
    </row>
    <row r="62" spans="1:4">
      <c r="A62">
        <v>13101013</v>
      </c>
      <c r="B62" t="s">
        <v>1599</v>
      </c>
      <c r="C62">
        <v>0.3</v>
      </c>
      <c r="D62" s="441">
        <v>13101013</v>
      </c>
    </row>
    <row r="63" spans="1:4">
      <c r="A63">
        <v>13101023</v>
      </c>
      <c r="B63" t="s">
        <v>908</v>
      </c>
      <c r="C63" s="23">
        <v>37917309.530000001</v>
      </c>
      <c r="D63" s="441">
        <v>13101023</v>
      </c>
    </row>
    <row r="64" spans="1:4">
      <c r="A64">
        <v>13101033</v>
      </c>
      <c r="B64" t="s">
        <v>1600</v>
      </c>
      <c r="C64" s="23">
        <v>399993.55</v>
      </c>
      <c r="D64" s="441">
        <v>13101033</v>
      </c>
    </row>
    <row r="65" spans="1:4">
      <c r="A65">
        <v>13101113</v>
      </c>
      <c r="B65" t="s">
        <v>130</v>
      </c>
      <c r="C65" s="23">
        <v>-7092357.79</v>
      </c>
      <c r="D65" s="441">
        <v>13101113</v>
      </c>
    </row>
    <row r="66" spans="1:4">
      <c r="A66">
        <v>13101123</v>
      </c>
      <c r="B66" t="s">
        <v>89</v>
      </c>
      <c r="C66" s="23">
        <v>-1759966.75</v>
      </c>
      <c r="D66" s="441">
        <v>13101123</v>
      </c>
    </row>
    <row r="67" spans="1:4">
      <c r="A67">
        <v>13101163</v>
      </c>
      <c r="B67" t="s">
        <v>200</v>
      </c>
      <c r="C67" s="23">
        <v>62323.65</v>
      </c>
      <c r="D67" s="441">
        <v>13101163</v>
      </c>
    </row>
    <row r="68" spans="1:4">
      <c r="A68">
        <v>13101183</v>
      </c>
      <c r="B68" t="s">
        <v>844</v>
      </c>
      <c r="C68" s="23">
        <v>1909303.91</v>
      </c>
      <c r="D68" s="441">
        <v>13101183</v>
      </c>
    </row>
    <row r="69" spans="1:4">
      <c r="A69">
        <v>13101193</v>
      </c>
      <c r="B69" t="s">
        <v>1247</v>
      </c>
      <c r="C69" s="23">
        <v>13713.62</v>
      </c>
      <c r="D69" s="441">
        <v>13101193</v>
      </c>
    </row>
    <row r="70" spans="1:4">
      <c r="A70">
        <v>13101253</v>
      </c>
      <c r="B70" t="s">
        <v>1072</v>
      </c>
      <c r="C70" s="23">
        <v>643244.87</v>
      </c>
      <c r="D70" s="441">
        <v>13101253</v>
      </c>
    </row>
    <row r="71" spans="1:4">
      <c r="A71">
        <v>13109003</v>
      </c>
      <c r="B71" t="s">
        <v>1642</v>
      </c>
      <c r="C71" s="23">
        <v>40855.9</v>
      </c>
      <c r="D71" s="441">
        <v>13109003</v>
      </c>
    </row>
    <row r="72" spans="1:4">
      <c r="A72">
        <v>13109013</v>
      </c>
      <c r="B72" t="s">
        <v>1643</v>
      </c>
      <c r="C72" s="23">
        <v>3866</v>
      </c>
      <c r="D72" s="441">
        <v>13109013</v>
      </c>
    </row>
    <row r="73" spans="1:4">
      <c r="A73">
        <v>13400021</v>
      </c>
      <c r="B73" t="s">
        <v>654</v>
      </c>
      <c r="C73" s="23">
        <v>9861609.4000000004</v>
      </c>
      <c r="D73" s="441">
        <v>13400021</v>
      </c>
    </row>
    <row r="74" spans="1:4">
      <c r="A74">
        <v>13400031</v>
      </c>
      <c r="B74" t="s">
        <v>655</v>
      </c>
      <c r="C74" s="23">
        <v>-9861609.4000000004</v>
      </c>
      <c r="D74" s="441">
        <v>13400031</v>
      </c>
    </row>
    <row r="75" spans="1:4">
      <c r="A75">
        <v>13400073</v>
      </c>
      <c r="B75" t="s">
        <v>529</v>
      </c>
      <c r="C75" s="23">
        <v>1318856.73</v>
      </c>
      <c r="D75" s="441">
        <v>13400073</v>
      </c>
    </row>
    <row r="76" spans="1:4">
      <c r="A76">
        <v>13400111</v>
      </c>
      <c r="B76" t="s">
        <v>544</v>
      </c>
      <c r="C76" s="23">
        <v>25000</v>
      </c>
      <c r="D76" s="441">
        <v>13400111</v>
      </c>
    </row>
    <row r="77" spans="1:4">
      <c r="A77">
        <v>13400123</v>
      </c>
      <c r="B77" t="s">
        <v>1192</v>
      </c>
      <c r="C77" s="23">
        <v>413818.23</v>
      </c>
      <c r="D77" s="441">
        <v>13400123</v>
      </c>
    </row>
    <row r="78" spans="1:4">
      <c r="A78">
        <v>13400211</v>
      </c>
      <c r="B78" t="s">
        <v>1248</v>
      </c>
      <c r="C78" s="23">
        <v>52300</v>
      </c>
      <c r="D78" s="441">
        <v>13400211</v>
      </c>
    </row>
    <row r="79" spans="1:4">
      <c r="A79">
        <v>13400241</v>
      </c>
      <c r="B79" t="s">
        <v>1839</v>
      </c>
      <c r="C79" s="23">
        <v>449616</v>
      </c>
      <c r="D79" s="441">
        <v>13400241</v>
      </c>
    </row>
    <row r="80" spans="1:4">
      <c r="A80">
        <v>13400261</v>
      </c>
      <c r="B80" t="s">
        <v>1934</v>
      </c>
      <c r="C80" s="23">
        <v>78717</v>
      </c>
      <c r="D80" s="441">
        <v>13400261</v>
      </c>
    </row>
    <row r="81" spans="1:4">
      <c r="A81">
        <v>13400271</v>
      </c>
      <c r="B81" t="s">
        <v>1303</v>
      </c>
      <c r="C81" s="23">
        <v>169748.71</v>
      </c>
      <c r="D81" s="441">
        <v>13400271</v>
      </c>
    </row>
    <row r="82" spans="1:4">
      <c r="A82">
        <v>13400281</v>
      </c>
      <c r="B82" t="s">
        <v>1285</v>
      </c>
      <c r="C82" s="23">
        <v>92619.11</v>
      </c>
      <c r="D82" s="441">
        <v>13400281</v>
      </c>
    </row>
    <row r="83" spans="1:4">
      <c r="A83">
        <v>13400311</v>
      </c>
      <c r="B83" t="s">
        <v>1666</v>
      </c>
      <c r="C83" s="23">
        <v>194700</v>
      </c>
      <c r="D83" s="441">
        <v>13400311</v>
      </c>
    </row>
    <row r="84" spans="1:4">
      <c r="A84">
        <v>13400321</v>
      </c>
      <c r="B84" t="s">
        <v>2057</v>
      </c>
      <c r="C84" s="23">
        <v>44370</v>
      </c>
      <c r="D84" s="441">
        <v>13400321</v>
      </c>
    </row>
    <row r="85" spans="1:4">
      <c r="A85">
        <v>13400332</v>
      </c>
      <c r="B85" t="s">
        <v>2007</v>
      </c>
      <c r="C85" s="23">
        <v>820189.72</v>
      </c>
      <c r="D85" s="441">
        <v>13400332</v>
      </c>
    </row>
    <row r="86" spans="1:4">
      <c r="A86">
        <v>13500003</v>
      </c>
      <c r="B86" t="s">
        <v>691</v>
      </c>
      <c r="C86" s="23">
        <v>7534.56</v>
      </c>
      <c r="D86" s="441">
        <v>13500003</v>
      </c>
    </row>
    <row r="87" spans="1:4">
      <c r="A87">
        <v>13500041</v>
      </c>
      <c r="B87" t="s">
        <v>471</v>
      </c>
      <c r="C87" s="23">
        <v>170423.13</v>
      </c>
      <c r="D87" s="441">
        <v>13500041</v>
      </c>
    </row>
    <row r="88" spans="1:4">
      <c r="A88">
        <v>13500051</v>
      </c>
      <c r="B88" t="s">
        <v>148</v>
      </c>
      <c r="C88" s="23">
        <v>73353</v>
      </c>
      <c r="D88" s="441">
        <v>13500051</v>
      </c>
    </row>
    <row r="89" spans="1:4">
      <c r="A89">
        <v>13500061</v>
      </c>
      <c r="B89" t="s">
        <v>650</v>
      </c>
      <c r="C89" s="23">
        <v>1938403</v>
      </c>
      <c r="D89" s="441">
        <v>13500061</v>
      </c>
    </row>
    <row r="90" spans="1:4">
      <c r="A90">
        <v>13500071</v>
      </c>
      <c r="B90" t="s">
        <v>651</v>
      </c>
      <c r="C90" s="23">
        <v>1073505</v>
      </c>
      <c r="D90" s="441">
        <v>13500071</v>
      </c>
    </row>
    <row r="91" spans="1:4">
      <c r="A91">
        <v>13500183</v>
      </c>
      <c r="B91" t="s">
        <v>1210</v>
      </c>
      <c r="C91" s="23">
        <v>100000</v>
      </c>
      <c r="D91" s="441">
        <v>13500183</v>
      </c>
    </row>
    <row r="92" spans="1:4">
      <c r="A92">
        <v>13500201</v>
      </c>
      <c r="B92" t="s">
        <v>1498</v>
      </c>
      <c r="C92" s="23">
        <v>844638.07</v>
      </c>
      <c r="D92" s="441">
        <v>13500201</v>
      </c>
    </row>
    <row r="93" spans="1:4">
      <c r="A93">
        <v>14100311</v>
      </c>
      <c r="B93" t="s">
        <v>51</v>
      </c>
      <c r="C93" s="23">
        <v>3312955.02</v>
      </c>
      <c r="D93" s="441">
        <v>14100311</v>
      </c>
    </row>
    <row r="94" spans="1:4">
      <c r="A94">
        <v>14200201</v>
      </c>
      <c r="B94" t="s">
        <v>1607</v>
      </c>
      <c r="C94" s="23">
        <v>170444519.31</v>
      </c>
      <c r="D94" s="441">
        <v>14200201</v>
      </c>
    </row>
    <row r="95" spans="1:4">
      <c r="A95">
        <v>14200202</v>
      </c>
      <c r="B95" t="s">
        <v>1608</v>
      </c>
      <c r="C95" s="23">
        <v>82545445.840000004</v>
      </c>
      <c r="D95" s="441">
        <v>14200202</v>
      </c>
    </row>
    <row r="96" spans="1:4">
      <c r="A96">
        <v>14200203</v>
      </c>
      <c r="B96" t="s">
        <v>1609</v>
      </c>
      <c r="C96" s="23">
        <v>-5302407.38</v>
      </c>
      <c r="D96" s="441">
        <v>14200203</v>
      </c>
    </row>
    <row r="97" spans="1:4">
      <c r="A97">
        <v>14200213</v>
      </c>
      <c r="B97" t="s">
        <v>1626</v>
      </c>
      <c r="C97" s="23">
        <v>-21129.47</v>
      </c>
      <c r="D97" s="441">
        <v>14200213</v>
      </c>
    </row>
    <row r="98" spans="1:4">
      <c r="A98">
        <v>14200223</v>
      </c>
      <c r="B98" t="s">
        <v>1627</v>
      </c>
      <c r="C98" s="23">
        <v>21838.79</v>
      </c>
      <c r="D98" s="441">
        <v>14200223</v>
      </c>
    </row>
    <row r="99" spans="1:4">
      <c r="A99">
        <v>14200253</v>
      </c>
      <c r="B99" t="s">
        <v>1610</v>
      </c>
      <c r="C99" s="23">
        <v>-26355.95</v>
      </c>
      <c r="D99" s="441">
        <v>14200253</v>
      </c>
    </row>
    <row r="100" spans="1:4">
      <c r="A100">
        <v>14300062</v>
      </c>
      <c r="B100" t="s">
        <v>1391</v>
      </c>
      <c r="C100" s="23">
        <v>6471282.8899999997</v>
      </c>
      <c r="D100" s="441">
        <v>14300062</v>
      </c>
    </row>
    <row r="101" spans="1:4">
      <c r="A101">
        <v>14300072</v>
      </c>
      <c r="B101" t="s">
        <v>947</v>
      </c>
      <c r="C101" s="23">
        <v>435756.31</v>
      </c>
      <c r="D101" s="441">
        <v>14300072</v>
      </c>
    </row>
    <row r="102" spans="1:4">
      <c r="A102">
        <v>14300081</v>
      </c>
      <c r="B102" t="s">
        <v>226</v>
      </c>
      <c r="C102" s="23">
        <v>198927.99</v>
      </c>
      <c r="D102" s="441">
        <v>14300081</v>
      </c>
    </row>
    <row r="103" spans="1:4">
      <c r="A103">
        <v>14300082</v>
      </c>
      <c r="B103" t="s">
        <v>1951</v>
      </c>
      <c r="C103" s="23">
        <v>435756.4</v>
      </c>
      <c r="D103" s="441">
        <v>14300082</v>
      </c>
    </row>
    <row r="104" spans="1:4">
      <c r="A104">
        <v>14300141</v>
      </c>
      <c r="B104" t="s">
        <v>893</v>
      </c>
      <c r="C104" s="23">
        <v>13264433.720000001</v>
      </c>
      <c r="D104" s="441">
        <v>14300141</v>
      </c>
    </row>
    <row r="105" spans="1:4">
      <c r="A105">
        <v>14300151</v>
      </c>
      <c r="B105" t="s">
        <v>894</v>
      </c>
      <c r="C105" s="23">
        <v>1609283.93</v>
      </c>
      <c r="D105" s="441">
        <v>14300151</v>
      </c>
    </row>
    <row r="106" spans="1:4">
      <c r="A106">
        <v>14300171</v>
      </c>
      <c r="B106" t="s">
        <v>355</v>
      </c>
      <c r="C106" s="23">
        <v>13115849.41</v>
      </c>
      <c r="D106" s="441">
        <v>14300171</v>
      </c>
    </row>
    <row r="107" spans="1:4">
      <c r="A107">
        <v>14300241</v>
      </c>
      <c r="B107" t="s">
        <v>1703</v>
      </c>
      <c r="C107" s="23">
        <v>60750</v>
      </c>
      <c r="D107" s="441">
        <v>14300241</v>
      </c>
    </row>
    <row r="108" spans="1:4">
      <c r="A108">
        <v>14300261</v>
      </c>
      <c r="B108" t="s">
        <v>210</v>
      </c>
      <c r="C108" s="23">
        <v>4335667.91</v>
      </c>
      <c r="D108" s="441">
        <v>14300261</v>
      </c>
    </row>
    <row r="109" spans="1:4">
      <c r="A109">
        <v>14300333</v>
      </c>
      <c r="B109" t="s">
        <v>461</v>
      </c>
      <c r="C109" s="23">
        <v>46176.86</v>
      </c>
      <c r="D109" s="441">
        <v>14300333</v>
      </c>
    </row>
    <row r="110" spans="1:4">
      <c r="A110">
        <v>14300341</v>
      </c>
      <c r="B110" t="s">
        <v>1647</v>
      </c>
      <c r="C110" s="23">
        <v>1550.88</v>
      </c>
      <c r="D110" s="441">
        <v>14300341</v>
      </c>
    </row>
    <row r="111" spans="1:4">
      <c r="A111">
        <v>14300703</v>
      </c>
      <c r="B111" t="s">
        <v>1611</v>
      </c>
      <c r="C111" s="23">
        <v>12221877.75</v>
      </c>
      <c r="D111" s="441">
        <v>14300703</v>
      </c>
    </row>
    <row r="112" spans="1:4">
      <c r="A112">
        <v>14300713</v>
      </c>
      <c r="B112" t="s">
        <v>1612</v>
      </c>
      <c r="C112" s="23">
        <v>29285.64</v>
      </c>
      <c r="D112" s="441">
        <v>14300713</v>
      </c>
    </row>
    <row r="113" spans="1:4">
      <c r="A113">
        <v>14300733</v>
      </c>
      <c r="B113" t="s">
        <v>1613</v>
      </c>
      <c r="C113" s="23">
        <v>12497958.609999999</v>
      </c>
      <c r="D113" s="441">
        <v>14300733</v>
      </c>
    </row>
    <row r="114" spans="1:4">
      <c r="A114">
        <v>14300743</v>
      </c>
      <c r="B114" t="s">
        <v>1614</v>
      </c>
      <c r="C114" s="23">
        <v>623461.19999999995</v>
      </c>
      <c r="D114" s="441">
        <v>14300743</v>
      </c>
    </row>
    <row r="115" spans="1:4">
      <c r="A115">
        <v>14300763</v>
      </c>
      <c r="B115" t="s">
        <v>1582</v>
      </c>
      <c r="C115" s="23">
        <v>-618387.44999999995</v>
      </c>
      <c r="D115" s="441">
        <v>14300763</v>
      </c>
    </row>
    <row r="116" spans="1:4">
      <c r="A116">
        <v>14300921</v>
      </c>
      <c r="B116" t="s">
        <v>446</v>
      </c>
      <c r="C116" s="23">
        <v>690893.36</v>
      </c>
      <c r="D116" s="441">
        <v>14300921</v>
      </c>
    </row>
    <row r="117" spans="1:4">
      <c r="A117">
        <v>14301022</v>
      </c>
      <c r="B117" t="s">
        <v>162</v>
      </c>
      <c r="C117" s="23">
        <v>3301322.68</v>
      </c>
      <c r="D117" s="441">
        <v>14301022</v>
      </c>
    </row>
    <row r="118" spans="1:4">
      <c r="A118">
        <v>14301033</v>
      </c>
      <c r="B118" t="s">
        <v>1734</v>
      </c>
      <c r="C118" s="23">
        <v>43827.49</v>
      </c>
      <c r="D118" s="441">
        <v>14301033</v>
      </c>
    </row>
    <row r="119" spans="1:4">
      <c r="A119">
        <v>14301041</v>
      </c>
      <c r="B119" t="s">
        <v>1792</v>
      </c>
      <c r="C119" s="23">
        <v>6951.6</v>
      </c>
      <c r="D119" s="441">
        <v>14301041</v>
      </c>
    </row>
    <row r="120" spans="1:4">
      <c r="A120">
        <v>14301043</v>
      </c>
      <c r="B120" t="s">
        <v>2092</v>
      </c>
      <c r="C120" s="23">
        <v>1236883.05</v>
      </c>
      <c r="D120" s="441">
        <v>14301043</v>
      </c>
    </row>
    <row r="121" spans="1:4">
      <c r="A121">
        <v>14400311</v>
      </c>
      <c r="B121" t="s">
        <v>1615</v>
      </c>
      <c r="C121" s="23">
        <v>-5836642.3099999996</v>
      </c>
      <c r="D121" s="441">
        <v>14400311</v>
      </c>
    </row>
    <row r="122" spans="1:4">
      <c r="A122">
        <v>14400312</v>
      </c>
      <c r="B122" t="s">
        <v>1616</v>
      </c>
      <c r="C122" s="23">
        <v>-1608336.92</v>
      </c>
      <c r="D122" s="441">
        <v>14400312</v>
      </c>
    </row>
    <row r="123" spans="1:4">
      <c r="A123">
        <v>14400313</v>
      </c>
      <c r="B123" t="s">
        <v>1644</v>
      </c>
      <c r="C123" s="23">
        <v>-145969.42000000001</v>
      </c>
      <c r="D123" s="441">
        <v>14400313</v>
      </c>
    </row>
    <row r="124" spans="1:4">
      <c r="A124">
        <v>14400323</v>
      </c>
      <c r="B124" t="s">
        <v>1645</v>
      </c>
      <c r="C124" s="23">
        <v>4771.6499999999996</v>
      </c>
      <c r="D124" s="441">
        <v>14400323</v>
      </c>
    </row>
    <row r="125" spans="1:4">
      <c r="A125">
        <v>14400343</v>
      </c>
      <c r="B125" t="s">
        <v>744</v>
      </c>
      <c r="C125" s="23">
        <v>-1546304.57</v>
      </c>
      <c r="D125" s="441">
        <v>14400343</v>
      </c>
    </row>
    <row r="126" spans="1:4">
      <c r="A126">
        <v>14400353</v>
      </c>
      <c r="B126" t="s">
        <v>1617</v>
      </c>
      <c r="C126" s="23">
        <v>-623461.19999999995</v>
      </c>
      <c r="D126" s="441">
        <v>14400353</v>
      </c>
    </row>
    <row r="127" spans="1:4">
      <c r="A127">
        <v>14600000</v>
      </c>
      <c r="B127" t="s">
        <v>95</v>
      </c>
      <c r="C127" s="23">
        <v>459716.05</v>
      </c>
      <c r="D127" s="441">
        <v>14600000</v>
      </c>
    </row>
    <row r="128" spans="1:4">
      <c r="A128">
        <v>15100021</v>
      </c>
      <c r="B128" t="s">
        <v>112</v>
      </c>
      <c r="C128" s="23">
        <v>3042624.55</v>
      </c>
      <c r="D128" s="441">
        <v>15100021</v>
      </c>
    </row>
    <row r="129" spans="1:4">
      <c r="A129">
        <v>15100031</v>
      </c>
      <c r="B129" t="s">
        <v>9</v>
      </c>
      <c r="C129" s="23">
        <v>3226046.86</v>
      </c>
      <c r="D129" s="441">
        <v>15100031</v>
      </c>
    </row>
    <row r="130" spans="1:4">
      <c r="A130">
        <v>15100041</v>
      </c>
      <c r="B130" t="s">
        <v>605</v>
      </c>
      <c r="C130" s="23">
        <v>245240.93</v>
      </c>
      <c r="D130" s="441">
        <v>15100041</v>
      </c>
    </row>
    <row r="131" spans="1:4">
      <c r="A131">
        <v>15100061</v>
      </c>
      <c r="B131" t="s">
        <v>462</v>
      </c>
      <c r="C131" s="23">
        <v>35455.07</v>
      </c>
      <c r="D131" s="441">
        <v>15100061</v>
      </c>
    </row>
    <row r="132" spans="1:4">
      <c r="A132">
        <v>15100081</v>
      </c>
      <c r="B132" t="s">
        <v>606</v>
      </c>
      <c r="C132" s="23">
        <v>1553818.87</v>
      </c>
      <c r="D132" s="441">
        <v>15100081</v>
      </c>
    </row>
    <row r="133" spans="1:4">
      <c r="A133">
        <v>15100091</v>
      </c>
      <c r="B133" t="s">
        <v>1189</v>
      </c>
      <c r="C133" s="23">
        <v>1780020.86</v>
      </c>
      <c r="D133" s="441">
        <v>15100091</v>
      </c>
    </row>
    <row r="134" spans="1:4">
      <c r="A134">
        <v>15100101</v>
      </c>
      <c r="B134" t="s">
        <v>90</v>
      </c>
      <c r="C134" s="23">
        <v>4484646.12</v>
      </c>
      <c r="D134" s="441">
        <v>15100101</v>
      </c>
    </row>
    <row r="135" spans="1:4">
      <c r="A135">
        <v>15100122</v>
      </c>
      <c r="B135" t="s">
        <v>217</v>
      </c>
      <c r="C135" s="23">
        <v>296599.96000000002</v>
      </c>
      <c r="D135" s="441">
        <v>15100122</v>
      </c>
    </row>
    <row r="136" spans="1:4">
      <c r="A136">
        <v>15100181</v>
      </c>
      <c r="B136" t="s">
        <v>753</v>
      </c>
      <c r="C136" s="23">
        <v>75520.11</v>
      </c>
      <c r="D136" s="441">
        <v>15100181</v>
      </c>
    </row>
    <row r="137" spans="1:4">
      <c r="A137">
        <v>15100211</v>
      </c>
      <c r="B137" t="s">
        <v>63</v>
      </c>
      <c r="C137" s="23">
        <v>-15835.69</v>
      </c>
      <c r="D137" s="441">
        <v>15100211</v>
      </c>
    </row>
    <row r="138" spans="1:4">
      <c r="A138">
        <v>15100221</v>
      </c>
      <c r="B138" t="s">
        <v>737</v>
      </c>
      <c r="C138" s="23">
        <v>681456.58</v>
      </c>
      <c r="D138" s="441">
        <v>15100221</v>
      </c>
    </row>
    <row r="139" spans="1:4">
      <c r="A139">
        <v>15100271</v>
      </c>
      <c r="B139" t="s">
        <v>1535</v>
      </c>
      <c r="C139" s="23">
        <v>2809287.46</v>
      </c>
      <c r="D139" s="443">
        <v>15100271</v>
      </c>
    </row>
    <row r="140" spans="1:4">
      <c r="A140">
        <v>15100291</v>
      </c>
      <c r="B140" t="s">
        <v>2148</v>
      </c>
      <c r="C140" s="23">
        <v>392523.81</v>
      </c>
      <c r="D140" s="441">
        <v>15100291</v>
      </c>
    </row>
    <row r="141" spans="1:4">
      <c r="A141">
        <v>15111001</v>
      </c>
      <c r="B141" t="s">
        <v>696</v>
      </c>
      <c r="C141" s="23">
        <v>245299</v>
      </c>
      <c r="D141" s="441">
        <v>15111001</v>
      </c>
    </row>
    <row r="142" spans="1:4">
      <c r="A142">
        <v>15400023</v>
      </c>
      <c r="B142" t="s">
        <v>897</v>
      </c>
      <c r="C142" s="23">
        <v>10435458.68</v>
      </c>
      <c r="D142" s="441">
        <v>15400023</v>
      </c>
    </row>
    <row r="143" spans="1:4">
      <c r="A143">
        <v>15400031</v>
      </c>
      <c r="B143" t="s">
        <v>600</v>
      </c>
      <c r="C143" s="23">
        <v>5713362.54</v>
      </c>
      <c r="D143" s="441">
        <v>15400031</v>
      </c>
    </row>
    <row r="144" spans="1:4">
      <c r="A144">
        <v>15400033</v>
      </c>
      <c r="B144" t="s">
        <v>632</v>
      </c>
      <c r="C144" s="23">
        <v>-10435530.289999999</v>
      </c>
      <c r="D144" s="441">
        <v>15400033</v>
      </c>
    </row>
    <row r="145" spans="1:4">
      <c r="A145">
        <v>15400041</v>
      </c>
      <c r="B145" t="s">
        <v>470</v>
      </c>
      <c r="C145" s="23">
        <v>4285041.03</v>
      </c>
      <c r="D145" s="441">
        <v>15400041</v>
      </c>
    </row>
    <row r="146" spans="1:4">
      <c r="A146">
        <v>15400061</v>
      </c>
      <c r="B146" t="s">
        <v>636</v>
      </c>
      <c r="C146" s="23">
        <v>18201752.949999999</v>
      </c>
      <c r="D146" s="441">
        <v>15400061</v>
      </c>
    </row>
    <row r="147" spans="1:4">
      <c r="A147">
        <v>15400101</v>
      </c>
      <c r="B147" t="s">
        <v>287</v>
      </c>
      <c r="C147" s="23">
        <v>28601462.100000001</v>
      </c>
      <c r="D147" s="441">
        <v>15400101</v>
      </c>
    </row>
    <row r="148" spans="1:4">
      <c r="A148">
        <v>15400102</v>
      </c>
      <c r="B148" t="s">
        <v>288</v>
      </c>
      <c r="C148" s="23">
        <v>6043186.9800000004</v>
      </c>
      <c r="D148" s="441">
        <v>15400102</v>
      </c>
    </row>
    <row r="149" spans="1:4">
      <c r="A149">
        <v>15400103</v>
      </c>
      <c r="B149" t="s">
        <v>638</v>
      </c>
      <c r="C149" s="23">
        <v>8355459.3300000001</v>
      </c>
      <c r="D149" s="441">
        <v>15400103</v>
      </c>
    </row>
    <row r="150" spans="1:4">
      <c r="A150">
        <v>15400181</v>
      </c>
      <c r="B150" t="s">
        <v>1505</v>
      </c>
      <c r="C150" s="23">
        <v>2841655.68</v>
      </c>
      <c r="D150" s="441">
        <v>15400181</v>
      </c>
    </row>
    <row r="151" spans="1:4">
      <c r="A151">
        <v>15600003</v>
      </c>
      <c r="B151" t="s">
        <v>1797</v>
      </c>
      <c r="C151" s="23">
        <v>289557.46000000002</v>
      </c>
      <c r="D151" s="441">
        <v>15600003</v>
      </c>
    </row>
    <row r="152" spans="1:4">
      <c r="A152">
        <v>15810001</v>
      </c>
      <c r="B152" t="s">
        <v>1965</v>
      </c>
      <c r="C152" s="23">
        <v>4082.8</v>
      </c>
      <c r="D152" s="441">
        <v>15810001</v>
      </c>
    </row>
    <row r="153" spans="1:4">
      <c r="A153">
        <v>16300023</v>
      </c>
      <c r="B153" t="s">
        <v>662</v>
      </c>
      <c r="C153" s="23">
        <v>3744327.91</v>
      </c>
      <c r="D153" s="441">
        <v>16300023</v>
      </c>
    </row>
    <row r="154" spans="1:4">
      <c r="A154">
        <v>16300063</v>
      </c>
      <c r="B154" t="s">
        <v>663</v>
      </c>
      <c r="C154" s="23">
        <v>454138.44</v>
      </c>
      <c r="D154" s="441">
        <v>16300063</v>
      </c>
    </row>
    <row r="155" spans="1:4">
      <c r="A155">
        <v>16410002</v>
      </c>
      <c r="B155" t="s">
        <v>679</v>
      </c>
      <c r="C155" s="23">
        <v>18032312.620000001</v>
      </c>
      <c r="D155" s="441">
        <v>16410002</v>
      </c>
    </row>
    <row r="156" spans="1:4">
      <c r="A156">
        <v>16410012</v>
      </c>
      <c r="B156" t="s">
        <v>396</v>
      </c>
      <c r="C156" s="23">
        <v>3316057.43</v>
      </c>
      <c r="D156" s="441">
        <v>16410012</v>
      </c>
    </row>
    <row r="157" spans="1:4">
      <c r="A157">
        <v>16410022</v>
      </c>
      <c r="B157" t="s">
        <v>138</v>
      </c>
      <c r="C157" s="23">
        <v>16780720.48</v>
      </c>
      <c r="D157" s="441">
        <v>16410022</v>
      </c>
    </row>
    <row r="158" spans="1:4">
      <c r="A158">
        <v>16420012</v>
      </c>
      <c r="B158" t="s">
        <v>38</v>
      </c>
      <c r="C158" s="23">
        <v>52337.29</v>
      </c>
      <c r="D158" s="441">
        <v>16420012</v>
      </c>
    </row>
    <row r="159" spans="1:4">
      <c r="A159">
        <v>16500013</v>
      </c>
      <c r="B159" t="s">
        <v>2150</v>
      </c>
      <c r="C159" s="23">
        <v>4070513.4</v>
      </c>
      <c r="D159" s="441">
        <v>16500013</v>
      </c>
    </row>
    <row r="160" spans="1:4">
      <c r="A160">
        <v>16500063</v>
      </c>
      <c r="B160" t="s">
        <v>2151</v>
      </c>
      <c r="C160" s="23">
        <v>412355.17</v>
      </c>
      <c r="D160" s="441">
        <v>16500063</v>
      </c>
    </row>
    <row r="161" spans="1:4">
      <c r="A161">
        <v>16500083</v>
      </c>
      <c r="B161" t="s">
        <v>2152</v>
      </c>
      <c r="C161" s="23">
        <v>917407.5</v>
      </c>
      <c r="D161" s="441">
        <v>16500083</v>
      </c>
    </row>
    <row r="162" spans="1:4">
      <c r="A162">
        <v>16500123</v>
      </c>
      <c r="B162" t="s">
        <v>2154</v>
      </c>
      <c r="C162" s="23">
        <v>2390050</v>
      </c>
      <c r="D162" s="441">
        <v>16500123</v>
      </c>
    </row>
    <row r="163" spans="1:4">
      <c r="A163">
        <v>16500143</v>
      </c>
      <c r="B163" t="s">
        <v>1403</v>
      </c>
      <c r="C163" s="23">
        <v>194988.7</v>
      </c>
      <c r="D163" s="441">
        <v>16500143</v>
      </c>
    </row>
    <row r="164" spans="1:4">
      <c r="A164">
        <v>16500173</v>
      </c>
      <c r="B164" t="s">
        <v>2156</v>
      </c>
      <c r="C164" s="23">
        <v>11698.97</v>
      </c>
      <c r="D164" s="441">
        <v>16500173</v>
      </c>
    </row>
    <row r="165" spans="1:4">
      <c r="A165">
        <v>16500183</v>
      </c>
      <c r="B165" t="s">
        <v>2211</v>
      </c>
      <c r="C165" s="23">
        <v>87999.39</v>
      </c>
      <c r="D165" s="441">
        <v>16500183</v>
      </c>
    </row>
    <row r="166" spans="1:4">
      <c r="A166">
        <v>16500251</v>
      </c>
      <c r="B166" t="s">
        <v>2158</v>
      </c>
      <c r="C166" s="23">
        <v>39850.57</v>
      </c>
      <c r="D166" s="441">
        <v>16500251</v>
      </c>
    </row>
    <row r="167" spans="1:4">
      <c r="A167">
        <v>16500333</v>
      </c>
      <c r="B167" t="s">
        <v>2160</v>
      </c>
      <c r="C167" s="23">
        <v>1085</v>
      </c>
      <c r="D167" s="441">
        <v>16500333</v>
      </c>
    </row>
    <row r="168" spans="1:4">
      <c r="A168">
        <v>16500373</v>
      </c>
      <c r="B168" t="s">
        <v>2161</v>
      </c>
      <c r="C168" s="23">
        <v>17989.759999999998</v>
      </c>
      <c r="D168" s="441">
        <v>16500373</v>
      </c>
    </row>
    <row r="169" spans="1:4">
      <c r="A169">
        <v>16500383</v>
      </c>
      <c r="B169" t="s">
        <v>2162</v>
      </c>
      <c r="C169" s="23">
        <v>869829.1</v>
      </c>
      <c r="D169" s="441">
        <v>16500383</v>
      </c>
    </row>
    <row r="170" spans="1:4">
      <c r="A170">
        <v>16500433</v>
      </c>
      <c r="B170" t="s">
        <v>2164</v>
      </c>
      <c r="C170" s="23">
        <v>346091.66</v>
      </c>
      <c r="D170" s="441">
        <v>16500433</v>
      </c>
    </row>
    <row r="171" spans="1:4">
      <c r="A171">
        <v>16500563</v>
      </c>
      <c r="B171" t="s">
        <v>2168</v>
      </c>
      <c r="C171" s="23">
        <v>150191.37</v>
      </c>
      <c r="D171" s="441">
        <v>16500563</v>
      </c>
    </row>
    <row r="172" spans="1:4">
      <c r="A172">
        <v>16500623</v>
      </c>
      <c r="B172" t="s">
        <v>260</v>
      </c>
      <c r="C172" s="23">
        <v>14863.9</v>
      </c>
      <c r="D172" s="441">
        <v>16500623</v>
      </c>
    </row>
    <row r="173" spans="1:4">
      <c r="A173">
        <v>16500703</v>
      </c>
      <c r="B173" t="s">
        <v>2178</v>
      </c>
      <c r="C173" s="23">
        <v>12622.09</v>
      </c>
      <c r="D173" s="441">
        <v>16500703</v>
      </c>
    </row>
    <row r="174" spans="1:4">
      <c r="A174">
        <v>16500743</v>
      </c>
      <c r="B174" t="s">
        <v>2181</v>
      </c>
      <c r="C174" s="23">
        <v>67236.98</v>
      </c>
      <c r="D174" s="441">
        <v>16500743</v>
      </c>
    </row>
    <row r="175" spans="1:4">
      <c r="A175">
        <v>16500753</v>
      </c>
      <c r="B175" t="s">
        <v>1232</v>
      </c>
      <c r="C175" s="23">
        <v>330308.84000000003</v>
      </c>
      <c r="D175" s="441">
        <v>16500753</v>
      </c>
    </row>
    <row r="176" spans="1:4">
      <c r="A176">
        <v>16500763</v>
      </c>
      <c r="B176" t="s">
        <v>1720</v>
      </c>
      <c r="C176" s="23">
        <v>66645.070000000007</v>
      </c>
      <c r="D176" s="441">
        <v>16500763</v>
      </c>
    </row>
    <row r="177" spans="1:4">
      <c r="A177">
        <v>16500783</v>
      </c>
      <c r="B177" t="s">
        <v>2182</v>
      </c>
      <c r="C177" s="23">
        <v>60943.32</v>
      </c>
      <c r="D177" s="441">
        <v>16500783</v>
      </c>
    </row>
    <row r="178" spans="1:4">
      <c r="A178">
        <v>16501003</v>
      </c>
      <c r="B178" t="s">
        <v>2186</v>
      </c>
      <c r="C178" s="23">
        <v>37070</v>
      </c>
      <c r="D178" s="441">
        <v>16501003</v>
      </c>
    </row>
    <row r="179" spans="1:4">
      <c r="A179">
        <v>16501013</v>
      </c>
      <c r="B179" t="s">
        <v>999</v>
      </c>
      <c r="C179" s="23">
        <v>830590.95</v>
      </c>
      <c r="D179" s="441">
        <v>16501013</v>
      </c>
    </row>
    <row r="180" spans="1:4">
      <c r="A180">
        <v>16501083</v>
      </c>
      <c r="B180" t="s">
        <v>2188</v>
      </c>
      <c r="C180" s="23">
        <v>21351.17</v>
      </c>
      <c r="D180" s="441">
        <v>16501083</v>
      </c>
    </row>
    <row r="181" spans="1:4">
      <c r="A181">
        <v>16501103</v>
      </c>
      <c r="B181" t="s">
        <v>2189</v>
      </c>
      <c r="C181" s="23">
        <v>84763.89</v>
      </c>
      <c r="D181" s="441">
        <v>16501103</v>
      </c>
    </row>
    <row r="182" spans="1:4">
      <c r="A182">
        <v>16502001</v>
      </c>
      <c r="B182" t="s">
        <v>2190</v>
      </c>
      <c r="C182" s="23">
        <v>35144</v>
      </c>
      <c r="D182" s="441">
        <v>16502001</v>
      </c>
    </row>
    <row r="183" spans="1:4">
      <c r="A183">
        <v>16502003</v>
      </c>
      <c r="B183" t="s">
        <v>2191</v>
      </c>
      <c r="C183" s="23">
        <v>11983.67</v>
      </c>
      <c r="D183" s="441">
        <v>16502003</v>
      </c>
    </row>
    <row r="184" spans="1:4">
      <c r="A184">
        <v>16502013</v>
      </c>
      <c r="B184" t="s">
        <v>2212</v>
      </c>
      <c r="C184" s="23">
        <v>89714.85</v>
      </c>
      <c r="D184" s="441">
        <v>16502013</v>
      </c>
    </row>
    <row r="185" spans="1:4">
      <c r="A185">
        <v>16502021</v>
      </c>
      <c r="B185" t="s">
        <v>2194</v>
      </c>
      <c r="C185" s="23">
        <v>54130</v>
      </c>
      <c r="D185" s="441">
        <v>16502021</v>
      </c>
    </row>
    <row r="186" spans="1:4">
      <c r="A186">
        <v>16502023</v>
      </c>
      <c r="B186" t="s">
        <v>2195</v>
      </c>
      <c r="C186" s="23">
        <v>101948.49</v>
      </c>
      <c r="D186" s="441">
        <v>16502023</v>
      </c>
    </row>
    <row r="187" spans="1:4">
      <c r="A187">
        <v>16502083</v>
      </c>
      <c r="B187" t="s">
        <v>1852</v>
      </c>
      <c r="C187" s="23">
        <v>29263.24</v>
      </c>
      <c r="D187" s="441">
        <v>16502083</v>
      </c>
    </row>
    <row r="188" spans="1:4">
      <c r="A188">
        <v>16502103</v>
      </c>
      <c r="B188" t="s">
        <v>1895</v>
      </c>
      <c r="C188" s="23">
        <v>69993</v>
      </c>
      <c r="D188" s="441">
        <v>16502103</v>
      </c>
    </row>
    <row r="189" spans="1:4">
      <c r="A189">
        <v>16502113</v>
      </c>
      <c r="B189" t="s">
        <v>1911</v>
      </c>
      <c r="C189" s="23">
        <v>58685.18</v>
      </c>
      <c r="D189" s="441">
        <v>16502113</v>
      </c>
    </row>
    <row r="190" spans="1:4">
      <c r="A190">
        <v>16502133</v>
      </c>
      <c r="B190" t="s">
        <v>2201</v>
      </c>
      <c r="C190" s="23">
        <v>193946.4</v>
      </c>
      <c r="D190" s="441">
        <v>16502133</v>
      </c>
    </row>
    <row r="191" spans="1:4">
      <c r="A191">
        <v>16502153</v>
      </c>
      <c r="B191" t="s">
        <v>2203</v>
      </c>
      <c r="C191" s="23">
        <v>151411.09</v>
      </c>
      <c r="D191" s="441">
        <v>16502153</v>
      </c>
    </row>
    <row r="192" spans="1:4">
      <c r="A192">
        <v>16502163</v>
      </c>
      <c r="B192" t="s">
        <v>2204</v>
      </c>
      <c r="C192" s="23">
        <v>62283.6</v>
      </c>
      <c r="D192" s="443" t="e">
        <v>#N/A</v>
      </c>
    </row>
    <row r="193" spans="1:4">
      <c r="A193">
        <v>16502173</v>
      </c>
      <c r="B193" t="s">
        <v>2213</v>
      </c>
      <c r="C193" s="23">
        <v>165144.53</v>
      </c>
      <c r="D193" s="443" t="e">
        <v>#N/A</v>
      </c>
    </row>
    <row r="194" spans="1:4">
      <c r="A194">
        <v>16502181</v>
      </c>
      <c r="B194" t="s">
        <v>1452</v>
      </c>
      <c r="C194" s="23">
        <v>9164.11</v>
      </c>
      <c r="D194" s="443">
        <v>16502181</v>
      </c>
    </row>
    <row r="195" spans="1:4">
      <c r="A195">
        <v>16502191</v>
      </c>
      <c r="B195" t="s">
        <v>1356</v>
      </c>
      <c r="C195" s="23">
        <v>185550.72</v>
      </c>
      <c r="D195" s="443">
        <v>16502191</v>
      </c>
    </row>
    <row r="196" spans="1:4">
      <c r="A196">
        <v>16502201</v>
      </c>
      <c r="B196" t="s">
        <v>2214</v>
      </c>
      <c r="C196" s="23">
        <v>14084</v>
      </c>
      <c r="D196" s="443">
        <v>16502201</v>
      </c>
    </row>
    <row r="197" spans="1:4">
      <c r="A197">
        <v>16502213</v>
      </c>
      <c r="B197" t="s">
        <v>2215</v>
      </c>
      <c r="C197" s="23">
        <v>49524</v>
      </c>
      <c r="D197" s="443">
        <v>16502213</v>
      </c>
    </row>
    <row r="198" spans="1:4">
      <c r="A198">
        <v>16502221</v>
      </c>
      <c r="B198" t="s">
        <v>2169</v>
      </c>
      <c r="C198" s="23">
        <v>348295.47</v>
      </c>
      <c r="D198" s="443">
        <v>16502221</v>
      </c>
    </row>
    <row r="199" spans="1:4">
      <c r="A199">
        <v>16502231</v>
      </c>
      <c r="B199" t="s">
        <v>2170</v>
      </c>
      <c r="C199" s="23">
        <v>1487363.59</v>
      </c>
      <c r="D199" s="443">
        <v>16502231</v>
      </c>
    </row>
    <row r="200" spans="1:4">
      <c r="A200">
        <v>16502241</v>
      </c>
      <c r="B200" t="s">
        <v>2216</v>
      </c>
      <c r="C200" s="23">
        <v>78391.89</v>
      </c>
      <c r="D200" s="443">
        <v>16502241</v>
      </c>
    </row>
    <row r="201" spans="1:4">
      <c r="A201">
        <v>16502382</v>
      </c>
      <c r="B201" t="s">
        <v>2166</v>
      </c>
      <c r="C201" s="23">
        <v>2279473.75</v>
      </c>
      <c r="D201" s="443">
        <v>16502382</v>
      </c>
    </row>
    <row r="202" spans="1:4">
      <c r="A202">
        <v>16502393</v>
      </c>
      <c r="B202" t="s">
        <v>2176</v>
      </c>
      <c r="C202" s="23">
        <v>15330</v>
      </c>
      <c r="D202" s="443">
        <v>16502393</v>
      </c>
    </row>
    <row r="203" spans="1:4">
      <c r="A203">
        <v>16502403</v>
      </c>
      <c r="B203" t="s">
        <v>1938</v>
      </c>
      <c r="C203" s="23">
        <v>87600</v>
      </c>
      <c r="D203" s="443">
        <v>16502403</v>
      </c>
    </row>
    <row r="204" spans="1:4">
      <c r="A204">
        <v>16502413</v>
      </c>
      <c r="B204" t="s">
        <v>2196</v>
      </c>
      <c r="C204" s="23">
        <v>60000</v>
      </c>
      <c r="D204" s="443">
        <v>16502413</v>
      </c>
    </row>
    <row r="205" spans="1:4">
      <c r="A205">
        <v>16502423</v>
      </c>
      <c r="B205" t="s">
        <v>2202</v>
      </c>
      <c r="C205" s="23">
        <v>99653.16</v>
      </c>
      <c r="D205" s="443">
        <v>16502423</v>
      </c>
    </row>
    <row r="206" spans="1:4">
      <c r="A206">
        <v>16504063</v>
      </c>
      <c r="B206" t="s">
        <v>2205</v>
      </c>
      <c r="C206" s="23">
        <v>26827.5</v>
      </c>
      <c r="D206" s="443">
        <v>16504063</v>
      </c>
    </row>
    <row r="207" spans="1:4">
      <c r="A207">
        <v>16504073</v>
      </c>
      <c r="B207" t="s">
        <v>2196</v>
      </c>
      <c r="C207" s="23">
        <v>95000</v>
      </c>
      <c r="D207" s="443">
        <v>16504073</v>
      </c>
    </row>
    <row r="208" spans="1:4">
      <c r="A208">
        <v>16504083</v>
      </c>
      <c r="B208" t="s">
        <v>1938</v>
      </c>
      <c r="C208" s="23">
        <v>65700</v>
      </c>
      <c r="D208" s="443">
        <v>16504083</v>
      </c>
    </row>
    <row r="209" spans="1:4">
      <c r="A209">
        <v>16504093</v>
      </c>
      <c r="B209" t="s">
        <v>2217</v>
      </c>
      <c r="C209" s="23">
        <v>332177.18</v>
      </c>
      <c r="D209" s="443">
        <v>16504093</v>
      </c>
    </row>
    <row r="210" spans="1:4">
      <c r="A210">
        <v>16504101</v>
      </c>
      <c r="B210" t="s">
        <v>1452</v>
      </c>
      <c r="C210" s="23">
        <v>109836</v>
      </c>
      <c r="D210" s="443">
        <v>16504101</v>
      </c>
    </row>
    <row r="211" spans="1:4">
      <c r="A211">
        <v>16504112</v>
      </c>
      <c r="B211" t="s">
        <v>2218</v>
      </c>
      <c r="C211" s="23">
        <v>1611750</v>
      </c>
      <c r="D211" s="443">
        <v>16504112</v>
      </c>
    </row>
    <row r="212" spans="1:4">
      <c r="A212">
        <v>16504221</v>
      </c>
      <c r="B212" t="s">
        <v>2214</v>
      </c>
      <c r="C212" s="23">
        <v>216290</v>
      </c>
      <c r="D212" s="443">
        <v>16504221</v>
      </c>
    </row>
    <row r="213" spans="1:4">
      <c r="A213">
        <v>16504231</v>
      </c>
      <c r="B213" t="s">
        <v>2219</v>
      </c>
      <c r="C213" s="23">
        <v>1104602.42</v>
      </c>
      <c r="D213" s="443">
        <v>16504231</v>
      </c>
    </row>
    <row r="214" spans="1:4">
      <c r="A214">
        <v>16504241</v>
      </c>
      <c r="B214" t="s">
        <v>2220</v>
      </c>
      <c r="C214" s="23">
        <v>2389736.15</v>
      </c>
      <c r="D214" s="443">
        <v>16504241</v>
      </c>
    </row>
    <row r="215" spans="1:4">
      <c r="A215">
        <v>16504251</v>
      </c>
      <c r="B215" t="s">
        <v>2221</v>
      </c>
      <c r="C215" s="23">
        <v>2235412.33</v>
      </c>
      <c r="D215" s="443">
        <v>16504251</v>
      </c>
    </row>
    <row r="216" spans="1:4">
      <c r="A216">
        <v>16504253</v>
      </c>
      <c r="B216" t="s">
        <v>2185</v>
      </c>
      <c r="C216" s="23">
        <v>12381.08</v>
      </c>
      <c r="D216" s="443">
        <v>16504253</v>
      </c>
    </row>
    <row r="217" spans="1:4">
      <c r="A217">
        <v>16504261</v>
      </c>
      <c r="B217" t="s">
        <v>2222</v>
      </c>
      <c r="C217" s="23">
        <v>707595.04</v>
      </c>
      <c r="D217" s="443">
        <v>16504261</v>
      </c>
    </row>
    <row r="218" spans="1:4">
      <c r="A218">
        <v>16504271</v>
      </c>
      <c r="B218" t="s">
        <v>2223</v>
      </c>
      <c r="C218" s="23">
        <v>793364.16</v>
      </c>
      <c r="D218" s="443">
        <v>16504271</v>
      </c>
    </row>
    <row r="219" spans="1:4">
      <c r="A219">
        <v>16580001</v>
      </c>
      <c r="B219" t="s">
        <v>2224</v>
      </c>
      <c r="C219" s="23">
        <v>-7556836.0999999996</v>
      </c>
      <c r="D219" s="443">
        <v>16580001</v>
      </c>
    </row>
    <row r="220" spans="1:4">
      <c r="A220">
        <v>16580002</v>
      </c>
      <c r="B220" t="s">
        <v>2225</v>
      </c>
      <c r="C220" s="23">
        <v>-1611750</v>
      </c>
      <c r="D220" s="443">
        <v>16580002</v>
      </c>
    </row>
    <row r="221" spans="1:4">
      <c r="A221">
        <v>16580003</v>
      </c>
      <c r="B221" t="s">
        <v>2226</v>
      </c>
      <c r="C221" s="23">
        <v>-532085.76000000001</v>
      </c>
      <c r="D221" s="443">
        <v>16580003</v>
      </c>
    </row>
    <row r="222" spans="1:4">
      <c r="A222">
        <v>16590001</v>
      </c>
      <c r="B222" t="s">
        <v>2224</v>
      </c>
      <c r="C222" s="23">
        <v>7556836.0999999996</v>
      </c>
      <c r="D222" s="443">
        <v>16590001</v>
      </c>
    </row>
    <row r="223" spans="1:4">
      <c r="A223">
        <v>16590002</v>
      </c>
      <c r="B223" t="s">
        <v>2227</v>
      </c>
      <c r="C223" s="23">
        <v>1611750</v>
      </c>
      <c r="D223" s="443">
        <v>16590002</v>
      </c>
    </row>
    <row r="224" spans="1:4">
      <c r="A224">
        <v>16590003</v>
      </c>
      <c r="B224" t="s">
        <v>2226</v>
      </c>
      <c r="C224" s="23">
        <v>532085.76000000001</v>
      </c>
      <c r="D224" s="441">
        <v>16590003</v>
      </c>
    </row>
    <row r="225" spans="1:4">
      <c r="A225">
        <v>17300001</v>
      </c>
      <c r="B225" t="s">
        <v>1393</v>
      </c>
      <c r="C225" s="23">
        <v>148198369.47999999</v>
      </c>
      <c r="D225" s="441">
        <v>17300001</v>
      </c>
    </row>
    <row r="226" spans="1:4">
      <c r="A226">
        <v>17300002</v>
      </c>
      <c r="B226" t="s">
        <v>932</v>
      </c>
      <c r="C226" s="23">
        <v>69075294.359999999</v>
      </c>
      <c r="D226" s="441">
        <v>17300002</v>
      </c>
    </row>
    <row r="227" spans="1:4">
      <c r="A227">
        <v>17500001</v>
      </c>
      <c r="B227" t="s">
        <v>1477</v>
      </c>
      <c r="C227" s="23">
        <v>19050974.32</v>
      </c>
      <c r="D227" s="441">
        <v>17500001</v>
      </c>
    </row>
    <row r="228" spans="1:4">
      <c r="A228">
        <v>17500002</v>
      </c>
      <c r="B228" t="s">
        <v>1478</v>
      </c>
      <c r="C228" s="23">
        <v>5367340.8099999996</v>
      </c>
      <c r="D228" s="441">
        <v>17500002</v>
      </c>
    </row>
    <row r="229" spans="1:4">
      <c r="A229">
        <v>17500011</v>
      </c>
      <c r="B229" t="s">
        <v>1479</v>
      </c>
      <c r="C229" s="23">
        <v>4392032.7</v>
      </c>
      <c r="D229" s="441">
        <v>17500011</v>
      </c>
    </row>
    <row r="230" spans="1:4">
      <c r="A230">
        <v>17500012</v>
      </c>
      <c r="B230" t="s">
        <v>1480</v>
      </c>
      <c r="C230" s="23">
        <v>833440.85</v>
      </c>
      <c r="D230" s="441">
        <v>17500012</v>
      </c>
    </row>
    <row r="231" spans="1:4">
      <c r="A231">
        <v>18100003</v>
      </c>
      <c r="B231" t="s">
        <v>501</v>
      </c>
      <c r="C231" s="23">
        <v>248116.96</v>
      </c>
      <c r="D231" s="441">
        <v>18100003</v>
      </c>
    </row>
    <row r="232" spans="1:4">
      <c r="A232">
        <v>18100093</v>
      </c>
      <c r="B232" t="s">
        <v>105</v>
      </c>
      <c r="C232" s="23">
        <v>44288.84</v>
      </c>
      <c r="D232" s="441">
        <v>18100093</v>
      </c>
    </row>
    <row r="233" spans="1:4">
      <c r="A233">
        <v>18100203</v>
      </c>
      <c r="B233" t="s">
        <v>1031</v>
      </c>
      <c r="C233" s="23">
        <v>1592495.3</v>
      </c>
      <c r="D233" s="441">
        <v>18100203</v>
      </c>
    </row>
    <row r="234" spans="1:4">
      <c r="A234">
        <v>18100213</v>
      </c>
      <c r="B234" t="s">
        <v>2034</v>
      </c>
      <c r="C234" s="23">
        <v>4443061.71</v>
      </c>
      <c r="D234" s="441">
        <v>18100213</v>
      </c>
    </row>
    <row r="235" spans="1:4">
      <c r="A235">
        <v>18100223</v>
      </c>
      <c r="B235" t="s">
        <v>1659</v>
      </c>
      <c r="C235" s="23">
        <v>1254642.1599999999</v>
      </c>
      <c r="D235" s="441">
        <v>18100223</v>
      </c>
    </row>
    <row r="236" spans="1:4">
      <c r="A236">
        <v>18100233</v>
      </c>
      <c r="B236" t="s">
        <v>1660</v>
      </c>
      <c r="C236" s="23">
        <v>212027.27</v>
      </c>
      <c r="D236" s="441">
        <v>18100233</v>
      </c>
    </row>
    <row r="237" spans="1:4">
      <c r="A237">
        <v>18100473</v>
      </c>
      <c r="B237" t="s">
        <v>659</v>
      </c>
      <c r="C237" s="23">
        <v>1205677.8</v>
      </c>
      <c r="D237" s="441">
        <v>18100473</v>
      </c>
    </row>
    <row r="238" spans="1:4">
      <c r="A238">
        <v>18100493</v>
      </c>
      <c r="B238" t="s">
        <v>347</v>
      </c>
      <c r="C238" s="23">
        <v>419949.77</v>
      </c>
      <c r="D238" s="441">
        <v>18100493</v>
      </c>
    </row>
    <row r="239" spans="1:4">
      <c r="A239">
        <v>18100663</v>
      </c>
      <c r="B239" t="s">
        <v>1573</v>
      </c>
      <c r="C239" s="23">
        <v>826871.11</v>
      </c>
      <c r="D239" s="441">
        <v>18100663</v>
      </c>
    </row>
    <row r="240" spans="1:4">
      <c r="A240">
        <v>18100673</v>
      </c>
      <c r="B240" t="s">
        <v>1575</v>
      </c>
      <c r="C240" s="23">
        <v>1479565.4</v>
      </c>
      <c r="D240" s="441">
        <v>18100673</v>
      </c>
    </row>
    <row r="241" spans="1:4">
      <c r="A241">
        <v>18100923</v>
      </c>
      <c r="B241" t="s">
        <v>1319</v>
      </c>
      <c r="C241" s="23">
        <v>2240646.56</v>
      </c>
      <c r="D241" s="441">
        <v>18100923</v>
      </c>
    </row>
    <row r="242" spans="1:4">
      <c r="A242">
        <v>18100933</v>
      </c>
      <c r="B242" t="s">
        <v>1320</v>
      </c>
      <c r="C242" s="23">
        <v>458791.46</v>
      </c>
      <c r="D242" s="441">
        <v>18100933</v>
      </c>
    </row>
    <row r="243" spans="1:4">
      <c r="A243">
        <v>18101023</v>
      </c>
      <c r="B243" t="s">
        <v>567</v>
      </c>
      <c r="C243" s="23">
        <v>1732300.6</v>
      </c>
      <c r="D243" s="441">
        <v>18101023</v>
      </c>
    </row>
    <row r="244" spans="1:4">
      <c r="A244">
        <v>18101033</v>
      </c>
      <c r="B244" t="s">
        <v>656</v>
      </c>
      <c r="C244" s="23">
        <v>2030750.71</v>
      </c>
      <c r="D244" s="441">
        <v>18101033</v>
      </c>
    </row>
    <row r="245" spans="1:4">
      <c r="A245">
        <v>18101053</v>
      </c>
      <c r="B245" t="s">
        <v>1037</v>
      </c>
      <c r="C245" s="23">
        <v>602388.88</v>
      </c>
      <c r="D245" s="441">
        <v>18101053</v>
      </c>
    </row>
    <row r="246" spans="1:4">
      <c r="A246">
        <v>18101083</v>
      </c>
      <c r="B246" t="s">
        <v>507</v>
      </c>
      <c r="C246" s="23">
        <v>558587.27</v>
      </c>
      <c r="D246" s="441">
        <v>18101083</v>
      </c>
    </row>
    <row r="247" spans="1:4">
      <c r="A247">
        <v>18101093</v>
      </c>
      <c r="B247" t="s">
        <v>508</v>
      </c>
      <c r="C247" s="23">
        <v>430355.08</v>
      </c>
      <c r="D247" s="441">
        <v>18101093</v>
      </c>
    </row>
    <row r="248" spans="1:4">
      <c r="A248">
        <v>18101113</v>
      </c>
      <c r="B248" t="s">
        <v>886</v>
      </c>
      <c r="C248" s="23">
        <v>2809755.51</v>
      </c>
      <c r="D248" s="441">
        <v>18101113</v>
      </c>
    </row>
    <row r="249" spans="1:4">
      <c r="A249">
        <v>18101123</v>
      </c>
      <c r="B249" t="s">
        <v>1156</v>
      </c>
      <c r="C249" s="23">
        <v>2726957.81</v>
      </c>
      <c r="D249" s="441">
        <v>18101123</v>
      </c>
    </row>
    <row r="250" spans="1:4">
      <c r="A250">
        <v>18101133</v>
      </c>
      <c r="B250" t="s">
        <v>1157</v>
      </c>
      <c r="C250" s="23">
        <v>2113238.44</v>
      </c>
      <c r="D250" s="441">
        <v>18101133</v>
      </c>
    </row>
    <row r="251" spans="1:4">
      <c r="A251">
        <v>18101143</v>
      </c>
      <c r="B251" t="s">
        <v>1221</v>
      </c>
      <c r="C251" s="23">
        <v>2591591.0099999998</v>
      </c>
      <c r="D251" s="441">
        <v>18101143</v>
      </c>
    </row>
    <row r="252" spans="1:4">
      <c r="A252">
        <v>18210231</v>
      </c>
      <c r="B252" t="s">
        <v>960</v>
      </c>
      <c r="C252" s="23">
        <v>22551493</v>
      </c>
      <c r="D252" s="441">
        <v>18210231</v>
      </c>
    </row>
    <row r="253" spans="1:4">
      <c r="A253">
        <v>18210261</v>
      </c>
      <c r="B253" t="s">
        <v>1196</v>
      </c>
      <c r="C253" s="23">
        <v>50185.88</v>
      </c>
      <c r="D253" s="441">
        <v>18210261</v>
      </c>
    </row>
    <row r="254" spans="1:4">
      <c r="A254">
        <v>18210281</v>
      </c>
      <c r="B254" t="s">
        <v>1353</v>
      </c>
      <c r="C254" s="23">
        <v>60295490.299999997</v>
      </c>
      <c r="D254" s="441">
        <v>18210281</v>
      </c>
    </row>
    <row r="255" spans="1:4">
      <c r="A255">
        <v>18210291</v>
      </c>
      <c r="B255" t="s">
        <v>1421</v>
      </c>
      <c r="C255" s="23">
        <v>2476081.77</v>
      </c>
      <c r="D255" s="441">
        <v>18210291</v>
      </c>
    </row>
    <row r="256" spans="1:4">
      <c r="A256">
        <v>18210301</v>
      </c>
      <c r="B256" t="s">
        <v>1940</v>
      </c>
      <c r="C256" s="23">
        <v>18185672.66</v>
      </c>
      <c r="D256" s="441">
        <v>18210301</v>
      </c>
    </row>
    <row r="257" spans="1:4">
      <c r="A257">
        <v>18210311</v>
      </c>
      <c r="B257" t="s">
        <v>2098</v>
      </c>
      <c r="C257" s="23">
        <v>22217697.260000002</v>
      </c>
      <c r="D257" s="441">
        <v>18210311</v>
      </c>
    </row>
    <row r="258" spans="1:4">
      <c r="A258">
        <v>18220011</v>
      </c>
      <c r="B258" t="s">
        <v>235</v>
      </c>
      <c r="C258" s="23">
        <v>65708856.939999998</v>
      </c>
      <c r="D258" s="441">
        <v>18220011</v>
      </c>
    </row>
    <row r="259" spans="1:4">
      <c r="A259">
        <v>18220021</v>
      </c>
      <c r="B259" t="s">
        <v>592</v>
      </c>
      <c r="C259" s="23">
        <v>743111.53</v>
      </c>
      <c r="D259" s="441">
        <v>18220021</v>
      </c>
    </row>
    <row r="260" spans="1:4">
      <c r="A260">
        <v>18220031</v>
      </c>
      <c r="B260" t="s">
        <v>113</v>
      </c>
      <c r="C260" s="23">
        <v>-18818583.699999999</v>
      </c>
      <c r="D260" s="441">
        <v>18220031</v>
      </c>
    </row>
    <row r="261" spans="1:4">
      <c r="A261">
        <v>18220041</v>
      </c>
      <c r="B261" t="s">
        <v>678</v>
      </c>
      <c r="C261" s="23">
        <v>-17874144.739999998</v>
      </c>
      <c r="D261" s="441">
        <v>18220041</v>
      </c>
    </row>
    <row r="262" spans="1:4">
      <c r="A262">
        <v>18220061</v>
      </c>
      <c r="B262" t="s">
        <v>777</v>
      </c>
      <c r="C262" s="23">
        <v>-30211680.609999999</v>
      </c>
      <c r="D262" s="441">
        <v>18220061</v>
      </c>
    </row>
    <row r="263" spans="1:4">
      <c r="A263">
        <v>18220091</v>
      </c>
      <c r="B263" t="s">
        <v>1343</v>
      </c>
      <c r="C263" s="23">
        <v>241267.87</v>
      </c>
      <c r="D263" s="441">
        <v>18220091</v>
      </c>
    </row>
    <row r="264" spans="1:4">
      <c r="A264">
        <v>18220101</v>
      </c>
      <c r="B264" t="s">
        <v>1953</v>
      </c>
      <c r="C264" s="23">
        <v>10569307.84</v>
      </c>
      <c r="D264" s="441">
        <v>18220101</v>
      </c>
    </row>
    <row r="265" spans="1:4">
      <c r="A265">
        <v>18230002</v>
      </c>
      <c r="B265" t="s">
        <v>0</v>
      </c>
      <c r="C265" s="23">
        <v>1208409.3600000001</v>
      </c>
      <c r="D265" s="441">
        <v>18230002</v>
      </c>
    </row>
    <row r="266" spans="1:4">
      <c r="A266">
        <v>18230021</v>
      </c>
      <c r="B266" t="s">
        <v>301</v>
      </c>
      <c r="C266" s="23">
        <v>93198239.299999997</v>
      </c>
      <c r="D266" s="441">
        <v>18230021</v>
      </c>
    </row>
    <row r="267" spans="1:4">
      <c r="A267">
        <v>18230031</v>
      </c>
      <c r="B267" t="s">
        <v>680</v>
      </c>
      <c r="C267" s="23">
        <v>52197238.469999999</v>
      </c>
      <c r="D267" s="441">
        <v>18230031</v>
      </c>
    </row>
    <row r="268" spans="1:4">
      <c r="A268">
        <v>18230032</v>
      </c>
      <c r="B268" t="s">
        <v>436</v>
      </c>
      <c r="C268" s="23">
        <v>13094077.869999999</v>
      </c>
      <c r="D268" s="441">
        <v>18230032</v>
      </c>
    </row>
    <row r="269" spans="1:4">
      <c r="A269">
        <v>18230041</v>
      </c>
      <c r="B269" t="s">
        <v>385</v>
      </c>
      <c r="C269" s="23">
        <v>21589277</v>
      </c>
      <c r="D269" s="441">
        <v>18230041</v>
      </c>
    </row>
    <row r="270" spans="1:4">
      <c r="A270">
        <v>18230042</v>
      </c>
      <c r="B270" t="s">
        <v>911</v>
      </c>
      <c r="C270" s="23">
        <v>-5050218.58</v>
      </c>
      <c r="D270" s="441">
        <v>18230042</v>
      </c>
    </row>
    <row r="271" spans="1:4">
      <c r="A271">
        <v>18230051</v>
      </c>
      <c r="B271" t="s">
        <v>386</v>
      </c>
      <c r="C271" s="23">
        <v>-16718031.029999999</v>
      </c>
      <c r="D271" s="441">
        <v>18230051</v>
      </c>
    </row>
    <row r="272" spans="1:4">
      <c r="A272">
        <v>18230061</v>
      </c>
      <c r="B272" t="s">
        <v>330</v>
      </c>
      <c r="C272" s="23">
        <v>1177645</v>
      </c>
      <c r="D272" s="441">
        <v>18230061</v>
      </c>
    </row>
    <row r="273" spans="1:4">
      <c r="A273">
        <v>18230071</v>
      </c>
      <c r="B273" t="s">
        <v>515</v>
      </c>
      <c r="C273" s="23">
        <v>113632921</v>
      </c>
      <c r="D273" s="441">
        <v>18230071</v>
      </c>
    </row>
    <row r="274" spans="1:4">
      <c r="A274">
        <v>18230081</v>
      </c>
      <c r="B274" t="s">
        <v>497</v>
      </c>
      <c r="C274" s="23">
        <v>-108343082.98999999</v>
      </c>
      <c r="D274" s="441">
        <v>18230081</v>
      </c>
    </row>
    <row r="275" spans="1:4">
      <c r="A275">
        <v>18230311</v>
      </c>
      <c r="B275" t="s">
        <v>850</v>
      </c>
      <c r="C275" s="23">
        <v>30000</v>
      </c>
      <c r="D275" s="441">
        <v>18230311</v>
      </c>
    </row>
    <row r="276" spans="1:4">
      <c r="A276">
        <v>18230351</v>
      </c>
      <c r="B276" t="s">
        <v>102</v>
      </c>
      <c r="C276" s="23">
        <v>112227705.84999999</v>
      </c>
      <c r="D276" s="441">
        <v>18230351</v>
      </c>
    </row>
    <row r="277" spans="1:4">
      <c r="A277">
        <v>18230401</v>
      </c>
      <c r="B277" t="s">
        <v>1368</v>
      </c>
      <c r="C277" s="23">
        <v>13262.01</v>
      </c>
      <c r="D277" s="441">
        <v>18230401</v>
      </c>
    </row>
    <row r="278" spans="1:4">
      <c r="A278">
        <v>18230621</v>
      </c>
      <c r="B278" t="s">
        <v>694</v>
      </c>
      <c r="C278" s="23">
        <v>-67035700.049999997</v>
      </c>
      <c r="D278" s="441">
        <v>18230621</v>
      </c>
    </row>
    <row r="279" spans="1:4">
      <c r="A279">
        <v>18230631</v>
      </c>
      <c r="B279" t="s">
        <v>1032</v>
      </c>
      <c r="C279" s="23">
        <v>71485314.980000004</v>
      </c>
      <c r="D279" s="441">
        <v>18230631</v>
      </c>
    </row>
    <row r="280" spans="1:4">
      <c r="A280">
        <v>18230691</v>
      </c>
      <c r="B280" t="s">
        <v>697</v>
      </c>
      <c r="C280" s="23">
        <v>-474402.14</v>
      </c>
      <c r="D280" s="441">
        <v>18230691</v>
      </c>
    </row>
    <row r="281" spans="1:4">
      <c r="A281">
        <v>18230771</v>
      </c>
      <c r="B281" t="s">
        <v>464</v>
      </c>
      <c r="C281" s="23">
        <v>9464961</v>
      </c>
      <c r="D281" s="441">
        <v>18230771</v>
      </c>
    </row>
    <row r="282" spans="1:4">
      <c r="A282">
        <v>18230781</v>
      </c>
      <c r="B282" t="s">
        <v>410</v>
      </c>
      <c r="C282" s="23">
        <v>-9464961</v>
      </c>
      <c r="D282" s="441">
        <v>18230781</v>
      </c>
    </row>
    <row r="283" spans="1:4">
      <c r="A283">
        <v>18230791</v>
      </c>
      <c r="B283" t="s">
        <v>182</v>
      </c>
      <c r="C283" s="23">
        <v>3858376</v>
      </c>
      <c r="D283" s="441">
        <v>18230791</v>
      </c>
    </row>
    <row r="284" spans="1:4">
      <c r="A284">
        <v>18230971</v>
      </c>
      <c r="B284" t="s">
        <v>756</v>
      </c>
      <c r="C284" s="23">
        <v>2749643.08</v>
      </c>
      <c r="D284" s="441">
        <v>18230971</v>
      </c>
    </row>
    <row r="285" spans="1:4">
      <c r="A285">
        <v>18231051</v>
      </c>
      <c r="B285" t="s">
        <v>1206</v>
      </c>
      <c r="C285" s="23">
        <v>-34827817</v>
      </c>
      <c r="D285" s="441">
        <v>18231051</v>
      </c>
    </row>
    <row r="286" spans="1:4">
      <c r="A286">
        <v>18231061</v>
      </c>
      <c r="B286" t="s">
        <v>1207</v>
      </c>
      <c r="C286" s="23">
        <v>34827817</v>
      </c>
      <c r="D286" s="441">
        <v>18231061</v>
      </c>
    </row>
    <row r="287" spans="1:4">
      <c r="A287">
        <v>18231081</v>
      </c>
      <c r="B287" t="s">
        <v>1351</v>
      </c>
      <c r="C287" s="23">
        <v>-25644564</v>
      </c>
      <c r="D287" s="441">
        <v>18231081</v>
      </c>
    </row>
    <row r="288" spans="1:4">
      <c r="A288">
        <v>18231091</v>
      </c>
      <c r="B288" t="s">
        <v>1352</v>
      </c>
      <c r="C288" s="23">
        <v>25644564</v>
      </c>
      <c r="D288" s="441">
        <v>18231091</v>
      </c>
    </row>
    <row r="289" spans="1:4">
      <c r="A289">
        <v>18231141</v>
      </c>
      <c r="B289" t="s">
        <v>1577</v>
      </c>
      <c r="C289" s="23">
        <v>-37811937</v>
      </c>
      <c r="D289" s="441">
        <v>18231141</v>
      </c>
    </row>
    <row r="290" spans="1:4">
      <c r="A290">
        <v>18231151</v>
      </c>
      <c r="B290" t="s">
        <v>1578</v>
      </c>
      <c r="C290" s="23">
        <v>37811937</v>
      </c>
      <c r="D290" s="441">
        <v>18231151</v>
      </c>
    </row>
    <row r="291" spans="1:4">
      <c r="A291">
        <v>18231161</v>
      </c>
      <c r="B291" t="s">
        <v>1824</v>
      </c>
      <c r="C291" s="23">
        <v>40127111</v>
      </c>
      <c r="D291" s="441">
        <v>18231161</v>
      </c>
    </row>
    <row r="292" spans="1:4">
      <c r="A292">
        <v>18231171</v>
      </c>
      <c r="B292" t="s">
        <v>1825</v>
      </c>
      <c r="C292" s="23">
        <v>-40127111</v>
      </c>
      <c r="D292" s="441">
        <v>18231171</v>
      </c>
    </row>
    <row r="293" spans="1:4">
      <c r="A293">
        <v>18231181</v>
      </c>
      <c r="B293" t="s">
        <v>1991</v>
      </c>
      <c r="C293" s="23">
        <v>8733855</v>
      </c>
      <c r="D293" s="441">
        <v>18231181</v>
      </c>
    </row>
    <row r="294" spans="1:4">
      <c r="A294">
        <v>18231191</v>
      </c>
      <c r="B294" t="s">
        <v>1992</v>
      </c>
      <c r="C294" s="23">
        <v>-8733855</v>
      </c>
      <c r="D294" s="441">
        <v>18231191</v>
      </c>
    </row>
    <row r="295" spans="1:4">
      <c r="A295">
        <v>18232221</v>
      </c>
      <c r="B295" t="s">
        <v>851</v>
      </c>
      <c r="C295" s="23">
        <v>200000</v>
      </c>
      <c r="D295" s="441">
        <v>18232221</v>
      </c>
    </row>
    <row r="296" spans="1:4">
      <c r="A296">
        <v>18232251</v>
      </c>
      <c r="B296" t="s">
        <v>852</v>
      </c>
      <c r="C296" s="23">
        <v>2144365.86</v>
      </c>
      <c r="D296" s="441">
        <v>18232251</v>
      </c>
    </row>
    <row r="297" spans="1:4">
      <c r="A297">
        <v>18232261</v>
      </c>
      <c r="B297" t="s">
        <v>887</v>
      </c>
      <c r="C297" s="23">
        <v>600000</v>
      </c>
      <c r="D297" s="441">
        <v>18232261</v>
      </c>
    </row>
    <row r="298" spans="1:4">
      <c r="A298">
        <v>18232271</v>
      </c>
      <c r="B298" t="s">
        <v>853</v>
      </c>
      <c r="C298" s="23">
        <v>358008.41</v>
      </c>
      <c r="D298" s="441">
        <v>18232271</v>
      </c>
    </row>
    <row r="299" spans="1:4">
      <c r="A299">
        <v>18232301</v>
      </c>
      <c r="B299" t="s">
        <v>1422</v>
      </c>
      <c r="C299" s="23">
        <v>69791477.370000005</v>
      </c>
      <c r="D299" s="441">
        <v>18232301</v>
      </c>
    </row>
    <row r="300" spans="1:4">
      <c r="A300">
        <v>18232311</v>
      </c>
      <c r="B300" t="s">
        <v>1423</v>
      </c>
      <c r="C300" s="23">
        <v>14744244</v>
      </c>
      <c r="D300" s="441">
        <v>18232311</v>
      </c>
    </row>
    <row r="301" spans="1:4">
      <c r="A301">
        <v>18232321</v>
      </c>
      <c r="B301" t="s">
        <v>1424</v>
      </c>
      <c r="C301" s="23">
        <v>1999999.79</v>
      </c>
      <c r="D301" s="441">
        <v>18232321</v>
      </c>
    </row>
    <row r="302" spans="1:4">
      <c r="A302">
        <v>18232331</v>
      </c>
      <c r="B302" t="s">
        <v>1435</v>
      </c>
      <c r="C302" s="23">
        <v>1499866.62</v>
      </c>
      <c r="D302" s="441">
        <v>18232331</v>
      </c>
    </row>
    <row r="303" spans="1:4">
      <c r="A303">
        <v>18233061</v>
      </c>
      <c r="B303" t="s">
        <v>854</v>
      </c>
      <c r="C303" s="23">
        <v>20000</v>
      </c>
      <c r="D303" s="441">
        <v>18233061</v>
      </c>
    </row>
    <row r="304" spans="1:4">
      <c r="A304">
        <v>18233091</v>
      </c>
      <c r="B304" t="s">
        <v>855</v>
      </c>
      <c r="C304" s="23">
        <v>198092.16</v>
      </c>
      <c r="D304" s="441">
        <v>18233091</v>
      </c>
    </row>
    <row r="305" spans="1:4">
      <c r="A305">
        <v>18235521</v>
      </c>
      <c r="B305" t="s">
        <v>1108</v>
      </c>
      <c r="C305" s="23">
        <v>26520490.879999999</v>
      </c>
      <c r="D305" s="441">
        <v>18235521</v>
      </c>
    </row>
    <row r="306" spans="1:4">
      <c r="A306">
        <v>18236021</v>
      </c>
      <c r="B306" t="s">
        <v>11</v>
      </c>
      <c r="C306" s="23">
        <v>15256064.07</v>
      </c>
      <c r="D306" s="441">
        <v>18236021</v>
      </c>
    </row>
    <row r="307" spans="1:4">
      <c r="A307">
        <v>18236031</v>
      </c>
      <c r="B307" t="s">
        <v>12</v>
      </c>
      <c r="C307" s="23">
        <v>2873005.76</v>
      </c>
      <c r="D307" s="441">
        <v>18236031</v>
      </c>
    </row>
    <row r="308" spans="1:4">
      <c r="A308">
        <v>18236041</v>
      </c>
      <c r="B308" t="s">
        <v>13</v>
      </c>
      <c r="C308" s="23">
        <v>-228709.77</v>
      </c>
      <c r="D308" s="441">
        <v>18236041</v>
      </c>
    </row>
    <row r="309" spans="1:4">
      <c r="A309">
        <v>18236051</v>
      </c>
      <c r="B309" t="s">
        <v>657</v>
      </c>
      <c r="C309" s="23">
        <v>107024.51</v>
      </c>
      <c r="D309" s="441">
        <v>18236051</v>
      </c>
    </row>
    <row r="310" spans="1:4">
      <c r="A310">
        <v>18236061</v>
      </c>
      <c r="B310" t="s">
        <v>155</v>
      </c>
      <c r="C310" s="23">
        <v>1031542.85</v>
      </c>
      <c r="D310" s="441">
        <v>18236061</v>
      </c>
    </row>
    <row r="311" spans="1:4">
      <c r="A311">
        <v>18236071</v>
      </c>
      <c r="B311" t="s">
        <v>156</v>
      </c>
      <c r="C311" s="23">
        <v>671052.84</v>
      </c>
      <c r="D311" s="441">
        <v>18236071</v>
      </c>
    </row>
    <row r="312" spans="1:4">
      <c r="A312">
        <v>18236091</v>
      </c>
      <c r="B312" t="s">
        <v>757</v>
      </c>
      <c r="C312" s="23">
        <v>-100555.3</v>
      </c>
      <c r="D312" s="441">
        <v>18236091</v>
      </c>
    </row>
    <row r="313" spans="1:4">
      <c r="A313">
        <v>18236101</v>
      </c>
      <c r="B313" t="s">
        <v>779</v>
      </c>
      <c r="C313" s="23">
        <v>3769772.47</v>
      </c>
      <c r="D313" s="441">
        <v>18236101</v>
      </c>
    </row>
    <row r="314" spans="1:4">
      <c r="A314">
        <v>18236111</v>
      </c>
      <c r="B314" t="s">
        <v>1844</v>
      </c>
      <c r="C314" s="23">
        <v>-2161326.5299999998</v>
      </c>
      <c r="D314" s="441">
        <v>18236111</v>
      </c>
    </row>
    <row r="315" spans="1:4">
      <c r="A315">
        <v>18237112</v>
      </c>
      <c r="B315" t="s">
        <v>331</v>
      </c>
      <c r="C315" s="23">
        <v>279321.2</v>
      </c>
      <c r="D315" s="441">
        <v>18237112</v>
      </c>
    </row>
    <row r="316" spans="1:4">
      <c r="A316">
        <v>18237122</v>
      </c>
      <c r="B316" t="s">
        <v>512</v>
      </c>
      <c r="C316" s="23">
        <v>169602.13</v>
      </c>
      <c r="D316" s="441">
        <v>18237122</v>
      </c>
    </row>
    <row r="317" spans="1:4">
      <c r="A317">
        <v>18237132</v>
      </c>
      <c r="B317" t="s">
        <v>20</v>
      </c>
      <c r="C317" s="23">
        <v>133750.43</v>
      </c>
      <c r="D317" s="441">
        <v>18237132</v>
      </c>
    </row>
    <row r="318" spans="1:4">
      <c r="A318">
        <v>18237142</v>
      </c>
      <c r="B318" t="s">
        <v>21</v>
      </c>
      <c r="C318" s="23">
        <v>53995.63</v>
      </c>
      <c r="D318" s="441">
        <v>18237142</v>
      </c>
    </row>
    <row r="319" spans="1:4">
      <c r="A319">
        <v>18237152</v>
      </c>
      <c r="B319" t="s">
        <v>154</v>
      </c>
      <c r="C319" s="23">
        <v>67987.45</v>
      </c>
      <c r="D319" s="441">
        <v>18237152</v>
      </c>
    </row>
    <row r="320" spans="1:4">
      <c r="A320">
        <v>18238031</v>
      </c>
      <c r="B320" t="s">
        <v>1693</v>
      </c>
      <c r="C320" s="23">
        <v>5814589.0599999996</v>
      </c>
      <c r="D320" s="441">
        <v>18238031</v>
      </c>
    </row>
    <row r="321" spans="1:4">
      <c r="A321">
        <v>18238032</v>
      </c>
      <c r="B321" t="s">
        <v>1693</v>
      </c>
      <c r="C321" s="23">
        <v>2190597.1800000002</v>
      </c>
      <c r="D321" s="441">
        <v>18238032</v>
      </c>
    </row>
    <row r="322" spans="1:4">
      <c r="A322">
        <v>18238041</v>
      </c>
      <c r="B322" t="s">
        <v>1694</v>
      </c>
      <c r="C322" s="23">
        <v>24060840</v>
      </c>
      <c r="D322" s="441">
        <v>18238041</v>
      </c>
    </row>
    <row r="323" spans="1:4">
      <c r="A323">
        <v>18238042</v>
      </c>
      <c r="B323" t="s">
        <v>1695</v>
      </c>
      <c r="C323" s="23">
        <v>8286736</v>
      </c>
      <c r="D323" s="441">
        <v>18238042</v>
      </c>
    </row>
    <row r="324" spans="1:4">
      <c r="A324">
        <v>18238141</v>
      </c>
      <c r="B324" t="s">
        <v>1880</v>
      </c>
      <c r="C324" s="23">
        <v>15715598.619999999</v>
      </c>
      <c r="D324" s="441">
        <v>18238141</v>
      </c>
    </row>
    <row r="325" spans="1:4">
      <c r="A325">
        <v>18238142</v>
      </c>
      <c r="B325" t="s">
        <v>1879</v>
      </c>
      <c r="C325" s="23">
        <v>51590267.039999999</v>
      </c>
      <c r="D325" s="441">
        <v>18238142</v>
      </c>
    </row>
    <row r="326" spans="1:4">
      <c r="A326">
        <v>18238151</v>
      </c>
      <c r="B326" t="s">
        <v>1779</v>
      </c>
      <c r="C326" s="23">
        <v>6300829.8099999996</v>
      </c>
      <c r="D326" s="441">
        <v>18238151</v>
      </c>
    </row>
    <row r="327" spans="1:4">
      <c r="A327">
        <v>18238152</v>
      </c>
      <c r="B327" t="s">
        <v>1709</v>
      </c>
      <c r="C327" s="23">
        <v>10454405.390000001</v>
      </c>
      <c r="D327" s="441">
        <v>18238152</v>
      </c>
    </row>
    <row r="328" spans="1:4">
      <c r="A328">
        <v>18238161</v>
      </c>
      <c r="B328" t="s">
        <v>1692</v>
      </c>
      <c r="C328" s="23">
        <v>748899.39</v>
      </c>
      <c r="D328" s="441">
        <v>18238161</v>
      </c>
    </row>
    <row r="329" spans="1:4">
      <c r="A329">
        <v>18238162</v>
      </c>
      <c r="B329" t="s">
        <v>1956</v>
      </c>
      <c r="C329" s="23">
        <v>1522589.18</v>
      </c>
      <c r="D329" s="441">
        <v>18238162</v>
      </c>
    </row>
    <row r="330" spans="1:4">
      <c r="A330">
        <v>18238171</v>
      </c>
      <c r="B330" t="s">
        <v>1859</v>
      </c>
      <c r="C330" s="23">
        <v>312526.63</v>
      </c>
      <c r="D330" s="441">
        <v>18238171</v>
      </c>
    </row>
    <row r="331" spans="1:4">
      <c r="A331">
        <v>18238172</v>
      </c>
      <c r="B331" t="s">
        <v>1710</v>
      </c>
      <c r="C331" s="23">
        <v>398148</v>
      </c>
      <c r="D331" s="441">
        <v>18238172</v>
      </c>
    </row>
    <row r="332" spans="1:4">
      <c r="A332">
        <v>18238181</v>
      </c>
      <c r="B332" t="s">
        <v>1820</v>
      </c>
      <c r="C332" s="23">
        <v>607813.76</v>
      </c>
      <c r="D332" s="441">
        <v>18238181</v>
      </c>
    </row>
    <row r="333" spans="1:4">
      <c r="A333">
        <v>18238191</v>
      </c>
      <c r="B333" t="s">
        <v>1821</v>
      </c>
      <c r="C333" s="23">
        <v>1798046.7</v>
      </c>
      <c r="D333" s="441">
        <v>18238191</v>
      </c>
    </row>
    <row r="334" spans="1:4">
      <c r="A334">
        <v>18238201</v>
      </c>
      <c r="B334" t="s">
        <v>1793</v>
      </c>
      <c r="C334" s="23">
        <v>2440000</v>
      </c>
      <c r="D334" s="441">
        <v>18238201</v>
      </c>
    </row>
    <row r="335" spans="1:4">
      <c r="A335">
        <v>18238211</v>
      </c>
      <c r="B335" t="s">
        <v>1814</v>
      </c>
      <c r="C335" s="23">
        <v>32624.61</v>
      </c>
      <c r="D335" s="441">
        <v>18238211</v>
      </c>
    </row>
    <row r="336" spans="1:4">
      <c r="A336">
        <v>18238221</v>
      </c>
      <c r="B336" t="s">
        <v>1815</v>
      </c>
      <c r="C336" s="23">
        <v>76558.210000000006</v>
      </c>
      <c r="D336" s="441">
        <v>18238221</v>
      </c>
    </row>
    <row r="337" spans="1:4">
      <c r="A337">
        <v>18238311</v>
      </c>
      <c r="B337" t="s">
        <v>1780</v>
      </c>
      <c r="C337" s="23">
        <v>17328285.760000002</v>
      </c>
      <c r="D337" s="441">
        <v>18238311</v>
      </c>
    </row>
    <row r="338" spans="1:4">
      <c r="A338">
        <v>18238321</v>
      </c>
      <c r="B338" t="s">
        <v>1781</v>
      </c>
      <c r="C338" s="23">
        <v>1907824.9</v>
      </c>
      <c r="D338" s="441">
        <v>18238321</v>
      </c>
    </row>
    <row r="339" spans="1:4">
      <c r="A339">
        <v>18238331</v>
      </c>
      <c r="B339" t="s">
        <v>1786</v>
      </c>
      <c r="C339" s="23">
        <v>7491677.7199999997</v>
      </c>
      <c r="D339" s="441">
        <v>18238331</v>
      </c>
    </row>
    <row r="340" spans="1:4">
      <c r="A340">
        <v>18239001</v>
      </c>
      <c r="B340" t="s">
        <v>1024</v>
      </c>
      <c r="C340" s="23">
        <v>105109827.98</v>
      </c>
      <c r="D340" s="441">
        <v>18239001</v>
      </c>
    </row>
    <row r="341" spans="1:4">
      <c r="A341">
        <v>18239002</v>
      </c>
      <c r="B341" t="s">
        <v>1025</v>
      </c>
      <c r="C341" s="23">
        <v>32911082.57</v>
      </c>
      <c r="D341" s="441">
        <v>18239002</v>
      </c>
    </row>
    <row r="342" spans="1:4">
      <c r="A342">
        <v>18239011</v>
      </c>
      <c r="B342" t="s">
        <v>290</v>
      </c>
      <c r="C342" s="23">
        <v>3289282.34</v>
      </c>
      <c r="D342" s="441">
        <v>18239011</v>
      </c>
    </row>
    <row r="343" spans="1:4">
      <c r="A343">
        <v>18239012</v>
      </c>
      <c r="B343" t="s">
        <v>291</v>
      </c>
      <c r="C343" s="23">
        <v>1289518.3500000001</v>
      </c>
      <c r="D343" s="441">
        <v>18239012</v>
      </c>
    </row>
    <row r="344" spans="1:4">
      <c r="A344">
        <v>18239021</v>
      </c>
      <c r="B344" t="s">
        <v>1026</v>
      </c>
      <c r="C344" s="23">
        <v>24077639.140000001</v>
      </c>
      <c r="D344" s="441">
        <v>18239021</v>
      </c>
    </row>
    <row r="345" spans="1:4">
      <c r="A345">
        <v>18239022</v>
      </c>
      <c r="B345" t="s">
        <v>1027</v>
      </c>
      <c r="C345" s="23">
        <v>9141955.3399999999</v>
      </c>
      <c r="D345" s="441">
        <v>18239022</v>
      </c>
    </row>
    <row r="346" spans="1:4">
      <c r="A346">
        <v>18239031</v>
      </c>
      <c r="B346" t="s">
        <v>472</v>
      </c>
      <c r="C346" s="23">
        <v>-132476749.45999999</v>
      </c>
      <c r="D346" s="441">
        <v>18239031</v>
      </c>
    </row>
    <row r="347" spans="1:4">
      <c r="A347">
        <v>18239032</v>
      </c>
      <c r="B347" t="s">
        <v>473</v>
      </c>
      <c r="C347" s="23">
        <v>-43342556.259999998</v>
      </c>
      <c r="D347" s="441">
        <v>18239032</v>
      </c>
    </row>
    <row r="348" spans="1:4">
      <c r="A348">
        <v>18239061</v>
      </c>
      <c r="B348" t="s">
        <v>929</v>
      </c>
      <c r="C348" s="23">
        <v>890351</v>
      </c>
      <c r="D348" s="441">
        <v>18239061</v>
      </c>
    </row>
    <row r="349" spans="1:4">
      <c r="A349">
        <v>18239081</v>
      </c>
      <c r="B349" t="s">
        <v>2035</v>
      </c>
      <c r="C349" s="23">
        <v>2533842.62</v>
      </c>
      <c r="D349" s="441">
        <v>18239081</v>
      </c>
    </row>
    <row r="350" spans="1:4">
      <c r="A350">
        <v>18239082</v>
      </c>
      <c r="B350" t="s">
        <v>2036</v>
      </c>
      <c r="C350" s="23">
        <v>6351177.0599999996</v>
      </c>
      <c r="D350" s="443">
        <v>18239082</v>
      </c>
    </row>
    <row r="351" spans="1:4">
      <c r="A351">
        <v>18239091</v>
      </c>
      <c r="B351" t="s">
        <v>2037</v>
      </c>
      <c r="C351" s="23">
        <v>2175424.42</v>
      </c>
      <c r="D351" s="441">
        <v>18239091</v>
      </c>
    </row>
    <row r="352" spans="1:4">
      <c r="A352">
        <v>18239092</v>
      </c>
      <c r="B352" t="s">
        <v>1869</v>
      </c>
      <c r="C352" s="23">
        <v>3068961.75</v>
      </c>
      <c r="D352" s="441">
        <v>18239092</v>
      </c>
    </row>
    <row r="353" spans="1:4">
      <c r="A353">
        <v>18239101</v>
      </c>
      <c r="B353" t="s">
        <v>2038</v>
      </c>
      <c r="C353" s="23">
        <v>461891.74</v>
      </c>
      <c r="D353" s="441">
        <v>18239101</v>
      </c>
    </row>
    <row r="354" spans="1:4">
      <c r="A354">
        <v>18600053</v>
      </c>
      <c r="B354" t="s">
        <v>693</v>
      </c>
      <c r="C354" s="23">
        <v>3778931.74</v>
      </c>
      <c r="D354" s="441">
        <v>18600053</v>
      </c>
    </row>
    <row r="355" spans="1:4">
      <c r="A355">
        <v>18600091</v>
      </c>
      <c r="B355" t="s">
        <v>1262</v>
      </c>
      <c r="C355" s="23">
        <v>4199.91</v>
      </c>
      <c r="D355" s="441">
        <v>18600091</v>
      </c>
    </row>
    <row r="356" spans="1:4">
      <c r="A356">
        <v>18600122</v>
      </c>
      <c r="B356" t="s">
        <v>913</v>
      </c>
      <c r="C356" s="23">
        <v>-3140.38</v>
      </c>
      <c r="D356" s="441">
        <v>18600122</v>
      </c>
    </row>
    <row r="357" spans="1:4">
      <c r="A357">
        <v>18600143</v>
      </c>
      <c r="B357" t="s">
        <v>1960</v>
      </c>
      <c r="C357" s="23">
        <v>4967.59</v>
      </c>
      <c r="D357" s="441">
        <v>18600143</v>
      </c>
    </row>
    <row r="358" spans="1:4">
      <c r="A358">
        <v>18600203</v>
      </c>
      <c r="B358" t="s">
        <v>1803</v>
      </c>
      <c r="C358" s="23">
        <v>149468.6</v>
      </c>
      <c r="D358" s="441">
        <v>18600203</v>
      </c>
    </row>
    <row r="359" spans="1:4">
      <c r="A359">
        <v>18600291</v>
      </c>
      <c r="B359" t="s">
        <v>1875</v>
      </c>
      <c r="C359" s="23">
        <v>12399.37</v>
      </c>
      <c r="D359" s="441">
        <v>18600291</v>
      </c>
    </row>
    <row r="360" spans="1:4">
      <c r="A360">
        <v>18600293</v>
      </c>
      <c r="B360" t="s">
        <v>448</v>
      </c>
      <c r="C360" s="23">
        <v>155954.32999999999</v>
      </c>
      <c r="D360" s="441">
        <v>18600293</v>
      </c>
    </row>
    <row r="361" spans="1:4">
      <c r="A361">
        <v>18600403</v>
      </c>
      <c r="B361" t="s">
        <v>1633</v>
      </c>
      <c r="C361" s="23">
        <v>1699128.75</v>
      </c>
      <c r="D361" s="441">
        <v>18600403</v>
      </c>
    </row>
    <row r="362" spans="1:4">
      <c r="A362">
        <v>18600512</v>
      </c>
      <c r="B362" t="s">
        <v>1481</v>
      </c>
      <c r="C362" s="23">
        <v>60889375.350000001</v>
      </c>
      <c r="D362" s="441">
        <v>18600512</v>
      </c>
    </row>
    <row r="363" spans="1:4">
      <c r="A363">
        <v>18600561</v>
      </c>
      <c r="B363" t="s">
        <v>593</v>
      </c>
      <c r="C363" s="23">
        <v>7979899</v>
      </c>
      <c r="D363" s="441">
        <v>18600561</v>
      </c>
    </row>
    <row r="364" spans="1:4">
      <c r="A364">
        <v>18600571</v>
      </c>
      <c r="B364" t="s">
        <v>739</v>
      </c>
      <c r="C364" s="23">
        <v>63393508.810000002</v>
      </c>
      <c r="D364" s="441">
        <v>18600571</v>
      </c>
    </row>
    <row r="365" spans="1:4">
      <c r="A365">
        <v>18600573</v>
      </c>
      <c r="B365" t="s">
        <v>1971</v>
      </c>
      <c r="C365" s="23">
        <v>6803607</v>
      </c>
      <c r="D365" s="441">
        <v>18600573</v>
      </c>
    </row>
    <row r="366" spans="1:4">
      <c r="A366">
        <v>18600751</v>
      </c>
      <c r="B366" t="s">
        <v>1310</v>
      </c>
      <c r="C366" s="23">
        <v>2468025.13</v>
      </c>
      <c r="D366" s="441">
        <v>18600751</v>
      </c>
    </row>
    <row r="367" spans="1:4">
      <c r="A367">
        <v>18600761</v>
      </c>
      <c r="B367" t="s">
        <v>1311</v>
      </c>
      <c r="C367" s="23">
        <v>1057783.94</v>
      </c>
      <c r="D367" s="441">
        <v>18600761</v>
      </c>
    </row>
    <row r="368" spans="1:4">
      <c r="A368">
        <v>18600771</v>
      </c>
      <c r="B368" t="s">
        <v>1458</v>
      </c>
      <c r="C368" s="23">
        <v>2548259.77</v>
      </c>
      <c r="D368" s="441">
        <v>18600771</v>
      </c>
    </row>
    <row r="369" spans="1:4">
      <c r="A369">
        <v>18600781</v>
      </c>
      <c r="B369" t="s">
        <v>1459</v>
      </c>
      <c r="C369" s="23">
        <v>1351155.42</v>
      </c>
      <c r="D369" s="441">
        <v>18600781</v>
      </c>
    </row>
    <row r="370" spans="1:4">
      <c r="A370">
        <v>18600923</v>
      </c>
      <c r="B370" t="s">
        <v>1319</v>
      </c>
      <c r="C370" s="23">
        <v>29322.25</v>
      </c>
      <c r="D370" s="441">
        <v>18600923</v>
      </c>
    </row>
    <row r="371" spans="1:4">
      <c r="A371">
        <v>18600941</v>
      </c>
      <c r="B371" t="s">
        <v>1898</v>
      </c>
      <c r="C371" s="23">
        <v>34998.080000000002</v>
      </c>
      <c r="D371" s="441">
        <v>18600941</v>
      </c>
    </row>
    <row r="372" spans="1:4">
      <c r="A372">
        <v>18600943</v>
      </c>
      <c r="B372" t="s">
        <v>1899</v>
      </c>
      <c r="C372" s="23">
        <v>336504.32000000001</v>
      </c>
      <c r="D372" s="441">
        <v>18600943</v>
      </c>
    </row>
    <row r="373" spans="1:4">
      <c r="A373">
        <v>18601013</v>
      </c>
      <c r="B373" t="s">
        <v>1997</v>
      </c>
      <c r="C373" s="23">
        <v>112637.5</v>
      </c>
      <c r="D373" s="441">
        <v>18601013</v>
      </c>
    </row>
    <row r="374" spans="1:4">
      <c r="A374">
        <v>18601021</v>
      </c>
      <c r="B374" t="s">
        <v>2230</v>
      </c>
      <c r="C374" s="23">
        <v>264467.03999999998</v>
      </c>
      <c r="D374" s="441">
        <v>18601021</v>
      </c>
    </row>
    <row r="375" spans="1:4">
      <c r="A375">
        <v>18601173</v>
      </c>
      <c r="B375" t="s">
        <v>1818</v>
      </c>
      <c r="C375" s="23">
        <v>80437.97</v>
      </c>
      <c r="D375" s="441">
        <v>18601173</v>
      </c>
    </row>
    <row r="376" spans="1:4">
      <c r="A376">
        <v>18601502</v>
      </c>
      <c r="B376" t="s">
        <v>1635</v>
      </c>
      <c r="C376" s="23">
        <v>163231.35999999999</v>
      </c>
      <c r="D376" s="441">
        <v>18601502</v>
      </c>
    </row>
    <row r="377" spans="1:4">
      <c r="A377">
        <v>18603003</v>
      </c>
      <c r="B377" t="s">
        <v>1897</v>
      </c>
      <c r="C377" s="23">
        <v>1481579.93</v>
      </c>
      <c r="D377" s="441">
        <v>18603003</v>
      </c>
    </row>
    <row r="378" spans="1:4">
      <c r="A378">
        <v>18603011</v>
      </c>
      <c r="B378" t="s">
        <v>1855</v>
      </c>
      <c r="C378" s="23">
        <v>1884867.04</v>
      </c>
      <c r="D378" s="441">
        <v>18603011</v>
      </c>
    </row>
    <row r="379" spans="1:4">
      <c r="A379">
        <v>18603013</v>
      </c>
      <c r="B379" t="s">
        <v>2126</v>
      </c>
      <c r="C379" s="23">
        <v>-29322.25</v>
      </c>
      <c r="D379" s="441">
        <v>18603013</v>
      </c>
    </row>
    <row r="380" spans="1:4">
      <c r="A380">
        <v>18603021</v>
      </c>
      <c r="B380" t="s">
        <v>1876</v>
      </c>
      <c r="C380" s="23">
        <v>5884704.2800000003</v>
      </c>
      <c r="D380" s="441">
        <v>18603021</v>
      </c>
    </row>
    <row r="381" spans="1:4">
      <c r="A381">
        <v>18603031</v>
      </c>
      <c r="B381" t="s">
        <v>1850</v>
      </c>
      <c r="C381" s="23">
        <v>1740097.35</v>
      </c>
      <c r="D381" s="441">
        <v>18603031</v>
      </c>
    </row>
    <row r="382" spans="1:4">
      <c r="A382">
        <v>18603041</v>
      </c>
      <c r="B382" t="s">
        <v>1877</v>
      </c>
      <c r="C382" s="23">
        <v>914324.02</v>
      </c>
      <c r="D382" s="441">
        <v>18603041</v>
      </c>
    </row>
    <row r="383" spans="1:4">
      <c r="A383">
        <v>18603051</v>
      </c>
      <c r="B383" t="s">
        <v>1881</v>
      </c>
      <c r="C383" s="23">
        <v>439570.24</v>
      </c>
      <c r="D383" s="441">
        <v>18603051</v>
      </c>
    </row>
    <row r="384" spans="1:4">
      <c r="A384">
        <v>18603061</v>
      </c>
      <c r="B384" t="s">
        <v>2010</v>
      </c>
      <c r="C384" s="23">
        <v>2765684.89</v>
      </c>
      <c r="D384" s="441">
        <v>18603061</v>
      </c>
    </row>
    <row r="385" spans="1:4">
      <c r="A385">
        <v>18603081</v>
      </c>
      <c r="B385" t="s">
        <v>2021</v>
      </c>
      <c r="C385" s="23">
        <v>10000</v>
      </c>
      <c r="D385" s="441">
        <v>18603081</v>
      </c>
    </row>
    <row r="386" spans="1:4">
      <c r="A386">
        <v>18603091</v>
      </c>
      <c r="B386" t="s">
        <v>2022</v>
      </c>
      <c r="C386" s="23">
        <v>12500</v>
      </c>
      <c r="D386" s="441">
        <v>18603091</v>
      </c>
    </row>
    <row r="387" spans="1:4">
      <c r="A387">
        <v>18605011</v>
      </c>
      <c r="B387" t="s">
        <v>1974</v>
      </c>
      <c r="C387" s="23">
        <v>1627038.84</v>
      </c>
      <c r="D387" s="441">
        <v>18605011</v>
      </c>
    </row>
    <row r="388" spans="1:4">
      <c r="A388">
        <v>18605021</v>
      </c>
      <c r="B388" t="s">
        <v>2023</v>
      </c>
      <c r="C388" s="23">
        <v>4270330.63</v>
      </c>
      <c r="D388" s="441">
        <v>18605021</v>
      </c>
    </row>
    <row r="389" spans="1:4">
      <c r="A389">
        <v>18605031</v>
      </c>
      <c r="B389" t="s">
        <v>2231</v>
      </c>
      <c r="C389" s="23">
        <v>1206425.96</v>
      </c>
      <c r="D389" s="441">
        <v>18605031</v>
      </c>
    </row>
    <row r="390" spans="1:4">
      <c r="A390">
        <v>18605041</v>
      </c>
      <c r="B390" t="s">
        <v>2232</v>
      </c>
      <c r="C390" s="23">
        <v>2951658.12</v>
      </c>
      <c r="D390" s="441">
        <v>18605041</v>
      </c>
    </row>
    <row r="391" spans="1:4">
      <c r="A391">
        <v>18608001</v>
      </c>
      <c r="B391" t="s">
        <v>856</v>
      </c>
      <c r="C391" s="23">
        <v>416450.38</v>
      </c>
      <c r="D391" s="441">
        <v>18608001</v>
      </c>
    </row>
    <row r="392" spans="1:4">
      <c r="A392">
        <v>18608002</v>
      </c>
      <c r="B392" t="s">
        <v>1887</v>
      </c>
      <c r="C392" s="23">
        <v>505295.9</v>
      </c>
      <c r="D392" s="441">
        <v>18608002</v>
      </c>
    </row>
    <row r="393" spans="1:4">
      <c r="A393">
        <v>18608011</v>
      </c>
      <c r="B393" t="s">
        <v>857</v>
      </c>
      <c r="C393" s="23">
        <v>350000</v>
      </c>
      <c r="D393" s="441">
        <v>18608011</v>
      </c>
    </row>
    <row r="394" spans="1:4">
      <c r="A394">
        <v>18608012</v>
      </c>
      <c r="B394" t="s">
        <v>1883</v>
      </c>
      <c r="C394" s="23">
        <v>100000</v>
      </c>
      <c r="D394" s="441">
        <v>18608012</v>
      </c>
    </row>
    <row r="395" spans="1:4">
      <c r="A395">
        <v>18608021</v>
      </c>
      <c r="B395" t="s">
        <v>858</v>
      </c>
      <c r="C395" s="23">
        <v>2254508.17</v>
      </c>
      <c r="D395" s="441">
        <v>18608021</v>
      </c>
    </row>
    <row r="396" spans="1:4">
      <c r="A396">
        <v>18608031</v>
      </c>
      <c r="B396" t="s">
        <v>859</v>
      </c>
      <c r="C396" s="23">
        <v>50000</v>
      </c>
      <c r="D396" s="441">
        <v>18608031</v>
      </c>
    </row>
    <row r="397" spans="1:4">
      <c r="A397">
        <v>18608041</v>
      </c>
      <c r="B397" t="s">
        <v>870</v>
      </c>
      <c r="C397" s="23">
        <v>1913839.28</v>
      </c>
      <c r="D397" s="441">
        <v>18608041</v>
      </c>
    </row>
    <row r="398" spans="1:4">
      <c r="A398">
        <v>18608051</v>
      </c>
      <c r="B398" t="s">
        <v>860</v>
      </c>
      <c r="C398" s="23">
        <v>2925000</v>
      </c>
      <c r="D398" s="441">
        <v>18608051</v>
      </c>
    </row>
    <row r="399" spans="1:4">
      <c r="A399">
        <v>18608062</v>
      </c>
      <c r="B399" t="s">
        <v>245</v>
      </c>
      <c r="C399" s="23">
        <v>-50267724.640000001</v>
      </c>
      <c r="D399" s="441">
        <v>18608062</v>
      </c>
    </row>
    <row r="400" spans="1:4">
      <c r="A400">
        <v>18608081</v>
      </c>
      <c r="B400" t="s">
        <v>861</v>
      </c>
      <c r="C400" s="23">
        <v>659654.59</v>
      </c>
      <c r="D400" s="441">
        <v>18608081</v>
      </c>
    </row>
    <row r="401" spans="1:4">
      <c r="A401">
        <v>18608111</v>
      </c>
      <c r="B401" t="s">
        <v>862</v>
      </c>
      <c r="C401" s="23">
        <v>250000</v>
      </c>
      <c r="D401" s="441">
        <v>18608111</v>
      </c>
    </row>
    <row r="402" spans="1:4">
      <c r="A402">
        <v>18608112</v>
      </c>
      <c r="B402" t="s">
        <v>871</v>
      </c>
      <c r="C402" s="23">
        <v>38921021.770000003</v>
      </c>
      <c r="D402" s="441">
        <v>18608112</v>
      </c>
    </row>
    <row r="403" spans="1:4">
      <c r="A403">
        <v>18608141</v>
      </c>
      <c r="B403" t="s">
        <v>835</v>
      </c>
      <c r="C403" s="23">
        <v>224879.76</v>
      </c>
      <c r="D403" s="441">
        <v>18608141</v>
      </c>
    </row>
    <row r="404" spans="1:4">
      <c r="A404">
        <v>18608151</v>
      </c>
      <c r="B404" t="s">
        <v>888</v>
      </c>
      <c r="C404" s="23">
        <v>75000</v>
      </c>
      <c r="D404" s="441">
        <v>18608151</v>
      </c>
    </row>
    <row r="405" spans="1:4">
      <c r="A405">
        <v>18608171</v>
      </c>
      <c r="B405" t="s">
        <v>1618</v>
      </c>
      <c r="C405" s="23">
        <v>212588.68</v>
      </c>
      <c r="D405" s="441">
        <v>18608171</v>
      </c>
    </row>
    <row r="406" spans="1:4">
      <c r="A406">
        <v>18608181</v>
      </c>
      <c r="B406" t="s">
        <v>1258</v>
      </c>
      <c r="C406" s="23">
        <v>50000</v>
      </c>
      <c r="D406" s="441">
        <v>18608181</v>
      </c>
    </row>
    <row r="407" spans="1:4">
      <c r="A407">
        <v>18608191</v>
      </c>
      <c r="B407" t="s">
        <v>1263</v>
      </c>
      <c r="C407" s="23">
        <v>400495.47</v>
      </c>
      <c r="D407" s="441">
        <v>18608191</v>
      </c>
    </row>
    <row r="408" spans="1:4">
      <c r="A408">
        <v>18608211</v>
      </c>
      <c r="B408" t="s">
        <v>1619</v>
      </c>
      <c r="C408" s="23">
        <v>111880.23</v>
      </c>
      <c r="D408" s="441">
        <v>18608211</v>
      </c>
    </row>
    <row r="409" spans="1:4">
      <c r="A409">
        <v>18608212</v>
      </c>
      <c r="B409" t="s">
        <v>872</v>
      </c>
      <c r="C409" s="23">
        <v>1468902.75</v>
      </c>
      <c r="D409" s="441">
        <v>18608212</v>
      </c>
    </row>
    <row r="410" spans="1:4">
      <c r="A410">
        <v>18608221</v>
      </c>
      <c r="B410" t="s">
        <v>1369</v>
      </c>
      <c r="C410" s="23">
        <v>125000</v>
      </c>
      <c r="D410" s="441">
        <v>18608221</v>
      </c>
    </row>
    <row r="411" spans="1:4">
      <c r="A411">
        <v>18608231</v>
      </c>
      <c r="B411" t="s">
        <v>1464</v>
      </c>
      <c r="C411" s="23">
        <v>289204.92</v>
      </c>
      <c r="D411" s="441">
        <v>18608231</v>
      </c>
    </row>
    <row r="412" spans="1:4">
      <c r="A412">
        <v>18608241</v>
      </c>
      <c r="B412" t="s">
        <v>1370</v>
      </c>
      <c r="C412" s="23">
        <v>96000</v>
      </c>
      <c r="D412" s="441">
        <v>18608241</v>
      </c>
    </row>
    <row r="413" spans="1:4">
      <c r="A413">
        <v>18608251</v>
      </c>
      <c r="B413" t="s">
        <v>2059</v>
      </c>
      <c r="C413">
        <v>695.75</v>
      </c>
      <c r="D413" s="441">
        <v>18608251</v>
      </c>
    </row>
    <row r="414" spans="1:4">
      <c r="A414">
        <v>18608312</v>
      </c>
      <c r="B414" t="s">
        <v>873</v>
      </c>
      <c r="C414" s="23">
        <v>3957998.74</v>
      </c>
      <c r="D414" s="441">
        <v>18608312</v>
      </c>
    </row>
    <row r="415" spans="1:4">
      <c r="A415">
        <v>18608412</v>
      </c>
      <c r="B415" t="s">
        <v>1593</v>
      </c>
      <c r="C415" s="23">
        <v>2651381.7400000002</v>
      </c>
      <c r="D415" s="441">
        <v>18608412</v>
      </c>
    </row>
    <row r="416" spans="1:4">
      <c r="A416">
        <v>18608612</v>
      </c>
      <c r="B416" t="s">
        <v>874</v>
      </c>
      <c r="C416" s="23">
        <v>776531.8</v>
      </c>
      <c r="D416" s="441">
        <v>18608612</v>
      </c>
    </row>
    <row r="417" spans="1:4">
      <c r="A417">
        <v>18608712</v>
      </c>
      <c r="B417" t="s">
        <v>875</v>
      </c>
      <c r="C417" s="23">
        <v>5358200.1500000004</v>
      </c>
      <c r="D417" s="441">
        <v>18608712</v>
      </c>
    </row>
    <row r="418" spans="1:4">
      <c r="A418">
        <v>18608722</v>
      </c>
      <c r="B418" t="s">
        <v>2228</v>
      </c>
      <c r="C418" s="23">
        <v>7656.25</v>
      </c>
      <c r="D418" s="441" t="e">
        <v>#N/A</v>
      </c>
    </row>
    <row r="419" spans="1:4">
      <c r="A419">
        <v>18608752</v>
      </c>
      <c r="B419" t="s">
        <v>876</v>
      </c>
      <c r="C419" s="23">
        <v>935530</v>
      </c>
      <c r="D419" s="441">
        <v>18608752</v>
      </c>
    </row>
    <row r="420" spans="1:4">
      <c r="A420">
        <v>18608772</v>
      </c>
      <c r="B420" t="s">
        <v>1763</v>
      </c>
      <c r="C420" s="23">
        <v>-3488999.1</v>
      </c>
      <c r="D420" s="441">
        <v>18608772</v>
      </c>
    </row>
    <row r="421" spans="1:4">
      <c r="A421">
        <v>18608782</v>
      </c>
      <c r="B421" t="s">
        <v>1764</v>
      </c>
      <c r="C421" s="23">
        <v>-801550.75</v>
      </c>
      <c r="D421" s="441">
        <v>18608782</v>
      </c>
    </row>
    <row r="422" spans="1:4">
      <c r="A422">
        <v>18608792</v>
      </c>
      <c r="B422" t="s">
        <v>1765</v>
      </c>
      <c r="C422" s="23">
        <v>-160310.15</v>
      </c>
      <c r="D422" s="441">
        <v>18608792</v>
      </c>
    </row>
    <row r="423" spans="1:4">
      <c r="A423">
        <v>18609312</v>
      </c>
      <c r="B423" t="s">
        <v>1584</v>
      </c>
      <c r="C423" s="23">
        <v>12405154.710000001</v>
      </c>
      <c r="D423" s="441">
        <v>18609312</v>
      </c>
    </row>
    <row r="424" spans="1:4">
      <c r="A424">
        <v>18609422</v>
      </c>
      <c r="B424" t="s">
        <v>1384</v>
      </c>
      <c r="C424" s="23">
        <v>21000000</v>
      </c>
      <c r="D424" s="441">
        <v>18609422</v>
      </c>
    </row>
    <row r="425" spans="1:4">
      <c r="A425">
        <v>18609432</v>
      </c>
      <c r="B425" t="s">
        <v>1592</v>
      </c>
      <c r="C425" s="23">
        <v>5839272.6200000001</v>
      </c>
      <c r="D425" s="441">
        <v>18609432</v>
      </c>
    </row>
    <row r="426" spans="1:4">
      <c r="A426">
        <v>18609512</v>
      </c>
      <c r="B426" t="s">
        <v>2041</v>
      </c>
      <c r="C426" s="23">
        <v>37413</v>
      </c>
      <c r="D426" s="441">
        <v>18609512</v>
      </c>
    </row>
    <row r="427" spans="1:4">
      <c r="A427">
        <v>18609532</v>
      </c>
      <c r="B427" t="s">
        <v>877</v>
      </c>
      <c r="C427" s="23">
        <v>231369.84</v>
      </c>
      <c r="D427" s="441">
        <v>18609532</v>
      </c>
    </row>
    <row r="428" spans="1:4">
      <c r="A428">
        <v>18609542</v>
      </c>
      <c r="B428" t="s">
        <v>513</v>
      </c>
      <c r="C428" s="23">
        <v>1271214.6299999999</v>
      </c>
      <c r="D428" s="441">
        <v>18609542</v>
      </c>
    </row>
    <row r="429" spans="1:4">
      <c r="A429">
        <v>18609572</v>
      </c>
      <c r="B429" t="s">
        <v>1380</v>
      </c>
      <c r="C429" s="23">
        <v>635000</v>
      </c>
      <c r="D429" s="441">
        <v>18609572</v>
      </c>
    </row>
    <row r="430" spans="1:4">
      <c r="A430">
        <v>18609582</v>
      </c>
      <c r="B430" t="s">
        <v>1381</v>
      </c>
      <c r="C430" s="23">
        <v>530000</v>
      </c>
      <c r="D430" s="441">
        <v>18609582</v>
      </c>
    </row>
    <row r="431" spans="1:4">
      <c r="A431">
        <v>18609592</v>
      </c>
      <c r="B431" t="s">
        <v>1382</v>
      </c>
      <c r="C431" s="23">
        <v>3300000</v>
      </c>
      <c r="D431" s="441">
        <v>18609592</v>
      </c>
    </row>
    <row r="432" spans="1:4">
      <c r="A432">
        <v>18609602</v>
      </c>
      <c r="B432" t="s">
        <v>1383</v>
      </c>
      <c r="C432" s="23">
        <v>239000</v>
      </c>
      <c r="D432" s="441">
        <v>18609602</v>
      </c>
    </row>
    <row r="433" spans="1:4">
      <c r="A433">
        <v>18609622</v>
      </c>
      <c r="B433" t="s">
        <v>1385</v>
      </c>
      <c r="C433" s="23">
        <v>1300000</v>
      </c>
      <c r="D433" s="441">
        <v>18609622</v>
      </c>
    </row>
    <row r="434" spans="1:4">
      <c r="A434">
        <v>18609642</v>
      </c>
      <c r="B434" t="s">
        <v>1386</v>
      </c>
      <c r="C434" s="23">
        <v>2500000</v>
      </c>
      <c r="D434" s="441">
        <v>18609642</v>
      </c>
    </row>
    <row r="435" spans="1:4">
      <c r="A435">
        <v>18609652</v>
      </c>
      <c r="B435" t="s">
        <v>1387</v>
      </c>
      <c r="C435" s="23">
        <v>2050000</v>
      </c>
      <c r="D435" s="441">
        <v>18609652</v>
      </c>
    </row>
    <row r="436" spans="1:4">
      <c r="A436">
        <v>18609662</v>
      </c>
      <c r="B436" t="s">
        <v>1388</v>
      </c>
      <c r="C436" s="23">
        <v>484500</v>
      </c>
      <c r="D436" s="441">
        <v>18609662</v>
      </c>
    </row>
    <row r="437" spans="1:4">
      <c r="A437">
        <v>18609672</v>
      </c>
      <c r="B437" t="s">
        <v>1389</v>
      </c>
      <c r="C437" s="23">
        <v>200000</v>
      </c>
      <c r="D437" s="441">
        <v>18609672</v>
      </c>
    </row>
    <row r="438" spans="1:4">
      <c r="A438">
        <v>18609682</v>
      </c>
      <c r="B438" t="s">
        <v>1406</v>
      </c>
      <c r="C438" s="23">
        <v>140000</v>
      </c>
      <c r="D438" s="441">
        <v>18609682</v>
      </c>
    </row>
    <row r="439" spans="1:4">
      <c r="A439">
        <v>18609692</v>
      </c>
      <c r="B439" t="s">
        <v>1407</v>
      </c>
      <c r="C439" s="23">
        <v>100000</v>
      </c>
      <c r="D439" s="441">
        <v>18609692</v>
      </c>
    </row>
    <row r="440" spans="1:4">
      <c r="A440">
        <v>18609801</v>
      </c>
      <c r="B440" t="s">
        <v>1304</v>
      </c>
      <c r="C440" s="23">
        <v>163595.71</v>
      </c>
      <c r="D440" s="441">
        <v>18609801</v>
      </c>
    </row>
    <row r="441" spans="1:4">
      <c r="A441">
        <v>18609821</v>
      </c>
      <c r="B441" t="s">
        <v>557</v>
      </c>
      <c r="C441" s="23">
        <v>817108.2</v>
      </c>
      <c r="D441" s="441">
        <v>18609821</v>
      </c>
    </row>
    <row r="442" spans="1:4">
      <c r="A442">
        <v>18609841</v>
      </c>
      <c r="B442" t="s">
        <v>1497</v>
      </c>
      <c r="C442" s="23">
        <v>1449799.6</v>
      </c>
      <c r="D442" s="441">
        <v>18609841</v>
      </c>
    </row>
    <row r="443" spans="1:4">
      <c r="A443">
        <v>18609861</v>
      </c>
      <c r="B443" t="s">
        <v>1305</v>
      </c>
      <c r="C443" s="23">
        <v>1289169.29</v>
      </c>
      <c r="D443" s="441">
        <v>18609861</v>
      </c>
    </row>
    <row r="444" spans="1:4">
      <c r="A444">
        <v>18700032</v>
      </c>
      <c r="B444" t="s">
        <v>1425</v>
      </c>
      <c r="C444" s="23">
        <v>316253.37</v>
      </c>
      <c r="D444" s="441">
        <v>18700032</v>
      </c>
    </row>
    <row r="445" spans="1:4">
      <c r="A445">
        <v>18700041</v>
      </c>
      <c r="B445" t="s">
        <v>1172</v>
      </c>
      <c r="C445" s="23">
        <v>327977.06</v>
      </c>
      <c r="D445" s="441">
        <v>18700041</v>
      </c>
    </row>
    <row r="446" spans="1:4">
      <c r="A446">
        <v>18700062</v>
      </c>
      <c r="B446" t="s">
        <v>1426</v>
      </c>
      <c r="C446" s="23">
        <v>-12331.41</v>
      </c>
      <c r="D446" s="441">
        <v>18700062</v>
      </c>
    </row>
    <row r="447" spans="1:4">
      <c r="A447">
        <v>18700071</v>
      </c>
      <c r="B447" t="s">
        <v>1427</v>
      </c>
      <c r="C447" s="23">
        <v>-87981.3</v>
      </c>
      <c r="D447" s="441">
        <v>18700071</v>
      </c>
    </row>
    <row r="448" spans="1:4">
      <c r="A448">
        <v>18900013</v>
      </c>
      <c r="B448" t="s">
        <v>326</v>
      </c>
      <c r="C448" s="23">
        <v>16070</v>
      </c>
      <c r="D448" s="441">
        <v>18900013</v>
      </c>
    </row>
    <row r="449" spans="1:4">
      <c r="A449">
        <v>18900173</v>
      </c>
      <c r="B449" t="s">
        <v>258</v>
      </c>
      <c r="C449" s="23">
        <v>1365114.64</v>
      </c>
      <c r="D449" s="441">
        <v>18900173</v>
      </c>
    </row>
    <row r="450" spans="1:4">
      <c r="A450">
        <v>18900183</v>
      </c>
      <c r="B450" t="s">
        <v>167</v>
      </c>
      <c r="C450" s="23">
        <v>331763.49</v>
      </c>
      <c r="D450" s="441">
        <v>18900183</v>
      </c>
    </row>
    <row r="451" spans="1:4">
      <c r="A451">
        <v>18900193</v>
      </c>
      <c r="B451" t="s">
        <v>261</v>
      </c>
      <c r="C451" s="23">
        <v>2623597.21</v>
      </c>
      <c r="D451" s="441">
        <v>18900193</v>
      </c>
    </row>
    <row r="452" spans="1:4">
      <c r="A452">
        <v>18900203</v>
      </c>
      <c r="B452" t="s">
        <v>2060</v>
      </c>
      <c r="C452" s="23">
        <v>2415610.6800000002</v>
      </c>
      <c r="D452" s="441">
        <v>18900203</v>
      </c>
    </row>
    <row r="453" spans="1:4">
      <c r="A453">
        <v>18900213</v>
      </c>
      <c r="B453" t="s">
        <v>2061</v>
      </c>
      <c r="C453" s="23">
        <v>9292403.0999999996</v>
      </c>
      <c r="D453" s="441">
        <v>18900213</v>
      </c>
    </row>
    <row r="454" spans="1:4">
      <c r="A454">
        <v>18900243</v>
      </c>
      <c r="B454" t="s">
        <v>1009</v>
      </c>
      <c r="C454" s="23">
        <v>8746.67</v>
      </c>
      <c r="D454" s="441">
        <v>18900243</v>
      </c>
    </row>
    <row r="455" spans="1:4">
      <c r="A455">
        <v>18900253</v>
      </c>
      <c r="B455" t="s">
        <v>1006</v>
      </c>
      <c r="C455" s="23">
        <v>689786.71</v>
      </c>
      <c r="D455" s="441">
        <v>18900253</v>
      </c>
    </row>
    <row r="456" spans="1:4">
      <c r="A456">
        <v>18900263</v>
      </c>
      <c r="B456" t="s">
        <v>1007</v>
      </c>
      <c r="C456" s="23">
        <v>524180.94</v>
      </c>
      <c r="D456" s="441">
        <v>18900263</v>
      </c>
    </row>
    <row r="457" spans="1:4">
      <c r="A457">
        <v>18900273</v>
      </c>
      <c r="B457" t="s">
        <v>400</v>
      </c>
      <c r="C457" s="23">
        <v>1605018.73</v>
      </c>
      <c r="D457" s="441">
        <v>18900273</v>
      </c>
    </row>
    <row r="458" spans="1:4">
      <c r="A458">
        <v>18900283</v>
      </c>
      <c r="B458" t="s">
        <v>272</v>
      </c>
      <c r="C458" s="23">
        <v>489850.59</v>
      </c>
      <c r="D458" s="441">
        <v>18900283</v>
      </c>
    </row>
    <row r="459" spans="1:4">
      <c r="A459">
        <v>18900293</v>
      </c>
      <c r="B459" t="s">
        <v>181</v>
      </c>
      <c r="C459" s="23">
        <v>6846.66</v>
      </c>
      <c r="D459" s="441">
        <v>18900293</v>
      </c>
    </row>
    <row r="460" spans="1:4">
      <c r="A460">
        <v>18900303</v>
      </c>
      <c r="B460" t="s">
        <v>404</v>
      </c>
      <c r="C460" s="23">
        <v>15974.49</v>
      </c>
      <c r="D460" s="441">
        <v>18900303</v>
      </c>
    </row>
    <row r="461" spans="1:4">
      <c r="A461">
        <v>18900323</v>
      </c>
      <c r="B461" t="s">
        <v>325</v>
      </c>
      <c r="C461" s="23">
        <v>416571.56</v>
      </c>
      <c r="D461" s="441">
        <v>18900323</v>
      </c>
    </row>
    <row r="462" spans="1:4">
      <c r="A462">
        <v>18900353</v>
      </c>
      <c r="B462" t="s">
        <v>526</v>
      </c>
      <c r="C462" s="23">
        <v>80809.14</v>
      </c>
      <c r="D462" s="441">
        <v>18900353</v>
      </c>
    </row>
    <row r="463" spans="1:4">
      <c r="A463">
        <v>18900373</v>
      </c>
      <c r="B463" t="s">
        <v>517</v>
      </c>
      <c r="C463" s="23">
        <v>4038937.96</v>
      </c>
      <c r="D463" s="441">
        <v>18900373</v>
      </c>
    </row>
    <row r="464" spans="1:4">
      <c r="A464">
        <v>18900383</v>
      </c>
      <c r="B464" t="s">
        <v>514</v>
      </c>
      <c r="C464" s="23">
        <v>270519.39</v>
      </c>
      <c r="D464" s="441">
        <v>18900383</v>
      </c>
    </row>
    <row r="465" spans="1:4">
      <c r="A465">
        <v>18900393</v>
      </c>
      <c r="B465" t="s">
        <v>1331</v>
      </c>
      <c r="C465" s="23">
        <v>14351925.82</v>
      </c>
      <c r="D465" s="441">
        <v>18900393</v>
      </c>
    </row>
    <row r="466" spans="1:4">
      <c r="A466">
        <v>18900403</v>
      </c>
      <c r="B466" t="s">
        <v>1585</v>
      </c>
      <c r="C466" s="23">
        <v>131879.23000000001</v>
      </c>
      <c r="D466" s="441">
        <v>18900403</v>
      </c>
    </row>
    <row r="467" spans="1:4">
      <c r="A467">
        <v>18900413</v>
      </c>
      <c r="B467" t="s">
        <v>1589</v>
      </c>
      <c r="C467" s="23">
        <v>173228.42</v>
      </c>
      <c r="D467" s="441">
        <v>18900413</v>
      </c>
    </row>
    <row r="468" spans="1:4">
      <c r="A468">
        <v>18900423</v>
      </c>
      <c r="B468" t="s">
        <v>1586</v>
      </c>
      <c r="C468" s="23">
        <v>690480.39</v>
      </c>
      <c r="D468" s="441">
        <v>18900423</v>
      </c>
    </row>
    <row r="469" spans="1:4">
      <c r="A469">
        <v>18900433</v>
      </c>
      <c r="B469" t="s">
        <v>1671</v>
      </c>
      <c r="C469" s="23">
        <v>4536786.5199999996</v>
      </c>
      <c r="D469" s="441">
        <v>18900433</v>
      </c>
    </row>
    <row r="470" spans="1:4">
      <c r="A470">
        <v>18900443</v>
      </c>
      <c r="B470" t="s">
        <v>1856</v>
      </c>
      <c r="C470" s="23">
        <v>91403.87</v>
      </c>
      <c r="D470" s="441">
        <v>18900443</v>
      </c>
    </row>
    <row r="471" spans="1:4">
      <c r="A471">
        <v>18900451</v>
      </c>
      <c r="B471" t="s">
        <v>1909</v>
      </c>
      <c r="C471" s="23">
        <v>30999.19</v>
      </c>
      <c r="D471" s="441">
        <v>18900451</v>
      </c>
    </row>
    <row r="472" spans="1:4">
      <c r="A472">
        <v>18900452</v>
      </c>
      <c r="B472" t="s">
        <v>1909</v>
      </c>
      <c r="C472" s="23">
        <v>18999.47</v>
      </c>
      <c r="D472" s="441">
        <v>18900452</v>
      </c>
    </row>
    <row r="473" spans="1:4">
      <c r="A473">
        <v>18900533</v>
      </c>
      <c r="B473" t="s">
        <v>1672</v>
      </c>
      <c r="C473" s="23">
        <v>766725.68</v>
      </c>
      <c r="D473" s="441">
        <v>18900533</v>
      </c>
    </row>
    <row r="474" spans="1:4">
      <c r="A474">
        <v>19000003</v>
      </c>
      <c r="B474" t="s">
        <v>45</v>
      </c>
      <c r="C474" s="23">
        <v>3077344.57</v>
      </c>
      <c r="D474" s="441">
        <v>19000003</v>
      </c>
    </row>
    <row r="475" spans="1:4">
      <c r="A475">
        <v>19000013</v>
      </c>
      <c r="B475" t="s">
        <v>382</v>
      </c>
      <c r="C475" s="23">
        <v>2886829.77</v>
      </c>
      <c r="D475" s="441">
        <v>19000013</v>
      </c>
    </row>
    <row r="476" spans="1:4">
      <c r="A476">
        <v>19000032</v>
      </c>
      <c r="B476" t="s">
        <v>979</v>
      </c>
      <c r="C476" s="23">
        <v>17488402.68</v>
      </c>
      <c r="D476" s="441">
        <v>19000032</v>
      </c>
    </row>
    <row r="477" spans="1:4">
      <c r="A477">
        <v>19000042</v>
      </c>
      <c r="B477" t="s">
        <v>995</v>
      </c>
      <c r="C477" s="23">
        <v>5993152.2800000003</v>
      </c>
      <c r="D477" s="441">
        <v>19000042</v>
      </c>
    </row>
    <row r="478" spans="1:4">
      <c r="A478">
        <v>19000043</v>
      </c>
      <c r="B478" t="s">
        <v>3</v>
      </c>
      <c r="C478" s="23">
        <v>7998761.4400000004</v>
      </c>
      <c r="D478" s="441">
        <v>19000043</v>
      </c>
    </row>
    <row r="479" spans="1:4">
      <c r="A479">
        <v>19000081</v>
      </c>
      <c r="B479" t="s">
        <v>942</v>
      </c>
      <c r="C479" s="23">
        <v>28508707.25</v>
      </c>
      <c r="D479" s="441">
        <v>19000081</v>
      </c>
    </row>
    <row r="480" spans="1:4">
      <c r="A480">
        <v>19000091</v>
      </c>
      <c r="B480" t="s">
        <v>341</v>
      </c>
      <c r="C480" s="23">
        <v>10728328.199999999</v>
      </c>
      <c r="D480" s="441">
        <v>19000091</v>
      </c>
    </row>
    <row r="481" spans="1:4">
      <c r="A481">
        <v>19000093</v>
      </c>
      <c r="B481" t="s">
        <v>387</v>
      </c>
      <c r="C481" s="23">
        <v>4471223.37</v>
      </c>
      <c r="D481" s="441">
        <v>19000093</v>
      </c>
    </row>
    <row r="482" spans="1:4">
      <c r="A482">
        <v>19000103</v>
      </c>
      <c r="B482" t="s">
        <v>1819</v>
      </c>
      <c r="C482" s="23">
        <v>1154563.8999999999</v>
      </c>
      <c r="D482" s="441">
        <v>19000103</v>
      </c>
    </row>
    <row r="483" spans="1:4">
      <c r="A483">
        <v>19000111</v>
      </c>
      <c r="B483" t="s">
        <v>459</v>
      </c>
      <c r="C483" s="23">
        <v>1100533.3999999999</v>
      </c>
      <c r="D483" s="441">
        <v>19000111</v>
      </c>
    </row>
    <row r="484" spans="1:4">
      <c r="A484">
        <v>19000112</v>
      </c>
      <c r="B484" t="s">
        <v>1096</v>
      </c>
      <c r="C484" s="23">
        <v>34635.07</v>
      </c>
      <c r="D484" s="441">
        <v>19000112</v>
      </c>
    </row>
    <row r="485" spans="1:4">
      <c r="A485">
        <v>19000122</v>
      </c>
      <c r="B485" t="s">
        <v>1200</v>
      </c>
      <c r="C485" s="23">
        <v>-93652.09</v>
      </c>
      <c r="D485" s="441">
        <v>19000122</v>
      </c>
    </row>
    <row r="486" spans="1:4">
      <c r="A486">
        <v>19000133</v>
      </c>
      <c r="B486" t="s">
        <v>538</v>
      </c>
      <c r="C486" s="23">
        <v>14052102.789999999</v>
      </c>
      <c r="D486" s="441">
        <v>19000133</v>
      </c>
    </row>
    <row r="487" spans="1:4">
      <c r="A487">
        <v>19000151</v>
      </c>
      <c r="B487" t="s">
        <v>69</v>
      </c>
      <c r="C487" s="23">
        <v>388901.62</v>
      </c>
      <c r="D487" s="441">
        <v>19000151</v>
      </c>
    </row>
    <row r="488" spans="1:4">
      <c r="A488">
        <v>19000181</v>
      </c>
      <c r="B488" t="s">
        <v>500</v>
      </c>
      <c r="C488" s="23">
        <v>-1142919.3400000001</v>
      </c>
      <c r="D488" s="441">
        <v>19000181</v>
      </c>
    </row>
    <row r="489" spans="1:4">
      <c r="A489">
        <v>19000193</v>
      </c>
      <c r="B489" t="s">
        <v>1542</v>
      </c>
      <c r="C489" s="23">
        <v>176679.87</v>
      </c>
      <c r="D489" s="441">
        <v>19000193</v>
      </c>
    </row>
    <row r="490" spans="1:4">
      <c r="A490">
        <v>19000251</v>
      </c>
      <c r="B490" t="s">
        <v>363</v>
      </c>
      <c r="C490" s="23">
        <v>14407.36</v>
      </c>
      <c r="D490" s="441">
        <v>19000251</v>
      </c>
    </row>
    <row r="491" spans="1:4">
      <c r="A491">
        <v>19000283</v>
      </c>
      <c r="B491" t="s">
        <v>830</v>
      </c>
      <c r="C491" s="23">
        <v>2988057.18</v>
      </c>
      <c r="D491" s="441">
        <v>19000283</v>
      </c>
    </row>
    <row r="492" spans="1:4">
      <c r="A492">
        <v>19000361</v>
      </c>
      <c r="B492" t="s">
        <v>573</v>
      </c>
      <c r="C492" s="23">
        <v>159437</v>
      </c>
      <c r="D492" s="441">
        <v>19000361</v>
      </c>
    </row>
    <row r="493" spans="1:4">
      <c r="A493">
        <v>19000371</v>
      </c>
      <c r="B493" t="s">
        <v>574</v>
      </c>
      <c r="C493" s="23">
        <v>37654.480000000003</v>
      </c>
      <c r="D493" s="441">
        <v>19000371</v>
      </c>
    </row>
    <row r="494" spans="1:4">
      <c r="A494">
        <v>19000403</v>
      </c>
      <c r="B494" t="s">
        <v>124</v>
      </c>
      <c r="C494" s="23">
        <v>154912.70000000001</v>
      </c>
      <c r="D494" s="441">
        <v>19000403</v>
      </c>
    </row>
    <row r="495" spans="1:4">
      <c r="A495">
        <v>19000441</v>
      </c>
      <c r="B495" t="s">
        <v>149</v>
      </c>
      <c r="C495" s="23">
        <v>5629937.3899999997</v>
      </c>
      <c r="D495" s="441">
        <v>19000441</v>
      </c>
    </row>
    <row r="496" spans="1:4">
      <c r="A496">
        <v>19000443</v>
      </c>
      <c r="B496" t="s">
        <v>253</v>
      </c>
      <c r="C496" s="23">
        <v>74089796.549999997</v>
      </c>
      <c r="D496" s="441">
        <v>19000443</v>
      </c>
    </row>
    <row r="497" spans="1:4">
      <c r="A497">
        <v>19000453</v>
      </c>
      <c r="B497" t="s">
        <v>254</v>
      </c>
      <c r="C497" s="23">
        <v>4416333.1500000004</v>
      </c>
      <c r="D497" s="441">
        <v>19000453</v>
      </c>
    </row>
    <row r="498" spans="1:4">
      <c r="A498">
        <v>19000463</v>
      </c>
      <c r="B498" t="s">
        <v>255</v>
      </c>
      <c r="C498" s="23">
        <v>-1034250.46</v>
      </c>
      <c r="D498" s="441">
        <v>19000463</v>
      </c>
    </row>
    <row r="499" spans="1:4">
      <c r="A499">
        <v>19000471</v>
      </c>
      <c r="B499" t="s">
        <v>402</v>
      </c>
      <c r="C499" s="23">
        <v>3680992.71</v>
      </c>
      <c r="D499" s="441">
        <v>19000471</v>
      </c>
    </row>
    <row r="500" spans="1:4">
      <c r="A500">
        <v>19000473</v>
      </c>
      <c r="B500" t="s">
        <v>1171</v>
      </c>
      <c r="C500" s="23">
        <v>2562568</v>
      </c>
      <c r="D500" s="441">
        <v>19000473</v>
      </c>
    </row>
    <row r="501" spans="1:4">
      <c r="A501">
        <v>19000491</v>
      </c>
      <c r="B501" t="s">
        <v>1439</v>
      </c>
      <c r="C501" s="23">
        <v>2065817.95</v>
      </c>
      <c r="D501" s="441">
        <v>19000491</v>
      </c>
    </row>
    <row r="502" spans="1:4">
      <c r="A502">
        <v>19000551</v>
      </c>
      <c r="B502" t="s">
        <v>1919</v>
      </c>
      <c r="C502" s="23">
        <v>1965399</v>
      </c>
      <c r="D502" s="441">
        <v>19000551</v>
      </c>
    </row>
    <row r="503" spans="1:4">
      <c r="A503">
        <v>19000552</v>
      </c>
      <c r="B503" t="s">
        <v>1420</v>
      </c>
      <c r="C503" s="23">
        <v>562917.92000000004</v>
      </c>
      <c r="D503" s="441">
        <v>19000552</v>
      </c>
    </row>
    <row r="504" spans="1:4">
      <c r="A504">
        <v>19000553</v>
      </c>
      <c r="B504" t="s">
        <v>31</v>
      </c>
      <c r="C504" s="23">
        <v>219865.52</v>
      </c>
      <c r="D504" s="441">
        <v>19000553</v>
      </c>
    </row>
    <row r="505" spans="1:4">
      <c r="A505">
        <v>19000562</v>
      </c>
      <c r="B505" t="s">
        <v>383</v>
      </c>
      <c r="C505" s="23">
        <v>1613302.95</v>
      </c>
      <c r="D505" s="441">
        <v>19000562</v>
      </c>
    </row>
    <row r="506" spans="1:4">
      <c r="A506">
        <v>19000572</v>
      </c>
      <c r="B506" t="s">
        <v>384</v>
      </c>
      <c r="C506" s="23">
        <v>263872</v>
      </c>
      <c r="D506" s="441">
        <v>19000572</v>
      </c>
    </row>
    <row r="507" spans="1:4">
      <c r="A507">
        <v>19000573</v>
      </c>
      <c r="B507" t="s">
        <v>1223</v>
      </c>
      <c r="C507" s="23">
        <v>265141.43</v>
      </c>
      <c r="D507" s="441">
        <v>19000573</v>
      </c>
    </row>
    <row r="508" spans="1:4">
      <c r="A508">
        <v>19000581</v>
      </c>
      <c r="B508" t="s">
        <v>86</v>
      </c>
      <c r="C508" s="23">
        <v>2870314.38</v>
      </c>
      <c r="D508" s="441">
        <v>19000581</v>
      </c>
    </row>
    <row r="509" spans="1:4">
      <c r="A509">
        <v>19000592</v>
      </c>
      <c r="B509" t="s">
        <v>285</v>
      </c>
      <c r="C509" s="23">
        <v>3813311.58</v>
      </c>
      <c r="D509" s="441">
        <v>19000592</v>
      </c>
    </row>
    <row r="510" spans="1:4">
      <c r="A510">
        <v>19000601</v>
      </c>
      <c r="B510" t="s">
        <v>1159</v>
      </c>
      <c r="C510" s="23">
        <v>176109121</v>
      </c>
      <c r="D510" s="441">
        <v>19000601</v>
      </c>
    </row>
    <row r="511" spans="1:4">
      <c r="A511">
        <v>19000621</v>
      </c>
      <c r="B511" t="s">
        <v>1186</v>
      </c>
      <c r="C511" s="23">
        <v>62062445.200000003</v>
      </c>
      <c r="D511" s="441">
        <v>19000621</v>
      </c>
    </row>
    <row r="512" spans="1:4">
      <c r="A512">
        <v>19000641</v>
      </c>
      <c r="B512" t="s">
        <v>1185</v>
      </c>
      <c r="C512" s="23">
        <v>280385.23</v>
      </c>
      <c r="D512" s="441">
        <v>19000641</v>
      </c>
    </row>
    <row r="513" spans="1:4">
      <c r="A513">
        <v>19000671</v>
      </c>
      <c r="B513" t="s">
        <v>1197</v>
      </c>
      <c r="C513" s="23">
        <v>32765538.120000001</v>
      </c>
      <c r="D513" s="441">
        <v>19000671</v>
      </c>
    </row>
    <row r="514" spans="1:4">
      <c r="A514">
        <v>19000691</v>
      </c>
      <c r="B514" t="s">
        <v>1440</v>
      </c>
      <c r="C514" s="23">
        <v>48125</v>
      </c>
      <c r="D514" s="441">
        <v>19000691</v>
      </c>
    </row>
    <row r="515" spans="1:4">
      <c r="A515">
        <v>19000692</v>
      </c>
      <c r="B515" t="s">
        <v>621</v>
      </c>
      <c r="C515" s="23">
        <v>13125</v>
      </c>
      <c r="D515" s="441">
        <v>19000692</v>
      </c>
    </row>
    <row r="516" spans="1:4">
      <c r="A516">
        <v>19000711</v>
      </c>
      <c r="B516" t="s">
        <v>1097</v>
      </c>
      <c r="C516" s="23">
        <v>533146.01</v>
      </c>
      <c r="D516" s="441">
        <v>19000711</v>
      </c>
    </row>
    <row r="517" spans="1:4">
      <c r="A517">
        <v>19000721</v>
      </c>
      <c r="B517" t="s">
        <v>1201</v>
      </c>
      <c r="C517" s="23">
        <v>10869.86</v>
      </c>
      <c r="D517" s="441">
        <v>19000721</v>
      </c>
    </row>
    <row r="518" spans="1:4">
      <c r="A518">
        <v>19000731</v>
      </c>
      <c r="B518" t="s">
        <v>1272</v>
      </c>
      <c r="C518" s="23">
        <v>67857.05</v>
      </c>
      <c r="D518" s="441">
        <v>19000731</v>
      </c>
    </row>
    <row r="519" spans="1:4">
      <c r="A519">
        <v>19000732</v>
      </c>
      <c r="B519" t="s">
        <v>1268</v>
      </c>
      <c r="C519" s="23">
        <v>33293.08</v>
      </c>
      <c r="D519" s="441">
        <v>19000732</v>
      </c>
    </row>
    <row r="520" spans="1:4">
      <c r="A520">
        <v>19000741</v>
      </c>
      <c r="B520" t="s">
        <v>1301</v>
      </c>
      <c r="C520" s="23">
        <v>165881.88</v>
      </c>
      <c r="D520" s="441">
        <v>19000741</v>
      </c>
    </row>
    <row r="521" spans="1:4">
      <c r="A521">
        <v>19000751</v>
      </c>
      <c r="B521" t="s">
        <v>1324</v>
      </c>
      <c r="C521" s="23">
        <v>1735851.6</v>
      </c>
      <c r="D521" s="441">
        <v>19000751</v>
      </c>
    </row>
    <row r="522" spans="1:4">
      <c r="A522">
        <v>19000752</v>
      </c>
      <c r="B522" t="s">
        <v>1325</v>
      </c>
      <c r="C522" s="23">
        <v>928523.4</v>
      </c>
      <c r="D522" s="441">
        <v>19000752</v>
      </c>
    </row>
    <row r="523" spans="1:4">
      <c r="A523">
        <v>19000781</v>
      </c>
      <c r="B523" t="s">
        <v>1441</v>
      </c>
      <c r="C523" s="23">
        <v>2851662.05</v>
      </c>
      <c r="D523" s="441">
        <v>19000781</v>
      </c>
    </row>
    <row r="524" spans="1:4">
      <c r="A524">
        <v>19000791</v>
      </c>
      <c r="B524" t="s">
        <v>1442</v>
      </c>
      <c r="C524" s="23">
        <v>49324.7</v>
      </c>
      <c r="D524" s="441">
        <v>19000791</v>
      </c>
    </row>
    <row r="525" spans="1:4">
      <c r="A525">
        <v>19000801</v>
      </c>
      <c r="B525" t="s">
        <v>1443</v>
      </c>
      <c r="C525" s="23">
        <v>-6912.48</v>
      </c>
      <c r="D525" s="441">
        <v>19000801</v>
      </c>
    </row>
    <row r="526" spans="1:4">
      <c r="A526">
        <v>19000811</v>
      </c>
      <c r="B526" t="s">
        <v>1444</v>
      </c>
      <c r="C526" s="23">
        <v>15011.39</v>
      </c>
      <c r="D526" s="441">
        <v>19000811</v>
      </c>
    </row>
    <row r="527" spans="1:4">
      <c r="A527">
        <v>19000821</v>
      </c>
      <c r="B527" t="s">
        <v>1475</v>
      </c>
      <c r="C527" s="23">
        <v>187080.33</v>
      </c>
      <c r="D527" s="441">
        <v>19000821</v>
      </c>
    </row>
    <row r="528" spans="1:4">
      <c r="A528">
        <v>19000831</v>
      </c>
      <c r="B528" t="s">
        <v>1513</v>
      </c>
      <c r="C528" s="23">
        <v>726248.82</v>
      </c>
      <c r="D528" s="441">
        <v>19000831</v>
      </c>
    </row>
    <row r="529" spans="1:4">
      <c r="A529">
        <v>19000841</v>
      </c>
      <c r="B529" t="s">
        <v>1543</v>
      </c>
      <c r="C529" s="23">
        <v>-604967.23</v>
      </c>
      <c r="D529" s="441">
        <v>19000841</v>
      </c>
    </row>
    <row r="530" spans="1:4">
      <c r="A530">
        <v>19000851</v>
      </c>
      <c r="B530" t="s">
        <v>1655</v>
      </c>
      <c r="C530" s="23">
        <v>863578.87</v>
      </c>
      <c r="D530" s="441">
        <v>19000851</v>
      </c>
    </row>
    <row r="531" spans="1:4">
      <c r="A531">
        <v>19000861</v>
      </c>
      <c r="B531" t="s">
        <v>1700</v>
      </c>
      <c r="C531" s="23">
        <v>217140.62</v>
      </c>
      <c r="D531" s="441">
        <v>19000861</v>
      </c>
    </row>
    <row r="532" spans="1:4">
      <c r="A532">
        <v>19000871</v>
      </c>
      <c r="B532" t="s">
        <v>2024</v>
      </c>
      <c r="C532" s="23">
        <v>2381262.4500000002</v>
      </c>
      <c r="D532" s="441">
        <v>19000871</v>
      </c>
    </row>
    <row r="533" spans="1:4">
      <c r="A533">
        <v>19002003</v>
      </c>
      <c r="B533" t="s">
        <v>1805</v>
      </c>
      <c r="C533" s="23">
        <v>110063449.92</v>
      </c>
      <c r="D533" s="441">
        <v>19002003</v>
      </c>
    </row>
    <row r="534" spans="1:4">
      <c r="A534">
        <v>19003011</v>
      </c>
      <c r="B534" t="s">
        <v>1860</v>
      </c>
      <c r="C534" s="23">
        <v>1644403.6</v>
      </c>
      <c r="D534" s="441">
        <v>19003011</v>
      </c>
    </row>
    <row r="535" spans="1:4">
      <c r="A535">
        <v>19003021</v>
      </c>
      <c r="B535" t="s">
        <v>1878</v>
      </c>
      <c r="C535" s="23">
        <v>476026.95</v>
      </c>
      <c r="D535" s="441">
        <v>19003021</v>
      </c>
    </row>
    <row r="536" spans="1:4">
      <c r="A536">
        <v>19003032</v>
      </c>
      <c r="B536" t="s">
        <v>2026</v>
      </c>
      <c r="C536" s="23">
        <v>3492939.8</v>
      </c>
      <c r="D536" s="441">
        <v>19003032</v>
      </c>
    </row>
    <row r="537" spans="1:4">
      <c r="A537">
        <v>19003041</v>
      </c>
      <c r="B537" t="s">
        <v>2127</v>
      </c>
      <c r="C537" s="23">
        <v>5690719.6500000004</v>
      </c>
      <c r="D537" s="441">
        <v>19003041</v>
      </c>
    </row>
    <row r="538" spans="1:4">
      <c r="A538">
        <v>19003042</v>
      </c>
      <c r="B538" t="s">
        <v>2062</v>
      </c>
      <c r="C538" s="23">
        <v>3228622.6</v>
      </c>
      <c r="D538" s="441">
        <v>19003042</v>
      </c>
    </row>
    <row r="539" spans="1:4">
      <c r="A539">
        <v>19100012</v>
      </c>
      <c r="B539" t="s">
        <v>504</v>
      </c>
      <c r="C539" s="23">
        <v>10034409.93</v>
      </c>
      <c r="D539" s="441">
        <v>19100012</v>
      </c>
    </row>
    <row r="540" spans="1:4">
      <c r="A540">
        <v>19100022</v>
      </c>
      <c r="B540" t="s">
        <v>338</v>
      </c>
      <c r="C540" s="23">
        <v>3736783.61</v>
      </c>
      <c r="D540" s="441">
        <v>19100022</v>
      </c>
    </row>
    <row r="541" spans="1:4">
      <c r="A541">
        <v>19100132</v>
      </c>
      <c r="B541" t="s">
        <v>332</v>
      </c>
      <c r="C541" s="23">
        <v>44379.519999999997</v>
      </c>
      <c r="D541" s="441">
        <v>19100132</v>
      </c>
    </row>
    <row r="542" spans="1:4">
      <c r="A542">
        <v>19100142</v>
      </c>
      <c r="B542" t="s">
        <v>333</v>
      </c>
      <c r="C542" s="23">
        <v>-294656.11</v>
      </c>
      <c r="D542" s="441">
        <v>19100142</v>
      </c>
    </row>
    <row r="543" spans="1:4">
      <c r="A543">
        <v>19100152</v>
      </c>
      <c r="B543" t="s">
        <v>578</v>
      </c>
      <c r="C543" s="23">
        <v>6401173.9299999997</v>
      </c>
      <c r="D543" s="441">
        <v>19100152</v>
      </c>
    </row>
    <row r="544" spans="1:4">
      <c r="A544">
        <v>19100162</v>
      </c>
      <c r="B544" t="s">
        <v>136</v>
      </c>
      <c r="C544" s="23">
        <v>-32511530.629999999</v>
      </c>
      <c r="D544" s="441">
        <v>19100162</v>
      </c>
    </row>
    <row r="545" spans="1:4">
      <c r="A545">
        <v>20100023</v>
      </c>
      <c r="B545" t="s">
        <v>1058</v>
      </c>
      <c r="C545" s="23">
        <v>-859037.91</v>
      </c>
      <c r="D545" s="441">
        <v>20100023</v>
      </c>
    </row>
    <row r="546" spans="1:4">
      <c r="A546">
        <v>20700003</v>
      </c>
      <c r="B546" t="s">
        <v>664</v>
      </c>
      <c r="C546" s="23">
        <v>-122847945.22</v>
      </c>
      <c r="D546" s="441">
        <v>20700003</v>
      </c>
    </row>
    <row r="547" spans="1:4">
      <c r="A547">
        <v>20700013</v>
      </c>
      <c r="B547" t="s">
        <v>1010</v>
      </c>
      <c r="C547" s="23">
        <v>-338395484.31</v>
      </c>
      <c r="D547" s="441">
        <v>20700013</v>
      </c>
    </row>
    <row r="548" spans="1:4">
      <c r="A548">
        <v>20700023</v>
      </c>
      <c r="B548" t="s">
        <v>689</v>
      </c>
      <c r="C548" s="23">
        <v>-16901820.34</v>
      </c>
      <c r="D548" s="441">
        <v>20700023</v>
      </c>
    </row>
    <row r="549" spans="1:4">
      <c r="A549">
        <v>21100003</v>
      </c>
      <c r="B549" t="s">
        <v>601</v>
      </c>
      <c r="C549" s="23">
        <v>-2803605116.4699998</v>
      </c>
      <c r="D549" s="441">
        <v>21100003</v>
      </c>
    </row>
    <row r="550" spans="1:4">
      <c r="A550">
        <v>21100383</v>
      </c>
      <c r="B550" t="s">
        <v>6</v>
      </c>
      <c r="C550" s="23">
        <v>-491575</v>
      </c>
      <c r="D550" s="441">
        <v>21100383</v>
      </c>
    </row>
    <row r="551" spans="1:4">
      <c r="A551">
        <v>21400013</v>
      </c>
      <c r="B551" t="s">
        <v>532</v>
      </c>
      <c r="C551" s="23">
        <v>2148854.7200000002</v>
      </c>
      <c r="D551" s="441">
        <v>21400013</v>
      </c>
    </row>
    <row r="552" spans="1:4">
      <c r="A552">
        <v>21400033</v>
      </c>
      <c r="B552" t="s">
        <v>533</v>
      </c>
      <c r="C552" s="23">
        <v>4985024.68</v>
      </c>
      <c r="D552" s="441">
        <v>21400033</v>
      </c>
    </row>
    <row r="553" spans="1:4">
      <c r="A553">
        <v>21500023</v>
      </c>
      <c r="B553" t="s">
        <v>690</v>
      </c>
      <c r="C553" s="23">
        <v>-10766141</v>
      </c>
      <c r="D553" s="441">
        <v>21500023</v>
      </c>
    </row>
    <row r="554" spans="1:4">
      <c r="A554">
        <v>21500033</v>
      </c>
      <c r="B554" t="s">
        <v>1011</v>
      </c>
      <c r="C554" s="23">
        <v>-3281918</v>
      </c>
      <c r="D554" s="441">
        <v>21500033</v>
      </c>
    </row>
    <row r="555" spans="1:4">
      <c r="A555">
        <v>21600003</v>
      </c>
      <c r="B555" t="s">
        <v>192</v>
      </c>
      <c r="C555" s="23">
        <v>-357949044.44999999</v>
      </c>
      <c r="D555" s="441">
        <v>21600003</v>
      </c>
    </row>
    <row r="556" spans="1:4">
      <c r="A556">
        <v>21600011</v>
      </c>
      <c r="B556" t="s">
        <v>1123</v>
      </c>
      <c r="C556" s="23">
        <v>51782215.560000002</v>
      </c>
      <c r="D556" s="441">
        <v>21600011</v>
      </c>
    </row>
    <row r="557" spans="1:4">
      <c r="A557">
        <v>21600013</v>
      </c>
      <c r="B557" t="s">
        <v>328</v>
      </c>
      <c r="C557" s="23">
        <v>77562549.519999996</v>
      </c>
      <c r="D557" s="441">
        <v>21600013</v>
      </c>
    </row>
    <row r="558" spans="1:4">
      <c r="A558">
        <v>21600023</v>
      </c>
      <c r="B558" t="s">
        <v>1012</v>
      </c>
      <c r="C558" s="23">
        <v>1755001.25</v>
      </c>
      <c r="D558" s="441">
        <v>21600023</v>
      </c>
    </row>
    <row r="559" spans="1:4">
      <c r="A559">
        <v>21600033</v>
      </c>
      <c r="B559" t="s">
        <v>607</v>
      </c>
      <c r="C559" s="23">
        <v>1471103.62</v>
      </c>
      <c r="D559" s="441">
        <v>21600033</v>
      </c>
    </row>
    <row r="560" spans="1:4">
      <c r="A560">
        <v>21600053</v>
      </c>
      <c r="B560" t="s">
        <v>549</v>
      </c>
      <c r="C560" s="23">
        <v>16359946.109999999</v>
      </c>
      <c r="D560" s="441">
        <v>21600053</v>
      </c>
    </row>
    <row r="561" spans="1:4">
      <c r="A561">
        <v>21610013</v>
      </c>
      <c r="B561" t="s">
        <v>151</v>
      </c>
      <c r="C561" s="23">
        <v>14599821</v>
      </c>
      <c r="D561" s="441">
        <v>21610013</v>
      </c>
    </row>
    <row r="562" spans="1:4">
      <c r="A562">
        <v>21900103</v>
      </c>
      <c r="B562" t="s">
        <v>1941</v>
      </c>
      <c r="C562" s="23">
        <v>-14569087.1</v>
      </c>
      <c r="D562" s="441">
        <v>21900103</v>
      </c>
    </row>
    <row r="563" spans="1:4">
      <c r="A563">
        <v>21900113</v>
      </c>
      <c r="B563" t="s">
        <v>1942</v>
      </c>
      <c r="C563" s="23">
        <v>22853604.399999999</v>
      </c>
      <c r="D563" s="441">
        <v>21900113</v>
      </c>
    </row>
    <row r="564" spans="1:4">
      <c r="A564">
        <v>21900133</v>
      </c>
      <c r="B564" t="s">
        <v>1943</v>
      </c>
      <c r="C564" s="23">
        <v>442607.7</v>
      </c>
      <c r="D564" s="441">
        <v>21900133</v>
      </c>
    </row>
    <row r="565" spans="1:4">
      <c r="A565">
        <v>21900143</v>
      </c>
      <c r="B565" t="s">
        <v>1958</v>
      </c>
      <c r="C565" s="23">
        <v>211685133</v>
      </c>
      <c r="D565" s="441">
        <v>21900143</v>
      </c>
    </row>
    <row r="566" spans="1:4">
      <c r="A566">
        <v>21900153</v>
      </c>
      <c r="B566" t="s">
        <v>1945</v>
      </c>
      <c r="C566" s="23">
        <v>-74089796.549999997</v>
      </c>
      <c r="D566" s="441">
        <v>21900153</v>
      </c>
    </row>
    <row r="567" spans="1:4">
      <c r="A567">
        <v>21900163</v>
      </c>
      <c r="B567" t="s">
        <v>1959</v>
      </c>
      <c r="C567" s="23">
        <v>12618095</v>
      </c>
      <c r="D567" s="441">
        <v>21900163</v>
      </c>
    </row>
    <row r="568" spans="1:4">
      <c r="A568">
        <v>21900173</v>
      </c>
      <c r="B568" t="s">
        <v>1947</v>
      </c>
      <c r="C568" s="23">
        <v>-4416333.21</v>
      </c>
      <c r="D568" s="441">
        <v>21900173</v>
      </c>
    </row>
    <row r="569" spans="1:4">
      <c r="A569">
        <v>21900183</v>
      </c>
      <c r="B569" t="s">
        <v>1948</v>
      </c>
      <c r="C569" s="23">
        <v>-2955000</v>
      </c>
      <c r="D569" s="441">
        <v>21900183</v>
      </c>
    </row>
    <row r="570" spans="1:4">
      <c r="A570">
        <v>21900193</v>
      </c>
      <c r="B570" t="s">
        <v>1949</v>
      </c>
      <c r="C570" s="23">
        <v>1034249.91</v>
      </c>
      <c r="D570" s="441">
        <v>21900193</v>
      </c>
    </row>
    <row r="571" spans="1:4">
      <c r="A571">
        <v>21900223</v>
      </c>
      <c r="B571" t="s">
        <v>1933</v>
      </c>
      <c r="C571" s="23">
        <v>-154912.70000000001</v>
      </c>
      <c r="D571" s="441">
        <v>21900223</v>
      </c>
    </row>
    <row r="572" spans="1:4">
      <c r="A572">
        <v>21900233</v>
      </c>
      <c r="B572" t="s">
        <v>1902</v>
      </c>
      <c r="C572" s="23">
        <v>5099180.49</v>
      </c>
      <c r="D572" s="441">
        <v>21900233</v>
      </c>
    </row>
    <row r="573" spans="1:4">
      <c r="A573">
        <v>21900243</v>
      </c>
      <c r="B573" t="s">
        <v>1950</v>
      </c>
      <c r="C573" s="23">
        <v>-7998761.54</v>
      </c>
      <c r="D573" s="441">
        <v>21900243</v>
      </c>
    </row>
    <row r="574" spans="1:4">
      <c r="A574">
        <v>22100393</v>
      </c>
      <c r="B574" t="s">
        <v>224</v>
      </c>
      <c r="C574" s="23">
        <v>-15000000</v>
      </c>
      <c r="D574" s="441">
        <v>22100393</v>
      </c>
    </row>
    <row r="575" spans="1:4">
      <c r="A575">
        <v>22100413</v>
      </c>
      <c r="B575" t="s">
        <v>52</v>
      </c>
      <c r="C575" s="23">
        <v>-2000000</v>
      </c>
      <c r="D575" s="441">
        <v>22100413</v>
      </c>
    </row>
    <row r="576" spans="1:4">
      <c r="A576">
        <v>22100713</v>
      </c>
      <c r="B576" t="s">
        <v>246</v>
      </c>
      <c r="C576" s="23">
        <v>-300000000</v>
      </c>
      <c r="D576" s="441">
        <v>22100713</v>
      </c>
    </row>
    <row r="577" spans="1:4">
      <c r="A577">
        <v>22100723</v>
      </c>
      <c r="B577" t="s">
        <v>247</v>
      </c>
      <c r="C577" s="23">
        <v>-200000000</v>
      </c>
      <c r="D577" s="441">
        <v>22100723</v>
      </c>
    </row>
    <row r="578" spans="1:4">
      <c r="A578">
        <v>22100743</v>
      </c>
      <c r="B578" t="s">
        <v>675</v>
      </c>
      <c r="C578" s="23">
        <v>-100000000</v>
      </c>
      <c r="D578" s="441">
        <v>22100743</v>
      </c>
    </row>
    <row r="579" spans="1:4">
      <c r="A579">
        <v>22100823</v>
      </c>
      <c r="B579" t="s">
        <v>1033</v>
      </c>
      <c r="C579" s="23">
        <v>-250000000</v>
      </c>
      <c r="D579" s="441">
        <v>22100823</v>
      </c>
    </row>
    <row r="580" spans="1:4">
      <c r="A580">
        <v>22100833</v>
      </c>
      <c r="B580" t="s">
        <v>1659</v>
      </c>
      <c r="C580" s="23">
        <v>-138460000</v>
      </c>
      <c r="D580" s="441">
        <v>22100833</v>
      </c>
    </row>
    <row r="581" spans="1:4">
      <c r="A581">
        <v>22100843</v>
      </c>
      <c r="B581" t="s">
        <v>1660</v>
      </c>
      <c r="C581" s="23">
        <v>-23400000</v>
      </c>
      <c r="D581" s="441">
        <v>22100843</v>
      </c>
    </row>
    <row r="582" spans="1:4">
      <c r="A582">
        <v>22100853</v>
      </c>
      <c r="B582" t="s">
        <v>2042</v>
      </c>
      <c r="C582" s="23">
        <v>-425000000</v>
      </c>
      <c r="D582" s="441">
        <v>22100853</v>
      </c>
    </row>
    <row r="583" spans="1:4">
      <c r="A583">
        <v>22100923</v>
      </c>
      <c r="B583" t="s">
        <v>1319</v>
      </c>
      <c r="C583" s="23">
        <v>-250000000</v>
      </c>
      <c r="D583" s="441">
        <v>22100923</v>
      </c>
    </row>
    <row r="584" spans="1:4">
      <c r="A584">
        <v>22100933</v>
      </c>
      <c r="B584" t="s">
        <v>1320</v>
      </c>
      <c r="C584" s="23">
        <v>-45000000</v>
      </c>
      <c r="D584" s="441">
        <v>22100933</v>
      </c>
    </row>
    <row r="585" spans="1:4">
      <c r="A585">
        <v>22101023</v>
      </c>
      <c r="B585" t="s">
        <v>519</v>
      </c>
      <c r="C585" s="23">
        <v>-250000000</v>
      </c>
      <c r="D585" s="441">
        <v>22101023</v>
      </c>
    </row>
    <row r="586" spans="1:4">
      <c r="A586">
        <v>22101033</v>
      </c>
      <c r="B586" t="s">
        <v>1014</v>
      </c>
      <c r="C586" s="23">
        <v>-300000000</v>
      </c>
      <c r="D586" s="441">
        <v>22101033</v>
      </c>
    </row>
    <row r="587" spans="1:4">
      <c r="A587">
        <v>22101053</v>
      </c>
      <c r="B587" t="s">
        <v>1037</v>
      </c>
      <c r="C587" s="23">
        <v>-250000000</v>
      </c>
      <c r="D587" s="441">
        <v>22101053</v>
      </c>
    </row>
    <row r="588" spans="1:4">
      <c r="A588">
        <v>22101113</v>
      </c>
      <c r="B588" t="s">
        <v>848</v>
      </c>
      <c r="C588" s="23">
        <v>-350000000</v>
      </c>
      <c r="D588" s="441">
        <v>22101113</v>
      </c>
    </row>
    <row r="589" spans="1:4">
      <c r="A589">
        <v>22101123</v>
      </c>
      <c r="B589" t="s">
        <v>1158</v>
      </c>
      <c r="C589" s="23">
        <v>-325000000</v>
      </c>
      <c r="D589" s="441">
        <v>22101123</v>
      </c>
    </row>
    <row r="590" spans="1:4">
      <c r="A590">
        <v>22101133</v>
      </c>
      <c r="B590" t="s">
        <v>1154</v>
      </c>
      <c r="C590" s="23">
        <v>-250000000</v>
      </c>
      <c r="D590" s="441">
        <v>22101133</v>
      </c>
    </row>
    <row r="591" spans="1:4">
      <c r="A591">
        <v>22101143</v>
      </c>
      <c r="B591" t="s">
        <v>1222</v>
      </c>
      <c r="C591" s="23">
        <v>-300000000</v>
      </c>
      <c r="D591" s="441">
        <v>22101143</v>
      </c>
    </row>
    <row r="592" spans="1:4">
      <c r="A592">
        <v>22600083</v>
      </c>
      <c r="B592" t="s">
        <v>1218</v>
      </c>
      <c r="C592" s="23">
        <v>12637.32</v>
      </c>
      <c r="D592" s="441">
        <v>22600083</v>
      </c>
    </row>
    <row r="593" spans="1:4">
      <c r="A593">
        <v>22600093</v>
      </c>
      <c r="B593" t="s">
        <v>2043</v>
      </c>
      <c r="C593" s="23">
        <v>1874427.08</v>
      </c>
      <c r="D593" s="441">
        <v>22600093</v>
      </c>
    </row>
    <row r="594" spans="1:4">
      <c r="A594">
        <v>22820011</v>
      </c>
      <c r="B594" t="s">
        <v>996</v>
      </c>
      <c r="C594" s="23">
        <v>-137500</v>
      </c>
      <c r="D594" s="441">
        <v>22820011</v>
      </c>
    </row>
    <row r="595" spans="1:4">
      <c r="A595">
        <v>22820012</v>
      </c>
      <c r="B595" t="s">
        <v>997</v>
      </c>
      <c r="C595" s="23">
        <v>-37500</v>
      </c>
      <c r="D595" s="441">
        <v>22820012</v>
      </c>
    </row>
    <row r="596" spans="1:4">
      <c r="A596">
        <v>22830003</v>
      </c>
      <c r="B596" t="s">
        <v>536</v>
      </c>
      <c r="C596" s="23">
        <v>-52766959.109999999</v>
      </c>
      <c r="D596" s="441">
        <v>22830003</v>
      </c>
    </row>
    <row r="597" spans="1:4">
      <c r="A597">
        <v>22830013</v>
      </c>
      <c r="B597" t="s">
        <v>535</v>
      </c>
      <c r="C597" s="23">
        <v>-5293085.0599999996</v>
      </c>
      <c r="D597" s="441">
        <v>22830013</v>
      </c>
    </row>
    <row r="598" spans="1:4">
      <c r="A598">
        <v>22830023</v>
      </c>
      <c r="B598" t="s">
        <v>735</v>
      </c>
      <c r="C598" s="23">
        <v>-44222857</v>
      </c>
      <c r="D598" s="441">
        <v>22830023</v>
      </c>
    </row>
    <row r="599" spans="1:4">
      <c r="A599">
        <v>22830033</v>
      </c>
      <c r="B599" t="s">
        <v>1336</v>
      </c>
      <c r="C599" s="23">
        <v>-1572000</v>
      </c>
      <c r="D599" s="441">
        <v>22830033</v>
      </c>
    </row>
    <row r="600" spans="1:4">
      <c r="A600">
        <v>22830043</v>
      </c>
      <c r="B600" t="s">
        <v>1679</v>
      </c>
      <c r="C600" s="23">
        <v>-80423.039999999994</v>
      </c>
      <c r="D600" s="441">
        <v>22830043</v>
      </c>
    </row>
    <row r="601" spans="1:4">
      <c r="A601">
        <v>22830053</v>
      </c>
      <c r="B601" t="s">
        <v>1809</v>
      </c>
      <c r="C601" s="23">
        <v>-1454000</v>
      </c>
      <c r="D601" s="441">
        <v>22830053</v>
      </c>
    </row>
    <row r="602" spans="1:4">
      <c r="A602">
        <v>22830063</v>
      </c>
      <c r="B602" t="s">
        <v>1847</v>
      </c>
      <c r="C602" s="23">
        <v>-93588</v>
      </c>
      <c r="D602" s="441">
        <v>22830063</v>
      </c>
    </row>
    <row r="603" spans="1:4">
      <c r="A603">
        <v>22830073</v>
      </c>
      <c r="B603" t="s">
        <v>1848</v>
      </c>
      <c r="C603" s="23">
        <v>-179172</v>
      </c>
      <c r="D603" s="441">
        <v>22830073</v>
      </c>
    </row>
    <row r="604" spans="1:4">
      <c r="A604">
        <v>22840012</v>
      </c>
      <c r="B604" t="s">
        <v>1408</v>
      </c>
      <c r="C604" s="23">
        <v>-635000</v>
      </c>
      <c r="D604" s="441">
        <v>22840012</v>
      </c>
    </row>
    <row r="605" spans="1:4">
      <c r="A605">
        <v>22840021</v>
      </c>
      <c r="B605" t="s">
        <v>863</v>
      </c>
      <c r="C605" s="23">
        <v>-200000</v>
      </c>
      <c r="D605" s="441">
        <v>22840021</v>
      </c>
    </row>
    <row r="606" spans="1:4">
      <c r="A606">
        <v>22840022</v>
      </c>
      <c r="B606" t="s">
        <v>1409</v>
      </c>
      <c r="C606" s="23">
        <v>-530000</v>
      </c>
      <c r="D606" s="441">
        <v>22840022</v>
      </c>
    </row>
    <row r="607" spans="1:4">
      <c r="A607">
        <v>22840031</v>
      </c>
      <c r="B607" t="s">
        <v>878</v>
      </c>
      <c r="C607" s="23">
        <v>-258000</v>
      </c>
      <c r="D607" s="441">
        <v>22840031</v>
      </c>
    </row>
    <row r="608" spans="1:4">
      <c r="A608">
        <v>22840032</v>
      </c>
      <c r="B608" t="s">
        <v>1410</v>
      </c>
      <c r="C608" s="23">
        <v>-3300000</v>
      </c>
      <c r="D608" s="441">
        <v>22840032</v>
      </c>
    </row>
    <row r="609" spans="1:4">
      <c r="A609">
        <v>22840042</v>
      </c>
      <c r="B609" t="s">
        <v>1411</v>
      </c>
      <c r="C609" s="23">
        <v>-239000</v>
      </c>
      <c r="D609" s="441">
        <v>22840042</v>
      </c>
    </row>
    <row r="610" spans="1:4">
      <c r="A610">
        <v>22840051</v>
      </c>
      <c r="B610" t="s">
        <v>879</v>
      </c>
      <c r="C610" s="23">
        <v>-30000</v>
      </c>
      <c r="D610" s="441">
        <v>22840051</v>
      </c>
    </row>
    <row r="611" spans="1:4">
      <c r="A611">
        <v>22840062</v>
      </c>
      <c r="B611" t="s">
        <v>1413</v>
      </c>
      <c r="C611" s="23">
        <v>-1300000</v>
      </c>
      <c r="D611" s="441">
        <v>22840062</v>
      </c>
    </row>
    <row r="612" spans="1:4">
      <c r="A612">
        <v>22840081</v>
      </c>
      <c r="B612" t="s">
        <v>864</v>
      </c>
      <c r="C612" s="23">
        <v>-550000</v>
      </c>
      <c r="D612" s="441">
        <v>22840081</v>
      </c>
    </row>
    <row r="613" spans="1:4">
      <c r="A613">
        <v>22840082</v>
      </c>
      <c r="B613" t="s">
        <v>1414</v>
      </c>
      <c r="C613" s="23">
        <v>-2500000</v>
      </c>
      <c r="D613" s="441">
        <v>22840082</v>
      </c>
    </row>
    <row r="614" spans="1:4">
      <c r="A614">
        <v>22840092</v>
      </c>
      <c r="B614" t="s">
        <v>1415</v>
      </c>
      <c r="C614" s="23">
        <v>-2050000</v>
      </c>
      <c r="D614" s="441">
        <v>22840092</v>
      </c>
    </row>
    <row r="615" spans="1:4">
      <c r="A615">
        <v>22840102</v>
      </c>
      <c r="B615" t="s">
        <v>1416</v>
      </c>
      <c r="C615" s="23">
        <v>-484500</v>
      </c>
      <c r="D615" s="441">
        <v>22840102</v>
      </c>
    </row>
    <row r="616" spans="1:4">
      <c r="A616">
        <v>22840111</v>
      </c>
      <c r="B616" t="s">
        <v>880</v>
      </c>
      <c r="C616" s="23">
        <v>-20000</v>
      </c>
      <c r="D616" s="441">
        <v>22840111</v>
      </c>
    </row>
    <row r="617" spans="1:4">
      <c r="A617">
        <v>22840112</v>
      </c>
      <c r="B617" t="s">
        <v>1417</v>
      </c>
      <c r="C617" s="23">
        <v>-200000</v>
      </c>
      <c r="D617" s="441">
        <v>22840112</v>
      </c>
    </row>
    <row r="618" spans="1:4">
      <c r="A618">
        <v>22840122</v>
      </c>
      <c r="B618" t="s">
        <v>1418</v>
      </c>
      <c r="C618" s="23">
        <v>-140000</v>
      </c>
      <c r="D618" s="441">
        <v>22840122</v>
      </c>
    </row>
    <row r="619" spans="1:4">
      <c r="A619">
        <v>22840131</v>
      </c>
      <c r="B619" t="s">
        <v>865</v>
      </c>
      <c r="C619" s="23">
        <v>-500000</v>
      </c>
      <c r="D619" s="441">
        <v>22840131</v>
      </c>
    </row>
    <row r="620" spans="1:4">
      <c r="A620">
        <v>22840132</v>
      </c>
      <c r="B620" t="s">
        <v>1419</v>
      </c>
      <c r="C620" s="23">
        <v>-100000</v>
      </c>
      <c r="D620" s="441">
        <v>22840132</v>
      </c>
    </row>
    <row r="621" spans="1:4">
      <c r="A621">
        <v>22840161</v>
      </c>
      <c r="B621" t="s">
        <v>866</v>
      </c>
      <c r="C621" s="23">
        <v>-350000</v>
      </c>
      <c r="D621" s="441">
        <v>22840161</v>
      </c>
    </row>
    <row r="622" spans="1:4">
      <c r="A622">
        <v>22840162</v>
      </c>
      <c r="B622" t="s">
        <v>1884</v>
      </c>
      <c r="C622" s="23">
        <v>-100000</v>
      </c>
      <c r="D622" s="441">
        <v>22840162</v>
      </c>
    </row>
    <row r="623" spans="1:4">
      <c r="A623">
        <v>22840171</v>
      </c>
      <c r="B623" t="s">
        <v>867</v>
      </c>
      <c r="C623" s="23">
        <v>-50000</v>
      </c>
      <c r="D623" s="441">
        <v>22840171</v>
      </c>
    </row>
    <row r="624" spans="1:4">
      <c r="A624">
        <v>22840181</v>
      </c>
      <c r="B624" t="s">
        <v>881</v>
      </c>
      <c r="C624" s="23">
        <v>-2925000</v>
      </c>
      <c r="D624" s="441">
        <v>22840181</v>
      </c>
    </row>
    <row r="625" spans="1:4">
      <c r="A625">
        <v>22840191</v>
      </c>
      <c r="B625" t="s">
        <v>868</v>
      </c>
      <c r="C625" s="23">
        <v>-250000</v>
      </c>
      <c r="D625" s="441">
        <v>22840191</v>
      </c>
    </row>
    <row r="626" spans="1:4">
      <c r="A626">
        <v>22840221</v>
      </c>
      <c r="B626" t="s">
        <v>889</v>
      </c>
      <c r="C626" s="23">
        <v>-600000</v>
      </c>
      <c r="D626" s="441">
        <v>22840221</v>
      </c>
    </row>
    <row r="627" spans="1:4">
      <c r="A627">
        <v>22840231</v>
      </c>
      <c r="B627" t="s">
        <v>205</v>
      </c>
      <c r="C627" s="23">
        <v>-75000</v>
      </c>
      <c r="D627" s="441">
        <v>22840231</v>
      </c>
    </row>
    <row r="628" spans="1:4">
      <c r="A628">
        <v>22840251</v>
      </c>
      <c r="B628" t="s">
        <v>496</v>
      </c>
      <c r="C628" s="23">
        <v>-11708823</v>
      </c>
      <c r="D628" s="441">
        <v>22840251</v>
      </c>
    </row>
    <row r="629" spans="1:4">
      <c r="A629">
        <v>22840281</v>
      </c>
      <c r="B629" t="s">
        <v>1259</v>
      </c>
      <c r="C629" s="23">
        <v>-50000</v>
      </c>
      <c r="D629" s="441">
        <v>22840281</v>
      </c>
    </row>
    <row r="630" spans="1:4">
      <c r="A630">
        <v>22840301</v>
      </c>
      <c r="B630" t="s">
        <v>1371</v>
      </c>
      <c r="C630" s="23">
        <v>-125000</v>
      </c>
      <c r="D630" s="441">
        <v>22840301</v>
      </c>
    </row>
    <row r="631" spans="1:4">
      <c r="A631">
        <v>22840311</v>
      </c>
      <c r="B631" t="s">
        <v>1372</v>
      </c>
      <c r="C631" s="23">
        <v>-96000</v>
      </c>
      <c r="D631" s="441">
        <v>22840311</v>
      </c>
    </row>
    <row r="632" spans="1:4">
      <c r="A632">
        <v>22840321</v>
      </c>
      <c r="B632" t="s">
        <v>1528</v>
      </c>
      <c r="C632" s="23">
        <v>-145393439</v>
      </c>
      <c r="D632" s="441">
        <v>22840321</v>
      </c>
    </row>
    <row r="633" spans="1:4">
      <c r="A633">
        <v>22840331</v>
      </c>
      <c r="B633" t="s">
        <v>1885</v>
      </c>
      <c r="C633" s="23">
        <v>-75756606</v>
      </c>
      <c r="D633" s="441">
        <v>22840331</v>
      </c>
    </row>
    <row r="634" spans="1:4">
      <c r="A634">
        <v>22840332</v>
      </c>
      <c r="B634" t="s">
        <v>1412</v>
      </c>
      <c r="C634" s="23">
        <v>-21000000</v>
      </c>
      <c r="D634" s="441">
        <v>22840332</v>
      </c>
    </row>
    <row r="635" spans="1:4">
      <c r="A635">
        <v>22840341</v>
      </c>
      <c r="B635" t="s">
        <v>1864</v>
      </c>
      <c r="C635" s="23">
        <v>-26622838</v>
      </c>
      <c r="D635" s="441">
        <v>22840341</v>
      </c>
    </row>
    <row r="636" spans="1:4">
      <c r="A636">
        <v>22841001</v>
      </c>
      <c r="B636" t="s">
        <v>869</v>
      </c>
      <c r="C636" s="23">
        <v>-4610484.08</v>
      </c>
      <c r="D636" s="441">
        <v>22841001</v>
      </c>
    </row>
    <row r="637" spans="1:4">
      <c r="A637">
        <v>23001021</v>
      </c>
      <c r="B637" t="s">
        <v>7</v>
      </c>
      <c r="C637" s="23">
        <v>-19079907.170000002</v>
      </c>
      <c r="D637" s="441">
        <v>23001021</v>
      </c>
    </row>
    <row r="638" spans="1:4">
      <c r="A638">
        <v>23001031</v>
      </c>
      <c r="B638" t="s">
        <v>597</v>
      </c>
      <c r="C638" s="23">
        <v>-19469859.59</v>
      </c>
      <c r="D638" s="441">
        <v>23001031</v>
      </c>
    </row>
    <row r="639" spans="1:4">
      <c r="A639">
        <v>23001041</v>
      </c>
      <c r="B639" t="s">
        <v>174</v>
      </c>
      <c r="C639" s="23">
        <v>-3563992.06</v>
      </c>
      <c r="D639" s="441">
        <v>23001041</v>
      </c>
    </row>
    <row r="640" spans="1:4">
      <c r="A640">
        <v>23001043</v>
      </c>
      <c r="B640" t="s">
        <v>1537</v>
      </c>
      <c r="C640" s="23">
        <v>-917408.89</v>
      </c>
      <c r="D640" s="441">
        <v>23001043</v>
      </c>
    </row>
    <row r="641" spans="1:4">
      <c r="A641">
        <v>23001061</v>
      </c>
      <c r="B641" t="s">
        <v>537</v>
      </c>
      <c r="C641" s="23">
        <v>-8173334.2800000003</v>
      </c>
      <c r="D641" s="441">
        <v>23001061</v>
      </c>
    </row>
    <row r="642" spans="1:4">
      <c r="A642">
        <v>23001071</v>
      </c>
      <c r="B642" t="s">
        <v>434</v>
      </c>
      <c r="C642" s="23">
        <v>-9112409.3100000005</v>
      </c>
      <c r="D642" s="441">
        <v>23001071</v>
      </c>
    </row>
    <row r="643" spans="1:4">
      <c r="A643">
        <v>23001092</v>
      </c>
      <c r="B643" t="s">
        <v>266</v>
      </c>
      <c r="C643" s="23">
        <v>-9140224.7599999998</v>
      </c>
      <c r="D643" s="441">
        <v>23001092</v>
      </c>
    </row>
    <row r="644" spans="1:4">
      <c r="A644">
        <v>23001131</v>
      </c>
      <c r="B644" t="s">
        <v>1358</v>
      </c>
      <c r="C644" s="23">
        <v>-5754381.4400000004</v>
      </c>
      <c r="D644" s="441">
        <v>23001131</v>
      </c>
    </row>
    <row r="645" spans="1:4">
      <c r="A645">
        <v>23001141</v>
      </c>
      <c r="B645" t="s">
        <v>1533</v>
      </c>
      <c r="C645" s="23">
        <v>-555152.48</v>
      </c>
      <c r="D645" s="441">
        <v>23001141</v>
      </c>
    </row>
    <row r="646" spans="1:4">
      <c r="A646">
        <v>23001151</v>
      </c>
      <c r="B646" t="s">
        <v>1632</v>
      </c>
      <c r="C646" s="23">
        <v>-117182.54</v>
      </c>
      <c r="D646" s="441">
        <v>23001151</v>
      </c>
    </row>
    <row r="647" spans="1:4">
      <c r="A647">
        <v>23001231</v>
      </c>
      <c r="B647" t="s">
        <v>1514</v>
      </c>
      <c r="C647" s="23">
        <v>-1157351.18</v>
      </c>
      <c r="D647" s="441">
        <v>23001231</v>
      </c>
    </row>
    <row r="648" spans="1:4">
      <c r="A648">
        <v>23002011</v>
      </c>
      <c r="B648" t="s">
        <v>1000</v>
      </c>
      <c r="C648" s="23">
        <v>-895495.51</v>
      </c>
      <c r="D648" s="441">
        <v>23002011</v>
      </c>
    </row>
    <row r="649" spans="1:4">
      <c r="A649">
        <v>23002041</v>
      </c>
      <c r="B649" t="s">
        <v>623</v>
      </c>
      <c r="C649" s="23">
        <v>-7090808.6200000001</v>
      </c>
      <c r="D649" s="441">
        <v>23002041</v>
      </c>
    </row>
    <row r="650" spans="1:4">
      <c r="A650">
        <v>23002061</v>
      </c>
      <c r="B650" t="s">
        <v>24</v>
      </c>
      <c r="C650" s="23">
        <v>82298</v>
      </c>
      <c r="D650" s="441">
        <v>23002061</v>
      </c>
    </row>
    <row r="651" spans="1:4">
      <c r="A651">
        <v>23002071</v>
      </c>
      <c r="B651" t="s">
        <v>16</v>
      </c>
      <c r="C651" s="23">
        <v>251781.44</v>
      </c>
      <c r="D651" s="441">
        <v>23002071</v>
      </c>
    </row>
    <row r="652" spans="1:4">
      <c r="A652">
        <v>23002072</v>
      </c>
      <c r="B652" t="s">
        <v>1538</v>
      </c>
      <c r="C652" s="23">
        <v>18711.25</v>
      </c>
      <c r="D652" s="441">
        <v>23002072</v>
      </c>
    </row>
    <row r="653" spans="1:4">
      <c r="A653">
        <v>23002091</v>
      </c>
      <c r="B653" t="s">
        <v>267</v>
      </c>
      <c r="C653" s="23">
        <v>-334079.44</v>
      </c>
      <c r="D653" s="441">
        <v>23002091</v>
      </c>
    </row>
    <row r="654" spans="1:4">
      <c r="A654">
        <v>23002092</v>
      </c>
      <c r="B654" t="s">
        <v>268</v>
      </c>
      <c r="C654" s="23">
        <v>-18711.25</v>
      </c>
      <c r="D654" s="441">
        <v>23002092</v>
      </c>
    </row>
    <row r="655" spans="1:4">
      <c r="A655">
        <v>23108323</v>
      </c>
      <c r="B655" t="s">
        <v>54</v>
      </c>
      <c r="C655" s="23">
        <v>-67000000</v>
      </c>
      <c r="D655" s="441">
        <v>23108323</v>
      </c>
    </row>
    <row r="656" spans="1:4">
      <c r="A656">
        <v>23108363</v>
      </c>
      <c r="B656" t="s">
        <v>635</v>
      </c>
      <c r="C656" s="23">
        <v>-31000000</v>
      </c>
      <c r="D656" s="441">
        <v>23108363</v>
      </c>
    </row>
    <row r="657" spans="1:4">
      <c r="A657">
        <v>23108383</v>
      </c>
      <c r="B657" t="s">
        <v>509</v>
      </c>
      <c r="C657" s="23">
        <v>-61004000</v>
      </c>
      <c r="D657" s="441">
        <v>23108383</v>
      </c>
    </row>
    <row r="658" spans="1:4">
      <c r="A658">
        <v>23200011</v>
      </c>
      <c r="B658" t="s">
        <v>957</v>
      </c>
      <c r="C658" s="23">
        <v>-8339124.7599999998</v>
      </c>
      <c r="D658" s="441">
        <v>23200011</v>
      </c>
    </row>
    <row r="659" spans="1:4">
      <c r="A659">
        <v>23200031</v>
      </c>
      <c r="B659" t="s">
        <v>198</v>
      </c>
      <c r="C659" s="23">
        <v>-25060118.140000001</v>
      </c>
      <c r="D659" s="441">
        <v>23200031</v>
      </c>
    </row>
    <row r="660" spans="1:4">
      <c r="A660">
        <v>23200033</v>
      </c>
      <c r="B660" t="s">
        <v>199</v>
      </c>
      <c r="C660" s="23">
        <v>-988819</v>
      </c>
      <c r="D660" s="441">
        <v>23200033</v>
      </c>
    </row>
    <row r="661" spans="1:4">
      <c r="A661">
        <v>23200041</v>
      </c>
      <c r="B661" t="s">
        <v>406</v>
      </c>
      <c r="C661" s="23">
        <v>-8319532</v>
      </c>
      <c r="D661" s="441">
        <v>23200041</v>
      </c>
    </row>
    <row r="662" spans="1:4">
      <c r="A662">
        <v>23200051</v>
      </c>
      <c r="B662" t="s">
        <v>407</v>
      </c>
      <c r="C662" s="23">
        <v>-11313744.26</v>
      </c>
      <c r="D662" s="441">
        <v>23200051</v>
      </c>
    </row>
    <row r="663" spans="1:4">
      <c r="A663">
        <v>23200061</v>
      </c>
      <c r="B663" t="s">
        <v>169</v>
      </c>
      <c r="C663" s="23">
        <v>-15957547.33</v>
      </c>
      <c r="D663" s="441">
        <v>23200061</v>
      </c>
    </row>
    <row r="664" spans="1:4">
      <c r="A664">
        <v>23200071</v>
      </c>
      <c r="B664" t="s">
        <v>1019</v>
      </c>
      <c r="C664" s="23">
        <v>-2193211</v>
      </c>
      <c r="D664" s="441">
        <v>23200071</v>
      </c>
    </row>
    <row r="665" spans="1:4">
      <c r="A665">
        <v>23200081</v>
      </c>
      <c r="B665" t="s">
        <v>1020</v>
      </c>
      <c r="C665" s="23">
        <v>-4805719.95</v>
      </c>
      <c r="D665" s="441">
        <v>23200081</v>
      </c>
    </row>
    <row r="666" spans="1:4">
      <c r="A666">
        <v>23200101</v>
      </c>
      <c r="B666" t="s">
        <v>403</v>
      </c>
      <c r="C666" s="23">
        <v>-487703.02</v>
      </c>
      <c r="D666" s="441">
        <v>23200101</v>
      </c>
    </row>
    <row r="667" spans="1:4">
      <c r="A667">
        <v>23200103</v>
      </c>
      <c r="B667" t="s">
        <v>50</v>
      </c>
      <c r="C667" s="23">
        <v>-98238.98</v>
      </c>
      <c r="D667" s="441">
        <v>23200103</v>
      </c>
    </row>
    <row r="668" spans="1:4">
      <c r="A668">
        <v>23200111</v>
      </c>
      <c r="B668" t="s">
        <v>1021</v>
      </c>
      <c r="C668" s="23">
        <v>-473439.49</v>
      </c>
      <c r="D668" s="441">
        <v>23200111</v>
      </c>
    </row>
    <row r="669" spans="1:4">
      <c r="A669">
        <v>23200121</v>
      </c>
      <c r="B669" t="s">
        <v>890</v>
      </c>
      <c r="C669" s="23">
        <v>-283486.94</v>
      </c>
      <c r="D669" s="441">
        <v>23200121</v>
      </c>
    </row>
    <row r="670" spans="1:4">
      <c r="A670">
        <v>23200153</v>
      </c>
      <c r="B670" t="s">
        <v>1843</v>
      </c>
      <c r="C670">
        <v>-8.75</v>
      </c>
      <c r="D670" s="441">
        <v>23200153</v>
      </c>
    </row>
    <row r="671" spans="1:4">
      <c r="A671">
        <v>23200221</v>
      </c>
      <c r="B671" t="s">
        <v>2067</v>
      </c>
      <c r="C671">
        <v>60.48</v>
      </c>
      <c r="D671" s="441">
        <v>23200221</v>
      </c>
    </row>
    <row r="672" spans="1:4">
      <c r="A672">
        <v>23200222</v>
      </c>
      <c r="B672" t="s">
        <v>120</v>
      </c>
      <c r="C672" s="23">
        <v>-11782137.539999999</v>
      </c>
      <c r="D672" s="441">
        <v>23200222</v>
      </c>
    </row>
    <row r="673" spans="1:4">
      <c r="A673">
        <v>23200242</v>
      </c>
      <c r="B673" t="s">
        <v>922</v>
      </c>
      <c r="C673" s="23">
        <v>-30824173.23</v>
      </c>
      <c r="D673" s="441">
        <v>23200242</v>
      </c>
    </row>
    <row r="674" spans="1:4">
      <c r="A674">
        <v>23200333</v>
      </c>
      <c r="B674" t="s">
        <v>528</v>
      </c>
      <c r="C674" s="23">
        <v>-12774922.029999999</v>
      </c>
      <c r="D674" s="441">
        <v>23200333</v>
      </c>
    </row>
    <row r="675" spans="1:4">
      <c r="A675">
        <v>23200483</v>
      </c>
      <c r="B675" t="s">
        <v>324</v>
      </c>
      <c r="C675" s="23">
        <v>-15600000</v>
      </c>
      <c r="D675" s="441">
        <v>23200483</v>
      </c>
    </row>
    <row r="676" spans="1:4">
      <c r="A676">
        <v>23200493</v>
      </c>
      <c r="B676" t="s">
        <v>1892</v>
      </c>
      <c r="C676" s="23">
        <v>-151795.97</v>
      </c>
      <c r="D676" s="441">
        <v>23200493</v>
      </c>
    </row>
    <row r="677" spans="1:4">
      <c r="A677">
        <v>23200543</v>
      </c>
      <c r="B677" t="s">
        <v>364</v>
      </c>
      <c r="C677" s="23">
        <v>-64340653.609999999</v>
      </c>
      <c r="D677" s="441">
        <v>23200543</v>
      </c>
    </row>
    <row r="678" spans="1:4">
      <c r="A678">
        <v>23200643</v>
      </c>
      <c r="B678" t="s">
        <v>315</v>
      </c>
      <c r="C678" s="23">
        <v>-7669443.0999999996</v>
      </c>
      <c r="D678" s="441">
        <v>23200643</v>
      </c>
    </row>
    <row r="679" spans="1:4">
      <c r="A679">
        <v>23200653</v>
      </c>
      <c r="B679" t="s">
        <v>917</v>
      </c>
      <c r="C679" s="23">
        <v>-2412954.11</v>
      </c>
      <c r="D679" s="441">
        <v>23200653</v>
      </c>
    </row>
    <row r="680" spans="1:4">
      <c r="A680">
        <v>23200693</v>
      </c>
      <c r="B680" t="s">
        <v>699</v>
      </c>
      <c r="C680">
        <v>52.04</v>
      </c>
      <c r="D680" s="441">
        <v>23200693</v>
      </c>
    </row>
    <row r="681" spans="1:4">
      <c r="A681">
        <v>23200733</v>
      </c>
      <c r="B681" t="s">
        <v>107</v>
      </c>
      <c r="C681">
        <v>-757.1</v>
      </c>
      <c r="D681" s="441">
        <v>23200733</v>
      </c>
    </row>
    <row r="682" spans="1:4">
      <c r="A682">
        <v>23200743</v>
      </c>
      <c r="B682" t="s">
        <v>1040</v>
      </c>
      <c r="C682" s="23">
        <v>14208.73</v>
      </c>
      <c r="D682" s="441">
        <v>23200743</v>
      </c>
    </row>
    <row r="683" spans="1:4">
      <c r="A683">
        <v>23200753</v>
      </c>
      <c r="B683" t="s">
        <v>903</v>
      </c>
      <c r="C683" s="23">
        <v>-1824.82</v>
      </c>
      <c r="D683" s="441">
        <v>23200753</v>
      </c>
    </row>
    <row r="684" spans="1:4">
      <c r="A684">
        <v>23200763</v>
      </c>
      <c r="B684" t="s">
        <v>1039</v>
      </c>
      <c r="C684">
        <v>-620.70000000000005</v>
      </c>
      <c r="D684" s="441">
        <v>23200763</v>
      </c>
    </row>
    <row r="685" spans="1:4">
      <c r="A685">
        <v>23200773</v>
      </c>
      <c r="B685" t="s">
        <v>575</v>
      </c>
      <c r="C685" s="23">
        <v>-14159.9</v>
      </c>
      <c r="D685" s="441">
        <v>23200773</v>
      </c>
    </row>
    <row r="686" spans="1:4">
      <c r="A686">
        <v>23200823</v>
      </c>
      <c r="B686" t="s">
        <v>1999</v>
      </c>
      <c r="C686" s="23">
        <v>-268718.67</v>
      </c>
      <c r="D686" s="441">
        <v>23200823</v>
      </c>
    </row>
    <row r="687" spans="1:4">
      <c r="A687">
        <v>23200873</v>
      </c>
      <c r="B687" t="s">
        <v>2068</v>
      </c>
      <c r="C687" s="23">
        <v>-992598.56</v>
      </c>
      <c r="D687" s="441">
        <v>23200873</v>
      </c>
    </row>
    <row r="688" spans="1:4">
      <c r="A688">
        <v>23201003</v>
      </c>
      <c r="B688" t="s">
        <v>392</v>
      </c>
      <c r="C688" s="23">
        <v>-25950883.030000001</v>
      </c>
      <c r="D688" s="441">
        <v>23201003</v>
      </c>
    </row>
    <row r="689" spans="1:4">
      <c r="A689">
        <v>23201013</v>
      </c>
      <c r="B689" t="s">
        <v>752</v>
      </c>
      <c r="C689" s="23">
        <v>-21725480.239999998</v>
      </c>
      <c r="D689" s="441">
        <v>23201013</v>
      </c>
    </row>
    <row r="690" spans="1:4">
      <c r="A690">
        <v>23201033</v>
      </c>
      <c r="B690" t="s">
        <v>598</v>
      </c>
      <c r="C690" s="23">
        <v>-132749.98000000001</v>
      </c>
      <c r="D690" s="441">
        <v>23201033</v>
      </c>
    </row>
    <row r="691" spans="1:4">
      <c r="A691">
        <v>23201043</v>
      </c>
      <c r="B691" t="s">
        <v>240</v>
      </c>
      <c r="C691" s="23">
        <v>116517.51</v>
      </c>
      <c r="D691" s="441">
        <v>23201043</v>
      </c>
    </row>
    <row r="692" spans="1:4">
      <c r="A692">
        <v>23201053</v>
      </c>
      <c r="B692" t="s">
        <v>1534</v>
      </c>
      <c r="C692" s="23">
        <v>-317661.3</v>
      </c>
      <c r="D692" s="441">
        <v>23201053</v>
      </c>
    </row>
    <row r="693" spans="1:4">
      <c r="A693">
        <v>23201073</v>
      </c>
      <c r="B693" t="s">
        <v>661</v>
      </c>
      <c r="C693">
        <v>87.15</v>
      </c>
      <c r="D693" s="441">
        <v>23201073</v>
      </c>
    </row>
    <row r="694" spans="1:4">
      <c r="A694">
        <v>23201113</v>
      </c>
      <c r="B694" t="s">
        <v>282</v>
      </c>
      <c r="C694" s="23">
        <v>7418.64</v>
      </c>
      <c r="D694" s="441">
        <v>23201113</v>
      </c>
    </row>
    <row r="695" spans="1:4">
      <c r="A695">
        <v>23201153</v>
      </c>
      <c r="B695" t="s">
        <v>1601</v>
      </c>
      <c r="C695" s="23">
        <v>-11230.66</v>
      </c>
      <c r="D695" s="441">
        <v>23201153</v>
      </c>
    </row>
    <row r="696" spans="1:4">
      <c r="A696">
        <v>23201163</v>
      </c>
      <c r="B696" t="s">
        <v>1602</v>
      </c>
      <c r="C696" s="23">
        <v>-5862.14</v>
      </c>
      <c r="D696" s="441">
        <v>23201163</v>
      </c>
    </row>
    <row r="697" spans="1:4">
      <c r="A697">
        <v>23201193</v>
      </c>
      <c r="B697" t="s">
        <v>1603</v>
      </c>
      <c r="C697" s="23">
        <v>-19144.59</v>
      </c>
      <c r="D697" s="441">
        <v>23201193</v>
      </c>
    </row>
    <row r="698" spans="1:4">
      <c r="A698">
        <v>23201203</v>
      </c>
      <c r="B698" t="s">
        <v>1604</v>
      </c>
      <c r="C698" s="23">
        <v>-2232.29</v>
      </c>
      <c r="D698" s="441">
        <v>23201203</v>
      </c>
    </row>
    <row r="699" spans="1:4">
      <c r="A699">
        <v>23201251</v>
      </c>
      <c r="B699" t="s">
        <v>1539</v>
      </c>
      <c r="C699" s="23">
        <v>-437151</v>
      </c>
      <c r="D699" s="441">
        <v>23201251</v>
      </c>
    </row>
    <row r="700" spans="1:4">
      <c r="A700">
        <v>23202173</v>
      </c>
      <c r="B700" t="s">
        <v>189</v>
      </c>
      <c r="C700">
        <v>-8.6999999999999993</v>
      </c>
      <c r="D700" s="441">
        <v>23202173</v>
      </c>
    </row>
    <row r="701" spans="1:4">
      <c r="A701">
        <v>23202183</v>
      </c>
      <c r="B701" t="s">
        <v>642</v>
      </c>
      <c r="C701">
        <v>-354.34</v>
      </c>
      <c r="D701" s="441">
        <v>23202183</v>
      </c>
    </row>
    <row r="702" spans="1:4">
      <c r="A702">
        <v>23202233</v>
      </c>
      <c r="B702" t="s">
        <v>2063</v>
      </c>
      <c r="C702" s="23">
        <v>467541.69</v>
      </c>
      <c r="D702" s="441">
        <v>23202233</v>
      </c>
    </row>
    <row r="703" spans="1:4">
      <c r="A703">
        <v>23202353</v>
      </c>
      <c r="B703" t="s">
        <v>2064</v>
      </c>
      <c r="C703" s="23">
        <v>-10977432.140000001</v>
      </c>
      <c r="D703" s="441">
        <v>23202353</v>
      </c>
    </row>
    <row r="704" spans="1:4">
      <c r="A704">
        <v>23500003</v>
      </c>
      <c r="B704" t="s">
        <v>1620</v>
      </c>
      <c r="C704" s="23">
        <v>-25314306.75</v>
      </c>
      <c r="D704" s="441">
        <v>23500003</v>
      </c>
    </row>
    <row r="705" spans="1:4">
      <c r="A705">
        <v>23500011</v>
      </c>
      <c r="B705" t="s">
        <v>498</v>
      </c>
      <c r="C705" s="23">
        <v>-4704243.8099999996</v>
      </c>
      <c r="D705" s="441">
        <v>23500011</v>
      </c>
    </row>
    <row r="706" spans="1:4">
      <c r="A706">
        <v>23600021</v>
      </c>
      <c r="B706" t="s">
        <v>1395</v>
      </c>
      <c r="C706" s="23">
        <v>-5740315.6399999997</v>
      </c>
      <c r="D706" s="441">
        <v>23600021</v>
      </c>
    </row>
    <row r="707" spans="1:4">
      <c r="A707">
        <v>23600022</v>
      </c>
      <c r="B707" t="s">
        <v>1396</v>
      </c>
      <c r="C707" s="23">
        <v>-2660780.34</v>
      </c>
      <c r="D707" s="441">
        <v>23600022</v>
      </c>
    </row>
    <row r="708" spans="1:4">
      <c r="A708">
        <v>23600063</v>
      </c>
      <c r="B708" t="s">
        <v>475</v>
      </c>
      <c r="C708">
        <v>-264.45</v>
      </c>
      <c r="D708" s="441">
        <v>23600063</v>
      </c>
    </row>
    <row r="709" spans="1:4">
      <c r="A709">
        <v>23600201</v>
      </c>
      <c r="B709" t="s">
        <v>231</v>
      </c>
      <c r="C709" s="23">
        <v>-48285581.899999999</v>
      </c>
      <c r="D709" s="441">
        <v>23600201</v>
      </c>
    </row>
    <row r="710" spans="1:4">
      <c r="A710">
        <v>23600211</v>
      </c>
      <c r="B710" t="s">
        <v>232</v>
      </c>
      <c r="C710" s="23">
        <v>-5742885.5899999999</v>
      </c>
      <c r="D710" s="441">
        <v>23600211</v>
      </c>
    </row>
    <row r="711" spans="1:4">
      <c r="A711">
        <v>23600213</v>
      </c>
      <c r="B711" t="s">
        <v>991</v>
      </c>
      <c r="C711" s="23">
        <v>-44961.599999999999</v>
      </c>
      <c r="D711" s="441">
        <v>23600213</v>
      </c>
    </row>
    <row r="712" spans="1:4">
      <c r="A712">
        <v>23600221</v>
      </c>
      <c r="B712" t="s">
        <v>348</v>
      </c>
      <c r="C712" s="23">
        <v>290977.39</v>
      </c>
      <c r="D712" s="441">
        <v>23600221</v>
      </c>
    </row>
    <row r="713" spans="1:4">
      <c r="A713">
        <v>23600232</v>
      </c>
      <c r="B713" t="s">
        <v>233</v>
      </c>
      <c r="C713" s="23">
        <v>-21117975.359999999</v>
      </c>
      <c r="D713" s="441">
        <v>23600232</v>
      </c>
    </row>
    <row r="714" spans="1:4">
      <c r="A714">
        <v>23600351</v>
      </c>
      <c r="B714" t="s">
        <v>898</v>
      </c>
      <c r="C714" s="23">
        <v>-11445906.41</v>
      </c>
      <c r="D714" s="441">
        <v>23600351</v>
      </c>
    </row>
    <row r="715" spans="1:4">
      <c r="A715">
        <v>23600391</v>
      </c>
      <c r="B715" t="s">
        <v>369</v>
      </c>
      <c r="C715" s="23">
        <v>-436488.52</v>
      </c>
      <c r="D715" s="441">
        <v>23600391</v>
      </c>
    </row>
    <row r="716" spans="1:4">
      <c r="A716">
        <v>23600431</v>
      </c>
      <c r="B716" t="s">
        <v>1920</v>
      </c>
      <c r="C716" s="23">
        <v>1600</v>
      </c>
      <c r="D716" s="441">
        <v>23600431</v>
      </c>
    </row>
    <row r="717" spans="1:4">
      <c r="A717">
        <v>23600471</v>
      </c>
      <c r="B717" t="s">
        <v>986</v>
      </c>
      <c r="C717" s="23">
        <v>-8407730.9000000004</v>
      </c>
      <c r="D717" s="441">
        <v>23600471</v>
      </c>
    </row>
    <row r="718" spans="1:4">
      <c r="A718">
        <v>23600552</v>
      </c>
      <c r="B718" t="s">
        <v>986</v>
      </c>
      <c r="C718" s="23">
        <v>-4503371.92</v>
      </c>
      <c r="D718" s="441">
        <v>23600552</v>
      </c>
    </row>
    <row r="719" spans="1:4">
      <c r="A719">
        <v>23600602</v>
      </c>
      <c r="B719" t="s">
        <v>987</v>
      </c>
      <c r="C719" s="23">
        <v>-6103800.2999999998</v>
      </c>
      <c r="D719" s="441">
        <v>23600602</v>
      </c>
    </row>
    <row r="720" spans="1:4">
      <c r="A720">
        <v>23601003</v>
      </c>
      <c r="B720" t="s">
        <v>935</v>
      </c>
      <c r="C720" s="23">
        <v>-182866.48</v>
      </c>
      <c r="D720" s="441">
        <v>23601003</v>
      </c>
    </row>
    <row r="721" spans="1:4">
      <c r="A721">
        <v>23601013</v>
      </c>
      <c r="B721" t="s">
        <v>1397</v>
      </c>
      <c r="C721" s="23">
        <v>-141234.76999999999</v>
      </c>
      <c r="D721" s="441">
        <v>23601013</v>
      </c>
    </row>
    <row r="722" spans="1:4">
      <c r="A722">
        <v>23601023</v>
      </c>
      <c r="B722" t="s">
        <v>334</v>
      </c>
      <c r="C722" s="23">
        <v>-35110.61</v>
      </c>
      <c r="D722" s="441">
        <v>23601023</v>
      </c>
    </row>
    <row r="723" spans="1:4">
      <c r="A723">
        <v>23601043</v>
      </c>
      <c r="B723" t="s">
        <v>992</v>
      </c>
      <c r="C723" s="23">
        <v>-5118.7299999999996</v>
      </c>
      <c r="D723" s="441">
        <v>23601043</v>
      </c>
    </row>
    <row r="724" spans="1:4">
      <c r="A724">
        <v>23700363</v>
      </c>
      <c r="B724" t="s">
        <v>925</v>
      </c>
      <c r="C724" s="23">
        <v>-44687.5</v>
      </c>
      <c r="D724" s="441">
        <v>23700363</v>
      </c>
    </row>
    <row r="725" spans="1:4">
      <c r="A725">
        <v>23700383</v>
      </c>
      <c r="B725" t="s">
        <v>88</v>
      </c>
      <c r="C725" s="23">
        <v>-6000</v>
      </c>
      <c r="D725" s="441">
        <v>23700383</v>
      </c>
    </row>
    <row r="726" spans="1:4">
      <c r="A726">
        <v>23700713</v>
      </c>
      <c r="B726" t="s">
        <v>596</v>
      </c>
      <c r="C726" s="23">
        <v>-14031.69</v>
      </c>
      <c r="D726" s="441">
        <v>23700713</v>
      </c>
    </row>
    <row r="727" spans="1:4">
      <c r="A727">
        <v>23700813</v>
      </c>
      <c r="B727" t="s">
        <v>180</v>
      </c>
      <c r="C727" s="23">
        <v>-1458333.12</v>
      </c>
      <c r="D727" s="441">
        <v>23700813</v>
      </c>
    </row>
    <row r="728" spans="1:4">
      <c r="A728">
        <v>23700823</v>
      </c>
      <c r="B728" t="s">
        <v>48</v>
      </c>
      <c r="C728" s="23">
        <v>-3931666.45</v>
      </c>
      <c r="D728" s="441">
        <v>23700823</v>
      </c>
    </row>
    <row r="729" spans="1:4">
      <c r="A729">
        <v>23700841</v>
      </c>
      <c r="B729" t="s">
        <v>648</v>
      </c>
      <c r="C729" s="23">
        <v>-415934.82</v>
      </c>
      <c r="D729" s="441">
        <v>23700841</v>
      </c>
    </row>
    <row r="730" spans="1:4">
      <c r="A730">
        <v>23700873</v>
      </c>
      <c r="B730" t="s">
        <v>1029</v>
      </c>
      <c r="C730" s="23">
        <v>-6142500</v>
      </c>
      <c r="D730" s="441">
        <v>23700873</v>
      </c>
    </row>
    <row r="731" spans="1:4">
      <c r="A731">
        <v>23700963</v>
      </c>
      <c r="B731" t="s">
        <v>1050</v>
      </c>
      <c r="C731" s="23">
        <v>-1180368.3799999999</v>
      </c>
      <c r="D731" s="441">
        <v>23700963</v>
      </c>
    </row>
    <row r="732" spans="1:4">
      <c r="A732">
        <v>23701023</v>
      </c>
      <c r="B732" t="s">
        <v>522</v>
      </c>
      <c r="C732" s="23">
        <v>-746471.11</v>
      </c>
      <c r="D732" s="441">
        <v>23701023</v>
      </c>
    </row>
    <row r="733" spans="1:4">
      <c r="A733">
        <v>23701033</v>
      </c>
      <c r="B733" t="s">
        <v>1015</v>
      </c>
      <c r="C733" s="23">
        <v>-5542033.3300000001</v>
      </c>
      <c r="D733" s="441">
        <v>23701033</v>
      </c>
    </row>
    <row r="734" spans="1:4">
      <c r="A734">
        <v>23701053</v>
      </c>
      <c r="B734" t="s">
        <v>1037</v>
      </c>
      <c r="C734" s="23">
        <v>-1452916.83</v>
      </c>
      <c r="D734" s="441">
        <v>23701053</v>
      </c>
    </row>
    <row r="735" spans="1:4">
      <c r="A735">
        <v>23701063</v>
      </c>
      <c r="B735" t="s">
        <v>1059</v>
      </c>
      <c r="C735" s="23">
        <v>-9837.5300000000007</v>
      </c>
      <c r="D735" s="441">
        <v>23701063</v>
      </c>
    </row>
    <row r="736" spans="1:4">
      <c r="A736">
        <v>23701113</v>
      </c>
      <c r="B736" t="s">
        <v>209</v>
      </c>
      <c r="C736" s="23">
        <v>-5037375</v>
      </c>
      <c r="D736" s="441">
        <v>23701113</v>
      </c>
    </row>
    <row r="737" spans="1:4">
      <c r="A737">
        <v>23701123</v>
      </c>
      <c r="B737" t="s">
        <v>1158</v>
      </c>
      <c r="C737" s="23">
        <v>-5597809.1600000001</v>
      </c>
      <c r="D737" s="441">
        <v>23701123</v>
      </c>
    </row>
    <row r="738" spans="1:4">
      <c r="A738">
        <v>23701133</v>
      </c>
      <c r="B738" t="s">
        <v>1154</v>
      </c>
      <c r="C738" s="23">
        <v>-6644610.8799999999</v>
      </c>
      <c r="D738" s="441">
        <v>23701133</v>
      </c>
    </row>
    <row r="739" spans="1:4">
      <c r="A739">
        <v>23701143</v>
      </c>
      <c r="B739" t="s">
        <v>1222</v>
      </c>
      <c r="C739" s="23">
        <v>-3617716.66</v>
      </c>
      <c r="D739" s="441">
        <v>23701143</v>
      </c>
    </row>
    <row r="740" spans="1:4">
      <c r="A740">
        <v>23701153</v>
      </c>
      <c r="B740" t="s">
        <v>1319</v>
      </c>
      <c r="C740" s="23">
        <v>-1416416.67</v>
      </c>
      <c r="D740" s="441">
        <v>23701153</v>
      </c>
    </row>
    <row r="741" spans="1:4">
      <c r="A741">
        <v>23701163</v>
      </c>
      <c r="B741" t="s">
        <v>1320</v>
      </c>
      <c r="C741" s="23">
        <v>-270250</v>
      </c>
      <c r="D741" s="441">
        <v>23701163</v>
      </c>
    </row>
    <row r="742" spans="1:4">
      <c r="A742">
        <v>23701173</v>
      </c>
      <c r="B742" t="s">
        <v>1628</v>
      </c>
      <c r="C742" s="23">
        <v>-32021.18</v>
      </c>
      <c r="D742" s="441">
        <v>23701173</v>
      </c>
    </row>
    <row r="743" spans="1:4">
      <c r="A743">
        <v>23701183</v>
      </c>
      <c r="B743" t="s">
        <v>1659</v>
      </c>
      <c r="C743" s="23">
        <v>-1814979.83</v>
      </c>
      <c r="D743" s="441">
        <v>23701183</v>
      </c>
    </row>
    <row r="744" spans="1:4">
      <c r="A744">
        <v>23701193</v>
      </c>
      <c r="B744" t="s">
        <v>1660</v>
      </c>
      <c r="C744" s="23">
        <v>-314600</v>
      </c>
      <c r="D744" s="441">
        <v>23701193</v>
      </c>
    </row>
    <row r="745" spans="1:4">
      <c r="A745">
        <v>23701203</v>
      </c>
      <c r="B745" t="s">
        <v>2044</v>
      </c>
      <c r="C745" s="23">
        <v>-2081319.46</v>
      </c>
      <c r="D745" s="443" t="e">
        <v>#N/A</v>
      </c>
    </row>
    <row r="746" spans="1:4">
      <c r="A746">
        <v>24100063</v>
      </c>
      <c r="B746" t="s">
        <v>1030</v>
      </c>
      <c r="C746" s="23">
        <v>2701.61</v>
      </c>
      <c r="D746" s="441">
        <v>24100063</v>
      </c>
    </row>
    <row r="747" spans="1:4">
      <c r="A747">
        <v>24100173</v>
      </c>
      <c r="B747" t="s">
        <v>1030</v>
      </c>
      <c r="C747" s="23">
        <v>66306.679999999993</v>
      </c>
      <c r="D747" s="441">
        <v>24100173</v>
      </c>
    </row>
    <row r="748" spans="1:4">
      <c r="A748">
        <v>24100212</v>
      </c>
      <c r="B748" t="s">
        <v>611</v>
      </c>
      <c r="C748" s="23">
        <v>-945554.63</v>
      </c>
      <c r="D748" s="441">
        <v>24100212</v>
      </c>
    </row>
    <row r="749" spans="1:4">
      <c r="A749">
        <v>24200011</v>
      </c>
      <c r="B749" t="s">
        <v>1357</v>
      </c>
      <c r="C749" s="23">
        <v>-60549.9</v>
      </c>
      <c r="D749" s="441">
        <v>24200011</v>
      </c>
    </row>
    <row r="750" spans="1:4">
      <c r="A750">
        <v>24200041</v>
      </c>
      <c r="B750" t="s">
        <v>624</v>
      </c>
      <c r="C750" s="23">
        <v>-166120</v>
      </c>
      <c r="D750" s="441">
        <v>24200041</v>
      </c>
    </row>
    <row r="751" spans="1:4">
      <c r="A751">
        <v>24200061</v>
      </c>
      <c r="B751" t="s">
        <v>1606</v>
      </c>
      <c r="C751" s="23">
        <v>-1001093.75</v>
      </c>
      <c r="D751" s="441">
        <v>24200061</v>
      </c>
    </row>
    <row r="752" spans="1:4">
      <c r="A752">
        <v>24200103</v>
      </c>
      <c r="B752" t="s">
        <v>1509</v>
      </c>
      <c r="C752" s="23">
        <v>-25000</v>
      </c>
      <c r="D752" s="441">
        <v>24200103</v>
      </c>
    </row>
    <row r="753" spans="1:4">
      <c r="A753">
        <v>24200451</v>
      </c>
      <c r="B753" t="s">
        <v>1205</v>
      </c>
      <c r="C753" s="23">
        <v>-250782.17</v>
      </c>
      <c r="D753" s="441">
        <v>24200451</v>
      </c>
    </row>
    <row r="754" spans="1:4">
      <c r="A754">
        <v>24200461</v>
      </c>
      <c r="B754" t="s">
        <v>1528</v>
      </c>
      <c r="C754" s="23">
        <v>-1697751.7</v>
      </c>
      <c r="D754" s="441">
        <v>24200461</v>
      </c>
    </row>
    <row r="755" spans="1:4">
      <c r="A755">
        <v>24200511</v>
      </c>
      <c r="B755" t="s">
        <v>551</v>
      </c>
      <c r="C755" s="23">
        <v>-4222911</v>
      </c>
      <c r="D755" s="441">
        <v>24200511</v>
      </c>
    </row>
    <row r="756" spans="1:4">
      <c r="A756">
        <v>24200521</v>
      </c>
      <c r="B756" t="s">
        <v>1731</v>
      </c>
      <c r="C756" s="23">
        <v>-247308.36</v>
      </c>
      <c r="D756" s="441">
        <v>24200521</v>
      </c>
    </row>
    <row r="757" spans="1:4">
      <c r="A757">
        <v>24200541</v>
      </c>
      <c r="B757" t="s">
        <v>660</v>
      </c>
      <c r="C757" s="23">
        <v>-98782.1</v>
      </c>
      <c r="D757" s="441">
        <v>24200541</v>
      </c>
    </row>
    <row r="758" spans="1:4">
      <c r="A758">
        <v>24200551</v>
      </c>
      <c r="B758" t="s">
        <v>15</v>
      </c>
      <c r="C758" s="23">
        <v>-98782.1</v>
      </c>
      <c r="D758" s="441">
        <v>24200551</v>
      </c>
    </row>
    <row r="759" spans="1:4">
      <c r="A759">
        <v>24200561</v>
      </c>
      <c r="B759" t="s">
        <v>424</v>
      </c>
      <c r="C759" s="23">
        <v>-26127.7</v>
      </c>
      <c r="D759" s="441">
        <v>24200561</v>
      </c>
    </row>
    <row r="760" spans="1:4">
      <c r="A760">
        <v>24200571</v>
      </c>
      <c r="B760" t="s">
        <v>190</v>
      </c>
      <c r="C760" s="23">
        <v>-26127.7</v>
      </c>
      <c r="D760" s="441">
        <v>24200571</v>
      </c>
    </row>
    <row r="761" spans="1:4">
      <c r="A761">
        <v>24200611</v>
      </c>
      <c r="B761" t="s">
        <v>1188</v>
      </c>
      <c r="C761" s="23">
        <v>-167240.25</v>
      </c>
      <c r="D761" s="441">
        <v>24200611</v>
      </c>
    </row>
    <row r="762" spans="1:4">
      <c r="A762">
        <v>24200622</v>
      </c>
      <c r="B762" t="s">
        <v>391</v>
      </c>
      <c r="C762" s="23">
        <v>-1915057</v>
      </c>
      <c r="D762" s="441">
        <v>24200622</v>
      </c>
    </row>
    <row r="763" spans="1:4">
      <c r="A763">
        <v>24200632</v>
      </c>
      <c r="B763" t="s">
        <v>994</v>
      </c>
      <c r="C763" s="23">
        <v>-353894.99</v>
      </c>
      <c r="D763" s="441">
        <v>24200632</v>
      </c>
    </row>
    <row r="764" spans="1:4">
      <c r="A764">
        <v>24200633</v>
      </c>
      <c r="B764" t="s">
        <v>1841</v>
      </c>
      <c r="C764" s="23">
        <v>-2550080.67</v>
      </c>
      <c r="D764" s="441">
        <v>24200633</v>
      </c>
    </row>
    <row r="765" spans="1:4">
      <c r="A765">
        <v>24200641</v>
      </c>
      <c r="B765" t="s">
        <v>915</v>
      </c>
      <c r="C765" s="23">
        <v>-491261.01</v>
      </c>
      <c r="D765" s="441">
        <v>24200641</v>
      </c>
    </row>
    <row r="766" spans="1:4">
      <c r="A766">
        <v>24200651</v>
      </c>
      <c r="B766" t="s">
        <v>721</v>
      </c>
      <c r="C766" s="23">
        <v>-32500</v>
      </c>
      <c r="D766" s="441">
        <v>24200651</v>
      </c>
    </row>
    <row r="767" spans="1:4">
      <c r="A767">
        <v>24200653</v>
      </c>
      <c r="B767" t="s">
        <v>928</v>
      </c>
      <c r="C767" s="23">
        <v>-914195.8</v>
      </c>
      <c r="D767" s="441">
        <v>24200653</v>
      </c>
    </row>
    <row r="768" spans="1:4">
      <c r="A768">
        <v>24200661</v>
      </c>
      <c r="B768" t="s">
        <v>722</v>
      </c>
      <c r="C768" s="23">
        <v>-320796.18</v>
      </c>
      <c r="D768" s="441">
        <v>24200661</v>
      </c>
    </row>
    <row r="769" spans="1:4">
      <c r="A769">
        <v>24200671</v>
      </c>
      <c r="B769" t="s">
        <v>723</v>
      </c>
      <c r="C769" s="23">
        <v>-95007.78</v>
      </c>
      <c r="D769" s="441">
        <v>24200671</v>
      </c>
    </row>
    <row r="770" spans="1:4">
      <c r="A770">
        <v>24200681</v>
      </c>
      <c r="B770" t="s">
        <v>724</v>
      </c>
      <c r="C770" s="23">
        <v>-95007.78</v>
      </c>
      <c r="D770" s="441">
        <v>24200681</v>
      </c>
    </row>
    <row r="771" spans="1:4">
      <c r="A771">
        <v>24200811</v>
      </c>
      <c r="B771" t="s">
        <v>558</v>
      </c>
      <c r="C771" s="23">
        <v>-173136.64000000001</v>
      </c>
      <c r="D771" s="441">
        <v>24200811</v>
      </c>
    </row>
    <row r="772" spans="1:4">
      <c r="A772">
        <v>24200821</v>
      </c>
      <c r="B772" t="s">
        <v>559</v>
      </c>
      <c r="C772" s="23">
        <v>-173104.63</v>
      </c>
      <c r="D772" s="441">
        <v>24200821</v>
      </c>
    </row>
    <row r="773" spans="1:4">
      <c r="A773">
        <v>24200831</v>
      </c>
      <c r="B773" t="s">
        <v>560</v>
      </c>
      <c r="C773" s="23">
        <v>-86706.65</v>
      </c>
      <c r="D773" s="441">
        <v>24200831</v>
      </c>
    </row>
    <row r="774" spans="1:4">
      <c r="A774">
        <v>24200841</v>
      </c>
      <c r="B774" t="s">
        <v>1122</v>
      </c>
      <c r="C774" s="23">
        <v>-322434.17</v>
      </c>
      <c r="D774" s="441">
        <v>24200841</v>
      </c>
    </row>
    <row r="775" spans="1:4">
      <c r="A775">
        <v>24200851</v>
      </c>
      <c r="B775" t="s">
        <v>766</v>
      </c>
      <c r="C775" s="23">
        <v>-75897.23</v>
      </c>
      <c r="D775" s="441">
        <v>24200851</v>
      </c>
    </row>
    <row r="776" spans="1:4">
      <c r="A776">
        <v>24200871</v>
      </c>
      <c r="B776" t="s">
        <v>1220</v>
      </c>
      <c r="C776" s="23">
        <v>-94691.64</v>
      </c>
      <c r="D776" s="441">
        <v>24200871</v>
      </c>
    </row>
    <row r="777" spans="1:4">
      <c r="A777">
        <v>24200881</v>
      </c>
      <c r="B777" t="s">
        <v>1471</v>
      </c>
      <c r="C777" s="23">
        <v>-262654.58</v>
      </c>
      <c r="D777" s="441">
        <v>24200881</v>
      </c>
    </row>
    <row r="778" spans="1:4">
      <c r="A778">
        <v>24200891</v>
      </c>
      <c r="B778" t="s">
        <v>1193</v>
      </c>
      <c r="C778" s="23">
        <v>-67388.98</v>
      </c>
      <c r="D778" s="441">
        <v>24200891</v>
      </c>
    </row>
    <row r="779" spans="1:4">
      <c r="A779">
        <v>24200901</v>
      </c>
      <c r="B779" t="s">
        <v>1304</v>
      </c>
      <c r="C779" s="23">
        <v>-163595.71</v>
      </c>
      <c r="D779" s="441">
        <v>24200901</v>
      </c>
    </row>
    <row r="780" spans="1:4">
      <c r="A780">
        <v>24200911</v>
      </c>
      <c r="B780" t="s">
        <v>1194</v>
      </c>
      <c r="C780" s="23">
        <v>-16928.46</v>
      </c>
      <c r="D780" s="441">
        <v>24200911</v>
      </c>
    </row>
    <row r="781" spans="1:4">
      <c r="A781">
        <v>24200921</v>
      </c>
      <c r="B781" t="s">
        <v>557</v>
      </c>
      <c r="C781" s="23">
        <v>-2232333.2200000002</v>
      </c>
      <c r="D781" s="441">
        <v>24200921</v>
      </c>
    </row>
    <row r="782" spans="1:4">
      <c r="A782">
        <v>24200931</v>
      </c>
      <c r="B782" t="s">
        <v>561</v>
      </c>
      <c r="C782" s="23">
        <v>-280230.01</v>
      </c>
      <c r="D782" s="441">
        <v>24200931</v>
      </c>
    </row>
    <row r="783" spans="1:4">
      <c r="A783">
        <v>24200941</v>
      </c>
      <c r="B783" t="s">
        <v>1497</v>
      </c>
      <c r="C783" s="23">
        <v>-67999.600000000006</v>
      </c>
      <c r="D783" s="441">
        <v>24200941</v>
      </c>
    </row>
    <row r="784" spans="1:4">
      <c r="A784">
        <v>24200951</v>
      </c>
      <c r="B784" t="s">
        <v>1307</v>
      </c>
      <c r="C784" s="23">
        <v>-204389.16</v>
      </c>
      <c r="D784" s="441">
        <v>24200951</v>
      </c>
    </row>
    <row r="785" spans="1:4">
      <c r="A785">
        <v>24200961</v>
      </c>
      <c r="B785" t="s">
        <v>1305</v>
      </c>
      <c r="C785" s="23">
        <v>-1255744.27</v>
      </c>
      <c r="D785" s="441">
        <v>24200961</v>
      </c>
    </row>
    <row r="786" spans="1:4">
      <c r="A786">
        <v>24200971</v>
      </c>
      <c r="B786" t="s">
        <v>562</v>
      </c>
      <c r="C786" s="23">
        <v>-117878.28</v>
      </c>
      <c r="D786" s="441">
        <v>24200971</v>
      </c>
    </row>
    <row r="787" spans="1:4">
      <c r="A787">
        <v>24200991</v>
      </c>
      <c r="B787" t="s">
        <v>1363</v>
      </c>
      <c r="C787" s="23">
        <v>-1267.27</v>
      </c>
      <c r="D787" s="441">
        <v>24200991</v>
      </c>
    </row>
    <row r="788" spans="1:4">
      <c r="A788">
        <v>24201031</v>
      </c>
      <c r="B788" t="s">
        <v>1472</v>
      </c>
      <c r="C788" s="23">
        <v>-96365.82</v>
      </c>
      <c r="D788" s="441">
        <v>24201031</v>
      </c>
    </row>
    <row r="789" spans="1:4">
      <c r="A789">
        <v>24201041</v>
      </c>
      <c r="B789" t="s">
        <v>1473</v>
      </c>
      <c r="C789" s="23">
        <v>-22338.47</v>
      </c>
      <c r="D789" s="441">
        <v>24201041</v>
      </c>
    </row>
    <row r="790" spans="1:4">
      <c r="A790">
        <v>24300013</v>
      </c>
      <c r="B790" t="s">
        <v>1251</v>
      </c>
      <c r="C790" s="23">
        <v>-378230.87</v>
      </c>
      <c r="D790" s="441">
        <v>24300013</v>
      </c>
    </row>
    <row r="791" spans="1:4">
      <c r="A791">
        <v>24400001</v>
      </c>
      <c r="B791" t="s">
        <v>1484</v>
      </c>
      <c r="C791" s="23">
        <v>-81453449.269999996</v>
      </c>
      <c r="D791" s="441">
        <v>24400001</v>
      </c>
    </row>
    <row r="792" spans="1:4">
      <c r="A792">
        <v>24400002</v>
      </c>
      <c r="B792" t="s">
        <v>1485</v>
      </c>
      <c r="C792" s="23">
        <v>-49966864.789999999</v>
      </c>
      <c r="D792" s="441">
        <v>24400002</v>
      </c>
    </row>
    <row r="793" spans="1:4">
      <c r="A793">
        <v>24400011</v>
      </c>
      <c r="B793" t="s">
        <v>1486</v>
      </c>
      <c r="C793" s="23">
        <v>-30652366.300000001</v>
      </c>
      <c r="D793" s="441">
        <v>24400011</v>
      </c>
    </row>
    <row r="794" spans="1:4">
      <c r="A794">
        <v>24400012</v>
      </c>
      <c r="B794" t="s">
        <v>1487</v>
      </c>
      <c r="C794" s="23">
        <v>-17123292.219999999</v>
      </c>
      <c r="D794" s="441">
        <v>24400012</v>
      </c>
    </row>
    <row r="795" spans="1:4">
      <c r="A795">
        <v>25200152</v>
      </c>
      <c r="B795" t="s">
        <v>649</v>
      </c>
      <c r="C795" s="23">
        <v>-15660.38</v>
      </c>
      <c r="D795" s="441">
        <v>25200152</v>
      </c>
    </row>
    <row r="796" spans="1:4">
      <c r="A796">
        <v>25200161</v>
      </c>
      <c r="B796" t="s">
        <v>18</v>
      </c>
      <c r="C796" s="23">
        <v>-5891810.0499999998</v>
      </c>
      <c r="D796" s="441">
        <v>25200161</v>
      </c>
    </row>
    <row r="797" spans="1:4">
      <c r="A797">
        <v>25200171</v>
      </c>
      <c r="B797" t="s">
        <v>19</v>
      </c>
      <c r="C797" s="23">
        <v>-13888513.93</v>
      </c>
      <c r="D797" s="441">
        <v>25200171</v>
      </c>
    </row>
    <row r="798" spans="1:4">
      <c r="A798">
        <v>25200181</v>
      </c>
      <c r="B798" t="s">
        <v>652</v>
      </c>
      <c r="C798" s="23">
        <v>-31030159.25</v>
      </c>
      <c r="D798" s="441">
        <v>25200181</v>
      </c>
    </row>
    <row r="799" spans="1:4">
      <c r="A799">
        <v>25200202</v>
      </c>
      <c r="B799" t="s">
        <v>702</v>
      </c>
      <c r="C799" s="23">
        <v>-18083738.289999999</v>
      </c>
      <c r="D799" s="441">
        <v>25200202</v>
      </c>
    </row>
    <row r="800" spans="1:4">
      <c r="A800">
        <v>25200222</v>
      </c>
      <c r="B800" t="s">
        <v>703</v>
      </c>
      <c r="C800" s="23">
        <v>-1294568</v>
      </c>
      <c r="D800" s="441">
        <v>25200222</v>
      </c>
    </row>
    <row r="801" spans="1:4">
      <c r="A801">
        <v>25300001</v>
      </c>
      <c r="B801" t="s">
        <v>292</v>
      </c>
      <c r="C801" s="23">
        <v>-107583.23</v>
      </c>
      <c r="D801" s="441">
        <v>25300001</v>
      </c>
    </row>
    <row r="802" spans="1:4">
      <c r="A802">
        <v>25300011</v>
      </c>
      <c r="B802" t="s">
        <v>539</v>
      </c>
      <c r="C802" s="23">
        <v>-5000</v>
      </c>
      <c r="D802" s="441">
        <v>25300011</v>
      </c>
    </row>
    <row r="803" spans="1:4">
      <c r="A803">
        <v>25300033</v>
      </c>
      <c r="B803" t="s">
        <v>150</v>
      </c>
      <c r="C803" s="23">
        <v>-8792412.3000000007</v>
      </c>
      <c r="D803" s="441">
        <v>25300033</v>
      </c>
    </row>
    <row r="804" spans="1:4">
      <c r="A804">
        <v>25300071</v>
      </c>
      <c r="B804" t="s">
        <v>1179</v>
      </c>
      <c r="C804" s="23">
        <v>-177321272</v>
      </c>
      <c r="D804" s="441">
        <v>25300071</v>
      </c>
    </row>
    <row r="805" spans="1:4">
      <c r="A805">
        <v>25300081</v>
      </c>
      <c r="B805" t="s">
        <v>1681</v>
      </c>
      <c r="C805" s="23">
        <v>-1000</v>
      </c>
      <c r="D805" s="441">
        <v>25300081</v>
      </c>
    </row>
    <row r="806" spans="1:4">
      <c r="A806">
        <v>25300091</v>
      </c>
      <c r="B806" t="s">
        <v>1652</v>
      </c>
      <c r="C806" s="23">
        <v>-2467368.19</v>
      </c>
      <c r="D806" s="441">
        <v>25300091</v>
      </c>
    </row>
    <row r="807" spans="1:4">
      <c r="A807">
        <v>25300121</v>
      </c>
      <c r="B807" t="s">
        <v>1696</v>
      </c>
      <c r="C807" s="23">
        <v>-620401.77</v>
      </c>
      <c r="D807" s="441">
        <v>25300121</v>
      </c>
    </row>
    <row r="808" spans="1:4">
      <c r="A808">
        <v>25300141</v>
      </c>
      <c r="B808" t="s">
        <v>388</v>
      </c>
      <c r="C808" s="23">
        <v>-2836727.1</v>
      </c>
      <c r="D808" s="441">
        <v>25300141</v>
      </c>
    </row>
    <row r="809" spans="1:4">
      <c r="A809">
        <v>25300151</v>
      </c>
      <c r="B809" t="s">
        <v>643</v>
      </c>
      <c r="C809" s="23">
        <v>-9826754.6899999995</v>
      </c>
      <c r="D809" s="441">
        <v>25300151</v>
      </c>
    </row>
    <row r="810" spans="1:4">
      <c r="A810">
        <v>25300153</v>
      </c>
      <c r="B810" t="s">
        <v>1510</v>
      </c>
      <c r="C810" s="23">
        <v>-100000</v>
      </c>
      <c r="D810" s="441">
        <v>25300153</v>
      </c>
    </row>
    <row r="811" spans="1:4">
      <c r="A811">
        <v>25300161</v>
      </c>
      <c r="B811" t="s">
        <v>175</v>
      </c>
      <c r="C811" s="23">
        <v>-520435.51</v>
      </c>
      <c r="D811" s="441">
        <v>25300161</v>
      </c>
    </row>
    <row r="812" spans="1:4">
      <c r="A812">
        <v>25300181</v>
      </c>
      <c r="B812" t="s">
        <v>1175</v>
      </c>
      <c r="C812" s="23">
        <v>-4335667.74</v>
      </c>
      <c r="D812" s="441">
        <v>25300181</v>
      </c>
    </row>
    <row r="813" spans="1:4">
      <c r="A813">
        <v>25300201</v>
      </c>
      <c r="B813" t="s">
        <v>1176</v>
      </c>
      <c r="C813" s="23">
        <v>-5902337</v>
      </c>
      <c r="D813" s="441">
        <v>25300201</v>
      </c>
    </row>
    <row r="814" spans="1:4">
      <c r="A814">
        <v>25300212</v>
      </c>
      <c r="B814" t="s">
        <v>491</v>
      </c>
      <c r="C814" s="23">
        <v>-98956.95</v>
      </c>
      <c r="D814" s="441">
        <v>25300212</v>
      </c>
    </row>
    <row r="815" spans="1:4">
      <c r="A815">
        <v>25300271</v>
      </c>
      <c r="B815" t="s">
        <v>1373</v>
      </c>
      <c r="C815" s="23">
        <v>-534515.22</v>
      </c>
      <c r="D815" s="441">
        <v>25300271</v>
      </c>
    </row>
    <row r="816" spans="1:4">
      <c r="A816">
        <v>25300281</v>
      </c>
      <c r="B816" t="s">
        <v>1456</v>
      </c>
      <c r="C816" s="23">
        <v>-506260</v>
      </c>
      <c r="D816" s="441">
        <v>25300281</v>
      </c>
    </row>
    <row r="817" spans="1:4">
      <c r="A817">
        <v>25300293</v>
      </c>
      <c r="B817" t="s">
        <v>829</v>
      </c>
      <c r="C817" s="23">
        <v>-8537308</v>
      </c>
      <c r="D817" s="441">
        <v>25300293</v>
      </c>
    </row>
    <row r="818" spans="1:4">
      <c r="A818">
        <v>25300303</v>
      </c>
      <c r="B818" t="s">
        <v>990</v>
      </c>
      <c r="C818">
        <v>-0.01</v>
      </c>
      <c r="D818" s="441">
        <v>25300303</v>
      </c>
    </row>
    <row r="819" spans="1:4">
      <c r="A819">
        <v>25300323</v>
      </c>
      <c r="B819" t="s">
        <v>681</v>
      </c>
      <c r="C819" s="23">
        <v>-54372.32</v>
      </c>
      <c r="D819" s="441">
        <v>25300323</v>
      </c>
    </row>
    <row r="820" spans="1:4">
      <c r="A820">
        <v>25300343</v>
      </c>
      <c r="B820" t="s">
        <v>1733</v>
      </c>
      <c r="C820" s="23">
        <v>-3180708.68</v>
      </c>
      <c r="D820" s="441">
        <v>25300343</v>
      </c>
    </row>
    <row r="821" spans="1:4">
      <c r="A821">
        <v>25300353</v>
      </c>
      <c r="B821" t="s">
        <v>993</v>
      </c>
      <c r="C821" s="23">
        <v>-6079700.5999999996</v>
      </c>
      <c r="D821" s="441">
        <v>25300353</v>
      </c>
    </row>
    <row r="822" spans="1:4">
      <c r="A822">
        <v>25300363</v>
      </c>
      <c r="B822" t="s">
        <v>946</v>
      </c>
      <c r="C822" s="23">
        <v>-1679349.99</v>
      </c>
      <c r="D822" s="441">
        <v>25300363</v>
      </c>
    </row>
    <row r="823" spans="1:4">
      <c r="A823">
        <v>25300413</v>
      </c>
      <c r="B823" t="s">
        <v>468</v>
      </c>
      <c r="C823" s="23">
        <v>-628187</v>
      </c>
      <c r="D823" s="441">
        <v>25300413</v>
      </c>
    </row>
    <row r="824" spans="1:4">
      <c r="A824">
        <v>25300443</v>
      </c>
      <c r="B824" t="s">
        <v>1215</v>
      </c>
      <c r="C824" s="23">
        <v>-757547.22</v>
      </c>
      <c r="D824" s="441">
        <v>25300443</v>
      </c>
    </row>
    <row r="825" spans="1:4">
      <c r="A825">
        <v>25300503</v>
      </c>
      <c r="B825" t="s">
        <v>197</v>
      </c>
      <c r="C825" s="23">
        <v>-1915.18</v>
      </c>
      <c r="D825" s="441">
        <v>25300503</v>
      </c>
    </row>
    <row r="826" spans="1:4">
      <c r="A826">
        <v>25300541</v>
      </c>
      <c r="B826" t="s">
        <v>455</v>
      </c>
      <c r="C826" s="23">
        <v>-5453799.6500000004</v>
      </c>
      <c r="D826" s="441">
        <v>25300541</v>
      </c>
    </row>
    <row r="827" spans="1:4">
      <c r="A827">
        <v>25300553</v>
      </c>
      <c r="B827" t="s">
        <v>1732</v>
      </c>
      <c r="C827" s="23">
        <v>-3513.77</v>
      </c>
      <c r="D827" s="441">
        <v>25300553</v>
      </c>
    </row>
    <row r="828" spans="1:4">
      <c r="A828">
        <v>25300561</v>
      </c>
      <c r="B828" t="s">
        <v>1041</v>
      </c>
      <c r="C828" s="23">
        <v>-7979899</v>
      </c>
      <c r="D828" s="441">
        <v>25300561</v>
      </c>
    </row>
    <row r="829" spans="1:4">
      <c r="A829">
        <v>25300581</v>
      </c>
      <c r="B829" t="s">
        <v>359</v>
      </c>
      <c r="C829" s="23">
        <v>-5174706.6399999997</v>
      </c>
      <c r="D829" s="441">
        <v>25300581</v>
      </c>
    </row>
    <row r="830" spans="1:4">
      <c r="A830">
        <v>25300582</v>
      </c>
      <c r="B830" t="s">
        <v>359</v>
      </c>
      <c r="C830" s="23">
        <v>-2209620.63</v>
      </c>
      <c r="D830" s="441">
        <v>25300582</v>
      </c>
    </row>
    <row r="831" spans="1:4">
      <c r="A831">
        <v>25300591</v>
      </c>
      <c r="B831" t="s">
        <v>360</v>
      </c>
      <c r="C831" s="23">
        <v>5174706.6399999997</v>
      </c>
      <c r="D831" s="441">
        <v>25300591</v>
      </c>
    </row>
    <row r="832" spans="1:4">
      <c r="A832">
        <v>25300592</v>
      </c>
      <c r="B832" t="s">
        <v>360</v>
      </c>
      <c r="C832" s="23">
        <v>2209620.63</v>
      </c>
      <c r="D832" s="441">
        <v>25300592</v>
      </c>
    </row>
    <row r="833" spans="1:4">
      <c r="A833">
        <v>25300611</v>
      </c>
      <c r="B833" t="s">
        <v>725</v>
      </c>
      <c r="C833" s="23">
        <v>-63393508.810000002</v>
      </c>
      <c r="D833" s="441">
        <v>25300611</v>
      </c>
    </row>
    <row r="834" spans="1:4">
      <c r="A834">
        <v>25300621</v>
      </c>
      <c r="B834" t="s">
        <v>740</v>
      </c>
      <c r="C834" s="23">
        <v>-8200883.5199999996</v>
      </c>
      <c r="D834" s="441">
        <v>25300621</v>
      </c>
    </row>
    <row r="835" spans="1:4">
      <c r="A835">
        <v>25300641</v>
      </c>
      <c r="B835" t="s">
        <v>1265</v>
      </c>
      <c r="C835" s="23">
        <v>-193877.08</v>
      </c>
      <c r="D835" s="441">
        <v>25300641</v>
      </c>
    </row>
    <row r="836" spans="1:4">
      <c r="A836">
        <v>25300642</v>
      </c>
      <c r="B836" t="s">
        <v>1265</v>
      </c>
      <c r="C836" s="23">
        <v>-95122.9</v>
      </c>
      <c r="D836" s="441">
        <v>25300642</v>
      </c>
    </row>
    <row r="837" spans="1:4">
      <c r="A837">
        <v>25300663</v>
      </c>
      <c r="B837" t="s">
        <v>1467</v>
      </c>
      <c r="C837" s="23">
        <v>-84751.4</v>
      </c>
      <c r="D837" s="441">
        <v>25300663</v>
      </c>
    </row>
    <row r="838" spans="1:4">
      <c r="A838">
        <v>25300731</v>
      </c>
      <c r="B838" t="s">
        <v>1980</v>
      </c>
      <c r="C838" s="23">
        <v>-15154.75</v>
      </c>
      <c r="D838" s="441">
        <v>25300731</v>
      </c>
    </row>
    <row r="839" spans="1:4">
      <c r="A839">
        <v>25300733</v>
      </c>
      <c r="B839" t="s">
        <v>1981</v>
      </c>
      <c r="C839" s="23">
        <v>-50468.17</v>
      </c>
      <c r="D839" s="441">
        <v>25300733</v>
      </c>
    </row>
    <row r="840" spans="1:4">
      <c r="A840">
        <v>25300742</v>
      </c>
      <c r="B840" t="s">
        <v>2030</v>
      </c>
      <c r="C840" s="23">
        <v>-9979828</v>
      </c>
      <c r="D840" s="441">
        <v>25300742</v>
      </c>
    </row>
    <row r="841" spans="1:4">
      <c r="A841">
        <v>25300761</v>
      </c>
      <c r="B841" t="s">
        <v>172</v>
      </c>
      <c r="C841" s="23">
        <v>-183049.73</v>
      </c>
      <c r="D841" s="441">
        <v>25300761</v>
      </c>
    </row>
    <row r="842" spans="1:4">
      <c r="A842">
        <v>25300771</v>
      </c>
      <c r="B842" t="s">
        <v>103</v>
      </c>
      <c r="C842" s="23">
        <v>-4587305.4400000004</v>
      </c>
      <c r="D842" s="441">
        <v>25300771</v>
      </c>
    </row>
    <row r="843" spans="1:4">
      <c r="A843">
        <v>25301151</v>
      </c>
      <c r="B843" t="s">
        <v>1515</v>
      </c>
      <c r="C843" s="23">
        <v>-2074996.63</v>
      </c>
      <c r="D843" s="441">
        <v>25301151</v>
      </c>
    </row>
    <row r="844" spans="1:4">
      <c r="A844">
        <v>25301203</v>
      </c>
      <c r="B844" t="s">
        <v>546</v>
      </c>
      <c r="C844" s="23">
        <v>-176774.49</v>
      </c>
      <c r="D844" s="441">
        <v>25301203</v>
      </c>
    </row>
    <row r="845" spans="1:4">
      <c r="A845">
        <v>25301213</v>
      </c>
      <c r="B845" t="s">
        <v>1986</v>
      </c>
      <c r="C845" s="23">
        <v>-675825</v>
      </c>
      <c r="D845" s="441">
        <v>25301213</v>
      </c>
    </row>
    <row r="846" spans="1:4">
      <c r="A846">
        <v>25302221</v>
      </c>
      <c r="B846" t="s">
        <v>977</v>
      </c>
      <c r="C846" s="23">
        <v>-2438070.2999999998</v>
      </c>
      <c r="D846" s="441">
        <v>25302221</v>
      </c>
    </row>
    <row r="847" spans="1:4">
      <c r="A847">
        <v>25302222</v>
      </c>
      <c r="B847" t="s">
        <v>658</v>
      </c>
      <c r="C847" s="23">
        <v>-4746203.17</v>
      </c>
      <c r="D847" s="441">
        <v>25302222</v>
      </c>
    </row>
    <row r="848" spans="1:4">
      <c r="A848">
        <v>25302223</v>
      </c>
      <c r="B848" t="s">
        <v>1971</v>
      </c>
      <c r="C848" s="23">
        <v>-6803607</v>
      </c>
      <c r="D848" s="441">
        <v>25302223</v>
      </c>
    </row>
    <row r="849" spans="1:4">
      <c r="A849">
        <v>25400101</v>
      </c>
      <c r="B849" t="s">
        <v>673</v>
      </c>
      <c r="C849" s="23">
        <v>-33631.07</v>
      </c>
      <c r="D849" s="441">
        <v>25400101</v>
      </c>
    </row>
    <row r="850" spans="1:4">
      <c r="A850">
        <v>25400111</v>
      </c>
      <c r="B850" t="s">
        <v>674</v>
      </c>
      <c r="C850" s="23">
        <v>-7533.05</v>
      </c>
      <c r="D850" s="441">
        <v>25400111</v>
      </c>
    </row>
    <row r="851" spans="1:4">
      <c r="A851">
        <v>25400181</v>
      </c>
      <c r="B851" t="s">
        <v>958</v>
      </c>
      <c r="C851" s="23">
        <v>-4959576</v>
      </c>
      <c r="D851" s="441">
        <v>25400181</v>
      </c>
    </row>
    <row r="852" spans="1:4">
      <c r="A852">
        <v>25400182</v>
      </c>
      <c r="B852" t="s">
        <v>959</v>
      </c>
      <c r="C852" s="23">
        <v>-2652924</v>
      </c>
      <c r="D852" s="441">
        <v>25400182</v>
      </c>
    </row>
    <row r="853" spans="1:4">
      <c r="A853">
        <v>25400191</v>
      </c>
      <c r="B853" t="s">
        <v>1109</v>
      </c>
      <c r="C853" s="23">
        <v>-1523274.58</v>
      </c>
      <c r="D853" s="441">
        <v>25400191</v>
      </c>
    </row>
    <row r="854" spans="1:4">
      <c r="A854">
        <v>25400201</v>
      </c>
      <c r="B854" t="s">
        <v>1110</v>
      </c>
      <c r="C854" s="23">
        <v>-1111147.74</v>
      </c>
      <c r="D854" s="441">
        <v>25400201</v>
      </c>
    </row>
    <row r="855" spans="1:4">
      <c r="A855">
        <v>25400221</v>
      </c>
      <c r="B855" t="s">
        <v>1187</v>
      </c>
      <c r="C855" s="23">
        <v>-801100.66</v>
      </c>
      <c r="D855" s="441">
        <v>25400221</v>
      </c>
    </row>
    <row r="856" spans="1:4">
      <c r="A856">
        <v>25400261</v>
      </c>
      <c r="B856" t="s">
        <v>1195</v>
      </c>
      <c r="C856" s="23">
        <v>-93615823</v>
      </c>
      <c r="D856" s="441">
        <v>25400261</v>
      </c>
    </row>
    <row r="857" spans="1:4">
      <c r="A857">
        <v>25400291</v>
      </c>
      <c r="B857" t="s">
        <v>1433</v>
      </c>
      <c r="C857" s="23">
        <v>-140927.70000000001</v>
      </c>
      <c r="D857" s="441">
        <v>25400291</v>
      </c>
    </row>
    <row r="858" spans="1:4">
      <c r="A858">
        <v>25400301</v>
      </c>
      <c r="B858" t="s">
        <v>1434</v>
      </c>
      <c r="C858" s="23">
        <v>19749.93</v>
      </c>
      <c r="D858" s="441">
        <v>25400301</v>
      </c>
    </row>
    <row r="859" spans="1:4">
      <c r="A859">
        <v>25400311</v>
      </c>
      <c r="B859" t="s">
        <v>1436</v>
      </c>
      <c r="C859" s="23">
        <v>-42889.68</v>
      </c>
      <c r="D859" s="441">
        <v>25400311</v>
      </c>
    </row>
    <row r="860" spans="1:4">
      <c r="A860">
        <v>25400321</v>
      </c>
      <c r="B860" t="s">
        <v>1525</v>
      </c>
      <c r="C860" s="23">
        <v>-151461.54999999999</v>
      </c>
      <c r="D860" s="441">
        <v>25400321</v>
      </c>
    </row>
    <row r="861" spans="1:4">
      <c r="A861">
        <v>25400331</v>
      </c>
      <c r="B861" t="s">
        <v>1526</v>
      </c>
      <c r="C861" s="23">
        <v>-1728477.79</v>
      </c>
      <c r="D861" s="441">
        <v>25400331</v>
      </c>
    </row>
    <row r="862" spans="1:4">
      <c r="A862">
        <v>25400392</v>
      </c>
      <c r="B862" t="s">
        <v>2016</v>
      </c>
      <c r="C862" s="23">
        <v>-9224636</v>
      </c>
      <c r="D862" s="441">
        <v>25400392</v>
      </c>
    </row>
    <row r="863" spans="1:4">
      <c r="A863">
        <v>25400431</v>
      </c>
      <c r="B863" t="s">
        <v>1776</v>
      </c>
      <c r="C863" s="23">
        <v>-554658.26</v>
      </c>
      <c r="D863" s="441">
        <v>25400431</v>
      </c>
    </row>
    <row r="864" spans="1:4">
      <c r="A864">
        <v>25400441</v>
      </c>
      <c r="B864" t="s">
        <v>1782</v>
      </c>
      <c r="C864" s="23">
        <v>80710.03</v>
      </c>
      <c r="D864" s="441">
        <v>25400441</v>
      </c>
    </row>
    <row r="865" spans="1:4">
      <c r="A865">
        <v>25400481</v>
      </c>
      <c r="B865" t="s">
        <v>1874</v>
      </c>
      <c r="C865" s="23">
        <v>1074.28</v>
      </c>
      <c r="D865" s="441">
        <v>25400481</v>
      </c>
    </row>
    <row r="866" spans="1:4">
      <c r="A866">
        <v>25400491</v>
      </c>
      <c r="B866" t="s">
        <v>1890</v>
      </c>
      <c r="C866" s="23">
        <v>-4698296</v>
      </c>
      <c r="D866" s="441">
        <v>25400491</v>
      </c>
    </row>
    <row r="867" spans="1:4">
      <c r="A867">
        <v>25400501</v>
      </c>
      <c r="B867" t="s">
        <v>1891</v>
      </c>
      <c r="C867" s="23">
        <v>-1360077</v>
      </c>
      <c r="D867" s="441">
        <v>25400501</v>
      </c>
    </row>
    <row r="868" spans="1:4">
      <c r="A868">
        <v>25400521</v>
      </c>
      <c r="B868" t="s">
        <v>1967</v>
      </c>
      <c r="C868" s="23">
        <v>-16259199</v>
      </c>
      <c r="D868" s="443" t="e">
        <v>#N/A</v>
      </c>
    </row>
    <row r="869" spans="1:4">
      <c r="A869">
        <v>25500002</v>
      </c>
      <c r="B869" t="s">
        <v>930</v>
      </c>
      <c r="C869" s="23">
        <v>-8165809</v>
      </c>
      <c r="D869" s="441">
        <v>25500002</v>
      </c>
    </row>
    <row r="870" spans="1:4">
      <c r="A870">
        <v>25500022</v>
      </c>
      <c r="B870" t="s">
        <v>930</v>
      </c>
      <c r="C870" s="23">
        <v>8165809</v>
      </c>
      <c r="D870" s="441">
        <v>25500022</v>
      </c>
    </row>
    <row r="871" spans="1:4">
      <c r="A871">
        <v>25600072</v>
      </c>
      <c r="B871" t="s">
        <v>1226</v>
      </c>
      <c r="C871" s="23">
        <v>-82626.36</v>
      </c>
      <c r="D871" s="441">
        <v>25600072</v>
      </c>
    </row>
    <row r="872" spans="1:4">
      <c r="A872">
        <v>25600081</v>
      </c>
      <c r="B872" t="s">
        <v>1111</v>
      </c>
      <c r="C872" s="23">
        <v>-3854368.67</v>
      </c>
      <c r="D872" s="441">
        <v>25600081</v>
      </c>
    </row>
    <row r="873" spans="1:4">
      <c r="A873">
        <v>25600102</v>
      </c>
      <c r="B873" t="s">
        <v>1428</v>
      </c>
      <c r="C873" s="23">
        <v>46281.78</v>
      </c>
      <c r="D873" s="441">
        <v>25600102</v>
      </c>
    </row>
    <row r="874" spans="1:4">
      <c r="A874">
        <v>25600111</v>
      </c>
      <c r="B874" t="s">
        <v>1429</v>
      </c>
      <c r="C874" s="23">
        <v>469991.75</v>
      </c>
      <c r="D874" s="441">
        <v>25600111</v>
      </c>
    </row>
    <row r="875" spans="1:4">
      <c r="A875">
        <v>28200002</v>
      </c>
      <c r="B875" t="s">
        <v>2128</v>
      </c>
      <c r="C875" s="23">
        <v>-501487589.61000001</v>
      </c>
      <c r="D875" s="441">
        <v>28200002</v>
      </c>
    </row>
    <row r="876" spans="1:4">
      <c r="A876">
        <v>28200013</v>
      </c>
      <c r="B876" t="s">
        <v>2129</v>
      </c>
      <c r="C876" s="23">
        <v>-43557015.049999997</v>
      </c>
      <c r="D876" s="441">
        <v>28200013</v>
      </c>
    </row>
    <row r="877" spans="1:4">
      <c r="A877">
        <v>28200121</v>
      </c>
      <c r="B877" t="s">
        <v>2130</v>
      </c>
      <c r="C877" s="23">
        <v>-1252477095.8399999</v>
      </c>
      <c r="D877" s="441">
        <v>28200121</v>
      </c>
    </row>
    <row r="878" spans="1:4">
      <c r="A878">
        <v>28300031</v>
      </c>
      <c r="B878" t="s">
        <v>754</v>
      </c>
      <c r="C878" s="23">
        <v>-6667841.0199999996</v>
      </c>
      <c r="D878" s="441">
        <v>28300031</v>
      </c>
    </row>
    <row r="879" spans="1:4">
      <c r="A879">
        <v>28300033</v>
      </c>
      <c r="B879" t="s">
        <v>121</v>
      </c>
      <c r="C879" s="23">
        <v>-67962285.239999995</v>
      </c>
      <c r="D879" s="441">
        <v>28300033</v>
      </c>
    </row>
    <row r="880" spans="1:4">
      <c r="A880">
        <v>28300041</v>
      </c>
      <c r="B880" t="s">
        <v>469</v>
      </c>
      <c r="C880" s="23">
        <v>-1537211.69</v>
      </c>
      <c r="D880" s="441">
        <v>28300041</v>
      </c>
    </row>
    <row r="881" spans="1:4">
      <c r="A881">
        <v>28300043</v>
      </c>
      <c r="B881" t="s">
        <v>122</v>
      </c>
      <c r="C881" s="23">
        <v>-15719601.91</v>
      </c>
      <c r="D881" s="441">
        <v>28300043</v>
      </c>
    </row>
    <row r="882" spans="1:4">
      <c r="A882">
        <v>28300081</v>
      </c>
      <c r="B882" t="s">
        <v>1445</v>
      </c>
      <c r="C882" s="23">
        <v>-5160485.4000000004</v>
      </c>
      <c r="D882" s="441">
        <v>28300081</v>
      </c>
    </row>
    <row r="883" spans="1:4">
      <c r="A883">
        <v>28300091</v>
      </c>
      <c r="B883" t="s">
        <v>1656</v>
      </c>
      <c r="C883" s="23">
        <v>-2622087.2000000002</v>
      </c>
      <c r="D883" s="441">
        <v>28300091</v>
      </c>
    </row>
    <row r="884" spans="1:4">
      <c r="A884">
        <v>28300152</v>
      </c>
      <c r="B884" t="s">
        <v>505</v>
      </c>
      <c r="C884" s="23">
        <v>-1878569.28</v>
      </c>
      <c r="D884" s="441">
        <v>28300152</v>
      </c>
    </row>
    <row r="885" spans="1:4">
      <c r="A885">
        <v>28300162</v>
      </c>
      <c r="B885" t="s">
        <v>395</v>
      </c>
      <c r="C885" s="23">
        <v>-291704.28999999998</v>
      </c>
      <c r="D885" s="441">
        <v>28300162</v>
      </c>
    </row>
    <row r="886" spans="1:4">
      <c r="A886">
        <v>28300211</v>
      </c>
      <c r="B886" t="s">
        <v>2000</v>
      </c>
      <c r="C886" s="23">
        <v>-29880637.829999998</v>
      </c>
      <c r="D886" s="441">
        <v>28300211</v>
      </c>
    </row>
    <row r="887" spans="1:4">
      <c r="A887">
        <v>28300221</v>
      </c>
      <c r="B887" t="s">
        <v>2001</v>
      </c>
      <c r="C887" s="23">
        <v>-6364985.4299999997</v>
      </c>
      <c r="D887" s="441">
        <v>28300221</v>
      </c>
    </row>
    <row r="888" spans="1:4">
      <c r="A888">
        <v>28300232</v>
      </c>
      <c r="B888" t="s">
        <v>487</v>
      </c>
      <c r="C888" s="23">
        <v>-21311281.379999999</v>
      </c>
      <c r="D888" s="441">
        <v>28300232</v>
      </c>
    </row>
    <row r="889" spans="1:4">
      <c r="A889">
        <v>28300252</v>
      </c>
      <c r="B889" t="s">
        <v>1326</v>
      </c>
      <c r="C889" s="23">
        <v>-7120875.9400000004</v>
      </c>
      <c r="D889" s="441">
        <v>28300252</v>
      </c>
    </row>
    <row r="890" spans="1:4">
      <c r="A890">
        <v>28300262</v>
      </c>
      <c r="B890" t="s">
        <v>1327</v>
      </c>
      <c r="C890" s="23">
        <v>-2815350.4</v>
      </c>
      <c r="D890" s="441">
        <v>28300262</v>
      </c>
    </row>
    <row r="891" spans="1:4">
      <c r="A891">
        <v>28300311</v>
      </c>
      <c r="B891" t="s">
        <v>2100</v>
      </c>
      <c r="C891" s="23">
        <v>-7776194.04</v>
      </c>
      <c r="D891" s="441">
        <v>28300311</v>
      </c>
    </row>
    <row r="892" spans="1:4">
      <c r="A892">
        <v>28300361</v>
      </c>
      <c r="B892" t="s">
        <v>67</v>
      </c>
      <c r="C892" s="23">
        <v>-71485314.980000004</v>
      </c>
      <c r="D892" s="441">
        <v>28300361</v>
      </c>
    </row>
    <row r="893" spans="1:4">
      <c r="A893">
        <v>28300362</v>
      </c>
      <c r="B893" t="s">
        <v>68</v>
      </c>
      <c r="C893" s="23">
        <v>-1208409.3600000001</v>
      </c>
      <c r="D893" s="441">
        <v>28300362</v>
      </c>
    </row>
    <row r="894" spans="1:4">
      <c r="A894">
        <v>28300431</v>
      </c>
      <c r="B894" t="s">
        <v>270</v>
      </c>
      <c r="C894" s="23">
        <v>-1689520.85</v>
      </c>
      <c r="D894" s="441">
        <v>28300431</v>
      </c>
    </row>
    <row r="895" spans="1:4">
      <c r="A895">
        <v>28300501</v>
      </c>
      <c r="B895" t="s">
        <v>1169</v>
      </c>
      <c r="C895" s="23">
        <v>1444299.75</v>
      </c>
      <c r="D895" s="441">
        <v>28300501</v>
      </c>
    </row>
    <row r="896" spans="1:4">
      <c r="A896">
        <v>28300503</v>
      </c>
      <c r="B896" t="s">
        <v>899</v>
      </c>
      <c r="C896" s="23">
        <v>-5099180.49</v>
      </c>
      <c r="D896" s="441">
        <v>28300503</v>
      </c>
    </row>
    <row r="897" spans="1:4">
      <c r="A897">
        <v>28300511</v>
      </c>
      <c r="B897" t="s">
        <v>916</v>
      </c>
      <c r="C897" s="23">
        <v>-1350431.6</v>
      </c>
      <c r="D897" s="441">
        <v>28300511</v>
      </c>
    </row>
    <row r="898" spans="1:4">
      <c r="A898">
        <v>28300561</v>
      </c>
      <c r="B898" t="s">
        <v>467</v>
      </c>
      <c r="C898" s="23">
        <v>-14619086.619999999</v>
      </c>
      <c r="D898" s="441">
        <v>28300561</v>
      </c>
    </row>
    <row r="899" spans="1:4">
      <c r="A899">
        <v>28300581</v>
      </c>
      <c r="B899" t="s">
        <v>732</v>
      </c>
      <c r="C899" s="23">
        <v>-9156888.7400000002</v>
      </c>
      <c r="D899" s="441">
        <v>28300581</v>
      </c>
    </row>
    <row r="900" spans="1:4">
      <c r="A900">
        <v>28300651</v>
      </c>
      <c r="B900" t="s">
        <v>563</v>
      </c>
      <c r="C900" s="23">
        <v>-8068876.6399999997</v>
      </c>
      <c r="D900" s="441">
        <v>28300651</v>
      </c>
    </row>
    <row r="901" spans="1:4">
      <c r="A901">
        <v>28300661</v>
      </c>
      <c r="B901" t="s">
        <v>1112</v>
      </c>
      <c r="C901" s="23">
        <v>-9282171.8499999996</v>
      </c>
      <c r="D901" s="441">
        <v>28300661</v>
      </c>
    </row>
    <row r="902" spans="1:4">
      <c r="A902">
        <v>28300721</v>
      </c>
      <c r="B902" t="s">
        <v>1379</v>
      </c>
      <c r="C902" s="23">
        <v>-524953.31999999995</v>
      </c>
      <c r="D902" s="441">
        <v>28300721</v>
      </c>
    </row>
    <row r="903" spans="1:4">
      <c r="A903">
        <v>28300731</v>
      </c>
      <c r="B903" t="s">
        <v>1516</v>
      </c>
      <c r="C903" s="23">
        <v>-6064900.0199999996</v>
      </c>
      <c r="D903" s="441">
        <v>28300731</v>
      </c>
    </row>
    <row r="904" spans="1:4">
      <c r="A904">
        <v>28300741</v>
      </c>
      <c r="B904" t="s">
        <v>1701</v>
      </c>
      <c r="C904" s="23">
        <v>-667738.72</v>
      </c>
      <c r="D904" s="441">
        <v>28300741</v>
      </c>
    </row>
    <row r="905" spans="1:4">
      <c r="A905">
        <v>28300761</v>
      </c>
      <c r="B905" t="s">
        <v>2024</v>
      </c>
      <c r="C905" s="23">
        <v>-2381262.4500000002</v>
      </c>
      <c r="D905" s="441">
        <v>28300761</v>
      </c>
    </row>
    <row r="906" spans="1:4">
      <c r="A906">
        <v>28302001</v>
      </c>
      <c r="B906" t="s">
        <v>1711</v>
      </c>
      <c r="C906" s="23">
        <v>-6649419.2199999997</v>
      </c>
      <c r="D906" s="441">
        <v>28302001</v>
      </c>
    </row>
    <row r="907" spans="1:4">
      <c r="A907">
        <v>28302002</v>
      </c>
      <c r="B907" t="s">
        <v>1712</v>
      </c>
      <c r="C907" s="23">
        <v>-20812411.649999999</v>
      </c>
      <c r="D907" s="441">
        <v>28302002</v>
      </c>
    </row>
    <row r="908" spans="1:4">
      <c r="A908">
        <v>28302011</v>
      </c>
      <c r="B908" t="s">
        <v>1713</v>
      </c>
      <c r="C908" s="23">
        <v>-3076073.3</v>
      </c>
      <c r="D908" s="441">
        <v>28302011</v>
      </c>
    </row>
    <row r="909" spans="1:4">
      <c r="A909">
        <v>28302012</v>
      </c>
      <c r="B909" t="s">
        <v>1714</v>
      </c>
      <c r="C909" s="23">
        <v>-4872530.3</v>
      </c>
      <c r="D909" s="441">
        <v>28302012</v>
      </c>
    </row>
    <row r="910" spans="1:4">
      <c r="A910">
        <v>28302021</v>
      </c>
      <c r="B910" t="s">
        <v>1715</v>
      </c>
      <c r="C910" s="23">
        <v>-10456400.18</v>
      </c>
      <c r="D910" s="441">
        <v>28302021</v>
      </c>
    </row>
    <row r="911" spans="1:4">
      <c r="A911">
        <v>28302022</v>
      </c>
      <c r="B911" t="s">
        <v>1716</v>
      </c>
      <c r="C911" s="23">
        <v>-3667066.61</v>
      </c>
      <c r="D911" s="441">
        <v>28302022</v>
      </c>
    </row>
    <row r="912" spans="1:4">
      <c r="A912">
        <v>28302031</v>
      </c>
      <c r="B912" t="s">
        <v>1826</v>
      </c>
      <c r="C912" s="23">
        <v>-1042303.25</v>
      </c>
      <c r="D912" s="441">
        <v>28302031</v>
      </c>
    </row>
    <row r="913" spans="1:4">
      <c r="A913">
        <v>28302041</v>
      </c>
      <c r="B913" t="s">
        <v>1851</v>
      </c>
      <c r="C913" s="23">
        <v>-6225566.1699999999</v>
      </c>
      <c r="D913" s="441">
        <v>28302041</v>
      </c>
    </row>
    <row r="914" spans="1:4">
      <c r="A914">
        <v>28302051</v>
      </c>
      <c r="B914" t="s">
        <v>1957</v>
      </c>
      <c r="C914" s="23">
        <v>-2064079.31</v>
      </c>
      <c r="D914" s="441">
        <v>28302051</v>
      </c>
    </row>
    <row r="915" spans="1:4">
      <c r="A915">
        <v>28302061</v>
      </c>
      <c r="B915" t="s">
        <v>1976</v>
      </c>
      <c r="C915" s="23">
        <v>-3699257.74</v>
      </c>
      <c r="D915" s="441">
        <v>28302061</v>
      </c>
    </row>
    <row r="916" spans="1:4">
      <c r="A916">
        <v>43800003</v>
      </c>
      <c r="B916" t="s">
        <v>953</v>
      </c>
      <c r="C916" s="23">
        <v>270233278.77999997</v>
      </c>
      <c r="D916" s="441">
        <v>43800003</v>
      </c>
    </row>
    <row r="917" spans="1:4">
      <c r="A917">
        <v>43900003</v>
      </c>
      <c r="B917" t="s">
        <v>672</v>
      </c>
      <c r="C917" s="23">
        <v>5848610</v>
      </c>
      <c r="D917" s="441">
        <v>43900003</v>
      </c>
    </row>
    <row r="918" spans="1:4">
      <c r="A918" t="s">
        <v>191</v>
      </c>
      <c r="B918"/>
      <c r="C918" s="23">
        <v>-304188835.74000001</v>
      </c>
      <c r="D918" s="441" t="s">
        <v>191</v>
      </c>
    </row>
    <row r="964" spans="1:1">
      <c r="A964" s="441" t="s">
        <v>2002</v>
      </c>
    </row>
    <row r="967" spans="1:1">
      <c r="A967" s="441" t="s">
        <v>2003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111"/>
  <sheetViews>
    <sheetView workbookViewId="0">
      <selection activeCell="D1" sqref="D1"/>
    </sheetView>
  </sheetViews>
  <sheetFormatPr defaultColWidth="9.109375" defaultRowHeight="14.4"/>
  <cols>
    <col min="1" max="1" width="44" style="438" bestFit="1" customWidth="1"/>
    <col min="2" max="2" width="41.6640625" style="438" bestFit="1" customWidth="1"/>
    <col min="3" max="3" width="17.33203125" style="438" bestFit="1" customWidth="1"/>
    <col min="4" max="4" width="16.88671875" style="438" customWidth="1"/>
    <col min="5" max="11" width="9.109375" style="438"/>
    <col min="12" max="12" width="13.88671875" style="438" bestFit="1" customWidth="1"/>
    <col min="13" max="16384" width="9.109375" style="438"/>
  </cols>
  <sheetData>
    <row r="1" spans="1:12">
      <c r="A1" s="438">
        <v>10100501</v>
      </c>
      <c r="B1" s="438" t="s">
        <v>438</v>
      </c>
      <c r="C1" s="439">
        <v>9084392089.1399994</v>
      </c>
      <c r="D1" s="438">
        <v>10100501</v>
      </c>
      <c r="E1" s="439"/>
      <c r="F1" s="386" t="s">
        <v>2143</v>
      </c>
      <c r="G1" s="439"/>
      <c r="L1" s="439">
        <v>392738.52</v>
      </c>
    </row>
    <row r="2" spans="1:12">
      <c r="A2" s="438">
        <v>10100502</v>
      </c>
      <c r="B2" s="438" t="s">
        <v>439</v>
      </c>
      <c r="C2" s="439">
        <v>3309214126.1799998</v>
      </c>
      <c r="D2" s="438">
        <v>10100502</v>
      </c>
      <c r="E2" s="439"/>
      <c r="F2" s="386" t="s">
        <v>2144</v>
      </c>
      <c r="G2" s="439"/>
      <c r="L2" s="439">
        <v>3866</v>
      </c>
    </row>
    <row r="3" spans="1:12">
      <c r="A3" s="438">
        <v>10100503</v>
      </c>
      <c r="B3" s="438" t="s">
        <v>440</v>
      </c>
      <c r="C3" s="439">
        <v>466152813.31999999</v>
      </c>
      <c r="D3" s="438">
        <v>10100503</v>
      </c>
      <c r="E3" s="439"/>
      <c r="G3" s="439"/>
    </row>
    <row r="4" spans="1:12">
      <c r="A4" s="438">
        <v>10100602</v>
      </c>
      <c r="B4" s="438" t="s">
        <v>1771</v>
      </c>
      <c r="C4" s="438">
        <v>0</v>
      </c>
      <c r="D4" s="438">
        <v>10100602</v>
      </c>
      <c r="E4" s="439"/>
      <c r="F4" s="438">
        <v>15100291</v>
      </c>
      <c r="G4" s="439" t="s">
        <v>2210</v>
      </c>
      <c r="L4" s="440">
        <v>11106563287</v>
      </c>
    </row>
    <row r="5" spans="1:12">
      <c r="A5" s="438">
        <v>10110013</v>
      </c>
      <c r="B5" s="438" t="s">
        <v>1256</v>
      </c>
      <c r="C5" s="439">
        <v>504307.82</v>
      </c>
      <c r="D5" s="438">
        <v>10110013</v>
      </c>
      <c r="E5" s="439"/>
      <c r="G5" s="439"/>
    </row>
    <row r="6" spans="1:12">
      <c r="A6" s="438">
        <v>10500501</v>
      </c>
      <c r="B6" s="438" t="s">
        <v>441</v>
      </c>
      <c r="C6" s="439">
        <v>49893215.060000002</v>
      </c>
      <c r="D6" s="438">
        <v>10500501</v>
      </c>
      <c r="E6" s="439"/>
      <c r="G6" s="439"/>
    </row>
    <row r="7" spans="1:12">
      <c r="A7" s="438">
        <v>10500502</v>
      </c>
      <c r="B7" s="438" t="s">
        <v>442</v>
      </c>
      <c r="C7" s="439">
        <v>6138742.2699999996</v>
      </c>
      <c r="D7" s="438">
        <v>10500502</v>
      </c>
      <c r="E7" s="439"/>
      <c r="G7" s="439"/>
    </row>
    <row r="8" spans="1:12">
      <c r="A8" s="438">
        <v>10600501</v>
      </c>
      <c r="B8" s="438" t="s">
        <v>443</v>
      </c>
      <c r="C8" s="439">
        <v>21854732.800000001</v>
      </c>
      <c r="D8" s="438">
        <v>10600501</v>
      </c>
      <c r="E8" s="439"/>
      <c r="G8" s="439"/>
    </row>
    <row r="9" spans="1:12">
      <c r="A9" s="438">
        <v>10600502</v>
      </c>
      <c r="B9" s="438" t="s">
        <v>444</v>
      </c>
      <c r="C9" s="439">
        <v>23939605.359999999</v>
      </c>
      <c r="D9" s="438">
        <v>10600502</v>
      </c>
      <c r="E9" s="439"/>
      <c r="G9" s="439"/>
    </row>
    <row r="10" spans="1:12">
      <c r="A10" s="438">
        <v>10600503</v>
      </c>
      <c r="B10" s="438" t="s">
        <v>1199</v>
      </c>
      <c r="C10" s="439">
        <v>3735.28</v>
      </c>
      <c r="D10" s="438">
        <v>10600503</v>
      </c>
      <c r="E10" s="439"/>
      <c r="G10" s="439"/>
    </row>
    <row r="11" spans="1:12">
      <c r="A11" s="438">
        <v>10700013</v>
      </c>
      <c r="B11" s="438" t="s">
        <v>920</v>
      </c>
      <c r="C11" s="439">
        <v>1126032.0900000001</v>
      </c>
      <c r="D11" s="438">
        <v>10700013</v>
      </c>
      <c r="E11" s="439"/>
    </row>
    <row r="12" spans="1:12">
      <c r="A12" s="438">
        <v>10700023</v>
      </c>
      <c r="B12" s="438" t="s">
        <v>1198</v>
      </c>
      <c r="C12" s="439">
        <v>-393750</v>
      </c>
      <c r="D12" s="438">
        <v>10700023</v>
      </c>
      <c r="E12" s="439"/>
    </row>
    <row r="13" spans="1:12">
      <c r="A13" s="438">
        <v>10700031</v>
      </c>
      <c r="B13" s="438" t="s">
        <v>1394</v>
      </c>
      <c r="C13" s="438">
        <v>0</v>
      </c>
      <c r="D13" s="438">
        <v>10700031</v>
      </c>
      <c r="E13" s="439"/>
    </row>
    <row r="14" spans="1:12">
      <c r="A14" s="438">
        <v>10700501</v>
      </c>
      <c r="B14" s="438" t="s">
        <v>195</v>
      </c>
      <c r="C14" s="439">
        <v>230892475.13</v>
      </c>
      <c r="D14" s="438">
        <v>10700501</v>
      </c>
      <c r="E14" s="439"/>
    </row>
    <row r="15" spans="1:12">
      <c r="A15" s="438">
        <v>10700502</v>
      </c>
      <c r="B15" s="438" t="s">
        <v>445</v>
      </c>
      <c r="C15" s="439">
        <v>74962481.879999995</v>
      </c>
      <c r="D15" s="438">
        <v>10700502</v>
      </c>
      <c r="E15" s="439"/>
    </row>
    <row r="16" spans="1:12">
      <c r="A16" s="438">
        <v>10700503</v>
      </c>
      <c r="B16" s="438" t="s">
        <v>988</v>
      </c>
      <c r="C16" s="439">
        <v>67828148.489999995</v>
      </c>
      <c r="D16" s="438">
        <v>10700503</v>
      </c>
      <c r="E16" s="439"/>
    </row>
    <row r="17" spans="1:7">
      <c r="A17" s="438">
        <v>10700601</v>
      </c>
      <c r="B17" s="438" t="s">
        <v>1736</v>
      </c>
      <c r="C17" s="439">
        <v>241645.69</v>
      </c>
      <c r="D17" s="438">
        <v>10700601</v>
      </c>
      <c r="E17" s="439"/>
    </row>
    <row r="18" spans="1:7">
      <c r="A18" s="438">
        <v>10700602</v>
      </c>
      <c r="B18" s="438" t="s">
        <v>1737</v>
      </c>
      <c r="C18" s="439">
        <v>278208</v>
      </c>
      <c r="D18" s="438">
        <v>10700602</v>
      </c>
      <c r="E18" s="439"/>
      <c r="G18" s="439"/>
    </row>
    <row r="19" spans="1:7">
      <c r="A19" s="438">
        <v>10700603</v>
      </c>
      <c r="B19" s="438" t="s">
        <v>1969</v>
      </c>
      <c r="C19" s="438">
        <v>0</v>
      </c>
      <c r="D19" s="438">
        <v>10700603</v>
      </c>
      <c r="E19" s="439"/>
      <c r="G19" s="439"/>
    </row>
    <row r="20" spans="1:7">
      <c r="A20" s="438">
        <v>10800061</v>
      </c>
      <c r="B20" s="438" t="s">
        <v>452</v>
      </c>
      <c r="C20" s="439">
        <v>-77934546</v>
      </c>
      <c r="D20" s="438">
        <v>10800061</v>
      </c>
      <c r="E20" s="439"/>
      <c r="G20" s="439"/>
    </row>
    <row r="21" spans="1:7">
      <c r="A21" s="438">
        <v>10800062</v>
      </c>
      <c r="B21" s="438" t="s">
        <v>452</v>
      </c>
      <c r="C21" s="439">
        <v>-258436519</v>
      </c>
      <c r="D21" s="438">
        <v>10800062</v>
      </c>
      <c r="E21" s="439"/>
      <c r="G21" s="439"/>
    </row>
    <row r="22" spans="1:7">
      <c r="A22" s="438">
        <v>10800071</v>
      </c>
      <c r="B22" s="438" t="s">
        <v>453</v>
      </c>
      <c r="C22" s="439">
        <v>77934546</v>
      </c>
      <c r="D22" s="438">
        <v>10800071</v>
      </c>
    </row>
    <row r="23" spans="1:7">
      <c r="A23" s="438">
        <v>10800072</v>
      </c>
      <c r="B23" s="438" t="s">
        <v>453</v>
      </c>
      <c r="C23" s="439">
        <v>258436519</v>
      </c>
      <c r="D23" s="438">
        <v>10800072</v>
      </c>
    </row>
    <row r="24" spans="1:7">
      <c r="A24" s="438">
        <v>10800501</v>
      </c>
      <c r="B24" s="438" t="s">
        <v>275</v>
      </c>
      <c r="C24" s="439">
        <v>-3419124740.4400001</v>
      </c>
      <c r="D24" s="438">
        <v>10800501</v>
      </c>
      <c r="E24" s="439"/>
      <c r="G24" s="439"/>
    </row>
    <row r="25" spans="1:7">
      <c r="A25" s="438">
        <v>10800502</v>
      </c>
      <c r="B25" s="438" t="s">
        <v>276</v>
      </c>
      <c r="C25" s="439">
        <v>-1268552527.8099999</v>
      </c>
      <c r="D25" s="438">
        <v>10800502</v>
      </c>
      <c r="E25" s="439"/>
      <c r="G25" s="439"/>
    </row>
    <row r="26" spans="1:7">
      <c r="A26" s="438">
        <v>10800503</v>
      </c>
      <c r="B26" s="438" t="s">
        <v>547</v>
      </c>
      <c r="C26" s="439">
        <v>-100565337.55</v>
      </c>
      <c r="D26" s="438">
        <v>10800503</v>
      </c>
      <c r="E26" s="439"/>
      <c r="G26" s="439"/>
    </row>
    <row r="27" spans="1:7">
      <c r="A27" s="438">
        <v>10800541</v>
      </c>
      <c r="B27" s="438" t="s">
        <v>29</v>
      </c>
      <c r="C27" s="439">
        <v>8583513.8599999994</v>
      </c>
      <c r="D27" s="438">
        <v>10800541</v>
      </c>
      <c r="E27" s="439"/>
      <c r="G27" s="439"/>
    </row>
    <row r="28" spans="1:7">
      <c r="A28" s="438">
        <v>10800543</v>
      </c>
      <c r="B28" s="438" t="s">
        <v>30</v>
      </c>
      <c r="C28" s="439">
        <v>174752.75</v>
      </c>
      <c r="D28" s="438">
        <v>10800543</v>
      </c>
      <c r="E28" s="439"/>
      <c r="G28" s="439"/>
    </row>
    <row r="29" spans="1:7">
      <c r="A29" s="438">
        <v>10800552</v>
      </c>
      <c r="B29" s="438" t="s">
        <v>548</v>
      </c>
      <c r="C29" s="439">
        <v>3454758.04</v>
      </c>
      <c r="D29" s="438">
        <v>10800552</v>
      </c>
      <c r="E29" s="439"/>
      <c r="G29" s="439"/>
    </row>
    <row r="30" spans="1:7">
      <c r="A30" s="438">
        <v>10800602</v>
      </c>
      <c r="B30" s="438" t="s">
        <v>1772</v>
      </c>
      <c r="C30" s="438">
        <v>0</v>
      </c>
      <c r="D30" s="438">
        <v>10800602</v>
      </c>
      <c r="E30" s="439"/>
      <c r="G30" s="439"/>
    </row>
    <row r="31" spans="1:7">
      <c r="A31" s="438">
        <v>11100501</v>
      </c>
      <c r="B31" s="438" t="s">
        <v>371</v>
      </c>
      <c r="C31" s="439">
        <v>-29141846.27</v>
      </c>
      <c r="D31" s="438">
        <v>11100501</v>
      </c>
      <c r="E31" s="439"/>
      <c r="G31" s="439"/>
    </row>
    <row r="32" spans="1:7">
      <c r="A32" s="438">
        <v>11100502</v>
      </c>
      <c r="B32" s="438" t="s">
        <v>372</v>
      </c>
      <c r="C32" s="439">
        <v>-5526311.2699999996</v>
      </c>
      <c r="D32" s="438">
        <v>11100502</v>
      </c>
      <c r="E32" s="439"/>
      <c r="G32" s="439"/>
    </row>
    <row r="33" spans="1:7">
      <c r="A33" s="438">
        <v>11100503</v>
      </c>
      <c r="B33" s="438" t="s">
        <v>373</v>
      </c>
      <c r="C33" s="439">
        <v>-86561186.120000005</v>
      </c>
      <c r="D33" s="438">
        <v>11100503</v>
      </c>
      <c r="E33" s="439"/>
      <c r="G33" s="439"/>
    </row>
    <row r="34" spans="1:7">
      <c r="A34" s="438">
        <v>11400001</v>
      </c>
      <c r="B34" s="438" t="s">
        <v>101</v>
      </c>
      <c r="C34" s="439">
        <v>946172.25</v>
      </c>
      <c r="D34" s="438">
        <v>11400001</v>
      </c>
      <c r="E34" s="439"/>
    </row>
    <row r="35" spans="1:7">
      <c r="A35" s="438">
        <v>11400011</v>
      </c>
      <c r="B35" s="438" t="s">
        <v>1005</v>
      </c>
      <c r="C35" s="439">
        <v>302358.01</v>
      </c>
      <c r="D35" s="438">
        <v>11400011</v>
      </c>
      <c r="E35" s="439"/>
    </row>
    <row r="36" spans="1:7">
      <c r="A36" s="438">
        <v>11400031</v>
      </c>
      <c r="B36" s="438" t="s">
        <v>812</v>
      </c>
      <c r="C36" s="439">
        <v>76622596.840000004</v>
      </c>
      <c r="D36" s="438">
        <v>11400031</v>
      </c>
      <c r="E36" s="439"/>
      <c r="G36" s="439"/>
    </row>
    <row r="37" spans="1:7">
      <c r="A37" s="438">
        <v>11400061</v>
      </c>
      <c r="B37" s="438" t="s">
        <v>736</v>
      </c>
      <c r="C37" s="439">
        <v>156960790.84</v>
      </c>
      <c r="D37" s="438">
        <v>11400061</v>
      </c>
    </row>
    <row r="38" spans="1:7">
      <c r="A38" s="438">
        <v>11400071</v>
      </c>
      <c r="B38" s="438" t="s">
        <v>1054</v>
      </c>
      <c r="C38" s="439">
        <v>16950332.899999999</v>
      </c>
      <c r="D38" s="438">
        <v>11400071</v>
      </c>
    </row>
    <row r="39" spans="1:7">
      <c r="A39" s="438">
        <v>11400091</v>
      </c>
      <c r="B39" s="438" t="s">
        <v>1506</v>
      </c>
      <c r="C39" s="439">
        <v>31009424.030000001</v>
      </c>
      <c r="D39" s="438">
        <v>11400091</v>
      </c>
      <c r="E39" s="439"/>
      <c r="G39" s="439"/>
    </row>
    <row r="40" spans="1:7">
      <c r="A40" s="438">
        <v>11500001</v>
      </c>
      <c r="B40" s="438" t="s">
        <v>476</v>
      </c>
      <c r="C40" s="439">
        <v>-871639</v>
      </c>
      <c r="D40" s="438">
        <v>11500001</v>
      </c>
      <c r="E40" s="439"/>
      <c r="G40" s="439"/>
    </row>
    <row r="41" spans="1:7">
      <c r="A41" s="438">
        <v>11500011</v>
      </c>
      <c r="B41" s="438" t="s">
        <v>320</v>
      </c>
      <c r="C41" s="439">
        <v>-302358.01</v>
      </c>
      <c r="D41" s="438">
        <v>11500011</v>
      </c>
      <c r="E41" s="439"/>
      <c r="G41" s="439"/>
    </row>
    <row r="42" spans="1:7">
      <c r="A42" s="438">
        <v>11500031</v>
      </c>
      <c r="B42" s="438" t="s">
        <v>695</v>
      </c>
      <c r="C42" s="439">
        <v>-58273363.659999996</v>
      </c>
      <c r="D42" s="438">
        <v>11500031</v>
      </c>
      <c r="E42" s="439"/>
      <c r="G42" s="439"/>
    </row>
    <row r="43" spans="1:7">
      <c r="A43" s="438">
        <v>11500041</v>
      </c>
      <c r="B43" s="438" t="s">
        <v>727</v>
      </c>
      <c r="C43" s="439">
        <v>-32182431.52</v>
      </c>
      <c r="D43" s="438">
        <v>11500041</v>
      </c>
      <c r="E43" s="439"/>
      <c r="G43" s="439"/>
    </row>
    <row r="44" spans="1:7">
      <c r="A44" s="438">
        <v>11500051</v>
      </c>
      <c r="B44" s="438" t="s">
        <v>1055</v>
      </c>
      <c r="C44" s="439">
        <v>-15603289.15</v>
      </c>
      <c r="D44" s="438">
        <v>11500051</v>
      </c>
      <c r="E44" s="439"/>
      <c r="G44" s="439"/>
    </row>
    <row r="45" spans="1:7">
      <c r="A45" s="438">
        <v>11500061</v>
      </c>
      <c r="B45" s="438" t="s">
        <v>1508</v>
      </c>
      <c r="C45" s="439">
        <v>-3481864.42</v>
      </c>
      <c r="D45" s="438">
        <v>11500061</v>
      </c>
      <c r="E45" s="439"/>
      <c r="G45" s="439"/>
    </row>
    <row r="46" spans="1:7">
      <c r="A46" s="438">
        <v>11730002</v>
      </c>
      <c r="B46" s="438" t="s">
        <v>321</v>
      </c>
      <c r="C46" s="439">
        <v>8654564.4700000007</v>
      </c>
      <c r="D46" s="438">
        <v>11730002</v>
      </c>
      <c r="E46" s="439"/>
    </row>
    <row r="47" spans="1:7">
      <c r="A47" s="438">
        <v>12100503</v>
      </c>
      <c r="B47" s="438" t="s">
        <v>374</v>
      </c>
      <c r="C47" s="439">
        <v>214028.94</v>
      </c>
      <c r="D47" s="438">
        <v>12100503</v>
      </c>
      <c r="E47" s="439"/>
      <c r="G47" s="439"/>
    </row>
    <row r="48" spans="1:7">
      <c r="A48" s="438">
        <v>12100513</v>
      </c>
      <c r="B48" s="438" t="s">
        <v>375</v>
      </c>
      <c r="C48" s="439">
        <v>3739500.31</v>
      </c>
      <c r="D48" s="438">
        <v>12100513</v>
      </c>
      <c r="E48" s="439"/>
      <c r="G48" s="439"/>
    </row>
    <row r="49" spans="1:7">
      <c r="A49" s="438">
        <v>12200503</v>
      </c>
      <c r="B49" s="438" t="s">
        <v>376</v>
      </c>
      <c r="C49" s="439">
        <v>398835.72</v>
      </c>
      <c r="D49" s="438">
        <v>12200503</v>
      </c>
      <c r="E49" s="439"/>
      <c r="G49" s="439"/>
    </row>
    <row r="50" spans="1:7">
      <c r="A50" s="438">
        <v>12310000</v>
      </c>
      <c r="B50" s="438" t="s">
        <v>416</v>
      </c>
      <c r="C50" s="439">
        <v>29594520</v>
      </c>
      <c r="D50" s="438">
        <v>12310000</v>
      </c>
      <c r="E50" s="439"/>
      <c r="G50" s="439"/>
    </row>
    <row r="51" spans="1:7">
      <c r="A51" s="438">
        <v>12400043</v>
      </c>
      <c r="B51" s="438" t="s">
        <v>594</v>
      </c>
      <c r="C51" s="439">
        <v>48384574.240000002</v>
      </c>
      <c r="D51" s="438">
        <v>12400043</v>
      </c>
    </row>
    <row r="52" spans="1:7">
      <c r="A52" s="438">
        <v>12400503</v>
      </c>
      <c r="B52" s="438" t="s">
        <v>171</v>
      </c>
      <c r="C52" s="439">
        <v>543283.56999999995</v>
      </c>
      <c r="D52" s="438">
        <v>12400503</v>
      </c>
    </row>
    <row r="53" spans="1:7">
      <c r="A53" s="438">
        <v>12400542</v>
      </c>
      <c r="B53" s="438" t="s">
        <v>2121</v>
      </c>
      <c r="C53" s="439">
        <v>-7277400</v>
      </c>
      <c r="D53" s="438">
        <v>12400542</v>
      </c>
      <c r="E53" s="439"/>
      <c r="G53" s="439"/>
    </row>
    <row r="54" spans="1:7">
      <c r="A54" s="438">
        <v>12400552</v>
      </c>
      <c r="B54" s="438" t="s">
        <v>2122</v>
      </c>
      <c r="C54" s="439">
        <v>7277400</v>
      </c>
      <c r="D54" s="438">
        <v>12400552</v>
      </c>
      <c r="E54" s="439"/>
      <c r="G54" s="439"/>
    </row>
    <row r="55" spans="1:7">
      <c r="A55" s="438">
        <v>12400553</v>
      </c>
      <c r="B55" s="438" t="s">
        <v>927</v>
      </c>
      <c r="C55" s="439">
        <v>1309956.4099999999</v>
      </c>
      <c r="D55" s="438">
        <v>12400553</v>
      </c>
      <c r="E55" s="439"/>
      <c r="G55" s="439"/>
    </row>
    <row r="56" spans="1:7">
      <c r="A56" s="438">
        <v>12400723</v>
      </c>
      <c r="B56" s="438" t="s">
        <v>1227</v>
      </c>
      <c r="C56" s="439">
        <v>42156</v>
      </c>
      <c r="D56" s="438">
        <v>12400723</v>
      </c>
      <c r="E56" s="439"/>
      <c r="G56" s="439"/>
    </row>
    <row r="57" spans="1:7">
      <c r="A57" s="438">
        <v>12400743</v>
      </c>
      <c r="B57" s="438" t="s">
        <v>1795</v>
      </c>
      <c r="C57" s="438">
        <v>0</v>
      </c>
      <c r="D57" s="438">
        <v>12400743</v>
      </c>
      <c r="E57" s="439"/>
      <c r="G57" s="439"/>
    </row>
    <row r="58" spans="1:7">
      <c r="A58" s="438">
        <v>12800001</v>
      </c>
      <c r="B58" s="438" t="s">
        <v>1309</v>
      </c>
      <c r="C58" s="439">
        <v>18500000</v>
      </c>
      <c r="D58" s="438">
        <v>12800001</v>
      </c>
      <c r="E58" s="439"/>
      <c r="G58" s="439"/>
    </row>
    <row r="59" spans="1:7">
      <c r="A59" s="438">
        <v>12800003</v>
      </c>
      <c r="B59" s="438" t="s">
        <v>1989</v>
      </c>
      <c r="C59" s="438">
        <v>0</v>
      </c>
      <c r="D59" s="438">
        <v>12800003</v>
      </c>
      <c r="E59" s="439"/>
      <c r="G59" s="439"/>
    </row>
    <row r="60" spans="1:7">
      <c r="A60" s="438">
        <v>12800011</v>
      </c>
      <c r="B60" s="438" t="s">
        <v>1496</v>
      </c>
      <c r="C60" s="439">
        <v>1661926.61</v>
      </c>
      <c r="D60" s="438">
        <v>12800011</v>
      </c>
      <c r="E60" s="439"/>
      <c r="G60" s="439"/>
    </row>
    <row r="61" spans="1:7">
      <c r="A61" s="438">
        <v>13100543</v>
      </c>
      <c r="B61" s="438" t="s">
        <v>810</v>
      </c>
      <c r="C61" s="439">
        <v>108111.67999999999</v>
      </c>
      <c r="D61" s="438">
        <v>13100543</v>
      </c>
      <c r="E61" s="439"/>
      <c r="G61" s="439"/>
    </row>
    <row r="62" spans="1:7">
      <c r="A62" s="438">
        <v>13100563</v>
      </c>
      <c r="B62" s="438" t="s">
        <v>1597</v>
      </c>
      <c r="C62" s="439">
        <v>426208.72</v>
      </c>
      <c r="D62" s="438">
        <v>13100563</v>
      </c>
      <c r="E62" s="439"/>
      <c r="G62" s="439"/>
    </row>
    <row r="63" spans="1:7">
      <c r="A63" s="438">
        <v>13100573</v>
      </c>
      <c r="B63" s="438" t="s">
        <v>281</v>
      </c>
      <c r="C63" s="439">
        <v>15150.87</v>
      </c>
      <c r="D63" s="438">
        <v>13100573</v>
      </c>
      <c r="E63" s="439"/>
      <c r="G63" s="439"/>
    </row>
    <row r="64" spans="1:7">
      <c r="A64" s="438">
        <v>13101003</v>
      </c>
      <c r="B64" s="438" t="s">
        <v>1598</v>
      </c>
      <c r="C64" s="439">
        <v>9989261.3399999999</v>
      </c>
      <c r="D64" s="438">
        <v>13101003</v>
      </c>
      <c r="E64" s="439"/>
      <c r="G64" s="439"/>
    </row>
    <row r="65" spans="1:7">
      <c r="A65" s="438">
        <v>13101013</v>
      </c>
      <c r="B65" s="438" t="s">
        <v>1599</v>
      </c>
      <c r="C65" s="438">
        <v>0</v>
      </c>
      <c r="D65" s="438">
        <v>13101013</v>
      </c>
      <c r="E65" s="439"/>
      <c r="G65" s="439"/>
    </row>
    <row r="66" spans="1:7">
      <c r="A66" s="438">
        <v>13101023</v>
      </c>
      <c r="B66" s="438" t="s">
        <v>908</v>
      </c>
      <c r="C66" s="439">
        <v>23166717.18</v>
      </c>
      <c r="D66" s="438">
        <v>13101023</v>
      </c>
      <c r="E66" s="439"/>
      <c r="G66" s="439"/>
    </row>
    <row r="67" spans="1:7">
      <c r="A67" s="438">
        <v>13101033</v>
      </c>
      <c r="B67" s="438" t="s">
        <v>1600</v>
      </c>
      <c r="C67" s="439">
        <v>434305.31</v>
      </c>
      <c r="D67" s="438">
        <v>13101033</v>
      </c>
      <c r="E67" s="439"/>
      <c r="G67" s="439"/>
    </row>
    <row r="68" spans="1:7">
      <c r="A68" s="438">
        <v>13101113</v>
      </c>
      <c r="B68" s="438" t="s">
        <v>130</v>
      </c>
      <c r="C68" s="439">
        <v>-10361872.16</v>
      </c>
      <c r="D68" s="438">
        <v>13101113</v>
      </c>
      <c r="E68" s="439"/>
      <c r="G68" s="439"/>
    </row>
    <row r="69" spans="1:7">
      <c r="A69" s="438">
        <v>13101123</v>
      </c>
      <c r="B69" s="438" t="s">
        <v>89</v>
      </c>
      <c r="C69" s="439">
        <v>-1724276.44</v>
      </c>
      <c r="D69" s="438">
        <v>13101123</v>
      </c>
      <c r="E69" s="439"/>
      <c r="G69" s="439"/>
    </row>
    <row r="70" spans="1:7">
      <c r="A70" s="438">
        <v>13101133</v>
      </c>
      <c r="B70" s="438" t="s">
        <v>1641</v>
      </c>
      <c r="C70" s="438">
        <v>559.39</v>
      </c>
      <c r="D70" s="438">
        <v>13101133</v>
      </c>
      <c r="E70" s="439"/>
    </row>
    <row r="71" spans="1:7">
      <c r="A71" s="438">
        <v>13101163</v>
      </c>
      <c r="B71" s="438" t="s">
        <v>200</v>
      </c>
      <c r="C71" s="439">
        <v>113144.24</v>
      </c>
      <c r="D71" s="438">
        <v>13101163</v>
      </c>
      <c r="E71" s="439"/>
      <c r="G71" s="439"/>
    </row>
    <row r="72" spans="1:7">
      <c r="A72" s="438">
        <v>13101183</v>
      </c>
      <c r="B72" s="438" t="s">
        <v>844</v>
      </c>
      <c r="C72" s="439">
        <v>1397061.22</v>
      </c>
      <c r="D72" s="438">
        <v>13101183</v>
      </c>
      <c r="E72" s="439"/>
      <c r="G72" s="439"/>
    </row>
    <row r="73" spans="1:7">
      <c r="A73" s="438">
        <v>13101193</v>
      </c>
      <c r="B73" s="438" t="s">
        <v>1247</v>
      </c>
      <c r="C73" s="439">
        <v>21788.35</v>
      </c>
      <c r="D73" s="438">
        <v>13101193</v>
      </c>
      <c r="E73" s="439"/>
      <c r="G73" s="439"/>
    </row>
    <row r="74" spans="1:7">
      <c r="A74" s="438">
        <v>13101253</v>
      </c>
      <c r="B74" s="438" t="s">
        <v>1072</v>
      </c>
      <c r="C74" s="439">
        <v>7984.87</v>
      </c>
      <c r="D74" s="438">
        <v>13101253</v>
      </c>
      <c r="E74" s="439"/>
      <c r="G74" s="439"/>
    </row>
    <row r="75" spans="1:7">
      <c r="A75" s="438">
        <v>13109003</v>
      </c>
      <c r="B75" s="438" t="s">
        <v>1642</v>
      </c>
      <c r="C75" s="439">
        <v>71941.67</v>
      </c>
      <c r="D75" s="438">
        <v>13109003</v>
      </c>
      <c r="E75" s="439"/>
      <c r="G75" s="439"/>
    </row>
    <row r="76" spans="1:7">
      <c r="A76" s="438">
        <v>13109013</v>
      </c>
      <c r="B76" s="438" t="s">
        <v>1643</v>
      </c>
      <c r="C76" s="439">
        <v>3866</v>
      </c>
      <c r="D76" s="438">
        <v>13109013</v>
      </c>
      <c r="E76" s="439"/>
      <c r="G76" s="439"/>
    </row>
    <row r="77" spans="1:7">
      <c r="A77" s="438">
        <v>13400021</v>
      </c>
      <c r="B77" s="438" t="s">
        <v>654</v>
      </c>
      <c r="C77" s="439">
        <v>9861609.4000000004</v>
      </c>
      <c r="D77" s="438">
        <v>13400021</v>
      </c>
    </row>
    <row r="78" spans="1:7">
      <c r="A78" s="438">
        <v>13400031</v>
      </c>
      <c r="B78" s="438" t="s">
        <v>655</v>
      </c>
      <c r="C78" s="439">
        <v>-9861609.4000000004</v>
      </c>
      <c r="D78" s="438">
        <v>13400031</v>
      </c>
      <c r="E78" s="439"/>
      <c r="G78" s="439"/>
    </row>
    <row r="79" spans="1:7">
      <c r="A79" s="438">
        <v>13400073</v>
      </c>
      <c r="B79" s="438" t="s">
        <v>529</v>
      </c>
      <c r="C79" s="439">
        <v>1157625.3600000001</v>
      </c>
      <c r="D79" s="438">
        <v>13400073</v>
      </c>
    </row>
    <row r="80" spans="1:7">
      <c r="A80" s="438">
        <v>13400111</v>
      </c>
      <c r="B80" s="438" t="s">
        <v>544</v>
      </c>
      <c r="C80" s="439">
        <v>145714</v>
      </c>
      <c r="D80" s="438">
        <v>13400111</v>
      </c>
    </row>
    <row r="81" spans="1:7">
      <c r="A81" s="438">
        <v>13400123</v>
      </c>
      <c r="B81" s="438" t="s">
        <v>1192</v>
      </c>
      <c r="C81" s="439">
        <v>413812.9</v>
      </c>
      <c r="D81" s="438">
        <v>13400123</v>
      </c>
    </row>
    <row r="82" spans="1:7">
      <c r="A82" s="438">
        <v>13400201</v>
      </c>
      <c r="B82" s="438" t="s">
        <v>2145</v>
      </c>
      <c r="C82" s="438">
        <v>0</v>
      </c>
      <c r="D82" s="438">
        <v>13400201</v>
      </c>
      <c r="E82" s="439"/>
    </row>
    <row r="83" spans="1:7">
      <c r="A83" s="438">
        <v>13400211</v>
      </c>
      <c r="B83" s="438" t="s">
        <v>1248</v>
      </c>
      <c r="C83" s="439">
        <v>52300</v>
      </c>
      <c r="D83" s="438">
        <v>13400211</v>
      </c>
      <c r="E83" s="439"/>
      <c r="G83" s="439"/>
    </row>
    <row r="84" spans="1:7">
      <c r="A84" s="438">
        <v>13400241</v>
      </c>
      <c r="B84" s="438" t="s">
        <v>1839</v>
      </c>
      <c r="C84" s="439">
        <v>449616</v>
      </c>
      <c r="D84" s="438">
        <v>13400241</v>
      </c>
      <c r="E84" s="439"/>
      <c r="G84" s="439"/>
    </row>
    <row r="85" spans="1:7">
      <c r="A85" s="438">
        <v>13400251</v>
      </c>
      <c r="B85" s="438" t="s">
        <v>2146</v>
      </c>
      <c r="C85" s="438">
        <v>0</v>
      </c>
      <c r="D85" s="438">
        <v>13400251</v>
      </c>
      <c r="E85" s="439"/>
      <c r="G85" s="439"/>
    </row>
    <row r="86" spans="1:7">
      <c r="A86" s="438">
        <v>13400261</v>
      </c>
      <c r="B86" s="438" t="s">
        <v>1934</v>
      </c>
      <c r="C86" s="439">
        <v>78717</v>
      </c>
      <c r="D86" s="438">
        <v>13400261</v>
      </c>
    </row>
    <row r="87" spans="1:7">
      <c r="A87" s="438">
        <v>13400271</v>
      </c>
      <c r="B87" s="438" t="s">
        <v>1303</v>
      </c>
      <c r="C87" s="439">
        <v>169784.71</v>
      </c>
      <c r="D87" s="438">
        <v>13400271</v>
      </c>
    </row>
    <row r="88" spans="1:7">
      <c r="A88" s="438">
        <v>13400281</v>
      </c>
      <c r="B88" s="438" t="s">
        <v>1285</v>
      </c>
      <c r="C88" s="439">
        <v>92631.12</v>
      </c>
      <c r="D88" s="438">
        <v>13400281</v>
      </c>
      <c r="E88" s="439"/>
      <c r="G88" s="439"/>
    </row>
    <row r="89" spans="1:7">
      <c r="A89" s="438">
        <v>13400311</v>
      </c>
      <c r="B89" s="438" t="s">
        <v>1666</v>
      </c>
      <c r="C89" s="439">
        <v>194700</v>
      </c>
      <c r="D89" s="438">
        <v>13400311</v>
      </c>
      <c r="E89" s="439"/>
      <c r="G89" s="439"/>
    </row>
    <row r="90" spans="1:7">
      <c r="A90" s="438">
        <v>13400321</v>
      </c>
      <c r="B90" s="438" t="s">
        <v>2057</v>
      </c>
      <c r="C90" s="439">
        <v>44370</v>
      </c>
      <c r="D90" s="438">
        <v>13400321</v>
      </c>
      <c r="E90" s="439"/>
      <c r="G90" s="439"/>
    </row>
    <row r="91" spans="1:7">
      <c r="A91" s="438">
        <v>13400332</v>
      </c>
      <c r="B91" s="438" t="s">
        <v>2007</v>
      </c>
      <c r="C91" s="439">
        <v>820172.72</v>
      </c>
      <c r="D91" s="438">
        <v>13400332</v>
      </c>
      <c r="E91" s="439"/>
      <c r="G91" s="439"/>
    </row>
    <row r="92" spans="1:7">
      <c r="A92" s="438">
        <v>13500003</v>
      </c>
      <c r="B92" s="438" t="s">
        <v>691</v>
      </c>
      <c r="C92" s="439">
        <v>17165.009999999998</v>
      </c>
      <c r="D92" s="438">
        <v>13500003</v>
      </c>
      <c r="E92" s="439"/>
      <c r="G92" s="439"/>
    </row>
    <row r="93" spans="1:7">
      <c r="A93" s="438">
        <v>13500041</v>
      </c>
      <c r="B93" s="438" t="s">
        <v>471</v>
      </c>
      <c r="C93" s="438">
        <v>0</v>
      </c>
      <c r="D93" s="438">
        <v>13500041</v>
      </c>
      <c r="E93" s="439"/>
      <c r="G93" s="439"/>
    </row>
    <row r="94" spans="1:7">
      <c r="A94" s="438">
        <v>13500051</v>
      </c>
      <c r="B94" s="438" t="s">
        <v>148</v>
      </c>
      <c r="C94" s="439">
        <v>73353</v>
      </c>
      <c r="D94" s="438">
        <v>13500051</v>
      </c>
      <c r="E94" s="439"/>
      <c r="G94" s="439"/>
    </row>
    <row r="95" spans="1:7">
      <c r="A95" s="438">
        <v>13500061</v>
      </c>
      <c r="B95" s="438" t="s">
        <v>650</v>
      </c>
      <c r="C95" s="439">
        <v>1938403</v>
      </c>
      <c r="D95" s="438">
        <v>13500061</v>
      </c>
      <c r="E95" s="439"/>
      <c r="G95" s="439"/>
    </row>
    <row r="96" spans="1:7">
      <c r="A96" s="438">
        <v>13500071</v>
      </c>
      <c r="B96" s="438" t="s">
        <v>651</v>
      </c>
      <c r="C96" s="439">
        <v>1073505</v>
      </c>
      <c r="D96" s="438">
        <v>13500071</v>
      </c>
      <c r="E96" s="439"/>
      <c r="G96" s="439"/>
    </row>
    <row r="97" spans="1:7">
      <c r="A97" s="438">
        <v>13500183</v>
      </c>
      <c r="B97" s="438" t="s">
        <v>1210</v>
      </c>
      <c r="C97" s="439">
        <v>100000</v>
      </c>
      <c r="D97" s="438">
        <v>13500183</v>
      </c>
      <c r="G97" s="439"/>
    </row>
    <row r="98" spans="1:7">
      <c r="A98" s="438">
        <v>13500192</v>
      </c>
      <c r="B98" s="438" t="s">
        <v>1332</v>
      </c>
      <c r="C98" s="439">
        <v>6000</v>
      </c>
      <c r="D98" s="438">
        <v>13500192</v>
      </c>
      <c r="G98" s="439"/>
    </row>
    <row r="99" spans="1:7">
      <c r="A99" s="438">
        <v>13500201</v>
      </c>
      <c r="B99" s="438" t="s">
        <v>1498</v>
      </c>
      <c r="C99" s="439">
        <v>506560.06</v>
      </c>
      <c r="D99" s="438">
        <v>13500201</v>
      </c>
      <c r="E99" s="439"/>
      <c r="G99" s="439"/>
    </row>
    <row r="100" spans="1:7">
      <c r="A100" s="438">
        <v>14100311</v>
      </c>
      <c r="B100" s="438" t="s">
        <v>51</v>
      </c>
      <c r="C100" s="439">
        <v>3312955.02</v>
      </c>
      <c r="D100" s="438">
        <v>14100311</v>
      </c>
      <c r="E100" s="439"/>
      <c r="G100" s="439"/>
    </row>
    <row r="101" spans="1:7">
      <c r="A101" s="438">
        <v>14200003</v>
      </c>
      <c r="B101" s="438" t="s">
        <v>142</v>
      </c>
      <c r="C101" s="438">
        <v>0</v>
      </c>
      <c r="D101" s="438">
        <v>14200003</v>
      </c>
      <c r="E101" s="439"/>
      <c r="G101" s="439"/>
    </row>
    <row r="102" spans="1:7">
      <c r="A102" s="438">
        <v>14200201</v>
      </c>
      <c r="B102" s="438" t="s">
        <v>1607</v>
      </c>
      <c r="C102" s="439">
        <v>149815430.97999999</v>
      </c>
      <c r="D102" s="438">
        <v>14200201</v>
      </c>
      <c r="E102" s="439"/>
      <c r="G102" s="439"/>
    </row>
    <row r="103" spans="1:7">
      <c r="A103" s="438">
        <v>14200202</v>
      </c>
      <c r="B103" s="438" t="s">
        <v>1608</v>
      </c>
      <c r="C103" s="439">
        <v>61400055.880000003</v>
      </c>
      <c r="D103" s="438">
        <v>14200202</v>
      </c>
      <c r="E103" s="439"/>
      <c r="G103" s="439"/>
    </row>
    <row r="104" spans="1:7">
      <c r="A104" s="438">
        <v>14200203</v>
      </c>
      <c r="B104" s="438" t="s">
        <v>1609</v>
      </c>
      <c r="C104" s="439">
        <v>-6793447.4500000002</v>
      </c>
      <c r="D104" s="438">
        <v>14200203</v>
      </c>
    </row>
    <row r="105" spans="1:7">
      <c r="A105" s="438">
        <v>14200213</v>
      </c>
      <c r="B105" s="438" t="s">
        <v>1626</v>
      </c>
      <c r="C105" s="439">
        <v>-14145.14</v>
      </c>
      <c r="D105" s="438">
        <v>14200213</v>
      </c>
      <c r="E105" s="439"/>
      <c r="G105" s="439"/>
    </row>
    <row r="106" spans="1:7">
      <c r="A106" s="438">
        <v>14200223</v>
      </c>
      <c r="B106" s="438" t="s">
        <v>1627</v>
      </c>
      <c r="C106" s="439">
        <v>21838.79</v>
      </c>
      <c r="D106" s="438">
        <v>14200223</v>
      </c>
    </row>
    <row r="107" spans="1:7">
      <c r="A107" s="438">
        <v>14200252</v>
      </c>
      <c r="B107" s="438" t="s">
        <v>2147</v>
      </c>
      <c r="C107" s="439">
        <v>-1535593.1</v>
      </c>
      <c r="D107" s="438">
        <v>14200252</v>
      </c>
    </row>
    <row r="108" spans="1:7">
      <c r="A108" s="438">
        <v>14200253</v>
      </c>
      <c r="B108" s="438" t="s">
        <v>1610</v>
      </c>
      <c r="C108" s="439">
        <v>-285839.28999999998</v>
      </c>
      <c r="D108" s="438">
        <v>14200253</v>
      </c>
    </row>
    <row r="109" spans="1:7">
      <c r="A109" s="438">
        <v>14300062</v>
      </c>
      <c r="B109" s="438" t="s">
        <v>1391</v>
      </c>
      <c r="C109" s="439">
        <v>7578944.9800000004</v>
      </c>
      <c r="D109" s="438">
        <v>14300062</v>
      </c>
      <c r="E109" s="439"/>
      <c r="G109" s="439"/>
    </row>
    <row r="110" spans="1:7">
      <c r="A110" s="438">
        <v>14300072</v>
      </c>
      <c r="B110" s="438" t="s">
        <v>947</v>
      </c>
      <c r="C110" s="439">
        <v>170443.34</v>
      </c>
      <c r="D110" s="438">
        <v>14300072</v>
      </c>
      <c r="E110" s="439"/>
      <c r="G110" s="439"/>
    </row>
    <row r="111" spans="1:7">
      <c r="A111" s="438">
        <v>14300081</v>
      </c>
      <c r="B111" s="438" t="s">
        <v>226</v>
      </c>
      <c r="C111" s="439">
        <v>207891.66</v>
      </c>
      <c r="D111" s="438">
        <v>14300081</v>
      </c>
      <c r="E111" s="439"/>
      <c r="G111" s="439"/>
    </row>
    <row r="112" spans="1:7">
      <c r="A112" s="438">
        <v>14300082</v>
      </c>
      <c r="B112" s="438" t="s">
        <v>1951</v>
      </c>
      <c r="C112" s="439">
        <v>170443.26</v>
      </c>
      <c r="D112" s="438">
        <v>14300082</v>
      </c>
      <c r="E112" s="439"/>
      <c r="G112" s="439"/>
    </row>
    <row r="113" spans="1:7">
      <c r="A113" s="438">
        <v>14300141</v>
      </c>
      <c r="B113" s="438" t="s">
        <v>893</v>
      </c>
      <c r="C113" s="439">
        <v>12325254.74</v>
      </c>
      <c r="D113" s="438">
        <v>14300141</v>
      </c>
      <c r="E113" s="439"/>
      <c r="G113" s="439"/>
    </row>
    <row r="114" spans="1:7">
      <c r="A114" s="438">
        <v>14300151</v>
      </c>
      <c r="B114" s="438" t="s">
        <v>894</v>
      </c>
      <c r="C114" s="439">
        <v>1407591.7</v>
      </c>
      <c r="D114" s="438">
        <v>14300151</v>
      </c>
      <c r="E114" s="439"/>
      <c r="G114" s="439"/>
    </row>
    <row r="115" spans="1:7">
      <c r="A115" s="438">
        <v>14300171</v>
      </c>
      <c r="B115" s="438" t="s">
        <v>355</v>
      </c>
      <c r="C115" s="439">
        <v>10122832.09</v>
      </c>
      <c r="D115" s="438">
        <v>14300171</v>
      </c>
      <c r="E115" s="439"/>
      <c r="G115" s="439"/>
    </row>
    <row r="116" spans="1:7">
      <c r="A116" s="438">
        <v>14300241</v>
      </c>
      <c r="B116" s="438" t="s">
        <v>1703</v>
      </c>
      <c r="C116" s="439">
        <v>60750</v>
      </c>
      <c r="D116" s="438">
        <v>14300241</v>
      </c>
      <c r="E116" s="439"/>
      <c r="G116" s="439"/>
    </row>
    <row r="117" spans="1:7">
      <c r="A117" s="438">
        <v>14300261</v>
      </c>
      <c r="B117" s="438" t="s">
        <v>210</v>
      </c>
      <c r="C117" s="439">
        <v>4347556.8600000003</v>
      </c>
      <c r="D117" s="438">
        <v>14300261</v>
      </c>
      <c r="E117" s="439"/>
      <c r="G117" s="439"/>
    </row>
    <row r="118" spans="1:7">
      <c r="A118" s="438">
        <v>14300333</v>
      </c>
      <c r="B118" s="438" t="s">
        <v>461</v>
      </c>
      <c r="C118" s="439">
        <v>46269.58</v>
      </c>
      <c r="D118" s="438">
        <v>14300333</v>
      </c>
    </row>
    <row r="119" spans="1:7">
      <c r="A119" s="438">
        <v>14300341</v>
      </c>
      <c r="B119" s="438" t="s">
        <v>1647</v>
      </c>
      <c r="C119" s="439">
        <v>2665.35</v>
      </c>
      <c r="D119" s="438">
        <v>14300341</v>
      </c>
      <c r="E119" s="439"/>
      <c r="G119" s="439"/>
    </row>
    <row r="120" spans="1:7">
      <c r="A120" s="438">
        <v>14300703</v>
      </c>
      <c r="B120" s="438" t="s">
        <v>1611</v>
      </c>
      <c r="C120" s="439">
        <v>13509832.699999999</v>
      </c>
      <c r="D120" s="438">
        <v>14300703</v>
      </c>
      <c r="E120" s="439"/>
      <c r="G120" s="439"/>
    </row>
    <row r="121" spans="1:7">
      <c r="A121" s="438">
        <v>14300713</v>
      </c>
      <c r="B121" s="438" t="s">
        <v>1612</v>
      </c>
      <c r="C121" s="439">
        <v>33274.01</v>
      </c>
      <c r="D121" s="438">
        <v>14300713</v>
      </c>
      <c r="E121" s="439"/>
      <c r="G121" s="439"/>
    </row>
    <row r="122" spans="1:7">
      <c r="A122" s="438">
        <v>14300733</v>
      </c>
      <c r="B122" s="438" t="s">
        <v>1613</v>
      </c>
      <c r="C122" s="439">
        <v>16826686.199999999</v>
      </c>
      <c r="D122" s="438">
        <v>14300733</v>
      </c>
      <c r="E122" s="439"/>
      <c r="G122" s="439"/>
    </row>
    <row r="123" spans="1:7">
      <c r="A123" s="438">
        <v>14300743</v>
      </c>
      <c r="B123" s="438" t="s">
        <v>1614</v>
      </c>
      <c r="C123" s="439">
        <v>618186.57999999996</v>
      </c>
      <c r="D123" s="438">
        <v>14300743</v>
      </c>
      <c r="E123" s="439"/>
      <c r="G123" s="439"/>
    </row>
    <row r="124" spans="1:7">
      <c r="A124" s="438">
        <v>14300763</v>
      </c>
      <c r="B124" s="438" t="s">
        <v>1582</v>
      </c>
      <c r="C124" s="439">
        <v>439422.39</v>
      </c>
      <c r="D124" s="438">
        <v>14300763</v>
      </c>
      <c r="G124" s="439"/>
    </row>
    <row r="125" spans="1:7">
      <c r="A125" s="438">
        <v>14300921</v>
      </c>
      <c r="B125" s="438" t="s">
        <v>446</v>
      </c>
      <c r="C125" s="439">
        <v>667342.82999999996</v>
      </c>
      <c r="D125" s="438">
        <v>14300921</v>
      </c>
      <c r="E125" s="439"/>
      <c r="G125" s="439"/>
    </row>
    <row r="126" spans="1:7">
      <c r="A126" s="438">
        <v>14301022</v>
      </c>
      <c r="B126" s="438" t="s">
        <v>162</v>
      </c>
      <c r="C126" s="439">
        <v>4240294.37</v>
      </c>
      <c r="D126" s="438">
        <v>14301022</v>
      </c>
      <c r="E126" s="439"/>
      <c r="G126" s="439"/>
    </row>
    <row r="127" spans="1:7">
      <c r="A127" s="438">
        <v>14301033</v>
      </c>
      <c r="B127" s="438" t="s">
        <v>1734</v>
      </c>
      <c r="C127" s="439">
        <v>3676.41</v>
      </c>
      <c r="D127" s="438">
        <v>14301033</v>
      </c>
      <c r="E127" s="439"/>
      <c r="G127" s="439"/>
    </row>
    <row r="128" spans="1:7">
      <c r="A128" s="438">
        <v>14301041</v>
      </c>
      <c r="B128" s="438" t="s">
        <v>1792</v>
      </c>
      <c r="C128" s="439">
        <v>6951.6</v>
      </c>
      <c r="D128" s="438">
        <v>14301041</v>
      </c>
      <c r="E128" s="439"/>
      <c r="G128" s="439"/>
    </row>
    <row r="129" spans="1:7">
      <c r="A129" s="438">
        <v>14301043</v>
      </c>
      <c r="B129" s="438" t="s">
        <v>2092</v>
      </c>
      <c r="C129" s="439">
        <v>1118555.44</v>
      </c>
      <c r="D129" s="438">
        <v>14301043</v>
      </c>
      <c r="E129" s="439"/>
    </row>
    <row r="130" spans="1:7">
      <c r="A130" s="438">
        <v>14400311</v>
      </c>
      <c r="B130" s="438" t="s">
        <v>1615</v>
      </c>
      <c r="C130" s="439">
        <v>-6490510.7300000004</v>
      </c>
      <c r="D130" s="438">
        <v>14400311</v>
      </c>
      <c r="E130" s="439"/>
    </row>
    <row r="131" spans="1:7">
      <c r="A131" s="438">
        <v>14400312</v>
      </c>
      <c r="B131" s="438" t="s">
        <v>1616</v>
      </c>
      <c r="C131" s="439">
        <v>-1934562.06</v>
      </c>
      <c r="D131" s="438">
        <v>14400312</v>
      </c>
      <c r="E131" s="439"/>
      <c r="G131" s="439"/>
    </row>
    <row r="132" spans="1:7">
      <c r="A132" s="438">
        <v>14400313</v>
      </c>
      <c r="B132" s="438" t="s">
        <v>1644</v>
      </c>
      <c r="C132" s="439">
        <v>-1876045.07</v>
      </c>
      <c r="D132" s="438">
        <v>14400313</v>
      </c>
      <c r="E132" s="439"/>
    </row>
    <row r="133" spans="1:7">
      <c r="A133" s="438">
        <v>14400323</v>
      </c>
      <c r="B133" s="438" t="s">
        <v>1645</v>
      </c>
      <c r="C133" s="438">
        <v>0</v>
      </c>
      <c r="D133" s="438">
        <v>14400323</v>
      </c>
      <c r="E133" s="439"/>
    </row>
    <row r="134" spans="1:7">
      <c r="A134" s="438">
        <v>14400343</v>
      </c>
      <c r="B134" s="438" t="s">
        <v>744</v>
      </c>
      <c r="C134" s="439">
        <v>-1739294.32</v>
      </c>
      <c r="D134" s="438">
        <v>14400343</v>
      </c>
      <c r="E134" s="439"/>
      <c r="G134" s="439"/>
    </row>
    <row r="135" spans="1:7">
      <c r="A135" s="438">
        <v>14400353</v>
      </c>
      <c r="B135" s="438" t="s">
        <v>1617</v>
      </c>
      <c r="C135" s="439">
        <v>-618186.57999999996</v>
      </c>
      <c r="D135" s="438">
        <v>14400353</v>
      </c>
      <c r="E135" s="439"/>
      <c r="G135" s="439"/>
    </row>
    <row r="136" spans="1:7">
      <c r="A136" s="438">
        <v>14600000</v>
      </c>
      <c r="B136" s="438" t="s">
        <v>95</v>
      </c>
      <c r="C136" s="439">
        <v>570029.32999999996</v>
      </c>
      <c r="D136" s="438">
        <v>14600000</v>
      </c>
      <c r="E136" s="439"/>
      <c r="G136" s="439"/>
    </row>
    <row r="137" spans="1:7">
      <c r="A137" s="438">
        <v>15100021</v>
      </c>
      <c r="B137" s="438" t="s">
        <v>112</v>
      </c>
      <c r="C137" s="439">
        <v>2761524.18</v>
      </c>
      <c r="D137" s="438">
        <v>15100021</v>
      </c>
      <c r="E137" s="439"/>
      <c r="G137" s="439"/>
    </row>
    <row r="138" spans="1:7">
      <c r="A138" s="438">
        <v>15100031</v>
      </c>
      <c r="B138" s="438" t="s">
        <v>9</v>
      </c>
      <c r="C138" s="439">
        <v>2983015.68</v>
      </c>
      <c r="D138" s="438">
        <v>15100031</v>
      </c>
      <c r="E138" s="439"/>
    </row>
    <row r="139" spans="1:7">
      <c r="A139" s="438">
        <v>15100041</v>
      </c>
      <c r="B139" s="438" t="s">
        <v>605</v>
      </c>
      <c r="C139" s="439">
        <v>284058.93</v>
      </c>
      <c r="D139" s="438">
        <v>15100041</v>
      </c>
      <c r="G139" s="439"/>
    </row>
    <row r="140" spans="1:7">
      <c r="A140" s="438">
        <v>15100061</v>
      </c>
      <c r="B140" s="438" t="s">
        <v>462</v>
      </c>
      <c r="C140" s="439">
        <v>36020.51</v>
      </c>
      <c r="D140" s="438">
        <v>15100061</v>
      </c>
      <c r="G140" s="439"/>
    </row>
    <row r="141" spans="1:7">
      <c r="A141" s="438">
        <v>15100081</v>
      </c>
      <c r="B141" s="438" t="s">
        <v>606</v>
      </c>
      <c r="C141" s="439">
        <v>1590744.55</v>
      </c>
      <c r="D141" s="438">
        <v>15100081</v>
      </c>
      <c r="E141" s="439"/>
      <c r="G141" s="439"/>
    </row>
    <row r="142" spans="1:7">
      <c r="A142" s="438">
        <v>15100091</v>
      </c>
      <c r="B142" s="438" t="s">
        <v>1189</v>
      </c>
      <c r="C142" s="439">
        <v>1780053.06</v>
      </c>
      <c r="D142" s="438">
        <v>15100091</v>
      </c>
      <c r="E142" s="439"/>
      <c r="G142" s="439"/>
    </row>
    <row r="143" spans="1:7">
      <c r="A143" s="438">
        <v>15100101</v>
      </c>
      <c r="B143" s="438" t="s">
        <v>90</v>
      </c>
      <c r="C143" s="439">
        <v>4504183.8600000003</v>
      </c>
      <c r="D143" s="438">
        <v>15100101</v>
      </c>
      <c r="E143" s="439"/>
      <c r="G143" s="439"/>
    </row>
    <row r="144" spans="1:7">
      <c r="A144" s="438">
        <v>15100122</v>
      </c>
      <c r="B144" s="438" t="s">
        <v>217</v>
      </c>
      <c r="C144" s="439">
        <v>296599.96000000002</v>
      </c>
      <c r="D144" s="438">
        <v>15100122</v>
      </c>
      <c r="E144" s="439"/>
    </row>
    <row r="145" spans="1:7">
      <c r="A145" s="438">
        <v>15100181</v>
      </c>
      <c r="B145" s="438" t="s">
        <v>753</v>
      </c>
      <c r="C145" s="439">
        <v>71616.11</v>
      </c>
      <c r="D145" s="438">
        <v>15100181</v>
      </c>
      <c r="E145" s="439"/>
      <c r="G145" s="439"/>
    </row>
    <row r="146" spans="1:7">
      <c r="A146" s="438">
        <v>15100211</v>
      </c>
      <c r="B146" s="438" t="s">
        <v>63</v>
      </c>
      <c r="C146" s="439">
        <v>-324324.84999999998</v>
      </c>
      <c r="D146" s="438">
        <v>15100211</v>
      </c>
      <c r="E146" s="439"/>
      <c r="G146" s="439"/>
    </row>
    <row r="147" spans="1:7">
      <c r="A147" s="438">
        <v>15100221</v>
      </c>
      <c r="B147" s="438" t="s">
        <v>737</v>
      </c>
      <c r="C147" s="439">
        <v>859664.08</v>
      </c>
      <c r="D147" s="438">
        <v>15100221</v>
      </c>
      <c r="E147" s="439"/>
    </row>
    <row r="148" spans="1:7">
      <c r="A148" s="438">
        <v>15100231</v>
      </c>
      <c r="B148" s="438" t="s">
        <v>738</v>
      </c>
      <c r="C148" s="438">
        <v>0</v>
      </c>
      <c r="D148" s="438">
        <v>15100231</v>
      </c>
      <c r="E148" s="439"/>
    </row>
    <row r="149" spans="1:7">
      <c r="A149" s="438">
        <v>15100271</v>
      </c>
      <c r="B149" s="438" t="s">
        <v>1535</v>
      </c>
      <c r="C149" s="439">
        <v>2809420.71</v>
      </c>
      <c r="D149" s="438">
        <v>15100271</v>
      </c>
      <c r="E149" s="439"/>
      <c r="G149" s="439"/>
    </row>
    <row r="150" spans="1:7">
      <c r="A150" s="438">
        <v>15100291</v>
      </c>
      <c r="B150" s="438" t="s">
        <v>2148</v>
      </c>
      <c r="C150" s="439">
        <v>392738.52</v>
      </c>
      <c r="D150" s="438">
        <v>15100291</v>
      </c>
      <c r="E150" s="439"/>
      <c r="G150" s="439"/>
    </row>
    <row r="151" spans="1:7">
      <c r="A151" s="438">
        <v>15111001</v>
      </c>
      <c r="B151" s="438" t="s">
        <v>696</v>
      </c>
      <c r="C151" s="439">
        <v>246685.56</v>
      </c>
      <c r="D151" s="438">
        <v>15111001</v>
      </c>
      <c r="E151" s="439"/>
      <c r="G151" s="439"/>
    </row>
    <row r="152" spans="1:7">
      <c r="A152" s="438">
        <v>15400023</v>
      </c>
      <c r="B152" s="438" t="s">
        <v>897</v>
      </c>
      <c r="C152" s="439">
        <v>10449816.41</v>
      </c>
      <c r="D152" s="438">
        <v>15400023</v>
      </c>
    </row>
    <row r="153" spans="1:7">
      <c r="A153" s="438">
        <v>15400031</v>
      </c>
      <c r="B153" s="438" t="s">
        <v>600</v>
      </c>
      <c r="C153" s="439">
        <v>5694373.54</v>
      </c>
      <c r="D153" s="438">
        <v>15400031</v>
      </c>
      <c r="E153" s="439"/>
      <c r="G153" s="439"/>
    </row>
    <row r="154" spans="1:7">
      <c r="A154" s="438">
        <v>15400033</v>
      </c>
      <c r="B154" s="438" t="s">
        <v>632</v>
      </c>
      <c r="C154" s="439">
        <v>-10449816.41</v>
      </c>
      <c r="D154" s="438">
        <v>15400033</v>
      </c>
      <c r="E154" s="439"/>
      <c r="G154" s="439"/>
    </row>
    <row r="155" spans="1:7">
      <c r="A155" s="438">
        <v>15400041</v>
      </c>
      <c r="B155" s="438" t="s">
        <v>470</v>
      </c>
      <c r="C155" s="439">
        <v>4270800.03</v>
      </c>
      <c r="D155" s="438">
        <v>15400041</v>
      </c>
      <c r="E155" s="439"/>
      <c r="G155" s="439"/>
    </row>
    <row r="156" spans="1:7">
      <c r="A156" s="438">
        <v>15400061</v>
      </c>
      <c r="B156" s="438" t="s">
        <v>636</v>
      </c>
      <c r="C156" s="439">
        <v>18148135.329999998</v>
      </c>
      <c r="D156" s="438">
        <v>15400061</v>
      </c>
      <c r="E156" s="439"/>
      <c r="G156" s="439"/>
    </row>
    <row r="157" spans="1:7">
      <c r="A157" s="438">
        <v>15400101</v>
      </c>
      <c r="B157" s="438" t="s">
        <v>287</v>
      </c>
      <c r="C157" s="439">
        <v>35474218.899999999</v>
      </c>
      <c r="D157" s="438">
        <v>15400101</v>
      </c>
      <c r="E157" s="439"/>
      <c r="G157" s="439"/>
    </row>
    <row r="158" spans="1:7">
      <c r="A158" s="438">
        <v>15400102</v>
      </c>
      <c r="B158" s="438" t="s">
        <v>288</v>
      </c>
      <c r="C158" s="439">
        <v>6173634.5999999996</v>
      </c>
      <c r="D158" s="438">
        <v>15400102</v>
      </c>
      <c r="E158" s="439"/>
      <c r="G158" s="439"/>
    </row>
    <row r="159" spans="1:7">
      <c r="A159" s="438">
        <v>15400103</v>
      </c>
      <c r="B159" s="438" t="s">
        <v>638</v>
      </c>
      <c r="C159" s="439">
        <v>5343192.9400000004</v>
      </c>
      <c r="D159" s="438">
        <v>15400103</v>
      </c>
      <c r="E159" s="439"/>
      <c r="G159" s="439"/>
    </row>
    <row r="160" spans="1:7">
      <c r="A160" s="438">
        <v>15400181</v>
      </c>
      <c r="B160" s="438" t="s">
        <v>1505</v>
      </c>
      <c r="C160" s="439">
        <v>2832063.57</v>
      </c>
      <c r="D160" s="438">
        <v>15400181</v>
      </c>
      <c r="E160" s="439"/>
    </row>
    <row r="161" spans="1:7">
      <c r="A161" s="438">
        <v>15600003</v>
      </c>
      <c r="B161" s="438" t="s">
        <v>1797</v>
      </c>
      <c r="C161" s="439">
        <v>92631.05</v>
      </c>
      <c r="D161" s="438">
        <v>15600003</v>
      </c>
      <c r="G161" s="439"/>
    </row>
    <row r="162" spans="1:7">
      <c r="A162" s="438">
        <v>15810001</v>
      </c>
      <c r="B162" s="438" t="s">
        <v>1965</v>
      </c>
      <c r="C162" s="439">
        <v>34267.199999999997</v>
      </c>
      <c r="D162" s="438">
        <v>15810001</v>
      </c>
      <c r="E162" s="439"/>
      <c r="G162" s="439"/>
    </row>
    <row r="163" spans="1:7">
      <c r="A163" s="438">
        <v>16300023</v>
      </c>
      <c r="B163" s="438" t="s">
        <v>662</v>
      </c>
      <c r="C163" s="439">
        <v>4066293.98</v>
      </c>
      <c r="D163" s="438">
        <v>16300023</v>
      </c>
      <c r="E163" s="439"/>
      <c r="G163" s="439"/>
    </row>
    <row r="164" spans="1:7">
      <c r="A164" s="438">
        <v>16300063</v>
      </c>
      <c r="B164" s="438" t="s">
        <v>663</v>
      </c>
      <c r="C164" s="439">
        <v>746015.73</v>
      </c>
      <c r="D164" s="438">
        <v>16300063</v>
      </c>
      <c r="E164" s="439"/>
      <c r="G164" s="439"/>
    </row>
    <row r="165" spans="1:7">
      <c r="A165" s="438">
        <v>16300093</v>
      </c>
      <c r="B165" s="438" t="s">
        <v>2149</v>
      </c>
      <c r="C165" s="438">
        <v>0</v>
      </c>
      <c r="D165" s="438">
        <v>16300093</v>
      </c>
      <c r="E165" s="439"/>
      <c r="G165" s="439"/>
    </row>
    <row r="166" spans="1:7">
      <c r="A166" s="438">
        <v>16410002</v>
      </c>
      <c r="B166" s="438" t="s">
        <v>679</v>
      </c>
      <c r="C166" s="439">
        <v>20216315.98</v>
      </c>
      <c r="D166" s="438">
        <v>16410002</v>
      </c>
      <c r="E166" s="439"/>
      <c r="G166" s="439"/>
    </row>
    <row r="167" spans="1:7">
      <c r="A167" s="438">
        <v>16410012</v>
      </c>
      <c r="B167" s="438" t="s">
        <v>396</v>
      </c>
      <c r="C167" s="439">
        <v>3324767.07</v>
      </c>
      <c r="D167" s="438">
        <v>16410012</v>
      </c>
      <c r="E167" s="439"/>
      <c r="G167" s="439"/>
    </row>
    <row r="168" spans="1:7">
      <c r="A168" s="438">
        <v>16410022</v>
      </c>
      <c r="B168" s="438" t="s">
        <v>138</v>
      </c>
      <c r="C168" s="439">
        <v>19547007.789999999</v>
      </c>
      <c r="D168" s="438">
        <v>16410022</v>
      </c>
      <c r="E168" s="439"/>
      <c r="G168" s="439"/>
    </row>
    <row r="169" spans="1:7">
      <c r="A169" s="438">
        <v>16420002</v>
      </c>
      <c r="B169" s="438" t="s">
        <v>293</v>
      </c>
      <c r="C169" s="438">
        <v>0</v>
      </c>
      <c r="D169" s="438">
        <v>16420002</v>
      </c>
      <c r="E169" s="439"/>
      <c r="G169" s="439"/>
    </row>
    <row r="170" spans="1:7">
      <c r="A170" s="438">
        <v>16420012</v>
      </c>
      <c r="B170" s="438" t="s">
        <v>38</v>
      </c>
      <c r="C170" s="439">
        <v>49530.63</v>
      </c>
      <c r="D170" s="438">
        <v>16420012</v>
      </c>
      <c r="E170" s="439"/>
      <c r="G170" s="439"/>
    </row>
    <row r="171" spans="1:7">
      <c r="A171" s="438">
        <v>16500013</v>
      </c>
      <c r="B171" s="438" t="s">
        <v>2150</v>
      </c>
      <c r="C171" s="438">
        <v>0</v>
      </c>
      <c r="D171" s="438">
        <v>16500013</v>
      </c>
      <c r="E171" s="439"/>
      <c r="G171" s="439"/>
    </row>
    <row r="172" spans="1:7">
      <c r="A172" s="438">
        <v>16500063</v>
      </c>
      <c r="B172" s="438" t="s">
        <v>2151</v>
      </c>
      <c r="C172" s="438">
        <v>0</v>
      </c>
      <c r="D172" s="438">
        <v>16500063</v>
      </c>
      <c r="E172" s="439"/>
      <c r="G172" s="439"/>
    </row>
    <row r="173" spans="1:7">
      <c r="A173" s="438">
        <v>16500071</v>
      </c>
      <c r="B173" s="438" t="s">
        <v>1452</v>
      </c>
      <c r="C173" s="439">
        <v>119813.71</v>
      </c>
      <c r="D173" s="438">
        <v>16500071</v>
      </c>
      <c r="E173" s="439"/>
      <c r="G173" s="439"/>
    </row>
    <row r="174" spans="1:7">
      <c r="A174" s="438">
        <v>16500083</v>
      </c>
      <c r="B174" s="438" t="s">
        <v>2152</v>
      </c>
      <c r="C174" s="439">
        <v>1223210</v>
      </c>
      <c r="D174" s="438">
        <v>16500083</v>
      </c>
      <c r="E174" s="439"/>
      <c r="G174" s="439"/>
    </row>
    <row r="175" spans="1:7">
      <c r="A175" s="438">
        <v>16500103</v>
      </c>
      <c r="B175" s="438" t="s">
        <v>2153</v>
      </c>
      <c r="C175" s="439">
        <v>20000</v>
      </c>
      <c r="D175" s="438">
        <v>16500103</v>
      </c>
      <c r="E175" s="439"/>
      <c r="G175" s="439"/>
    </row>
    <row r="176" spans="1:7">
      <c r="A176" s="438">
        <v>16500123</v>
      </c>
      <c r="B176" s="438" t="s">
        <v>2154</v>
      </c>
      <c r="C176" s="439">
        <v>191983.87</v>
      </c>
      <c r="D176" s="438">
        <v>16500123</v>
      </c>
      <c r="E176" s="439"/>
      <c r="G176" s="439"/>
    </row>
    <row r="177" spans="1:7">
      <c r="A177" s="438">
        <v>16500143</v>
      </c>
      <c r="B177" s="438" t="s">
        <v>1403</v>
      </c>
      <c r="C177" s="439">
        <v>243735.88</v>
      </c>
      <c r="D177" s="438">
        <v>16500143</v>
      </c>
      <c r="E177" s="439"/>
      <c r="G177" s="439"/>
    </row>
    <row r="178" spans="1:7">
      <c r="A178" s="438">
        <v>16500153</v>
      </c>
      <c r="B178" s="438" t="s">
        <v>2155</v>
      </c>
      <c r="C178" s="438">
        <v>0</v>
      </c>
      <c r="D178" s="438">
        <v>16500153</v>
      </c>
      <c r="E178" s="439"/>
      <c r="G178" s="439"/>
    </row>
    <row r="179" spans="1:7">
      <c r="A179" s="438">
        <v>16500173</v>
      </c>
      <c r="B179" s="438" t="s">
        <v>2156</v>
      </c>
      <c r="C179" s="439">
        <v>23397.95</v>
      </c>
      <c r="D179" s="438">
        <v>16500173</v>
      </c>
      <c r="E179" s="439"/>
      <c r="G179" s="439"/>
    </row>
    <row r="180" spans="1:7">
      <c r="A180" s="438">
        <v>16500183</v>
      </c>
      <c r="B180" s="438" t="s">
        <v>2157</v>
      </c>
      <c r="C180" s="439">
        <v>117332.52</v>
      </c>
      <c r="D180" s="438">
        <v>16500183</v>
      </c>
      <c r="E180" s="439"/>
    </row>
    <row r="181" spans="1:7">
      <c r="A181" s="438">
        <v>16500251</v>
      </c>
      <c r="B181" s="438" t="s">
        <v>2158</v>
      </c>
      <c r="C181" s="439">
        <v>39850.57</v>
      </c>
      <c r="D181" s="438">
        <v>16500251</v>
      </c>
      <c r="E181" s="439"/>
      <c r="G181" s="439"/>
    </row>
    <row r="182" spans="1:7">
      <c r="A182" s="438">
        <v>16500283</v>
      </c>
      <c r="B182" s="438" t="s">
        <v>2159</v>
      </c>
      <c r="C182" s="439">
        <v>246922.87</v>
      </c>
      <c r="D182" s="438">
        <v>16500283</v>
      </c>
      <c r="E182" s="439"/>
      <c r="G182" s="439"/>
    </row>
    <row r="183" spans="1:7">
      <c r="A183" s="438">
        <v>16500333</v>
      </c>
      <c r="B183" s="438" t="s">
        <v>2160</v>
      </c>
      <c r="C183" s="439">
        <v>1240</v>
      </c>
      <c r="D183" s="438">
        <v>16500333</v>
      </c>
      <c r="E183" s="439"/>
      <c r="G183" s="439"/>
    </row>
    <row r="184" spans="1:7">
      <c r="A184" s="438">
        <v>16500373</v>
      </c>
      <c r="B184" s="438" t="s">
        <v>2161</v>
      </c>
      <c r="C184" s="439">
        <v>4266.93</v>
      </c>
      <c r="D184" s="438">
        <v>16500373</v>
      </c>
      <c r="G184" s="439"/>
    </row>
    <row r="185" spans="1:7">
      <c r="A185" s="438">
        <v>16500383</v>
      </c>
      <c r="B185" s="438" t="s">
        <v>2162</v>
      </c>
      <c r="C185" s="439">
        <v>980192.68</v>
      </c>
      <c r="D185" s="438">
        <v>16500383</v>
      </c>
      <c r="E185" s="439"/>
      <c r="G185" s="439"/>
    </row>
    <row r="186" spans="1:7">
      <c r="A186" s="438">
        <v>16500413</v>
      </c>
      <c r="B186" s="438" t="s">
        <v>2163</v>
      </c>
      <c r="C186" s="439">
        <v>37178.17</v>
      </c>
      <c r="D186" s="438">
        <v>16500413</v>
      </c>
      <c r="E186" s="439"/>
      <c r="G186" s="439"/>
    </row>
    <row r="187" spans="1:7">
      <c r="A187" s="438">
        <v>16500433</v>
      </c>
      <c r="B187" s="438" t="s">
        <v>2164</v>
      </c>
      <c r="C187" s="439">
        <v>374534.44</v>
      </c>
      <c r="D187" s="438">
        <v>16500433</v>
      </c>
      <c r="E187" s="439"/>
      <c r="G187" s="439"/>
    </row>
    <row r="188" spans="1:7">
      <c r="A188" s="438">
        <v>16500443</v>
      </c>
      <c r="B188" s="438" t="s">
        <v>2165</v>
      </c>
      <c r="C188" s="439">
        <v>26259.82</v>
      </c>
      <c r="D188" s="438">
        <v>16500443</v>
      </c>
      <c r="E188" s="439"/>
      <c r="G188" s="439"/>
    </row>
    <row r="189" spans="1:7">
      <c r="A189" s="438">
        <v>16500532</v>
      </c>
      <c r="B189" s="438" t="s">
        <v>2166</v>
      </c>
      <c r="C189" s="439">
        <v>2635943.75</v>
      </c>
      <c r="D189" s="438">
        <v>16500532</v>
      </c>
      <c r="E189" s="439"/>
      <c r="G189" s="439"/>
    </row>
    <row r="190" spans="1:7">
      <c r="A190" s="438">
        <v>16500553</v>
      </c>
      <c r="B190" s="438" t="s">
        <v>2167</v>
      </c>
      <c r="C190" s="438">
        <v>0</v>
      </c>
      <c r="D190" s="438">
        <v>16500553</v>
      </c>
      <c r="E190" s="439"/>
      <c r="G190" s="439"/>
    </row>
    <row r="191" spans="1:7">
      <c r="A191" s="438">
        <v>16500563</v>
      </c>
      <c r="B191" s="438" t="s">
        <v>2168</v>
      </c>
      <c r="C191" s="439">
        <v>12169.66</v>
      </c>
      <c r="D191" s="438">
        <v>16500563</v>
      </c>
    </row>
    <row r="192" spans="1:7">
      <c r="A192" s="438">
        <v>16500583</v>
      </c>
      <c r="B192" s="438" t="s">
        <v>545</v>
      </c>
      <c r="C192" s="439">
        <v>20437.919999999998</v>
      </c>
      <c r="D192" s="438">
        <v>16500583</v>
      </c>
    </row>
    <row r="193" spans="1:7">
      <c r="A193" s="438">
        <v>16500591</v>
      </c>
      <c r="B193" s="438" t="s">
        <v>2169</v>
      </c>
      <c r="C193" s="439">
        <v>283987.14</v>
      </c>
      <c r="D193" s="438">
        <v>16500591</v>
      </c>
      <c r="E193" s="439"/>
      <c r="G193" s="439"/>
    </row>
    <row r="194" spans="1:7">
      <c r="A194" s="438">
        <v>16500601</v>
      </c>
      <c r="B194" s="438" t="s">
        <v>2170</v>
      </c>
      <c r="C194" s="439">
        <v>1212816.53</v>
      </c>
      <c r="D194" s="438">
        <v>16500601</v>
      </c>
      <c r="E194" s="439"/>
      <c r="G194" s="439"/>
    </row>
    <row r="195" spans="1:7">
      <c r="A195" s="438">
        <v>16500611</v>
      </c>
      <c r="B195" s="438" t="s">
        <v>2171</v>
      </c>
      <c r="C195" s="439">
        <v>59777.49</v>
      </c>
      <c r="D195" s="438">
        <v>16500611</v>
      </c>
      <c r="E195" s="439"/>
      <c r="G195" s="439"/>
    </row>
    <row r="196" spans="1:7">
      <c r="A196" s="438">
        <v>16500612</v>
      </c>
      <c r="B196" s="438" t="s">
        <v>2172</v>
      </c>
      <c r="C196" s="439">
        <v>37488.26</v>
      </c>
      <c r="D196" s="438">
        <v>16500612</v>
      </c>
      <c r="E196" s="439"/>
      <c r="G196" s="439"/>
    </row>
    <row r="197" spans="1:7">
      <c r="A197" s="438">
        <v>16500622</v>
      </c>
      <c r="B197" s="438" t="s">
        <v>2173</v>
      </c>
      <c r="C197" s="439">
        <v>7321.13</v>
      </c>
      <c r="D197" s="438">
        <v>16500622</v>
      </c>
    </row>
    <row r="198" spans="1:7">
      <c r="A198" s="438">
        <v>16500623</v>
      </c>
      <c r="B198" s="438" t="s">
        <v>260</v>
      </c>
      <c r="C198" s="439">
        <v>22295.85</v>
      </c>
      <c r="D198" s="438">
        <v>16500623</v>
      </c>
    </row>
    <row r="199" spans="1:7">
      <c r="A199" s="438">
        <v>16500633</v>
      </c>
      <c r="B199" s="438" t="s">
        <v>1164</v>
      </c>
      <c r="C199" s="439">
        <v>84173.78</v>
      </c>
      <c r="D199" s="438">
        <v>16500633</v>
      </c>
      <c r="E199" s="439"/>
      <c r="G199" s="439"/>
    </row>
    <row r="200" spans="1:7">
      <c r="A200" s="438">
        <v>16500643</v>
      </c>
      <c r="B200" s="438" t="s">
        <v>1938</v>
      </c>
      <c r="C200" s="439">
        <v>87600</v>
      </c>
      <c r="D200" s="438">
        <v>16500643</v>
      </c>
      <c r="E200" s="439"/>
      <c r="G200" s="439"/>
    </row>
    <row r="201" spans="1:7">
      <c r="A201" s="438">
        <v>16500651</v>
      </c>
      <c r="B201" s="438" t="s">
        <v>227</v>
      </c>
      <c r="C201" s="439">
        <v>1074277.32</v>
      </c>
      <c r="D201" s="438">
        <v>16500651</v>
      </c>
      <c r="G201" s="439"/>
    </row>
    <row r="202" spans="1:7">
      <c r="A202" s="438">
        <v>16500661</v>
      </c>
      <c r="B202" s="438" t="s">
        <v>228</v>
      </c>
      <c r="C202" s="439">
        <v>2324129.75</v>
      </c>
      <c r="D202" s="438">
        <v>16500661</v>
      </c>
      <c r="E202" s="439"/>
      <c r="G202" s="439"/>
    </row>
    <row r="203" spans="1:7">
      <c r="A203" s="438">
        <v>16500671</v>
      </c>
      <c r="B203" s="438" t="s">
        <v>229</v>
      </c>
      <c r="C203" s="439">
        <v>2205962.08</v>
      </c>
      <c r="D203" s="438">
        <v>16500671</v>
      </c>
      <c r="E203" s="439"/>
      <c r="G203" s="439"/>
    </row>
    <row r="204" spans="1:7">
      <c r="A204" s="438">
        <v>16500673</v>
      </c>
      <c r="B204" s="438" t="s">
        <v>2174</v>
      </c>
      <c r="C204" s="439">
        <v>18797.27</v>
      </c>
      <c r="D204" s="438">
        <v>16500673</v>
      </c>
      <c r="E204" s="439"/>
      <c r="G204" s="439"/>
    </row>
    <row r="205" spans="1:7">
      <c r="A205" s="438">
        <v>16500681</v>
      </c>
      <c r="B205" s="438" t="s">
        <v>2175</v>
      </c>
      <c r="C205" s="439">
        <v>63904.85</v>
      </c>
      <c r="D205" s="438">
        <v>16500681</v>
      </c>
      <c r="E205" s="439"/>
      <c r="G205" s="439"/>
    </row>
    <row r="206" spans="1:7">
      <c r="A206" s="438">
        <v>16500683</v>
      </c>
      <c r="B206" s="438" t="s">
        <v>2176</v>
      </c>
      <c r="C206" s="439">
        <v>15330</v>
      </c>
      <c r="D206" s="438">
        <v>16500683</v>
      </c>
      <c r="E206" s="439"/>
      <c r="G206" s="439"/>
    </row>
    <row r="207" spans="1:7">
      <c r="A207" s="438">
        <v>16500693</v>
      </c>
      <c r="B207" s="438" t="s">
        <v>2177</v>
      </c>
      <c r="C207" s="439">
        <v>24282.639999999999</v>
      </c>
      <c r="D207" s="438">
        <v>16500693</v>
      </c>
    </row>
    <row r="208" spans="1:7">
      <c r="A208" s="438">
        <v>16500703</v>
      </c>
      <c r="B208" s="438" t="s">
        <v>2178</v>
      </c>
      <c r="C208" s="439">
        <v>18933.12</v>
      </c>
      <c r="D208" s="438">
        <v>16500703</v>
      </c>
    </row>
    <row r="209" spans="1:7">
      <c r="A209" s="438">
        <v>16500731</v>
      </c>
      <c r="B209" s="438" t="s">
        <v>2179</v>
      </c>
      <c r="C209" s="439">
        <v>482909.6</v>
      </c>
      <c r="D209" s="438">
        <v>16500731</v>
      </c>
      <c r="E209" s="439"/>
      <c r="G209" s="439"/>
    </row>
    <row r="210" spans="1:7">
      <c r="A210" s="438">
        <v>16500741</v>
      </c>
      <c r="B210" s="438" t="s">
        <v>2180</v>
      </c>
      <c r="C210" s="439">
        <v>541444.1</v>
      </c>
      <c r="D210" s="438">
        <v>16500741</v>
      </c>
      <c r="E210" s="439"/>
      <c r="G210" s="439"/>
    </row>
    <row r="211" spans="1:7">
      <c r="A211" s="438">
        <v>16500743</v>
      </c>
      <c r="B211" s="438" t="s">
        <v>2181</v>
      </c>
      <c r="C211" s="439">
        <v>84046.24</v>
      </c>
      <c r="D211" s="438">
        <v>16500743</v>
      </c>
      <c r="E211" s="439"/>
      <c r="G211" s="439"/>
    </row>
    <row r="212" spans="1:7">
      <c r="A212" s="438">
        <v>16500753</v>
      </c>
      <c r="B212" s="438" t="s">
        <v>1232</v>
      </c>
      <c r="C212" s="439">
        <v>396370.6</v>
      </c>
      <c r="D212" s="438">
        <v>16500753</v>
      </c>
    </row>
    <row r="213" spans="1:7">
      <c r="A213" s="438">
        <v>16500763</v>
      </c>
      <c r="B213" s="438" t="s">
        <v>1720</v>
      </c>
      <c r="C213" s="439">
        <v>76165.789999999994</v>
      </c>
      <c r="D213" s="438">
        <v>16500763</v>
      </c>
      <c r="E213" s="439"/>
      <c r="G213" s="439"/>
    </row>
    <row r="214" spans="1:7">
      <c r="A214" s="438">
        <v>16500783</v>
      </c>
      <c r="B214" s="438" t="s">
        <v>2182</v>
      </c>
      <c r="C214" s="439">
        <v>67714.8</v>
      </c>
      <c r="D214" s="438">
        <v>16500783</v>
      </c>
      <c r="E214" s="439"/>
      <c r="G214" s="439"/>
    </row>
    <row r="215" spans="1:7">
      <c r="A215" s="438">
        <v>16500881</v>
      </c>
      <c r="B215" s="438" t="s">
        <v>2183</v>
      </c>
      <c r="C215" s="439">
        <v>62500</v>
      </c>
      <c r="D215" s="438">
        <v>16500881</v>
      </c>
      <c r="E215" s="439"/>
      <c r="G215" s="439"/>
    </row>
    <row r="216" spans="1:7">
      <c r="A216" s="438">
        <v>16500893</v>
      </c>
      <c r="B216" s="438" t="s">
        <v>2184</v>
      </c>
      <c r="C216" s="439">
        <v>206430.65</v>
      </c>
      <c r="D216" s="438">
        <v>16500893</v>
      </c>
      <c r="E216" s="439"/>
      <c r="G216" s="439"/>
    </row>
    <row r="217" spans="1:7">
      <c r="A217" s="438">
        <v>16500901</v>
      </c>
      <c r="B217" s="438" t="s">
        <v>1356</v>
      </c>
      <c r="C217" s="439">
        <v>249664.75</v>
      </c>
      <c r="D217" s="438">
        <v>16500901</v>
      </c>
    </row>
    <row r="218" spans="1:7">
      <c r="A218" s="438">
        <v>16500911</v>
      </c>
      <c r="B218" s="438" t="s">
        <v>1523</v>
      </c>
      <c r="C218" s="439">
        <v>231631.5</v>
      </c>
      <c r="D218" s="438">
        <v>16500911</v>
      </c>
    </row>
    <row r="219" spans="1:7">
      <c r="A219" s="438">
        <v>16500953</v>
      </c>
      <c r="B219" s="438" t="s">
        <v>2185</v>
      </c>
      <c r="C219" s="439">
        <v>66032.08</v>
      </c>
      <c r="D219" s="438">
        <v>16500953</v>
      </c>
      <c r="E219" s="439"/>
      <c r="G219" s="439"/>
    </row>
    <row r="220" spans="1:7">
      <c r="A220" s="438">
        <v>16501003</v>
      </c>
      <c r="B220" s="438" t="s">
        <v>2186</v>
      </c>
      <c r="C220" s="439">
        <v>40070</v>
      </c>
      <c r="D220" s="438">
        <v>16501003</v>
      </c>
      <c r="E220" s="439"/>
      <c r="G220" s="439"/>
    </row>
    <row r="221" spans="1:7">
      <c r="A221" s="438">
        <v>16501013</v>
      </c>
      <c r="B221" s="438" t="s">
        <v>999</v>
      </c>
      <c r="C221" s="439">
        <v>745012.42</v>
      </c>
      <c r="D221" s="438">
        <v>16501013</v>
      </c>
      <c r="E221" s="439"/>
      <c r="G221" s="439"/>
    </row>
    <row r="222" spans="1:7">
      <c r="A222" s="438">
        <v>16501051</v>
      </c>
      <c r="B222" s="438" t="s">
        <v>2187</v>
      </c>
      <c r="C222" s="439">
        <v>24501.42</v>
      </c>
      <c r="D222" s="438">
        <v>16501051</v>
      </c>
      <c r="E222" s="439"/>
      <c r="G222" s="439"/>
    </row>
    <row r="223" spans="1:7">
      <c r="A223" s="438">
        <v>16501083</v>
      </c>
      <c r="B223" s="438" t="s">
        <v>2188</v>
      </c>
      <c r="C223" s="439">
        <v>21601.17</v>
      </c>
      <c r="D223" s="438">
        <v>16501083</v>
      </c>
      <c r="E223" s="439"/>
      <c r="G223" s="439"/>
    </row>
    <row r="224" spans="1:7">
      <c r="A224" s="438">
        <v>16501103</v>
      </c>
      <c r="B224" s="438" t="s">
        <v>2189</v>
      </c>
      <c r="C224" s="439">
        <v>98891.21</v>
      </c>
      <c r="D224" s="438">
        <v>16501103</v>
      </c>
      <c r="E224" s="439"/>
      <c r="G224" s="439"/>
    </row>
    <row r="225" spans="1:7">
      <c r="A225" s="438">
        <v>16502001</v>
      </c>
      <c r="B225" s="438" t="s">
        <v>2190</v>
      </c>
      <c r="C225" s="439">
        <v>35144</v>
      </c>
      <c r="D225" s="438">
        <v>16502001</v>
      </c>
      <c r="E225" s="439"/>
      <c r="G225" s="439"/>
    </row>
    <row r="226" spans="1:7">
      <c r="A226" s="438">
        <v>16502003</v>
      </c>
      <c r="B226" s="438" t="s">
        <v>2191</v>
      </c>
      <c r="C226" s="439">
        <v>11983.67</v>
      </c>
      <c r="D226" s="438">
        <v>16502003</v>
      </c>
      <c r="E226" s="439"/>
      <c r="G226" s="439"/>
    </row>
    <row r="227" spans="1:7">
      <c r="A227" s="438">
        <v>16502011</v>
      </c>
      <c r="B227" s="438" t="s">
        <v>2192</v>
      </c>
      <c r="C227" s="439">
        <v>9606.93</v>
      </c>
      <c r="D227" s="438">
        <v>16502011</v>
      </c>
      <c r="E227" s="439"/>
      <c r="G227" s="439"/>
    </row>
    <row r="228" spans="1:7">
      <c r="A228" s="438">
        <v>16502013</v>
      </c>
      <c r="B228" s="438" t="s">
        <v>2193</v>
      </c>
      <c r="C228" s="439">
        <v>97870.74</v>
      </c>
      <c r="D228" s="438">
        <v>16502013</v>
      </c>
      <c r="E228" s="439"/>
      <c r="G228" s="439"/>
    </row>
    <row r="229" spans="1:7">
      <c r="A229" s="438">
        <v>16502021</v>
      </c>
      <c r="B229" s="438" t="s">
        <v>2194</v>
      </c>
      <c r="C229" s="439">
        <v>54130</v>
      </c>
      <c r="D229" s="438">
        <v>16502021</v>
      </c>
      <c r="E229" s="439"/>
    </row>
    <row r="230" spans="1:7">
      <c r="A230" s="438">
        <v>16502023</v>
      </c>
      <c r="B230" s="438" t="s">
        <v>2195</v>
      </c>
      <c r="C230" s="439">
        <v>114692.06</v>
      </c>
      <c r="D230" s="438">
        <v>16502023</v>
      </c>
      <c r="E230" s="439"/>
    </row>
    <row r="231" spans="1:7">
      <c r="A231" s="438">
        <v>16502033</v>
      </c>
      <c r="B231" s="438" t="s">
        <v>2196</v>
      </c>
      <c r="C231" s="439">
        <v>60000</v>
      </c>
      <c r="D231" s="438">
        <v>16502033</v>
      </c>
      <c r="E231" s="439"/>
      <c r="G231" s="439"/>
    </row>
    <row r="232" spans="1:7">
      <c r="A232" s="438">
        <v>16502053</v>
      </c>
      <c r="B232" s="438" t="s">
        <v>2197</v>
      </c>
      <c r="C232" s="439">
        <v>8415.23</v>
      </c>
      <c r="D232" s="438">
        <v>16502053</v>
      </c>
      <c r="E232" s="439"/>
      <c r="G232" s="439"/>
    </row>
    <row r="233" spans="1:7">
      <c r="A233" s="438">
        <v>16502063</v>
      </c>
      <c r="B233" s="438" t="s">
        <v>2198</v>
      </c>
      <c r="C233" s="439">
        <v>14383.05</v>
      </c>
      <c r="D233" s="438">
        <v>16502063</v>
      </c>
      <c r="E233" s="439"/>
      <c r="G233" s="439"/>
    </row>
    <row r="234" spans="1:7">
      <c r="A234" s="438">
        <v>16502083</v>
      </c>
      <c r="B234" s="438" t="s">
        <v>1852</v>
      </c>
      <c r="C234" s="439">
        <v>43894.879999999997</v>
      </c>
      <c r="D234" s="438">
        <v>16502083</v>
      </c>
      <c r="E234" s="439"/>
      <c r="G234" s="439"/>
    </row>
    <row r="235" spans="1:7">
      <c r="A235" s="438">
        <v>16502093</v>
      </c>
      <c r="B235" s="438" t="s">
        <v>2199</v>
      </c>
      <c r="C235" s="438">
        <v>0</v>
      </c>
      <c r="D235" s="438">
        <v>16502093</v>
      </c>
      <c r="E235" s="439"/>
      <c r="G235" s="439"/>
    </row>
    <row r="236" spans="1:7">
      <c r="A236" s="438">
        <v>16502103</v>
      </c>
      <c r="B236" s="438" t="s">
        <v>1895</v>
      </c>
      <c r="C236" s="439">
        <v>83644</v>
      </c>
      <c r="D236" s="438">
        <v>16502103</v>
      </c>
    </row>
    <row r="237" spans="1:7">
      <c r="A237" s="438">
        <v>16502113</v>
      </c>
      <c r="B237" s="438" t="s">
        <v>1911</v>
      </c>
      <c r="C237" s="439">
        <v>67068.77</v>
      </c>
      <c r="D237" s="438">
        <v>16502113</v>
      </c>
    </row>
    <row r="238" spans="1:7">
      <c r="A238" s="438">
        <v>16502123</v>
      </c>
      <c r="B238" s="438" t="s">
        <v>2200</v>
      </c>
      <c r="C238" s="439">
        <v>6570.39</v>
      </c>
      <c r="D238" s="438">
        <v>16502123</v>
      </c>
      <c r="E238" s="439"/>
      <c r="G238" s="439"/>
    </row>
    <row r="239" spans="1:7">
      <c r="A239" s="438">
        <v>16502133</v>
      </c>
      <c r="B239" s="438" t="s">
        <v>2201</v>
      </c>
      <c r="C239" s="439">
        <v>226270.8</v>
      </c>
      <c r="D239" s="438">
        <v>16502133</v>
      </c>
      <c r="E239" s="439"/>
      <c r="G239" s="439"/>
    </row>
    <row r="240" spans="1:7">
      <c r="A240" s="438">
        <v>16502143</v>
      </c>
      <c r="B240" s="438" t="s">
        <v>2202</v>
      </c>
      <c r="C240" s="439">
        <v>99653.16</v>
      </c>
      <c r="D240" s="438">
        <v>16502143</v>
      </c>
      <c r="E240" s="439"/>
      <c r="G240" s="439"/>
    </row>
    <row r="241" spans="1:7">
      <c r="A241" s="438">
        <v>16502153</v>
      </c>
      <c r="B241" s="438" t="s">
        <v>2203</v>
      </c>
      <c r="C241" s="439">
        <v>170337.48</v>
      </c>
      <c r="D241" s="438">
        <v>16502153</v>
      </c>
      <c r="E241" s="439"/>
      <c r="G241" s="439"/>
    </row>
    <row r="242" spans="1:7">
      <c r="A242" s="437" t="s">
        <v>2141</v>
      </c>
      <c r="B242" s="438" t="s">
        <v>2204</v>
      </c>
      <c r="C242" s="439">
        <v>67473.899999999994</v>
      </c>
      <c r="D242" s="438" t="s">
        <v>2141</v>
      </c>
      <c r="E242" s="439"/>
      <c r="G242" s="439"/>
    </row>
    <row r="243" spans="1:7">
      <c r="A243" s="438">
        <v>16504003</v>
      </c>
      <c r="B243" s="438" t="s">
        <v>2205</v>
      </c>
      <c r="C243" s="439">
        <v>28105</v>
      </c>
      <c r="D243" s="438">
        <v>16504003</v>
      </c>
      <c r="E243" s="439"/>
      <c r="G243" s="439"/>
    </row>
    <row r="244" spans="1:7">
      <c r="A244" s="438">
        <v>16504013</v>
      </c>
      <c r="B244" s="438" t="s">
        <v>2206</v>
      </c>
      <c r="C244" s="438">
        <v>0</v>
      </c>
      <c r="D244" s="438">
        <v>16504013</v>
      </c>
      <c r="E244" s="439"/>
      <c r="G244" s="439"/>
    </row>
    <row r="245" spans="1:7">
      <c r="A245" s="438">
        <v>16504033</v>
      </c>
      <c r="B245" s="438" t="s">
        <v>2196</v>
      </c>
      <c r="C245" s="439">
        <v>100000</v>
      </c>
      <c r="D245" s="438">
        <v>16504033</v>
      </c>
      <c r="E245" s="439"/>
    </row>
    <row r="246" spans="1:7">
      <c r="A246" s="438">
        <v>16504043</v>
      </c>
      <c r="B246" s="438" t="s">
        <v>1938</v>
      </c>
      <c r="C246" s="439">
        <v>73000</v>
      </c>
      <c r="D246" s="438">
        <v>16504043</v>
      </c>
      <c r="E246" s="439"/>
      <c r="G246" s="439"/>
    </row>
    <row r="247" spans="1:7">
      <c r="A247" s="438">
        <v>16504053</v>
      </c>
      <c r="B247" s="438" t="s">
        <v>2202</v>
      </c>
      <c r="C247" s="439">
        <v>340481.61</v>
      </c>
      <c r="D247" s="438">
        <v>16504053</v>
      </c>
      <c r="E247" s="439"/>
      <c r="G247" s="439"/>
    </row>
    <row r="248" spans="1:7">
      <c r="A248" s="438">
        <v>17300001</v>
      </c>
      <c r="B248" s="438" t="s">
        <v>1393</v>
      </c>
      <c r="C248" s="439">
        <v>142104771.40000001</v>
      </c>
      <c r="D248" s="438">
        <v>17300001</v>
      </c>
      <c r="E248" s="439"/>
      <c r="G248" s="439"/>
    </row>
    <row r="249" spans="1:7">
      <c r="A249" s="438">
        <v>17300002</v>
      </c>
      <c r="B249" s="438" t="s">
        <v>932</v>
      </c>
      <c r="C249" s="439">
        <v>61348127.350000001</v>
      </c>
      <c r="D249" s="438">
        <v>17300002</v>
      </c>
      <c r="E249" s="439"/>
      <c r="G249" s="439"/>
    </row>
    <row r="250" spans="1:7">
      <c r="A250" s="438">
        <v>17400001</v>
      </c>
      <c r="B250" s="438" t="s">
        <v>933</v>
      </c>
      <c r="C250" s="439">
        <v>12239505.779999999</v>
      </c>
      <c r="D250" s="438">
        <v>17400001</v>
      </c>
      <c r="E250" s="439"/>
      <c r="G250" s="439"/>
    </row>
    <row r="251" spans="1:7">
      <c r="A251" s="438">
        <v>17500001</v>
      </c>
      <c r="B251" s="438" t="s">
        <v>1477</v>
      </c>
      <c r="C251" s="439">
        <v>17560217.710000001</v>
      </c>
      <c r="D251" s="438">
        <v>17500001</v>
      </c>
      <c r="G251" s="439"/>
    </row>
    <row r="252" spans="1:7">
      <c r="A252" s="438">
        <v>17500002</v>
      </c>
      <c r="B252" s="438" t="s">
        <v>1478</v>
      </c>
      <c r="C252" s="439">
        <v>6185169.7300000004</v>
      </c>
      <c r="D252" s="438">
        <v>17500002</v>
      </c>
      <c r="E252" s="439"/>
      <c r="G252" s="439"/>
    </row>
    <row r="253" spans="1:7">
      <c r="A253" s="438">
        <v>17500011</v>
      </c>
      <c r="B253" s="438" t="s">
        <v>1479</v>
      </c>
      <c r="C253" s="439">
        <v>3723680.14</v>
      </c>
      <c r="D253" s="438">
        <v>17500011</v>
      </c>
      <c r="E253" s="439"/>
      <c r="G253" s="439"/>
    </row>
    <row r="254" spans="1:7">
      <c r="A254" s="438">
        <v>17500012</v>
      </c>
      <c r="B254" s="438" t="s">
        <v>1480</v>
      </c>
      <c r="C254" s="439">
        <v>780232.38</v>
      </c>
      <c r="D254" s="438">
        <v>17500012</v>
      </c>
      <c r="E254" s="439"/>
      <c r="G254" s="439"/>
    </row>
    <row r="255" spans="1:7">
      <c r="A255" s="438">
        <v>18100003</v>
      </c>
      <c r="B255" s="438" t="s">
        <v>501</v>
      </c>
      <c r="C255" s="439">
        <v>256527.72</v>
      </c>
      <c r="D255" s="438">
        <v>18100003</v>
      </c>
      <c r="E255" s="439"/>
      <c r="G255" s="439"/>
    </row>
    <row r="256" spans="1:7">
      <c r="A256" s="438">
        <v>18100093</v>
      </c>
      <c r="B256" s="438" t="s">
        <v>105</v>
      </c>
      <c r="C256" s="439">
        <v>44661.01</v>
      </c>
      <c r="D256" s="438">
        <v>18100093</v>
      </c>
      <c r="E256" s="439"/>
      <c r="G256" s="439"/>
    </row>
    <row r="257" spans="1:7">
      <c r="A257" s="438">
        <v>18100203</v>
      </c>
      <c r="B257" s="438" t="s">
        <v>1031</v>
      </c>
      <c r="C257" s="439">
        <v>1599330.05</v>
      </c>
      <c r="D257" s="438">
        <v>18100203</v>
      </c>
      <c r="E257" s="439"/>
      <c r="G257" s="439"/>
    </row>
    <row r="258" spans="1:7">
      <c r="A258" s="438">
        <v>18100213</v>
      </c>
      <c r="B258" s="438" t="s">
        <v>2034</v>
      </c>
      <c r="C258" s="439">
        <v>4455767.3499999996</v>
      </c>
      <c r="D258" s="438">
        <v>18100213</v>
      </c>
      <c r="E258" s="439"/>
      <c r="G258" s="439"/>
    </row>
    <row r="259" spans="1:7">
      <c r="A259" s="438">
        <v>18100223</v>
      </c>
      <c r="B259" s="438" t="s">
        <v>1659</v>
      </c>
      <c r="C259" s="439">
        <v>1261535.8</v>
      </c>
      <c r="D259" s="438">
        <v>18100223</v>
      </c>
      <c r="E259" s="439"/>
      <c r="G259" s="439"/>
    </row>
    <row r="260" spans="1:7">
      <c r="A260" s="438">
        <v>18100233</v>
      </c>
      <c r="B260" s="438" t="s">
        <v>1660</v>
      </c>
      <c r="C260" s="439">
        <v>213192.26</v>
      </c>
      <c r="D260" s="438">
        <v>18100233</v>
      </c>
      <c r="E260" s="439"/>
      <c r="G260" s="439"/>
    </row>
    <row r="261" spans="1:7">
      <c r="A261" s="438">
        <v>18100473</v>
      </c>
      <c r="B261" s="438" t="s">
        <v>659</v>
      </c>
      <c r="C261" s="439">
        <v>1214109.1200000001</v>
      </c>
      <c r="D261" s="438">
        <v>18100473</v>
      </c>
      <c r="E261" s="439"/>
      <c r="G261" s="439"/>
    </row>
    <row r="262" spans="1:7">
      <c r="A262" s="438">
        <v>18100493</v>
      </c>
      <c r="B262" s="438" t="s">
        <v>347</v>
      </c>
      <c r="C262" s="439">
        <v>422602.64</v>
      </c>
      <c r="D262" s="438">
        <v>18100493</v>
      </c>
      <c r="E262" s="439"/>
      <c r="G262" s="439"/>
    </row>
    <row r="263" spans="1:7">
      <c r="A263" s="438">
        <v>18100663</v>
      </c>
      <c r="B263" s="438" t="s">
        <v>1573</v>
      </c>
      <c r="C263" s="439">
        <v>848131.85</v>
      </c>
      <c r="D263" s="438">
        <v>18100663</v>
      </c>
      <c r="E263" s="439"/>
      <c r="G263" s="439"/>
    </row>
    <row r="264" spans="1:7">
      <c r="A264" s="438">
        <v>18100673</v>
      </c>
      <c r="B264" s="438" t="s">
        <v>1575</v>
      </c>
      <c r="C264" s="439">
        <v>1516554.54</v>
      </c>
      <c r="D264" s="438">
        <v>18100673</v>
      </c>
    </row>
    <row r="265" spans="1:7">
      <c r="A265" s="438">
        <v>18100923</v>
      </c>
      <c r="B265" s="438" t="s">
        <v>1319</v>
      </c>
      <c r="C265" s="439">
        <v>2247874.4500000002</v>
      </c>
      <c r="D265" s="438">
        <v>18100923</v>
      </c>
    </row>
    <row r="266" spans="1:7">
      <c r="A266" s="438">
        <v>18100933</v>
      </c>
      <c r="B266" s="438" t="s">
        <v>1320</v>
      </c>
      <c r="C266" s="439">
        <v>459858.42</v>
      </c>
      <c r="D266" s="438">
        <v>18100933</v>
      </c>
    </row>
    <row r="267" spans="1:7">
      <c r="A267" s="438">
        <v>18100973</v>
      </c>
      <c r="B267" s="438" t="s">
        <v>83</v>
      </c>
      <c r="C267" s="438">
        <v>0</v>
      </c>
      <c r="D267" s="438">
        <v>18100973</v>
      </c>
      <c r="E267" s="439"/>
      <c r="G267" s="439"/>
    </row>
    <row r="268" spans="1:7">
      <c r="A268" s="438">
        <v>18100993</v>
      </c>
      <c r="B268" s="438" t="s">
        <v>980</v>
      </c>
      <c r="C268" s="438">
        <v>0</v>
      </c>
      <c r="D268" s="438">
        <v>18100993</v>
      </c>
      <c r="E268" s="439"/>
      <c r="G268" s="439"/>
    </row>
    <row r="269" spans="1:7">
      <c r="A269" s="438">
        <v>18101023</v>
      </c>
      <c r="B269" s="438" t="s">
        <v>567</v>
      </c>
      <c r="C269" s="439">
        <v>1739351.48</v>
      </c>
      <c r="D269" s="438">
        <v>18101023</v>
      </c>
      <c r="E269" s="439"/>
      <c r="G269" s="439"/>
    </row>
    <row r="270" spans="1:7">
      <c r="A270" s="438">
        <v>18101033</v>
      </c>
      <c r="B270" s="438" t="s">
        <v>656</v>
      </c>
      <c r="C270" s="439">
        <v>2038745.79</v>
      </c>
      <c r="D270" s="438">
        <v>18101033</v>
      </c>
      <c r="E270" s="439"/>
      <c r="G270" s="439"/>
    </row>
    <row r="271" spans="1:7">
      <c r="A271" s="438">
        <v>18101053</v>
      </c>
      <c r="B271" s="438" t="s">
        <v>1037</v>
      </c>
      <c r="C271" s="439">
        <v>639805.37</v>
      </c>
      <c r="D271" s="438">
        <v>18101053</v>
      </c>
      <c r="E271" s="439"/>
      <c r="G271" s="439"/>
    </row>
    <row r="272" spans="1:7">
      <c r="A272" s="438">
        <v>18101083</v>
      </c>
      <c r="B272" s="438" t="s">
        <v>507</v>
      </c>
      <c r="C272" s="439">
        <v>580930.77</v>
      </c>
      <c r="D272" s="438">
        <v>18101083</v>
      </c>
    </row>
    <row r="273" spans="1:7">
      <c r="A273" s="438">
        <v>18101093</v>
      </c>
      <c r="B273" s="438" t="s">
        <v>508</v>
      </c>
      <c r="C273" s="439">
        <v>447569.28</v>
      </c>
      <c r="D273" s="438">
        <v>18101093</v>
      </c>
    </row>
    <row r="274" spans="1:7">
      <c r="A274" s="438">
        <v>18101113</v>
      </c>
      <c r="B274" s="438" t="s">
        <v>886</v>
      </c>
      <c r="C274" s="439">
        <v>2819649.01</v>
      </c>
      <c r="D274" s="438">
        <v>18101113</v>
      </c>
      <c r="E274" s="439"/>
      <c r="G274" s="439"/>
    </row>
    <row r="275" spans="1:7">
      <c r="A275" s="438">
        <v>18101123</v>
      </c>
      <c r="B275" s="438" t="s">
        <v>1156</v>
      </c>
      <c r="C275" s="439">
        <v>2736361.11</v>
      </c>
      <c r="D275" s="438">
        <v>18101123</v>
      </c>
      <c r="E275" s="439"/>
      <c r="G275" s="439"/>
    </row>
    <row r="276" spans="1:7">
      <c r="A276" s="438">
        <v>18101133</v>
      </c>
      <c r="B276" s="438" t="s">
        <v>1157</v>
      </c>
      <c r="C276" s="439">
        <v>2120401.96</v>
      </c>
      <c r="D276" s="438">
        <v>18101133</v>
      </c>
      <c r="E276" s="439"/>
      <c r="G276" s="439"/>
    </row>
    <row r="277" spans="1:7">
      <c r="A277" s="438">
        <v>18101143</v>
      </c>
      <c r="B277" s="438" t="s">
        <v>1221</v>
      </c>
      <c r="C277" s="439">
        <v>2600096.14</v>
      </c>
      <c r="D277" s="438">
        <v>18101143</v>
      </c>
      <c r="E277" s="439"/>
      <c r="G277" s="439"/>
    </row>
    <row r="278" spans="1:7">
      <c r="A278" s="438">
        <v>18210231</v>
      </c>
      <c r="B278" s="438" t="s">
        <v>960</v>
      </c>
      <c r="C278" s="439">
        <v>23214771</v>
      </c>
      <c r="D278" s="438">
        <v>18210231</v>
      </c>
      <c r="E278" s="439"/>
      <c r="G278" s="439"/>
    </row>
    <row r="279" spans="1:7">
      <c r="A279" s="438">
        <v>18210261</v>
      </c>
      <c r="B279" s="438" t="s">
        <v>1196</v>
      </c>
      <c r="C279" s="439">
        <v>50185.88</v>
      </c>
      <c r="D279" s="438">
        <v>18210261</v>
      </c>
      <c r="E279" s="439"/>
      <c r="G279" s="439"/>
    </row>
    <row r="280" spans="1:7">
      <c r="A280" s="438">
        <v>18210281</v>
      </c>
      <c r="B280" s="438" t="s">
        <v>1353</v>
      </c>
      <c r="C280" s="439">
        <v>60295490.299999997</v>
      </c>
      <c r="D280" s="438">
        <v>18210281</v>
      </c>
      <c r="E280" s="439"/>
      <c r="G280" s="439"/>
    </row>
    <row r="281" spans="1:7">
      <c r="A281" s="438">
        <v>18210291</v>
      </c>
      <c r="B281" s="438" t="s">
        <v>1421</v>
      </c>
      <c r="C281" s="439">
        <v>3102586.77</v>
      </c>
      <c r="D281" s="438">
        <v>18210291</v>
      </c>
      <c r="E281" s="439"/>
      <c r="G281" s="439"/>
    </row>
    <row r="282" spans="1:7">
      <c r="A282" s="438">
        <v>18210301</v>
      </c>
      <c r="B282" s="438" t="s">
        <v>1940</v>
      </c>
      <c r="C282" s="439">
        <v>18185120.510000002</v>
      </c>
      <c r="D282" s="438">
        <v>18210301</v>
      </c>
      <c r="E282" s="439"/>
      <c r="G282" s="439"/>
    </row>
    <row r="283" spans="1:7">
      <c r="A283" s="438">
        <v>18210311</v>
      </c>
      <c r="B283" s="438" t="s">
        <v>2098</v>
      </c>
      <c r="C283" s="439">
        <v>16414332.439999999</v>
      </c>
      <c r="D283" s="438">
        <v>18210311</v>
      </c>
      <c r="E283" s="439"/>
      <c r="G283" s="439"/>
    </row>
    <row r="284" spans="1:7">
      <c r="A284" s="438">
        <v>18220011</v>
      </c>
      <c r="B284" s="438" t="s">
        <v>235</v>
      </c>
      <c r="C284" s="439">
        <v>65708856.939999998</v>
      </c>
      <c r="D284" s="438">
        <v>18220011</v>
      </c>
      <c r="E284" s="439"/>
      <c r="G284" s="439"/>
    </row>
    <row r="285" spans="1:7">
      <c r="A285" s="438">
        <v>18220021</v>
      </c>
      <c r="B285" s="438" t="s">
        <v>592</v>
      </c>
      <c r="C285" s="439">
        <v>743111.53</v>
      </c>
      <c r="D285" s="438">
        <v>18220021</v>
      </c>
      <c r="E285" s="439"/>
      <c r="G285" s="439"/>
    </row>
    <row r="286" spans="1:7">
      <c r="A286" s="438">
        <v>18220031</v>
      </c>
      <c r="B286" s="438" t="s">
        <v>113</v>
      </c>
      <c r="C286" s="439">
        <v>-18818583.699999999</v>
      </c>
      <c r="D286" s="438">
        <v>18220031</v>
      </c>
      <c r="E286" s="439"/>
      <c r="G286" s="439"/>
    </row>
    <row r="287" spans="1:7">
      <c r="A287" s="438">
        <v>18220041</v>
      </c>
      <c r="B287" s="438" t="s">
        <v>678</v>
      </c>
      <c r="C287" s="439">
        <v>-17749586.239999998</v>
      </c>
      <c r="D287" s="438">
        <v>18220041</v>
      </c>
      <c r="E287" s="439"/>
      <c r="G287" s="439"/>
    </row>
    <row r="288" spans="1:7">
      <c r="A288" s="438">
        <v>18220061</v>
      </c>
      <c r="B288" s="438" t="s">
        <v>777</v>
      </c>
      <c r="C288" s="439">
        <v>-30211680.609999999</v>
      </c>
      <c r="D288" s="438">
        <v>18220061</v>
      </c>
    </row>
    <row r="289" spans="1:7">
      <c r="A289" s="438">
        <v>18220091</v>
      </c>
      <c r="B289" s="438" t="s">
        <v>1343</v>
      </c>
      <c r="C289" s="439">
        <v>261373.55</v>
      </c>
      <c r="D289" s="438">
        <v>18220091</v>
      </c>
    </row>
    <row r="290" spans="1:7">
      <c r="A290" s="438">
        <v>18220101</v>
      </c>
      <c r="B290" s="438" t="s">
        <v>1953</v>
      </c>
      <c r="C290" s="439">
        <v>10851932.84</v>
      </c>
      <c r="D290" s="438">
        <v>18220101</v>
      </c>
      <c r="E290" s="439"/>
      <c r="G290" s="439"/>
    </row>
    <row r="291" spans="1:7">
      <c r="A291" s="438">
        <v>18230002</v>
      </c>
      <c r="B291" s="438" t="s">
        <v>0</v>
      </c>
      <c r="C291" s="439">
        <v>505607.05</v>
      </c>
      <c r="D291" s="438">
        <v>18230002</v>
      </c>
      <c r="E291" s="439"/>
      <c r="G291" s="439"/>
    </row>
    <row r="292" spans="1:7">
      <c r="A292" s="438">
        <v>18230021</v>
      </c>
      <c r="B292" s="438" t="s">
        <v>301</v>
      </c>
      <c r="C292" s="439">
        <v>81823834.959999993</v>
      </c>
      <c r="D292" s="438">
        <v>18230021</v>
      </c>
      <c r="E292" s="439"/>
      <c r="G292" s="439"/>
    </row>
    <row r="293" spans="1:7">
      <c r="A293" s="438">
        <v>18230031</v>
      </c>
      <c r="B293" s="438" t="s">
        <v>680</v>
      </c>
      <c r="C293" s="439">
        <v>51474366.340000004</v>
      </c>
      <c r="D293" s="438">
        <v>18230031</v>
      </c>
      <c r="G293" s="439"/>
    </row>
    <row r="294" spans="1:7">
      <c r="A294" s="438">
        <v>18230032</v>
      </c>
      <c r="B294" s="438" t="s">
        <v>436</v>
      </c>
      <c r="C294" s="439">
        <v>10849367.41</v>
      </c>
      <c r="D294" s="438">
        <v>18230032</v>
      </c>
      <c r="E294" s="439"/>
      <c r="G294" s="439"/>
    </row>
    <row r="295" spans="1:7">
      <c r="A295" s="438">
        <v>18230041</v>
      </c>
      <c r="B295" s="438" t="s">
        <v>385</v>
      </c>
      <c r="C295" s="439">
        <v>21589277</v>
      </c>
      <c r="D295" s="438">
        <v>18230041</v>
      </c>
      <c r="E295" s="439"/>
      <c r="G295" s="439"/>
    </row>
    <row r="296" spans="1:7">
      <c r="A296" s="438">
        <v>18230042</v>
      </c>
      <c r="B296" s="438" t="s">
        <v>911</v>
      </c>
      <c r="C296" s="439">
        <v>-2964287.11</v>
      </c>
      <c r="D296" s="438">
        <v>18230042</v>
      </c>
      <c r="E296" s="439"/>
      <c r="G296" s="439"/>
    </row>
    <row r="297" spans="1:7">
      <c r="A297" s="438">
        <v>18230051</v>
      </c>
      <c r="B297" s="438" t="s">
        <v>386</v>
      </c>
      <c r="C297" s="439">
        <v>-16669991.140000001</v>
      </c>
      <c r="D297" s="438">
        <v>18230051</v>
      </c>
      <c r="E297" s="439"/>
      <c r="G297" s="439"/>
    </row>
    <row r="298" spans="1:7">
      <c r="A298" s="438">
        <v>18230061</v>
      </c>
      <c r="B298" s="438" t="s">
        <v>330</v>
      </c>
      <c r="C298" s="439">
        <v>1189212</v>
      </c>
      <c r="D298" s="438">
        <v>18230061</v>
      </c>
      <c r="E298" s="439"/>
      <c r="G298" s="439"/>
    </row>
    <row r="299" spans="1:7">
      <c r="A299" s="438">
        <v>18230071</v>
      </c>
      <c r="B299" s="438" t="s">
        <v>515</v>
      </c>
      <c r="C299" s="439">
        <v>113632921</v>
      </c>
      <c r="D299" s="438">
        <v>18230071</v>
      </c>
      <c r="E299" s="439"/>
      <c r="G299" s="439"/>
    </row>
    <row r="300" spans="1:7">
      <c r="A300" s="438">
        <v>18230081</v>
      </c>
      <c r="B300" s="438" t="s">
        <v>497</v>
      </c>
      <c r="C300" s="439">
        <v>-108049197.98999999</v>
      </c>
      <c r="D300" s="438">
        <v>18230081</v>
      </c>
      <c r="G300" s="439"/>
    </row>
    <row r="301" spans="1:7">
      <c r="A301" s="438">
        <v>18230281</v>
      </c>
      <c r="B301" s="438" t="s">
        <v>62</v>
      </c>
      <c r="C301" s="438">
        <v>0</v>
      </c>
      <c r="D301" s="438">
        <v>18230281</v>
      </c>
      <c r="E301" s="439"/>
    </row>
    <row r="302" spans="1:7">
      <c r="A302" s="438">
        <v>18230291</v>
      </c>
      <c r="B302" s="438" t="s">
        <v>820</v>
      </c>
      <c r="C302" s="438">
        <v>0</v>
      </c>
      <c r="D302" s="438">
        <v>18230291</v>
      </c>
      <c r="E302" s="439"/>
      <c r="G302" s="439"/>
    </row>
    <row r="303" spans="1:7">
      <c r="A303" s="438">
        <v>18230311</v>
      </c>
      <c r="B303" s="438" t="s">
        <v>850</v>
      </c>
      <c r="C303" s="439">
        <v>30000</v>
      </c>
      <c r="D303" s="438">
        <v>18230311</v>
      </c>
      <c r="E303" s="439"/>
      <c r="G303" s="439"/>
    </row>
    <row r="304" spans="1:7">
      <c r="A304" s="438">
        <v>18230351</v>
      </c>
      <c r="B304" s="438" t="s">
        <v>102</v>
      </c>
      <c r="C304" s="439">
        <v>112818377.98</v>
      </c>
      <c r="D304" s="438">
        <v>18230351</v>
      </c>
      <c r="E304" s="439"/>
      <c r="G304" s="439"/>
    </row>
    <row r="305" spans="1:7">
      <c r="A305" s="438">
        <v>18230401</v>
      </c>
      <c r="B305" s="438" t="s">
        <v>1368</v>
      </c>
      <c r="C305" s="439">
        <v>13262.01</v>
      </c>
      <c r="D305" s="438">
        <v>18230401</v>
      </c>
      <c r="G305" s="439"/>
    </row>
    <row r="306" spans="1:7">
      <c r="A306" s="438">
        <v>18230621</v>
      </c>
      <c r="B306" s="438" t="s">
        <v>694</v>
      </c>
      <c r="C306" s="439">
        <v>-56395918.210000001</v>
      </c>
      <c r="D306" s="438">
        <v>18230621</v>
      </c>
      <c r="E306" s="439"/>
      <c r="G306" s="439"/>
    </row>
    <row r="307" spans="1:7">
      <c r="A307" s="438">
        <v>18230631</v>
      </c>
      <c r="B307" s="438" t="s">
        <v>1032</v>
      </c>
      <c r="C307" s="439">
        <v>71909595.430000007</v>
      </c>
      <c r="D307" s="438">
        <v>18230631</v>
      </c>
      <c r="E307" s="439"/>
      <c r="G307" s="439"/>
    </row>
    <row r="308" spans="1:7">
      <c r="A308" s="438">
        <v>18230691</v>
      </c>
      <c r="B308" s="438" t="s">
        <v>697</v>
      </c>
      <c r="C308" s="439">
        <v>-474402.14</v>
      </c>
      <c r="D308" s="438">
        <v>18230691</v>
      </c>
    </row>
    <row r="309" spans="1:7">
      <c r="A309" s="438">
        <v>18230711</v>
      </c>
      <c r="B309" s="438" t="s">
        <v>523</v>
      </c>
      <c r="C309" s="438">
        <v>0</v>
      </c>
      <c r="D309" s="438">
        <v>18230711</v>
      </c>
      <c r="E309" s="439"/>
      <c r="G309" s="439"/>
    </row>
    <row r="310" spans="1:7">
      <c r="A310" s="438">
        <v>18230721</v>
      </c>
      <c r="B310" s="438" t="s">
        <v>524</v>
      </c>
      <c r="C310" s="438">
        <v>0</v>
      </c>
      <c r="D310" s="438">
        <v>18230721</v>
      </c>
      <c r="G310" s="439"/>
    </row>
    <row r="311" spans="1:7">
      <c r="A311" s="438">
        <v>18230731</v>
      </c>
      <c r="B311" s="438" t="s">
        <v>984</v>
      </c>
      <c r="C311" s="438">
        <v>0</v>
      </c>
      <c r="D311" s="438">
        <v>18230731</v>
      </c>
      <c r="G311" s="439"/>
    </row>
    <row r="312" spans="1:7">
      <c r="A312" s="438">
        <v>18230741</v>
      </c>
      <c r="B312" s="438" t="s">
        <v>110</v>
      </c>
      <c r="C312" s="438">
        <v>0</v>
      </c>
      <c r="D312" s="438">
        <v>18230741</v>
      </c>
      <c r="G312" s="439"/>
    </row>
    <row r="313" spans="1:7">
      <c r="A313" s="438">
        <v>18230751</v>
      </c>
      <c r="B313" s="438" t="s">
        <v>132</v>
      </c>
      <c r="C313" s="438">
        <v>0</v>
      </c>
      <c r="D313" s="438">
        <v>18230751</v>
      </c>
      <c r="G313" s="439"/>
    </row>
    <row r="314" spans="1:7">
      <c r="A314" s="438">
        <v>18230761</v>
      </c>
      <c r="B314" s="438" t="s">
        <v>133</v>
      </c>
      <c r="C314" s="438">
        <v>0</v>
      </c>
      <c r="D314" s="438">
        <v>18230761</v>
      </c>
      <c r="E314" s="439"/>
      <c r="G314" s="439"/>
    </row>
    <row r="315" spans="1:7">
      <c r="A315" s="438">
        <v>18230771</v>
      </c>
      <c r="B315" s="438" t="s">
        <v>464</v>
      </c>
      <c r="C315" s="439">
        <v>14842949</v>
      </c>
      <c r="D315" s="438">
        <v>18230771</v>
      </c>
      <c r="E315" s="439"/>
      <c r="G315" s="439"/>
    </row>
    <row r="316" spans="1:7">
      <c r="A316" s="438">
        <v>18230781</v>
      </c>
      <c r="B316" s="438" t="s">
        <v>410</v>
      </c>
      <c r="C316" s="439">
        <v>-14842949</v>
      </c>
      <c r="D316" s="438">
        <v>18230781</v>
      </c>
      <c r="E316" s="439"/>
    </row>
    <row r="317" spans="1:7">
      <c r="A317" s="438">
        <v>18230791</v>
      </c>
      <c r="B317" s="438" t="s">
        <v>182</v>
      </c>
      <c r="C317" s="439">
        <v>3858376</v>
      </c>
      <c r="D317" s="438">
        <v>18230791</v>
      </c>
      <c r="E317" s="439"/>
      <c r="G317" s="439"/>
    </row>
    <row r="318" spans="1:7">
      <c r="A318" s="438">
        <v>18230811</v>
      </c>
      <c r="B318" s="438" t="s">
        <v>901</v>
      </c>
      <c r="C318" s="438">
        <v>0</v>
      </c>
      <c r="D318" s="438">
        <v>18230811</v>
      </c>
      <c r="E318" s="439"/>
      <c r="G318" s="439"/>
    </row>
    <row r="319" spans="1:7">
      <c r="A319" s="438">
        <v>18230821</v>
      </c>
      <c r="B319" s="438" t="s">
        <v>902</v>
      </c>
      <c r="C319" s="438">
        <v>0</v>
      </c>
      <c r="D319" s="438">
        <v>18230821</v>
      </c>
      <c r="E319" s="439"/>
      <c r="G319" s="439"/>
    </row>
    <row r="320" spans="1:7">
      <c r="A320" s="438">
        <v>18230831</v>
      </c>
      <c r="B320" s="438" t="s">
        <v>798</v>
      </c>
      <c r="C320" s="438">
        <v>0</v>
      </c>
      <c r="D320" s="438">
        <v>18230831</v>
      </c>
      <c r="G320" s="439"/>
    </row>
    <row r="321" spans="1:7">
      <c r="A321" s="438">
        <v>18230841</v>
      </c>
      <c r="B321" s="438" t="s">
        <v>377</v>
      </c>
      <c r="C321" s="438">
        <v>0</v>
      </c>
      <c r="D321" s="438">
        <v>18230841</v>
      </c>
      <c r="E321" s="439"/>
    </row>
    <row r="322" spans="1:7">
      <c r="A322" s="438">
        <v>18230851</v>
      </c>
      <c r="B322" s="438" t="s">
        <v>613</v>
      </c>
      <c r="C322" s="438">
        <v>0</v>
      </c>
      <c r="D322" s="438">
        <v>18230851</v>
      </c>
      <c r="E322" s="439"/>
      <c r="G322" s="439"/>
    </row>
    <row r="323" spans="1:7">
      <c r="A323" s="438">
        <v>18230861</v>
      </c>
      <c r="B323" s="438" t="s">
        <v>614</v>
      </c>
      <c r="C323" s="438">
        <v>0</v>
      </c>
      <c r="D323" s="438">
        <v>18230861</v>
      </c>
      <c r="E323" s="439"/>
    </row>
    <row r="324" spans="1:7">
      <c r="A324" s="438">
        <v>18230871</v>
      </c>
      <c r="B324" s="438" t="s">
        <v>84</v>
      </c>
      <c r="C324" s="438">
        <v>0</v>
      </c>
      <c r="D324" s="438">
        <v>18230871</v>
      </c>
      <c r="E324" s="439"/>
      <c r="G324" s="439"/>
    </row>
    <row r="325" spans="1:7">
      <c r="A325" s="438">
        <v>18230881</v>
      </c>
      <c r="B325" s="438" t="s">
        <v>85</v>
      </c>
      <c r="C325" s="438">
        <v>0</v>
      </c>
      <c r="D325" s="438">
        <v>18230881</v>
      </c>
      <c r="E325" s="439"/>
      <c r="G325" s="439"/>
    </row>
    <row r="326" spans="1:7">
      <c r="A326" s="438">
        <v>18230891</v>
      </c>
      <c r="B326" s="438" t="s">
        <v>481</v>
      </c>
      <c r="C326" s="438">
        <v>0</v>
      </c>
      <c r="D326" s="438">
        <v>18230891</v>
      </c>
      <c r="E326" s="439"/>
      <c r="G326" s="439"/>
    </row>
    <row r="327" spans="1:7">
      <c r="A327" s="438">
        <v>18230971</v>
      </c>
      <c r="B327" s="438" t="s">
        <v>756</v>
      </c>
      <c r="C327" s="439">
        <v>2749643.08</v>
      </c>
      <c r="D327" s="438">
        <v>18230971</v>
      </c>
      <c r="E327" s="439"/>
      <c r="G327" s="439"/>
    </row>
    <row r="328" spans="1:7">
      <c r="A328" s="438">
        <v>18230981</v>
      </c>
      <c r="B328" s="438" t="s">
        <v>483</v>
      </c>
      <c r="C328" s="438">
        <v>0</v>
      </c>
      <c r="D328" s="438">
        <v>18230981</v>
      </c>
      <c r="E328" s="439"/>
      <c r="G328" s="439"/>
    </row>
    <row r="329" spans="1:7">
      <c r="A329" s="438">
        <v>18231051</v>
      </c>
      <c r="B329" s="438" t="s">
        <v>1206</v>
      </c>
      <c r="C329" s="439">
        <v>-34827817</v>
      </c>
      <c r="D329" s="438">
        <v>18231051</v>
      </c>
      <c r="E329" s="439"/>
      <c r="G329" s="439"/>
    </row>
    <row r="330" spans="1:7">
      <c r="A330" s="438">
        <v>18231061</v>
      </c>
      <c r="B330" s="438" t="s">
        <v>1207</v>
      </c>
      <c r="C330" s="439">
        <v>34827817</v>
      </c>
      <c r="D330" s="438">
        <v>18231061</v>
      </c>
      <c r="E330" s="439"/>
      <c r="G330" s="439"/>
    </row>
    <row r="331" spans="1:7">
      <c r="A331" s="438">
        <v>18231081</v>
      </c>
      <c r="B331" s="438" t="s">
        <v>1351</v>
      </c>
      <c r="C331" s="439">
        <v>-25644564</v>
      </c>
      <c r="D331" s="438">
        <v>18231081</v>
      </c>
      <c r="E331" s="439"/>
      <c r="G331" s="439"/>
    </row>
    <row r="332" spans="1:7">
      <c r="A332" s="438">
        <v>18231091</v>
      </c>
      <c r="B332" s="438" t="s">
        <v>1352</v>
      </c>
      <c r="C332" s="439">
        <v>25644564</v>
      </c>
      <c r="D332" s="438">
        <v>18231091</v>
      </c>
      <c r="E332" s="439"/>
      <c r="G332" s="439"/>
    </row>
    <row r="333" spans="1:7">
      <c r="A333" s="438">
        <v>18231141</v>
      </c>
      <c r="B333" s="438" t="s">
        <v>1577</v>
      </c>
      <c r="C333" s="439">
        <v>-37811937</v>
      </c>
      <c r="D333" s="438">
        <v>18231141</v>
      </c>
      <c r="E333" s="439"/>
      <c r="G333" s="439"/>
    </row>
    <row r="334" spans="1:7">
      <c r="A334" s="438">
        <v>18231151</v>
      </c>
      <c r="B334" s="438" t="s">
        <v>1578</v>
      </c>
      <c r="C334" s="439">
        <v>37811937</v>
      </c>
      <c r="D334" s="438">
        <v>18231151</v>
      </c>
      <c r="G334" s="439"/>
    </row>
    <row r="335" spans="1:7">
      <c r="A335" s="438">
        <v>18231161</v>
      </c>
      <c r="B335" s="438" t="s">
        <v>1824</v>
      </c>
      <c r="C335" s="439">
        <v>40127111</v>
      </c>
      <c r="D335" s="438">
        <v>18231161</v>
      </c>
      <c r="E335" s="439"/>
    </row>
    <row r="336" spans="1:7">
      <c r="A336" s="438">
        <v>18231171</v>
      </c>
      <c r="B336" s="438" t="s">
        <v>1825</v>
      </c>
      <c r="C336" s="439">
        <v>-40127111</v>
      </c>
      <c r="D336" s="438">
        <v>18231171</v>
      </c>
      <c r="G336" s="439"/>
    </row>
    <row r="337" spans="1:7">
      <c r="A337" s="438">
        <v>18231181</v>
      </c>
      <c r="B337" s="438" t="s">
        <v>1991</v>
      </c>
      <c r="C337" s="439">
        <v>14111843</v>
      </c>
      <c r="D337" s="438">
        <v>18231181</v>
      </c>
      <c r="E337" s="439"/>
    </row>
    <row r="338" spans="1:7">
      <c r="A338" s="438">
        <v>18231191</v>
      </c>
      <c r="B338" s="438" t="s">
        <v>1992</v>
      </c>
      <c r="C338" s="439">
        <v>-14111843</v>
      </c>
      <c r="D338" s="438">
        <v>18231191</v>
      </c>
      <c r="G338" s="439"/>
    </row>
    <row r="339" spans="1:7">
      <c r="A339" s="438">
        <v>18232221</v>
      </c>
      <c r="B339" s="438" t="s">
        <v>851</v>
      </c>
      <c r="C339" s="439">
        <v>198375.75</v>
      </c>
      <c r="D339" s="438">
        <v>18232221</v>
      </c>
      <c r="E339" s="439"/>
      <c r="G339" s="439"/>
    </row>
    <row r="340" spans="1:7">
      <c r="A340" s="438">
        <v>18232251</v>
      </c>
      <c r="B340" s="438" t="s">
        <v>852</v>
      </c>
      <c r="C340" s="439">
        <v>2142305.36</v>
      </c>
      <c r="D340" s="438">
        <v>18232251</v>
      </c>
      <c r="E340" s="439"/>
    </row>
    <row r="341" spans="1:7">
      <c r="A341" s="438">
        <v>18232261</v>
      </c>
      <c r="B341" s="438" t="s">
        <v>887</v>
      </c>
      <c r="C341" s="439">
        <v>102002.61</v>
      </c>
      <c r="D341" s="438">
        <v>18232261</v>
      </c>
      <c r="G341" s="439"/>
    </row>
    <row r="342" spans="1:7">
      <c r="A342" s="438">
        <v>18232271</v>
      </c>
      <c r="B342" s="438" t="s">
        <v>853</v>
      </c>
      <c r="C342" s="439">
        <v>307742.2</v>
      </c>
      <c r="D342" s="438">
        <v>18232271</v>
      </c>
      <c r="G342" s="439"/>
    </row>
    <row r="343" spans="1:7">
      <c r="A343" s="438">
        <v>18232301</v>
      </c>
      <c r="B343" s="438" t="s">
        <v>1422</v>
      </c>
      <c r="C343" s="439">
        <v>70063325.370000005</v>
      </c>
      <c r="D343" s="438">
        <v>18232301</v>
      </c>
      <c r="E343" s="439"/>
      <c r="G343" s="439"/>
    </row>
    <row r="344" spans="1:7">
      <c r="A344" s="438">
        <v>18232311</v>
      </c>
      <c r="B344" s="438" t="s">
        <v>1423</v>
      </c>
      <c r="C344" s="439">
        <v>14801529</v>
      </c>
      <c r="D344" s="438">
        <v>18232311</v>
      </c>
      <c r="E344" s="439"/>
      <c r="G344" s="439"/>
    </row>
    <row r="345" spans="1:7">
      <c r="A345" s="438">
        <v>18232321</v>
      </c>
      <c r="B345" s="438" t="s">
        <v>1424</v>
      </c>
      <c r="C345" s="439">
        <v>2041666.46</v>
      </c>
      <c r="D345" s="438">
        <v>18232321</v>
      </c>
      <c r="E345" s="439"/>
      <c r="G345" s="439"/>
    </row>
    <row r="346" spans="1:7">
      <c r="A346" s="438">
        <v>18232331</v>
      </c>
      <c r="B346" s="438" t="s">
        <v>1435</v>
      </c>
      <c r="C346" s="439">
        <v>1874836.62</v>
      </c>
      <c r="D346" s="438">
        <v>18232331</v>
      </c>
      <c r="E346" s="439"/>
      <c r="G346" s="439"/>
    </row>
    <row r="347" spans="1:7">
      <c r="A347" s="438">
        <v>18233061</v>
      </c>
      <c r="B347" s="438" t="s">
        <v>854</v>
      </c>
      <c r="C347" s="439">
        <v>20000</v>
      </c>
      <c r="D347" s="438">
        <v>18233061</v>
      </c>
      <c r="G347" s="439"/>
    </row>
    <row r="348" spans="1:7">
      <c r="A348" s="438">
        <v>18233091</v>
      </c>
      <c r="B348" s="438" t="s">
        <v>855</v>
      </c>
      <c r="C348" s="439">
        <v>198092.16</v>
      </c>
      <c r="D348" s="438">
        <v>18233091</v>
      </c>
      <c r="G348" s="439"/>
    </row>
    <row r="349" spans="1:7">
      <c r="A349" s="438">
        <v>18235521</v>
      </c>
      <c r="B349" s="438" t="s">
        <v>1108</v>
      </c>
      <c r="C349" s="439">
        <v>26760911.879999999</v>
      </c>
      <c r="D349" s="438">
        <v>18235521</v>
      </c>
      <c r="G349" s="439"/>
    </row>
    <row r="350" spans="1:7">
      <c r="A350" s="438">
        <v>18236021</v>
      </c>
      <c r="B350" s="438" t="s">
        <v>11</v>
      </c>
      <c r="C350" s="439">
        <v>15256064.07</v>
      </c>
      <c r="D350" s="438">
        <v>18236021</v>
      </c>
      <c r="G350" s="439"/>
    </row>
    <row r="351" spans="1:7">
      <c r="A351" s="438">
        <v>18236031</v>
      </c>
      <c r="B351" s="438" t="s">
        <v>12</v>
      </c>
      <c r="C351" s="439">
        <v>2873005.76</v>
      </c>
      <c r="D351" s="438">
        <v>18236031</v>
      </c>
      <c r="G351" s="439"/>
    </row>
    <row r="352" spans="1:7">
      <c r="A352" s="438">
        <v>18236041</v>
      </c>
      <c r="B352" s="438" t="s">
        <v>13</v>
      </c>
      <c r="C352" s="439">
        <v>-228709.77</v>
      </c>
      <c r="D352" s="438">
        <v>18236041</v>
      </c>
      <c r="E352" s="439"/>
      <c r="G352" s="439"/>
    </row>
    <row r="353" spans="1:7">
      <c r="A353" s="438">
        <v>18236051</v>
      </c>
      <c r="B353" s="438" t="s">
        <v>657</v>
      </c>
      <c r="C353" s="439">
        <v>107024.51</v>
      </c>
      <c r="D353" s="438">
        <v>18236051</v>
      </c>
      <c r="G353" s="439"/>
    </row>
    <row r="354" spans="1:7">
      <c r="A354" s="438">
        <v>18236061</v>
      </c>
      <c r="B354" s="438" t="s">
        <v>155</v>
      </c>
      <c r="C354" s="439">
        <v>1031542.85</v>
      </c>
      <c r="D354" s="438">
        <v>18236061</v>
      </c>
      <c r="G354" s="439"/>
    </row>
    <row r="355" spans="1:7">
      <c r="A355" s="438">
        <v>18236071</v>
      </c>
      <c r="B355" s="438" t="s">
        <v>156</v>
      </c>
      <c r="C355" s="439">
        <v>671052.84</v>
      </c>
      <c r="D355" s="438">
        <v>18236071</v>
      </c>
      <c r="E355" s="439"/>
      <c r="G355" s="439"/>
    </row>
    <row r="356" spans="1:7">
      <c r="A356" s="438">
        <v>18236091</v>
      </c>
      <c r="B356" s="438" t="s">
        <v>757</v>
      </c>
      <c r="C356" s="439">
        <v>-100555.3</v>
      </c>
      <c r="D356" s="438">
        <v>18236091</v>
      </c>
      <c r="E356" s="439"/>
      <c r="G356" s="439"/>
    </row>
    <row r="357" spans="1:7">
      <c r="A357" s="438">
        <v>18236101</v>
      </c>
      <c r="B357" s="438" t="s">
        <v>779</v>
      </c>
      <c r="C357" s="439">
        <v>3769772.47</v>
      </c>
      <c r="D357" s="438">
        <v>18236101</v>
      </c>
      <c r="E357" s="439"/>
      <c r="G357" s="439"/>
    </row>
    <row r="358" spans="1:7">
      <c r="A358" s="438">
        <v>18236111</v>
      </c>
      <c r="B358" s="438" t="s">
        <v>1844</v>
      </c>
      <c r="C358" s="439">
        <v>-1805748.64</v>
      </c>
      <c r="D358" s="438">
        <v>18236111</v>
      </c>
    </row>
    <row r="359" spans="1:7">
      <c r="A359" s="438">
        <v>18237112</v>
      </c>
      <c r="B359" s="438" t="s">
        <v>331</v>
      </c>
      <c r="C359" s="439">
        <v>279321.2</v>
      </c>
      <c r="D359" s="438">
        <v>18237112</v>
      </c>
      <c r="E359" s="439"/>
      <c r="G359" s="439"/>
    </row>
    <row r="360" spans="1:7">
      <c r="A360" s="438">
        <v>18237122</v>
      </c>
      <c r="B360" s="438" t="s">
        <v>512</v>
      </c>
      <c r="C360" s="439">
        <v>169602.13</v>
      </c>
      <c r="D360" s="438">
        <v>18237122</v>
      </c>
    </row>
    <row r="361" spans="1:7">
      <c r="A361" s="438">
        <v>18237132</v>
      </c>
      <c r="B361" s="438" t="s">
        <v>20</v>
      </c>
      <c r="C361" s="439">
        <v>133750.43</v>
      </c>
      <c r="D361" s="438">
        <v>18237132</v>
      </c>
    </row>
    <row r="362" spans="1:7">
      <c r="A362" s="438">
        <v>18237142</v>
      </c>
      <c r="B362" s="438" t="s">
        <v>21</v>
      </c>
      <c r="C362" s="439">
        <v>53995.63</v>
      </c>
      <c r="D362" s="438">
        <v>18237142</v>
      </c>
    </row>
    <row r="363" spans="1:7">
      <c r="A363" s="438">
        <v>18237152</v>
      </c>
      <c r="B363" s="438" t="s">
        <v>154</v>
      </c>
      <c r="C363" s="439">
        <v>67987.45</v>
      </c>
      <c r="D363" s="438">
        <v>18237152</v>
      </c>
      <c r="E363" s="439"/>
      <c r="G363" s="439"/>
    </row>
    <row r="364" spans="1:7">
      <c r="A364" s="438">
        <v>18238031</v>
      </c>
      <c r="B364" s="438" t="s">
        <v>1693</v>
      </c>
      <c r="C364" s="439">
        <v>7284471.8300000001</v>
      </c>
      <c r="D364" s="438">
        <v>18238031</v>
      </c>
      <c r="E364" s="439"/>
      <c r="G364" s="439"/>
    </row>
    <row r="365" spans="1:7">
      <c r="A365" s="438">
        <v>18238032</v>
      </c>
      <c r="B365" s="438" t="s">
        <v>1693</v>
      </c>
      <c r="C365" s="439">
        <v>2735659.81</v>
      </c>
      <c r="D365" s="438">
        <v>18238032</v>
      </c>
      <c r="E365" s="439"/>
      <c r="G365" s="439"/>
    </row>
    <row r="366" spans="1:7">
      <c r="A366" s="438">
        <v>18238041</v>
      </c>
      <c r="B366" s="438" t="s">
        <v>1694</v>
      </c>
      <c r="C366" s="439">
        <v>23812722</v>
      </c>
      <c r="D366" s="438">
        <v>18238041</v>
      </c>
      <c r="E366" s="439"/>
      <c r="G366" s="439"/>
    </row>
    <row r="367" spans="1:7">
      <c r="A367" s="438">
        <v>18238042</v>
      </c>
      <c r="B367" s="438" t="s">
        <v>1695</v>
      </c>
      <c r="C367" s="439">
        <v>9090395</v>
      </c>
      <c r="D367" s="438">
        <v>18238042</v>
      </c>
    </row>
    <row r="368" spans="1:7">
      <c r="A368" s="438">
        <v>18238141</v>
      </c>
      <c r="B368" s="438" t="s">
        <v>1880</v>
      </c>
      <c r="C368" s="439">
        <v>17092873.890000001</v>
      </c>
      <c r="D368" s="438">
        <v>18238141</v>
      </c>
    </row>
    <row r="369" spans="1:7">
      <c r="A369" s="438">
        <v>18238142</v>
      </c>
      <c r="B369" s="438" t="s">
        <v>1879</v>
      </c>
      <c r="C369" s="439">
        <v>49386298.509999998</v>
      </c>
      <c r="D369" s="438">
        <v>18238142</v>
      </c>
    </row>
    <row r="370" spans="1:7">
      <c r="A370" s="438">
        <v>18238151</v>
      </c>
      <c r="B370" s="438" t="s">
        <v>1779</v>
      </c>
      <c r="C370" s="439">
        <v>5545750.9100000001</v>
      </c>
      <c r="D370" s="438">
        <v>18238151</v>
      </c>
      <c r="E370" s="439"/>
      <c r="G370" s="439"/>
    </row>
    <row r="371" spans="1:7">
      <c r="A371" s="438">
        <v>18238152</v>
      </c>
      <c r="B371" s="438" t="s">
        <v>1709</v>
      </c>
      <c r="C371" s="439">
        <v>11122489.310000001</v>
      </c>
      <c r="D371" s="438">
        <v>18238152</v>
      </c>
      <c r="E371" s="439"/>
      <c r="G371" s="439"/>
    </row>
    <row r="372" spans="1:7">
      <c r="A372" s="438">
        <v>18238161</v>
      </c>
      <c r="B372" s="438" t="s">
        <v>1692</v>
      </c>
      <c r="C372" s="439">
        <v>696454.15</v>
      </c>
      <c r="D372" s="438">
        <v>18238161</v>
      </c>
      <c r="E372" s="439"/>
      <c r="G372" s="439"/>
    </row>
    <row r="373" spans="1:7">
      <c r="A373" s="438">
        <v>18238162</v>
      </c>
      <c r="B373" s="438" t="s">
        <v>1956</v>
      </c>
      <c r="C373" s="439">
        <v>1366541.71</v>
      </c>
      <c r="D373" s="438">
        <v>18238162</v>
      </c>
      <c r="E373" s="439"/>
      <c r="G373" s="439"/>
    </row>
    <row r="374" spans="1:7">
      <c r="A374" s="438">
        <v>18238171</v>
      </c>
      <c r="B374" s="438" t="s">
        <v>1859</v>
      </c>
      <c r="C374" s="439">
        <v>289986.68</v>
      </c>
      <c r="D374" s="438">
        <v>18238171</v>
      </c>
    </row>
    <row r="375" spans="1:7">
      <c r="A375" s="438">
        <v>18238172</v>
      </c>
      <c r="B375" s="438" t="s">
        <v>1710</v>
      </c>
      <c r="C375" s="439">
        <v>359823.21</v>
      </c>
      <c r="D375" s="438">
        <v>18238172</v>
      </c>
      <c r="E375" s="439"/>
      <c r="G375" s="439"/>
    </row>
    <row r="376" spans="1:7">
      <c r="A376" s="438">
        <v>18238181</v>
      </c>
      <c r="B376" s="438" t="s">
        <v>1820</v>
      </c>
      <c r="C376" s="439">
        <v>540573.37</v>
      </c>
      <c r="D376" s="438">
        <v>18238181</v>
      </c>
      <c r="E376" s="439"/>
      <c r="G376" s="439"/>
    </row>
    <row r="377" spans="1:7">
      <c r="A377" s="438">
        <v>18238191</v>
      </c>
      <c r="B377" s="438" t="s">
        <v>1821</v>
      </c>
      <c r="C377" s="439">
        <v>2118758.34</v>
      </c>
      <c r="D377" s="438">
        <v>18238191</v>
      </c>
      <c r="E377" s="439"/>
      <c r="G377" s="439"/>
    </row>
    <row r="378" spans="1:7">
      <c r="A378" s="438">
        <v>18238201</v>
      </c>
      <c r="B378" s="438" t="s">
        <v>1793</v>
      </c>
      <c r="C378" s="438">
        <v>0</v>
      </c>
      <c r="D378" s="438">
        <v>18238201</v>
      </c>
      <c r="E378" s="439"/>
      <c r="G378" s="439"/>
    </row>
    <row r="379" spans="1:7">
      <c r="A379" s="438">
        <v>18238202</v>
      </c>
      <c r="B379" s="438" t="s">
        <v>1794</v>
      </c>
      <c r="C379" s="438">
        <v>0</v>
      </c>
      <c r="D379" s="438">
        <v>18238202</v>
      </c>
      <c r="E379" s="439"/>
      <c r="G379" s="439"/>
    </row>
    <row r="380" spans="1:7">
      <c r="A380" s="438">
        <v>18238211</v>
      </c>
      <c r="B380" s="438" t="s">
        <v>1814</v>
      </c>
      <c r="C380" s="439">
        <v>29696.57</v>
      </c>
      <c r="D380" s="438">
        <v>18238211</v>
      </c>
    </row>
    <row r="381" spans="1:7">
      <c r="A381" s="438">
        <v>18238221</v>
      </c>
      <c r="B381" s="438" t="s">
        <v>1815</v>
      </c>
      <c r="C381" s="439">
        <v>71251.05</v>
      </c>
      <c r="D381" s="438">
        <v>18238221</v>
      </c>
    </row>
    <row r="382" spans="1:7">
      <c r="A382" s="438">
        <v>18238232</v>
      </c>
      <c r="B382" s="438" t="s">
        <v>1813</v>
      </c>
      <c r="C382" s="438">
        <v>0</v>
      </c>
      <c r="D382" s="438">
        <v>18238232</v>
      </c>
      <c r="E382" s="439"/>
      <c r="G382" s="439"/>
    </row>
    <row r="383" spans="1:7">
      <c r="A383" s="438">
        <v>18238311</v>
      </c>
      <c r="B383" s="438" t="s">
        <v>1780</v>
      </c>
      <c r="C383" s="439">
        <v>17704987.760000002</v>
      </c>
      <c r="D383" s="438">
        <v>18238311</v>
      </c>
      <c r="E383" s="439"/>
      <c r="G383" s="439"/>
    </row>
    <row r="384" spans="1:7">
      <c r="A384" s="438">
        <v>18238321</v>
      </c>
      <c r="B384" s="438" t="s">
        <v>1781</v>
      </c>
      <c r="C384" s="439">
        <v>1963937.9</v>
      </c>
      <c r="D384" s="438">
        <v>18238321</v>
      </c>
      <c r="E384" s="439"/>
      <c r="G384" s="439"/>
    </row>
    <row r="385" spans="1:7">
      <c r="A385" s="438">
        <v>18238331</v>
      </c>
      <c r="B385" s="438" t="s">
        <v>1786</v>
      </c>
      <c r="C385" s="439">
        <v>7712021.7199999997</v>
      </c>
      <c r="D385" s="438">
        <v>18238331</v>
      </c>
      <c r="E385" s="439"/>
      <c r="G385" s="439"/>
    </row>
    <row r="386" spans="1:7">
      <c r="A386" s="438">
        <v>18239001</v>
      </c>
      <c r="B386" s="438" t="s">
        <v>1024</v>
      </c>
      <c r="C386" s="439">
        <v>103380531.2</v>
      </c>
      <c r="D386" s="438">
        <v>18239001</v>
      </c>
    </row>
    <row r="387" spans="1:7">
      <c r="A387" s="438">
        <v>18239002</v>
      </c>
      <c r="B387" s="438" t="s">
        <v>1025</v>
      </c>
      <c r="C387" s="439">
        <v>32523290.550000001</v>
      </c>
      <c r="D387" s="438">
        <v>18239002</v>
      </c>
      <c r="E387" s="439"/>
      <c r="G387" s="439"/>
    </row>
    <row r="388" spans="1:7">
      <c r="A388" s="438">
        <v>18239011</v>
      </c>
      <c r="B388" s="438" t="s">
        <v>290</v>
      </c>
      <c r="C388" s="439">
        <v>3252500.49</v>
      </c>
      <c r="D388" s="438">
        <v>18239011</v>
      </c>
      <c r="E388" s="439"/>
      <c r="G388" s="439"/>
    </row>
    <row r="389" spans="1:7">
      <c r="A389" s="438">
        <v>18239012</v>
      </c>
      <c r="B389" s="438" t="s">
        <v>291</v>
      </c>
      <c r="C389" s="439">
        <v>1277257.73</v>
      </c>
      <c r="D389" s="438">
        <v>18239012</v>
      </c>
      <c r="E389" s="439"/>
      <c r="G389" s="439"/>
    </row>
    <row r="390" spans="1:7">
      <c r="A390" s="438">
        <v>18239021</v>
      </c>
      <c r="B390" s="438" t="s">
        <v>1026</v>
      </c>
      <c r="C390" s="439">
        <v>23893683.77</v>
      </c>
      <c r="D390" s="438">
        <v>18239021</v>
      </c>
      <c r="E390" s="439"/>
      <c r="G390" s="439"/>
    </row>
    <row r="391" spans="1:7">
      <c r="A391" s="438">
        <v>18239022</v>
      </c>
      <c r="B391" s="438" t="s">
        <v>1027</v>
      </c>
      <c r="C391" s="439">
        <v>9080636.8800000008</v>
      </c>
      <c r="D391" s="438">
        <v>18239022</v>
      </c>
    </row>
    <row r="392" spans="1:7">
      <c r="A392" s="438">
        <v>18239031</v>
      </c>
      <c r="B392" s="438" t="s">
        <v>472</v>
      </c>
      <c r="C392" s="439">
        <v>-130526715.45999999</v>
      </c>
      <c r="D392" s="438">
        <v>18239031</v>
      </c>
    </row>
    <row r="393" spans="1:7">
      <c r="A393" s="438">
        <v>18239032</v>
      </c>
      <c r="B393" s="438" t="s">
        <v>473</v>
      </c>
      <c r="C393" s="439">
        <v>-42881185.159999996</v>
      </c>
      <c r="D393" s="438">
        <v>18239032</v>
      </c>
    </row>
    <row r="394" spans="1:7">
      <c r="A394" s="438">
        <v>18239061</v>
      </c>
      <c r="B394" s="438" t="s">
        <v>929</v>
      </c>
      <c r="C394" s="439">
        <v>879701</v>
      </c>
      <c r="D394" s="438">
        <v>18239061</v>
      </c>
    </row>
    <row r="395" spans="1:7">
      <c r="A395" s="438">
        <v>18239081</v>
      </c>
      <c r="B395" s="438" t="s">
        <v>2035</v>
      </c>
      <c r="C395" s="439">
        <v>3335651.5</v>
      </c>
      <c r="D395" s="438">
        <v>18239081</v>
      </c>
    </row>
    <row r="396" spans="1:7">
      <c r="A396" s="438">
        <v>18239082</v>
      </c>
      <c r="B396" s="438" t="s">
        <v>2036</v>
      </c>
      <c r="C396" s="439">
        <v>7991076.8799999999</v>
      </c>
      <c r="D396" s="438">
        <v>18239082</v>
      </c>
      <c r="E396" s="439"/>
      <c r="G396" s="439"/>
    </row>
    <row r="397" spans="1:7">
      <c r="A397" s="399" t="s">
        <v>2045</v>
      </c>
      <c r="B397" s="438" t="s">
        <v>2037</v>
      </c>
      <c r="C397" s="439">
        <v>2706546.46</v>
      </c>
      <c r="D397" s="438" t="e">
        <v>#N/A</v>
      </c>
      <c r="E397" s="439"/>
      <c r="G397" s="439"/>
    </row>
    <row r="398" spans="1:7">
      <c r="A398" s="438">
        <v>18239092</v>
      </c>
      <c r="B398" s="438" t="s">
        <v>1869</v>
      </c>
      <c r="C398" s="439">
        <v>3770191.95</v>
      </c>
      <c r="D398" s="438">
        <v>18239092</v>
      </c>
      <c r="E398" s="439"/>
      <c r="G398" s="439"/>
    </row>
    <row r="399" spans="1:7">
      <c r="A399" s="438">
        <v>18239101</v>
      </c>
      <c r="B399" s="438" t="s">
        <v>2038</v>
      </c>
      <c r="C399" s="439">
        <v>563350.86</v>
      </c>
      <c r="D399" s="438">
        <v>18239101</v>
      </c>
      <c r="E399" s="439"/>
      <c r="G399" s="439"/>
    </row>
    <row r="400" spans="1:7">
      <c r="A400" s="438">
        <v>18300131</v>
      </c>
      <c r="B400" s="438" t="s">
        <v>1773</v>
      </c>
      <c r="C400" s="438">
        <v>0</v>
      </c>
      <c r="D400" s="438">
        <v>18300131</v>
      </c>
      <c r="E400" s="439"/>
      <c r="G400" s="439"/>
    </row>
    <row r="401" spans="1:7">
      <c r="A401" s="438">
        <v>18400013</v>
      </c>
      <c r="B401" s="438" t="s">
        <v>939</v>
      </c>
      <c r="C401" s="439">
        <v>-329765.07</v>
      </c>
      <c r="D401" s="438">
        <v>18400013</v>
      </c>
    </row>
    <row r="402" spans="1:7">
      <c r="A402" s="438">
        <v>18400123</v>
      </c>
      <c r="B402" s="438" t="s">
        <v>940</v>
      </c>
      <c r="C402" s="439">
        <v>-411706.98</v>
      </c>
      <c r="D402" s="438">
        <v>18400123</v>
      </c>
    </row>
    <row r="403" spans="1:7">
      <c r="A403" s="438">
        <v>18400143</v>
      </c>
      <c r="B403" s="438" t="s">
        <v>941</v>
      </c>
      <c r="C403" s="439">
        <v>-593980.93999999994</v>
      </c>
      <c r="D403" s="438">
        <v>18400143</v>
      </c>
      <c r="E403" s="439"/>
      <c r="G403" s="439"/>
    </row>
    <row r="404" spans="1:7">
      <c r="A404" s="438">
        <v>18400483</v>
      </c>
      <c r="B404" s="438" t="s">
        <v>323</v>
      </c>
      <c r="C404" s="439">
        <v>-704299.01</v>
      </c>
      <c r="D404" s="438">
        <v>18400483</v>
      </c>
      <c r="E404" s="439"/>
      <c r="G404" s="439"/>
    </row>
    <row r="405" spans="1:7">
      <c r="A405" s="438">
        <v>18500003</v>
      </c>
      <c r="B405" s="438" t="s">
        <v>342</v>
      </c>
      <c r="C405" s="439">
        <v>-35350.68</v>
      </c>
      <c r="D405" s="438">
        <v>18500003</v>
      </c>
      <c r="E405" s="439"/>
      <c r="G405" s="439"/>
    </row>
    <row r="406" spans="1:7">
      <c r="A406" s="438">
        <v>18600011</v>
      </c>
      <c r="B406" s="438" t="s">
        <v>137</v>
      </c>
      <c r="C406" s="438">
        <v>0</v>
      </c>
      <c r="D406" s="438">
        <v>18600011</v>
      </c>
      <c r="E406" s="439"/>
      <c r="G406" s="439"/>
    </row>
    <row r="407" spans="1:7">
      <c r="A407" s="438">
        <v>18600013</v>
      </c>
      <c r="B407" s="438" t="s">
        <v>692</v>
      </c>
      <c r="C407" s="439">
        <v>436214.36</v>
      </c>
      <c r="D407" s="438">
        <v>18600013</v>
      </c>
      <c r="E407" s="439"/>
      <c r="G407" s="439"/>
    </row>
    <row r="408" spans="1:7">
      <c r="A408" s="438">
        <v>18600053</v>
      </c>
      <c r="B408" s="438" t="s">
        <v>693</v>
      </c>
      <c r="C408" s="439">
        <v>3506052.82</v>
      </c>
      <c r="D408" s="438">
        <v>18600053</v>
      </c>
      <c r="E408" s="439"/>
      <c r="G408" s="439"/>
    </row>
    <row r="409" spans="1:7">
      <c r="A409" s="438">
        <v>18600091</v>
      </c>
      <c r="B409" s="438" t="s">
        <v>1262</v>
      </c>
      <c r="C409" s="439">
        <v>4437.8500000000004</v>
      </c>
      <c r="D409" s="438">
        <v>18600091</v>
      </c>
      <c r="E409" s="439"/>
      <c r="G409" s="439"/>
    </row>
    <row r="410" spans="1:7">
      <c r="A410" s="438">
        <v>18600122</v>
      </c>
      <c r="B410" s="438" t="s">
        <v>913</v>
      </c>
      <c r="C410" s="439">
        <v>-4294.7700000000004</v>
      </c>
      <c r="D410" s="438">
        <v>18600122</v>
      </c>
      <c r="E410" s="439"/>
      <c r="G410" s="439"/>
    </row>
    <row r="411" spans="1:7">
      <c r="A411" s="438">
        <v>18600123</v>
      </c>
      <c r="B411" s="438" t="s">
        <v>111</v>
      </c>
      <c r="C411" s="438">
        <v>717.84</v>
      </c>
      <c r="D411" s="438">
        <v>18600123</v>
      </c>
      <c r="E411" s="439"/>
      <c r="G411" s="439"/>
    </row>
    <row r="412" spans="1:7">
      <c r="A412" s="438">
        <v>18600143</v>
      </c>
      <c r="B412" s="438" t="s">
        <v>1960</v>
      </c>
      <c r="C412" s="439">
        <v>10654.4</v>
      </c>
      <c r="D412" s="438">
        <v>18600143</v>
      </c>
      <c r="E412" s="439"/>
      <c r="G412" s="439"/>
    </row>
    <row r="413" spans="1:7">
      <c r="A413" s="438">
        <v>18600203</v>
      </c>
      <c r="B413" s="438" t="s">
        <v>1803</v>
      </c>
      <c r="C413" s="438">
        <v>0</v>
      </c>
      <c r="D413" s="438">
        <v>18600203</v>
      </c>
      <c r="E413" s="439"/>
    </row>
    <row r="414" spans="1:7">
      <c r="A414" s="438">
        <v>18600291</v>
      </c>
      <c r="B414" s="438" t="s">
        <v>1875</v>
      </c>
      <c r="C414" s="439">
        <v>12399.37</v>
      </c>
      <c r="D414" s="438">
        <v>18600291</v>
      </c>
      <c r="E414" s="439"/>
      <c r="G414" s="439"/>
    </row>
    <row r="415" spans="1:7">
      <c r="A415" s="438">
        <v>18600293</v>
      </c>
      <c r="B415" s="438" t="s">
        <v>448</v>
      </c>
      <c r="C415" s="439">
        <v>38823.03</v>
      </c>
      <c r="D415" s="438">
        <v>18600293</v>
      </c>
      <c r="E415" s="439"/>
      <c r="G415" s="439"/>
    </row>
    <row r="416" spans="1:7">
      <c r="A416" s="438">
        <v>18600342</v>
      </c>
      <c r="B416" s="438" t="s">
        <v>1801</v>
      </c>
      <c r="C416" s="438">
        <v>0</v>
      </c>
      <c r="D416" s="438">
        <v>18600342</v>
      </c>
      <c r="E416" s="439"/>
      <c r="G416" s="439"/>
    </row>
    <row r="417" spans="1:7">
      <c r="A417" s="438">
        <v>18600403</v>
      </c>
      <c r="B417" s="438" t="s">
        <v>1633</v>
      </c>
      <c r="C417" s="439">
        <v>1806145.43</v>
      </c>
      <c r="D417" s="438">
        <v>18600403</v>
      </c>
      <c r="E417" s="439"/>
      <c r="G417" s="439"/>
    </row>
    <row r="418" spans="1:7">
      <c r="A418" s="438">
        <v>18600411</v>
      </c>
      <c r="B418" s="438" t="s">
        <v>1802</v>
      </c>
      <c r="C418" s="438">
        <v>0</v>
      </c>
      <c r="D418" s="438">
        <v>18600411</v>
      </c>
      <c r="E418" s="439"/>
      <c r="G418" s="439"/>
    </row>
    <row r="419" spans="1:7">
      <c r="A419" s="438">
        <v>18600512</v>
      </c>
      <c r="B419" s="438" t="s">
        <v>1481</v>
      </c>
      <c r="C419" s="439">
        <v>70233066.719999999</v>
      </c>
      <c r="D419" s="438">
        <v>18600512</v>
      </c>
      <c r="E419" s="439"/>
      <c r="G419" s="439"/>
    </row>
    <row r="420" spans="1:7">
      <c r="A420" s="438">
        <v>18600551</v>
      </c>
      <c r="B420" s="438" t="s">
        <v>2039</v>
      </c>
      <c r="C420" s="438">
        <v>0</v>
      </c>
      <c r="D420" s="438">
        <v>18600551</v>
      </c>
      <c r="E420" s="439"/>
      <c r="G420" s="439"/>
    </row>
    <row r="421" spans="1:7">
      <c r="A421" s="438">
        <v>18600561</v>
      </c>
      <c r="B421" s="438" t="s">
        <v>593</v>
      </c>
      <c r="C421" s="439">
        <v>8126893</v>
      </c>
      <c r="D421" s="438">
        <v>18600561</v>
      </c>
      <c r="E421" s="439"/>
      <c r="G421" s="439"/>
    </row>
    <row r="422" spans="1:7">
      <c r="A422" s="438">
        <v>18600571</v>
      </c>
      <c r="B422" s="438" t="s">
        <v>739</v>
      </c>
      <c r="C422" s="439">
        <v>60429728.780000001</v>
      </c>
      <c r="D422" s="438">
        <v>18600571</v>
      </c>
      <c r="E422" s="439"/>
      <c r="G422" s="439"/>
    </row>
    <row r="423" spans="1:7">
      <c r="A423" s="438">
        <v>18600573</v>
      </c>
      <c r="B423" s="438" t="s">
        <v>1971</v>
      </c>
      <c r="C423" s="439">
        <v>6085105</v>
      </c>
      <c r="D423" s="438">
        <v>18600573</v>
      </c>
      <c r="E423" s="439"/>
      <c r="G423" s="439"/>
    </row>
    <row r="424" spans="1:7">
      <c r="A424" s="438">
        <v>18600751</v>
      </c>
      <c r="B424" s="438" t="s">
        <v>1310</v>
      </c>
      <c r="C424" s="439">
        <v>2483219.58</v>
      </c>
      <c r="D424" s="438">
        <v>18600751</v>
      </c>
      <c r="E424" s="439"/>
    </row>
    <row r="425" spans="1:7">
      <c r="A425" s="438">
        <v>18600761</v>
      </c>
      <c r="B425" s="438" t="s">
        <v>1311</v>
      </c>
      <c r="C425" s="439">
        <v>1063351.23</v>
      </c>
      <c r="D425" s="438">
        <v>18600761</v>
      </c>
      <c r="E425" s="439"/>
    </row>
    <row r="426" spans="1:7">
      <c r="A426" s="438">
        <v>18600771</v>
      </c>
      <c r="B426" s="438" t="s">
        <v>1458</v>
      </c>
      <c r="C426" s="439">
        <v>2563876.5</v>
      </c>
      <c r="D426" s="438">
        <v>18600771</v>
      </c>
      <c r="E426" s="439"/>
    </row>
    <row r="427" spans="1:7">
      <c r="A427" s="438">
        <v>18600781</v>
      </c>
      <c r="B427" s="438" t="s">
        <v>1459</v>
      </c>
      <c r="C427" s="439">
        <v>1358266.76</v>
      </c>
      <c r="D427" s="438">
        <v>18600781</v>
      </c>
      <c r="E427" s="439"/>
    </row>
    <row r="428" spans="1:7">
      <c r="A428" s="438">
        <v>18600941</v>
      </c>
      <c r="B428" s="438" t="s">
        <v>1898</v>
      </c>
      <c r="C428" s="439">
        <v>36664.639999999999</v>
      </c>
      <c r="D428" s="438">
        <v>18600941</v>
      </c>
      <c r="E428" s="439"/>
    </row>
    <row r="429" spans="1:7">
      <c r="A429" s="438">
        <v>18600943</v>
      </c>
      <c r="B429" s="438" t="s">
        <v>1899</v>
      </c>
      <c r="C429" s="439">
        <v>348234.07</v>
      </c>
      <c r="D429" s="438">
        <v>18600943</v>
      </c>
      <c r="E429" s="439"/>
    </row>
    <row r="430" spans="1:7">
      <c r="A430" s="438">
        <v>18601013</v>
      </c>
      <c r="B430" s="438" t="s">
        <v>1997</v>
      </c>
      <c r="C430" s="439">
        <v>112637.5</v>
      </c>
      <c r="D430" s="438">
        <v>18601013</v>
      </c>
      <c r="E430" s="439"/>
    </row>
    <row r="431" spans="1:7">
      <c r="A431" s="438">
        <v>18601021</v>
      </c>
      <c r="B431" s="438" t="s">
        <v>1670</v>
      </c>
      <c r="C431" s="439">
        <v>317360.43</v>
      </c>
      <c r="D431" s="438">
        <v>18601021</v>
      </c>
      <c r="E431" s="439"/>
    </row>
    <row r="432" spans="1:7">
      <c r="A432" s="438">
        <v>18601173</v>
      </c>
      <c r="B432" s="438" t="s">
        <v>1818</v>
      </c>
      <c r="C432" s="439">
        <v>80437.97</v>
      </c>
      <c r="D432" s="438">
        <v>18601173</v>
      </c>
      <c r="G432" s="439"/>
    </row>
    <row r="433" spans="1:7">
      <c r="A433" s="438">
        <v>18601502</v>
      </c>
      <c r="B433" s="438" t="s">
        <v>1635</v>
      </c>
      <c r="C433" s="439">
        <v>168292.1</v>
      </c>
      <c r="D433" s="438">
        <v>18601502</v>
      </c>
      <c r="G433" s="439"/>
    </row>
    <row r="434" spans="1:7">
      <c r="A434" s="438">
        <v>18603003</v>
      </c>
      <c r="B434" s="438" t="s">
        <v>1897</v>
      </c>
      <c r="C434" s="439">
        <v>1468646.96</v>
      </c>
      <c r="D434" s="438">
        <v>18603003</v>
      </c>
      <c r="E434" s="439"/>
      <c r="G434" s="439"/>
    </row>
    <row r="435" spans="1:7">
      <c r="A435" s="438">
        <v>18603011</v>
      </c>
      <c r="B435" s="438" t="s">
        <v>1855</v>
      </c>
      <c r="C435" s="439">
        <v>1916652.53</v>
      </c>
      <c r="D435" s="438">
        <v>18603011</v>
      </c>
      <c r="E435" s="439"/>
      <c r="G435" s="439"/>
    </row>
    <row r="436" spans="1:7">
      <c r="A436" s="438">
        <v>18603021</v>
      </c>
      <c r="B436" s="438" t="s">
        <v>1876</v>
      </c>
      <c r="C436" s="439">
        <v>5942956.6299999999</v>
      </c>
      <c r="D436" s="438">
        <v>18603021</v>
      </c>
      <c r="E436" s="439"/>
      <c r="G436" s="439"/>
    </row>
    <row r="437" spans="1:7">
      <c r="A437" s="438">
        <v>18603031</v>
      </c>
      <c r="B437" s="438" t="s">
        <v>1850</v>
      </c>
      <c r="C437" s="439">
        <v>1797785.01</v>
      </c>
      <c r="D437" s="438">
        <v>18603031</v>
      </c>
    </row>
    <row r="438" spans="1:7">
      <c r="A438" s="438">
        <v>18603041</v>
      </c>
      <c r="B438" s="438" t="s">
        <v>1877</v>
      </c>
      <c r="C438" s="439">
        <v>934642.33</v>
      </c>
      <c r="D438" s="438">
        <v>18603041</v>
      </c>
    </row>
    <row r="439" spans="1:7">
      <c r="A439" s="438">
        <v>18603051</v>
      </c>
      <c r="B439" s="438" t="s">
        <v>1881</v>
      </c>
      <c r="C439" s="439">
        <v>527484.29</v>
      </c>
      <c r="D439" s="438">
        <v>18603051</v>
      </c>
      <c r="E439" s="439"/>
    </row>
    <row r="440" spans="1:7">
      <c r="A440" s="438">
        <v>18603061</v>
      </c>
      <c r="B440" s="438" t="s">
        <v>2010</v>
      </c>
      <c r="C440" s="439">
        <v>2785211.35</v>
      </c>
      <c r="D440" s="438">
        <v>18603061</v>
      </c>
      <c r="E440" s="439"/>
      <c r="G440" s="439"/>
    </row>
    <row r="441" spans="1:7">
      <c r="A441" s="394" t="s">
        <v>2018</v>
      </c>
      <c r="B441" s="438" t="s">
        <v>2011</v>
      </c>
      <c r="C441" s="439">
        <v>1530286.25</v>
      </c>
      <c r="D441" s="438" t="s">
        <v>2018</v>
      </c>
      <c r="E441" s="439"/>
    </row>
    <row r="442" spans="1:7">
      <c r="A442" s="438">
        <v>18603081</v>
      </c>
      <c r="B442" s="438" t="s">
        <v>2021</v>
      </c>
      <c r="C442" s="439">
        <v>10000</v>
      </c>
      <c r="D442" s="438">
        <v>18603081</v>
      </c>
      <c r="E442" s="439"/>
      <c r="G442" s="439"/>
    </row>
    <row r="443" spans="1:7">
      <c r="A443" s="438">
        <v>18603091</v>
      </c>
      <c r="B443" s="438" t="s">
        <v>2022</v>
      </c>
      <c r="C443" s="439">
        <v>12500</v>
      </c>
      <c r="D443" s="438">
        <v>18603091</v>
      </c>
      <c r="E443" s="439"/>
      <c r="G443" s="439"/>
    </row>
    <row r="444" spans="1:7">
      <c r="A444" s="438">
        <v>18605011</v>
      </c>
      <c r="B444" s="438" t="s">
        <v>1974</v>
      </c>
      <c r="C444" s="439">
        <v>1717429.88</v>
      </c>
      <c r="D444" s="438">
        <v>18605011</v>
      </c>
      <c r="E444" s="439"/>
      <c r="G444" s="439"/>
    </row>
    <row r="445" spans="1:7">
      <c r="A445" s="438">
        <v>18605021</v>
      </c>
      <c r="B445" s="438" t="s">
        <v>2023</v>
      </c>
      <c r="C445" s="439">
        <v>4412674.9800000004</v>
      </c>
      <c r="D445" s="438">
        <v>18605021</v>
      </c>
      <c r="E445" s="439"/>
      <c r="G445" s="439"/>
    </row>
    <row r="446" spans="1:7">
      <c r="A446" s="438">
        <v>18605031</v>
      </c>
      <c r="B446" s="438" t="s">
        <v>2040</v>
      </c>
      <c r="C446" s="439">
        <v>1277392.2</v>
      </c>
      <c r="D446" s="438">
        <v>18605031</v>
      </c>
      <c r="E446" s="439"/>
      <c r="G446" s="439"/>
    </row>
    <row r="447" spans="1:7">
      <c r="A447" s="438">
        <v>18605041</v>
      </c>
      <c r="B447" s="438" t="s">
        <v>2058</v>
      </c>
      <c r="C447" s="439">
        <v>2578405.06</v>
      </c>
      <c r="D447" s="438">
        <v>18605041</v>
      </c>
      <c r="E447" s="439"/>
      <c r="G447" s="439"/>
    </row>
    <row r="448" spans="1:7">
      <c r="A448" s="438">
        <v>18608001</v>
      </c>
      <c r="B448" s="438" t="s">
        <v>856</v>
      </c>
      <c r="C448" s="439">
        <v>415205.63</v>
      </c>
      <c r="D448" s="438">
        <v>18608001</v>
      </c>
      <c r="E448" s="439"/>
      <c r="G448" s="439"/>
    </row>
    <row r="449" spans="1:7">
      <c r="A449" s="438">
        <v>18608002</v>
      </c>
      <c r="B449" s="438" t="s">
        <v>1887</v>
      </c>
      <c r="C449" s="439">
        <v>505295.9</v>
      </c>
      <c r="D449" s="438">
        <v>18608002</v>
      </c>
      <c r="E449" s="439"/>
      <c r="G449" s="439"/>
    </row>
    <row r="450" spans="1:7">
      <c r="A450" s="438">
        <v>18608011</v>
      </c>
      <c r="B450" s="438" t="s">
        <v>857</v>
      </c>
      <c r="C450" s="439">
        <v>340622.45</v>
      </c>
      <c r="D450" s="438">
        <v>18608011</v>
      </c>
      <c r="E450" s="439"/>
      <c r="G450" s="439"/>
    </row>
    <row r="451" spans="1:7">
      <c r="A451" s="438">
        <v>18608012</v>
      </c>
      <c r="B451" s="438" t="s">
        <v>1883</v>
      </c>
      <c r="C451" s="439">
        <v>212895.87</v>
      </c>
      <c r="D451" s="438">
        <v>18608012</v>
      </c>
      <c r="E451" s="439"/>
      <c r="G451" s="439"/>
    </row>
    <row r="452" spans="1:7">
      <c r="A452" s="438">
        <v>18608021</v>
      </c>
      <c r="B452" s="438" t="s">
        <v>858</v>
      </c>
      <c r="C452" s="439">
        <v>2254508.17</v>
      </c>
      <c r="D452" s="438">
        <v>18608021</v>
      </c>
      <c r="G452" s="439"/>
    </row>
    <row r="453" spans="1:7">
      <c r="A453" s="438">
        <v>18608031</v>
      </c>
      <c r="B453" s="438" t="s">
        <v>859</v>
      </c>
      <c r="C453" s="439">
        <v>50000</v>
      </c>
      <c r="D453" s="438">
        <v>18608031</v>
      </c>
      <c r="E453" s="439"/>
      <c r="G453" s="439"/>
    </row>
    <row r="454" spans="1:7">
      <c r="A454" s="438">
        <v>18608041</v>
      </c>
      <c r="B454" s="438" t="s">
        <v>870</v>
      </c>
      <c r="C454" s="439">
        <v>2118499.5499999998</v>
      </c>
      <c r="D454" s="438">
        <v>18608041</v>
      </c>
      <c r="E454" s="439"/>
      <c r="G454" s="439"/>
    </row>
    <row r="455" spans="1:7">
      <c r="A455" s="438">
        <v>18608051</v>
      </c>
      <c r="B455" s="438" t="s">
        <v>860</v>
      </c>
      <c r="C455" s="439">
        <v>2992681.55</v>
      </c>
      <c r="D455" s="438">
        <v>18608051</v>
      </c>
      <c r="E455" s="439"/>
      <c r="G455" s="439"/>
    </row>
    <row r="456" spans="1:7">
      <c r="A456" s="438">
        <v>18608062</v>
      </c>
      <c r="B456" s="438" t="s">
        <v>245</v>
      </c>
      <c r="C456" s="439">
        <v>-50267724.640000001</v>
      </c>
      <c r="D456" s="438">
        <v>18608062</v>
      </c>
      <c r="E456" s="439"/>
      <c r="G456" s="439"/>
    </row>
    <row r="457" spans="1:7">
      <c r="A457" s="438">
        <v>18608081</v>
      </c>
      <c r="B457" s="438" t="s">
        <v>861</v>
      </c>
      <c r="C457" s="439">
        <v>659654.59</v>
      </c>
      <c r="D457" s="438">
        <v>18608081</v>
      </c>
      <c r="G457" s="439"/>
    </row>
    <row r="458" spans="1:7">
      <c r="A458" s="438">
        <v>18608111</v>
      </c>
      <c r="B458" s="438" t="s">
        <v>862</v>
      </c>
      <c r="C458" s="439">
        <v>250000</v>
      </c>
      <c r="D458" s="438">
        <v>18608111</v>
      </c>
      <c r="E458" s="439"/>
      <c r="G458" s="439"/>
    </row>
    <row r="459" spans="1:7">
      <c r="A459" s="438">
        <v>18608112</v>
      </c>
      <c r="B459" s="438" t="s">
        <v>871</v>
      </c>
      <c r="C459" s="439">
        <v>38903734</v>
      </c>
      <c r="D459" s="438">
        <v>18608112</v>
      </c>
    </row>
    <row r="460" spans="1:7">
      <c r="A460" s="438">
        <v>18608141</v>
      </c>
      <c r="B460" s="438" t="s">
        <v>835</v>
      </c>
      <c r="C460" s="439">
        <v>224879.76</v>
      </c>
      <c r="D460" s="438">
        <v>18608141</v>
      </c>
      <c r="E460" s="439"/>
      <c r="G460" s="439"/>
    </row>
    <row r="461" spans="1:7">
      <c r="A461" s="438">
        <v>18608151</v>
      </c>
      <c r="B461" s="438" t="s">
        <v>888</v>
      </c>
      <c r="C461" s="439">
        <v>75000</v>
      </c>
      <c r="D461" s="438">
        <v>18608151</v>
      </c>
      <c r="E461" s="439"/>
    </row>
    <row r="462" spans="1:7">
      <c r="A462" s="438">
        <v>18608171</v>
      </c>
      <c r="B462" s="438" t="s">
        <v>1618</v>
      </c>
      <c r="C462" s="439">
        <v>212588.68</v>
      </c>
      <c r="D462" s="438">
        <v>18608171</v>
      </c>
      <c r="E462" s="439"/>
    </row>
    <row r="463" spans="1:7">
      <c r="A463" s="438">
        <v>18608181</v>
      </c>
      <c r="B463" s="438" t="s">
        <v>1258</v>
      </c>
      <c r="C463" s="439">
        <v>50000</v>
      </c>
      <c r="D463" s="438">
        <v>18608181</v>
      </c>
      <c r="E463" s="439"/>
      <c r="G463" s="439"/>
    </row>
    <row r="464" spans="1:7">
      <c r="A464" s="438">
        <v>18608191</v>
      </c>
      <c r="B464" s="438" t="s">
        <v>1263</v>
      </c>
      <c r="C464" s="439">
        <v>400495.47</v>
      </c>
      <c r="D464" s="438">
        <v>18608191</v>
      </c>
      <c r="E464" s="439"/>
      <c r="G464" s="439"/>
    </row>
    <row r="465" spans="1:7">
      <c r="A465" s="438">
        <v>18608211</v>
      </c>
      <c r="B465" s="438" t="s">
        <v>1619</v>
      </c>
      <c r="C465" s="439">
        <v>111880.23</v>
      </c>
      <c r="D465" s="438">
        <v>18608211</v>
      </c>
      <c r="G465" s="439"/>
    </row>
    <row r="466" spans="1:7">
      <c r="A466" s="438">
        <v>18608212</v>
      </c>
      <c r="B466" s="438" t="s">
        <v>872</v>
      </c>
      <c r="C466" s="439">
        <v>1466613.5</v>
      </c>
      <c r="D466" s="438">
        <v>18608212</v>
      </c>
      <c r="E466" s="439"/>
      <c r="G466" s="439"/>
    </row>
    <row r="467" spans="1:7">
      <c r="A467" s="438">
        <v>18608221</v>
      </c>
      <c r="B467" s="438" t="s">
        <v>1369</v>
      </c>
      <c r="C467" s="439">
        <v>124919.19</v>
      </c>
      <c r="D467" s="438">
        <v>18608221</v>
      </c>
      <c r="E467" s="439"/>
      <c r="G467" s="439"/>
    </row>
    <row r="468" spans="1:7">
      <c r="A468" s="438">
        <v>18608231</v>
      </c>
      <c r="B468" s="438" t="s">
        <v>1464</v>
      </c>
      <c r="C468" s="439">
        <v>278092.42</v>
      </c>
      <c r="D468" s="438">
        <v>18608231</v>
      </c>
      <c r="E468" s="439"/>
      <c r="G468" s="439"/>
    </row>
    <row r="469" spans="1:7">
      <c r="A469" s="438">
        <v>18608241</v>
      </c>
      <c r="B469" s="438" t="s">
        <v>1370</v>
      </c>
      <c r="C469" s="439">
        <v>95304.25</v>
      </c>
      <c r="D469" s="438">
        <v>18608241</v>
      </c>
    </row>
    <row r="470" spans="1:7">
      <c r="A470" s="438">
        <v>18608251</v>
      </c>
      <c r="B470" s="438" t="s">
        <v>2059</v>
      </c>
      <c r="C470" s="438">
        <v>695.75</v>
      </c>
      <c r="D470" s="438">
        <v>18608251</v>
      </c>
      <c r="E470" s="439"/>
      <c r="G470" s="439"/>
    </row>
    <row r="471" spans="1:7">
      <c r="A471" s="438">
        <v>18608312</v>
      </c>
      <c r="B471" s="438" t="s">
        <v>873</v>
      </c>
      <c r="C471" s="439">
        <v>3956574.68</v>
      </c>
      <c r="D471" s="438">
        <v>18608312</v>
      </c>
      <c r="G471" s="439"/>
    </row>
    <row r="472" spans="1:7">
      <c r="A472" s="438">
        <v>18608412</v>
      </c>
      <c r="B472" s="438" t="s">
        <v>1593</v>
      </c>
      <c r="C472" s="439">
        <v>2651381.7400000002</v>
      </c>
      <c r="D472" s="438">
        <v>18608412</v>
      </c>
      <c r="E472" s="439"/>
      <c r="G472" s="439"/>
    </row>
    <row r="473" spans="1:7">
      <c r="A473" s="438">
        <v>18608612</v>
      </c>
      <c r="B473" s="438" t="s">
        <v>874</v>
      </c>
      <c r="C473" s="439">
        <v>776531.8</v>
      </c>
      <c r="D473" s="438">
        <v>18608612</v>
      </c>
      <c r="E473" s="439"/>
    </row>
    <row r="474" spans="1:7">
      <c r="A474" s="438">
        <v>18608712</v>
      </c>
      <c r="B474" s="438" t="s">
        <v>875</v>
      </c>
      <c r="C474" s="439">
        <v>5358200.1500000004</v>
      </c>
      <c r="D474" s="438">
        <v>18608712</v>
      </c>
      <c r="E474" s="439"/>
      <c r="G474" s="439"/>
    </row>
    <row r="475" spans="1:7">
      <c r="A475" s="437" t="s">
        <v>2142</v>
      </c>
      <c r="B475" s="438" t="s">
        <v>2139</v>
      </c>
      <c r="C475" s="439">
        <v>7656.25</v>
      </c>
      <c r="D475" s="438" t="s">
        <v>2142</v>
      </c>
      <c r="E475" s="439"/>
      <c r="G475" s="439"/>
    </row>
    <row r="476" spans="1:7">
      <c r="A476" s="438">
        <v>18608752</v>
      </c>
      <c r="B476" s="438" t="s">
        <v>876</v>
      </c>
      <c r="C476" s="439">
        <v>935530</v>
      </c>
      <c r="D476" s="438">
        <v>18608752</v>
      </c>
      <c r="E476" s="439"/>
      <c r="G476" s="439"/>
    </row>
    <row r="477" spans="1:7">
      <c r="A477" s="438">
        <v>18608772</v>
      </c>
      <c r="B477" s="438" t="s">
        <v>1763</v>
      </c>
      <c r="C477" s="439">
        <v>-3488999.1</v>
      </c>
      <c r="D477" s="438">
        <v>18608772</v>
      </c>
      <c r="E477" s="439"/>
      <c r="G477" s="439"/>
    </row>
    <row r="478" spans="1:7">
      <c r="A478" s="438">
        <v>18608782</v>
      </c>
      <c r="B478" s="438" t="s">
        <v>1764</v>
      </c>
      <c r="C478" s="439">
        <v>-801550.75</v>
      </c>
      <c r="D478" s="438">
        <v>18608782</v>
      </c>
      <c r="E478" s="439"/>
      <c r="G478" s="439"/>
    </row>
    <row r="479" spans="1:7">
      <c r="A479" s="438">
        <v>18608792</v>
      </c>
      <c r="B479" s="438" t="s">
        <v>1765</v>
      </c>
      <c r="C479" s="439">
        <v>-160310.15</v>
      </c>
      <c r="D479" s="438">
        <v>18608792</v>
      </c>
      <c r="E479" s="439"/>
      <c r="G479" s="439"/>
    </row>
    <row r="480" spans="1:7">
      <c r="A480" s="438">
        <v>18609312</v>
      </c>
      <c r="B480" s="438" t="s">
        <v>1584</v>
      </c>
      <c r="C480" s="439">
        <v>12405154.710000001</v>
      </c>
      <c r="D480" s="438">
        <v>18609312</v>
      </c>
      <c r="E480" s="439"/>
      <c r="G480" s="439"/>
    </row>
    <row r="481" spans="1:7">
      <c r="A481" s="438">
        <v>18609422</v>
      </c>
      <c r="B481" s="438" t="s">
        <v>1384</v>
      </c>
      <c r="C481" s="439">
        <v>21308626.59</v>
      </c>
      <c r="D481" s="438">
        <v>18609422</v>
      </c>
      <c r="E481" s="439"/>
      <c r="G481" s="439"/>
    </row>
    <row r="482" spans="1:7">
      <c r="A482" s="438">
        <v>18609432</v>
      </c>
      <c r="B482" s="438" t="s">
        <v>1592</v>
      </c>
      <c r="C482" s="439">
        <v>5871140.1699999999</v>
      </c>
      <c r="D482" s="438">
        <v>18609432</v>
      </c>
      <c r="E482" s="439"/>
      <c r="G482" s="439"/>
    </row>
    <row r="483" spans="1:7">
      <c r="A483" s="438">
        <v>18609512</v>
      </c>
      <c r="B483" s="438" t="s">
        <v>2041</v>
      </c>
      <c r="C483" s="439">
        <v>30093.55</v>
      </c>
      <c r="D483" s="438">
        <v>18609512</v>
      </c>
      <c r="E483" s="439"/>
      <c r="G483" s="439"/>
    </row>
    <row r="484" spans="1:7">
      <c r="A484" s="438">
        <v>18609532</v>
      </c>
      <c r="B484" s="438" t="s">
        <v>877</v>
      </c>
      <c r="C484" s="439">
        <v>231369.84</v>
      </c>
      <c r="D484" s="438">
        <v>18609532</v>
      </c>
      <c r="E484" s="439"/>
      <c r="G484" s="439"/>
    </row>
    <row r="485" spans="1:7">
      <c r="A485" s="438">
        <v>18609542</v>
      </c>
      <c r="B485" s="438" t="s">
        <v>513</v>
      </c>
      <c r="C485" s="439">
        <v>1258790.6299999999</v>
      </c>
      <c r="D485" s="438">
        <v>18609542</v>
      </c>
      <c r="E485" s="439"/>
      <c r="G485" s="439"/>
    </row>
    <row r="486" spans="1:7">
      <c r="A486" s="438">
        <v>18609572</v>
      </c>
      <c r="B486" s="438" t="s">
        <v>1380</v>
      </c>
      <c r="C486" s="439">
        <v>609250</v>
      </c>
      <c r="D486" s="438">
        <v>18609572</v>
      </c>
      <c r="E486" s="439"/>
      <c r="G486" s="439"/>
    </row>
    <row r="487" spans="1:7">
      <c r="A487" s="438">
        <v>18609582</v>
      </c>
      <c r="B487" s="438" t="s">
        <v>1381</v>
      </c>
      <c r="C487" s="439">
        <v>628040.44999999995</v>
      </c>
      <c r="D487" s="438">
        <v>18609582</v>
      </c>
      <c r="E487" s="439"/>
      <c r="G487" s="439"/>
    </row>
    <row r="488" spans="1:7">
      <c r="A488" s="438">
        <v>18609592</v>
      </c>
      <c r="B488" s="438" t="s">
        <v>1382</v>
      </c>
      <c r="C488" s="439">
        <v>3298077.33</v>
      </c>
      <c r="D488" s="438">
        <v>18609592</v>
      </c>
      <c r="E488" s="439"/>
      <c r="G488" s="439"/>
    </row>
    <row r="489" spans="1:7">
      <c r="A489" s="438">
        <v>18609602</v>
      </c>
      <c r="B489" s="438" t="s">
        <v>1383</v>
      </c>
      <c r="C489" s="439">
        <v>229267.22</v>
      </c>
      <c r="D489" s="438">
        <v>18609602</v>
      </c>
      <c r="E489" s="439"/>
      <c r="G489" s="439"/>
    </row>
    <row r="490" spans="1:7">
      <c r="A490" s="438">
        <v>18609622</v>
      </c>
      <c r="B490" s="438" t="s">
        <v>1385</v>
      </c>
      <c r="C490" s="439">
        <v>1269906.45</v>
      </c>
      <c r="D490" s="438">
        <v>18609622</v>
      </c>
      <c r="E490" s="439"/>
      <c r="G490" s="439"/>
    </row>
    <row r="491" spans="1:7">
      <c r="A491" s="438">
        <v>18609642</v>
      </c>
      <c r="B491" s="438" t="s">
        <v>1386</v>
      </c>
      <c r="C491" s="439">
        <v>2359079.77</v>
      </c>
      <c r="D491" s="438">
        <v>18609642</v>
      </c>
      <c r="E491" s="439"/>
      <c r="G491" s="439"/>
    </row>
    <row r="492" spans="1:7">
      <c r="A492" s="438">
        <v>18609652</v>
      </c>
      <c r="B492" s="438" t="s">
        <v>1387</v>
      </c>
      <c r="C492" s="439">
        <v>2050000</v>
      </c>
      <c r="D492" s="438">
        <v>18609652</v>
      </c>
      <c r="E492" s="439"/>
      <c r="G492" s="439"/>
    </row>
    <row r="493" spans="1:7">
      <c r="A493" s="438">
        <v>18609662</v>
      </c>
      <c r="B493" s="438" t="s">
        <v>1388</v>
      </c>
      <c r="C493" s="439">
        <v>509729.84</v>
      </c>
      <c r="D493" s="438">
        <v>18609662</v>
      </c>
      <c r="E493" s="439"/>
      <c r="G493" s="439"/>
    </row>
    <row r="494" spans="1:7">
      <c r="A494" s="438">
        <v>18609672</v>
      </c>
      <c r="B494" s="438" t="s">
        <v>1389</v>
      </c>
      <c r="C494" s="439">
        <v>200000</v>
      </c>
      <c r="D494" s="438">
        <v>18609672</v>
      </c>
      <c r="E494" s="439"/>
      <c r="G494" s="439"/>
    </row>
    <row r="495" spans="1:7">
      <c r="A495" s="438">
        <v>18609682</v>
      </c>
      <c r="B495" s="438" t="s">
        <v>1406</v>
      </c>
      <c r="C495" s="439">
        <v>140000</v>
      </c>
      <c r="D495" s="438">
        <v>18609682</v>
      </c>
      <c r="G495" s="439"/>
    </row>
    <row r="496" spans="1:7">
      <c r="A496" s="438">
        <v>18609692</v>
      </c>
      <c r="B496" s="438" t="s">
        <v>1407</v>
      </c>
      <c r="C496" s="439">
        <v>100000</v>
      </c>
      <c r="D496" s="438">
        <v>18609692</v>
      </c>
      <c r="G496" s="439"/>
    </row>
    <row r="497" spans="1:7">
      <c r="A497" s="438">
        <v>18609801</v>
      </c>
      <c r="B497" s="438" t="s">
        <v>1304</v>
      </c>
      <c r="C497" s="439">
        <v>163595.71</v>
      </c>
      <c r="D497" s="438">
        <v>18609801</v>
      </c>
      <c r="G497" s="439"/>
    </row>
    <row r="498" spans="1:7">
      <c r="A498" s="438">
        <v>18609821</v>
      </c>
      <c r="B498" s="438" t="s">
        <v>557</v>
      </c>
      <c r="C498" s="439">
        <v>817225.65</v>
      </c>
      <c r="D498" s="438">
        <v>18609821</v>
      </c>
      <c r="E498" s="439"/>
      <c r="G498" s="439"/>
    </row>
    <row r="499" spans="1:7">
      <c r="A499" s="438">
        <v>18609841</v>
      </c>
      <c r="B499" s="438" t="s">
        <v>1497</v>
      </c>
      <c r="C499" s="439">
        <v>1449799.6</v>
      </c>
      <c r="D499" s="438">
        <v>18609841</v>
      </c>
      <c r="G499" s="439"/>
    </row>
    <row r="500" spans="1:7">
      <c r="A500" s="438">
        <v>18609861</v>
      </c>
      <c r="B500" s="438" t="s">
        <v>1305</v>
      </c>
      <c r="C500" s="439">
        <v>1351558.6</v>
      </c>
      <c r="D500" s="438">
        <v>18609861</v>
      </c>
      <c r="E500" s="439"/>
      <c r="G500" s="439"/>
    </row>
    <row r="501" spans="1:7">
      <c r="A501" s="438">
        <v>18630031</v>
      </c>
      <c r="B501" s="438" t="s">
        <v>1038</v>
      </c>
      <c r="C501" s="439">
        <v>578853.15</v>
      </c>
      <c r="D501" s="438">
        <v>18630031</v>
      </c>
      <c r="E501" s="439"/>
      <c r="G501" s="439"/>
    </row>
    <row r="502" spans="1:7">
      <c r="A502" s="438">
        <v>18700032</v>
      </c>
      <c r="B502" s="438" t="s">
        <v>1425</v>
      </c>
      <c r="C502" s="439">
        <v>316253.37</v>
      </c>
      <c r="D502" s="438">
        <v>18700032</v>
      </c>
      <c r="E502" s="439"/>
      <c r="G502" s="439"/>
    </row>
    <row r="503" spans="1:7">
      <c r="A503" s="438">
        <v>18700041</v>
      </c>
      <c r="B503" s="438" t="s">
        <v>1172</v>
      </c>
      <c r="C503" s="439">
        <v>322270.33</v>
      </c>
      <c r="D503" s="438">
        <v>18700041</v>
      </c>
      <c r="G503" s="439"/>
    </row>
    <row r="504" spans="1:7">
      <c r="A504" s="438">
        <v>18700062</v>
      </c>
      <c r="B504" s="438" t="s">
        <v>1426</v>
      </c>
      <c r="C504" s="439">
        <v>-10958.17</v>
      </c>
      <c r="D504" s="438">
        <v>18700062</v>
      </c>
      <c r="G504" s="439"/>
    </row>
    <row r="505" spans="1:7">
      <c r="A505" s="438">
        <v>18700071</v>
      </c>
      <c r="B505" s="438" t="s">
        <v>1427</v>
      </c>
      <c r="C505" s="439">
        <v>-76927.25</v>
      </c>
      <c r="D505" s="438">
        <v>18700071</v>
      </c>
      <c r="G505" s="439"/>
    </row>
    <row r="506" spans="1:7">
      <c r="A506" s="438">
        <v>18900013</v>
      </c>
      <c r="B506" s="438" t="s">
        <v>326</v>
      </c>
      <c r="C506" s="439">
        <v>17598</v>
      </c>
      <c r="D506" s="438">
        <v>18900013</v>
      </c>
      <c r="G506" s="439"/>
    </row>
    <row r="507" spans="1:7">
      <c r="A507" s="438">
        <v>18900173</v>
      </c>
      <c r="B507" s="438" t="s">
        <v>258</v>
      </c>
      <c r="C507" s="439">
        <v>1379187.98</v>
      </c>
      <c r="D507" s="438">
        <v>18900173</v>
      </c>
      <c r="G507" s="439"/>
    </row>
    <row r="508" spans="1:7">
      <c r="A508" s="438">
        <v>18900183</v>
      </c>
      <c r="B508" s="438" t="s">
        <v>167</v>
      </c>
      <c r="C508" s="439">
        <v>333187.37</v>
      </c>
      <c r="D508" s="438">
        <v>18900183</v>
      </c>
      <c r="G508" s="439"/>
    </row>
    <row r="509" spans="1:7">
      <c r="A509" s="438">
        <v>18900193</v>
      </c>
      <c r="B509" s="438" t="s">
        <v>261</v>
      </c>
      <c r="C509" s="439">
        <v>2642747.56</v>
      </c>
      <c r="D509" s="438">
        <v>18900193</v>
      </c>
      <c r="G509" s="439"/>
    </row>
    <row r="510" spans="1:7">
      <c r="A510" s="438">
        <v>18900203</v>
      </c>
      <c r="B510" s="438" t="s">
        <v>2060</v>
      </c>
      <c r="C510" s="439">
        <v>2422469.2200000002</v>
      </c>
      <c r="D510" s="438">
        <v>18900203</v>
      </c>
      <c r="G510" s="439"/>
    </row>
    <row r="511" spans="1:7">
      <c r="A511" s="438">
        <v>18900213</v>
      </c>
      <c r="B511" s="438" t="s">
        <v>2061</v>
      </c>
      <c r="C511" s="439">
        <v>9318790.5800000001</v>
      </c>
      <c r="D511" s="438">
        <v>18900213</v>
      </c>
      <c r="G511" s="439"/>
    </row>
    <row r="512" spans="1:7">
      <c r="A512" s="438">
        <v>18900243</v>
      </c>
      <c r="B512" s="438" t="s">
        <v>1009</v>
      </c>
      <c r="C512" s="439">
        <v>9038.24</v>
      </c>
      <c r="D512" s="438">
        <v>18900243</v>
      </c>
      <c r="E512" s="439"/>
      <c r="G512" s="439"/>
    </row>
    <row r="513" spans="1:7">
      <c r="A513" s="438">
        <v>18900253</v>
      </c>
      <c r="B513" s="438" t="s">
        <v>1006</v>
      </c>
      <c r="C513" s="439">
        <v>693576.75</v>
      </c>
      <c r="D513" s="438">
        <v>18900253</v>
      </c>
      <c r="G513" s="439"/>
    </row>
    <row r="514" spans="1:7">
      <c r="A514" s="438">
        <v>18900263</v>
      </c>
      <c r="B514" s="438" t="s">
        <v>1007</v>
      </c>
      <c r="C514" s="439">
        <v>527061.06000000006</v>
      </c>
      <c r="D514" s="438">
        <v>18900263</v>
      </c>
      <c r="E514" s="439"/>
      <c r="G514" s="439"/>
    </row>
    <row r="515" spans="1:7">
      <c r="A515" s="438">
        <v>18900273</v>
      </c>
      <c r="B515" s="438" t="s">
        <v>400</v>
      </c>
      <c r="C515" s="439">
        <v>1613837.52</v>
      </c>
      <c r="D515" s="438">
        <v>18900273</v>
      </c>
      <c r="E515" s="439"/>
      <c r="G515" s="439"/>
    </row>
    <row r="516" spans="1:7">
      <c r="A516" s="438">
        <v>18900283</v>
      </c>
      <c r="B516" s="438" t="s">
        <v>272</v>
      </c>
      <c r="C516" s="439">
        <v>492542.07</v>
      </c>
      <c r="D516" s="438">
        <v>18900283</v>
      </c>
      <c r="E516" s="439"/>
      <c r="G516" s="439"/>
    </row>
    <row r="517" spans="1:7">
      <c r="A517" s="438">
        <v>18900293</v>
      </c>
      <c r="B517" s="438" t="s">
        <v>181</v>
      </c>
      <c r="C517" s="439">
        <v>6941.75</v>
      </c>
      <c r="D517" s="438">
        <v>18900293</v>
      </c>
      <c r="E517" s="439"/>
      <c r="G517" s="439"/>
    </row>
    <row r="518" spans="1:7">
      <c r="A518" s="438">
        <v>18900303</v>
      </c>
      <c r="B518" s="438" t="s">
        <v>404</v>
      </c>
      <c r="C518" s="439">
        <v>16196.37</v>
      </c>
      <c r="D518" s="438">
        <v>18900303</v>
      </c>
      <c r="G518" s="439"/>
    </row>
    <row r="519" spans="1:7">
      <c r="A519" s="438">
        <v>18900323</v>
      </c>
      <c r="B519" s="438" t="s">
        <v>325</v>
      </c>
      <c r="C519" s="439">
        <v>421778.7</v>
      </c>
      <c r="D519" s="438">
        <v>18900323</v>
      </c>
    </row>
    <row r="520" spans="1:7">
      <c r="A520" s="438">
        <v>18900353</v>
      </c>
      <c r="B520" s="438" t="s">
        <v>526</v>
      </c>
      <c r="C520" s="439">
        <v>81697.13</v>
      </c>
      <c r="D520" s="438">
        <v>18900353</v>
      </c>
      <c r="E520" s="439"/>
      <c r="G520" s="439"/>
    </row>
    <row r="521" spans="1:7">
      <c r="A521" s="438">
        <v>18900373</v>
      </c>
      <c r="B521" s="438" t="s">
        <v>517</v>
      </c>
      <c r="C521" s="439">
        <v>4055356.41</v>
      </c>
      <c r="D521" s="438">
        <v>18900373</v>
      </c>
      <c r="E521" s="439"/>
      <c r="G521" s="439"/>
    </row>
    <row r="522" spans="1:7">
      <c r="A522" s="438">
        <v>18900383</v>
      </c>
      <c r="B522" s="438" t="s">
        <v>514</v>
      </c>
      <c r="C522" s="439">
        <v>286432.28999999998</v>
      </c>
      <c r="D522" s="438">
        <v>18900383</v>
      </c>
      <c r="E522" s="439"/>
    </row>
    <row r="523" spans="1:7">
      <c r="A523" s="438">
        <v>18900393</v>
      </c>
      <c r="B523" s="438" t="s">
        <v>1331</v>
      </c>
      <c r="C523" s="439">
        <v>14385302.390000001</v>
      </c>
      <c r="D523" s="438">
        <v>18900393</v>
      </c>
      <c r="G523" s="439"/>
    </row>
    <row r="524" spans="1:7">
      <c r="A524" s="438">
        <v>18900403</v>
      </c>
      <c r="B524" s="438" t="s">
        <v>1585</v>
      </c>
      <c r="C524" s="439">
        <v>137154.39000000001</v>
      </c>
      <c r="D524" s="438">
        <v>18900403</v>
      </c>
      <c r="E524" s="439"/>
      <c r="G524" s="439"/>
    </row>
    <row r="525" spans="1:7">
      <c r="A525" s="438">
        <v>18900413</v>
      </c>
      <c r="B525" s="438" t="s">
        <v>1589</v>
      </c>
      <c r="C525" s="439">
        <v>180157.56</v>
      </c>
      <c r="D525" s="438">
        <v>18900413</v>
      </c>
      <c r="E525" s="439"/>
      <c r="G525" s="439"/>
    </row>
    <row r="526" spans="1:7">
      <c r="A526" s="438">
        <v>18900423</v>
      </c>
      <c r="B526" s="438" t="s">
        <v>1586</v>
      </c>
      <c r="C526" s="439">
        <v>718099.61</v>
      </c>
      <c r="D526" s="438">
        <v>18900423</v>
      </c>
      <c r="E526" s="439"/>
      <c r="G526" s="439"/>
    </row>
    <row r="527" spans="1:7">
      <c r="A527" s="438">
        <v>18900433</v>
      </c>
      <c r="B527" s="438" t="s">
        <v>1671</v>
      </c>
      <c r="C527" s="439">
        <v>4561713.91</v>
      </c>
      <c r="D527" s="438">
        <v>18900433</v>
      </c>
      <c r="E527" s="439"/>
      <c r="G527" s="439"/>
    </row>
    <row r="528" spans="1:7">
      <c r="A528" s="438">
        <v>18900443</v>
      </c>
      <c r="B528" s="438" t="s">
        <v>1856</v>
      </c>
      <c r="C528" s="439">
        <v>93688.97</v>
      </c>
      <c r="D528" s="438">
        <v>18900443</v>
      </c>
      <c r="E528" s="439"/>
      <c r="G528" s="439"/>
    </row>
    <row r="529" spans="1:7">
      <c r="A529" s="438">
        <v>18900451</v>
      </c>
      <c r="B529" s="438" t="s">
        <v>1909</v>
      </c>
      <c r="C529" s="439">
        <v>31774.17</v>
      </c>
      <c r="D529" s="438">
        <v>18900451</v>
      </c>
      <c r="E529" s="439"/>
      <c r="G529" s="439"/>
    </row>
    <row r="530" spans="1:7">
      <c r="A530" s="438">
        <v>18900452</v>
      </c>
      <c r="B530" s="438" t="s">
        <v>1909</v>
      </c>
      <c r="C530" s="439">
        <v>19474.46</v>
      </c>
      <c r="D530" s="438">
        <v>18900452</v>
      </c>
      <c r="E530" s="439"/>
      <c r="G530" s="439"/>
    </row>
    <row r="531" spans="1:7">
      <c r="A531" s="438">
        <v>18900533</v>
      </c>
      <c r="B531" s="438" t="s">
        <v>1672</v>
      </c>
      <c r="C531" s="439">
        <v>770938.45</v>
      </c>
      <c r="D531" s="438">
        <v>18900533</v>
      </c>
      <c r="E531" s="439"/>
      <c r="G531" s="439"/>
    </row>
    <row r="532" spans="1:7">
      <c r="A532" s="438">
        <v>19000003</v>
      </c>
      <c r="B532" s="438" t="s">
        <v>45</v>
      </c>
      <c r="C532" s="439">
        <v>3019854.39</v>
      </c>
      <c r="D532" s="438">
        <v>19000003</v>
      </c>
      <c r="E532" s="439"/>
      <c r="G532" s="439"/>
    </row>
    <row r="533" spans="1:7">
      <c r="A533" s="438">
        <v>19000013</v>
      </c>
      <c r="B533" s="438" t="s">
        <v>382</v>
      </c>
      <c r="C533" s="439">
        <v>2903458.35</v>
      </c>
      <c r="D533" s="438">
        <v>19000013</v>
      </c>
      <c r="E533" s="439"/>
      <c r="G533" s="439"/>
    </row>
    <row r="534" spans="1:7">
      <c r="A534" s="438">
        <v>19000032</v>
      </c>
      <c r="B534" s="438" t="s">
        <v>979</v>
      </c>
      <c r="C534" s="439">
        <v>20505364.32</v>
      </c>
      <c r="D534" s="438">
        <v>19000032</v>
      </c>
      <c r="E534" s="439"/>
      <c r="G534" s="439"/>
    </row>
    <row r="535" spans="1:7">
      <c r="A535" s="438">
        <v>19000042</v>
      </c>
      <c r="B535" s="438" t="s">
        <v>995</v>
      </c>
      <c r="C535" s="439">
        <v>6514099.7800000003</v>
      </c>
      <c r="D535" s="438">
        <v>19000042</v>
      </c>
      <c r="E535" s="439"/>
      <c r="G535" s="439"/>
    </row>
    <row r="536" spans="1:7">
      <c r="A536" s="438">
        <v>19000043</v>
      </c>
      <c r="B536" s="438" t="s">
        <v>3</v>
      </c>
      <c r="C536" s="439">
        <v>8033090.8399999999</v>
      </c>
      <c r="D536" s="438">
        <v>19000043</v>
      </c>
      <c r="E536" s="439"/>
      <c r="G536" s="439"/>
    </row>
    <row r="537" spans="1:7">
      <c r="A537" s="438">
        <v>19000081</v>
      </c>
      <c r="B537" s="438" t="s">
        <v>942</v>
      </c>
      <c r="C537" s="439">
        <v>31036938.050000001</v>
      </c>
      <c r="D537" s="438">
        <v>19000081</v>
      </c>
      <c r="E537" s="439"/>
      <c r="G537" s="439"/>
    </row>
    <row r="538" spans="1:7">
      <c r="A538" s="438">
        <v>19000091</v>
      </c>
      <c r="B538" s="438" t="s">
        <v>341</v>
      </c>
      <c r="C538" s="439">
        <v>11969208.49</v>
      </c>
      <c r="D538" s="438">
        <v>19000091</v>
      </c>
      <c r="G538" s="439"/>
    </row>
    <row r="539" spans="1:7">
      <c r="A539" s="438">
        <v>19000093</v>
      </c>
      <c r="B539" s="438" t="s">
        <v>387</v>
      </c>
      <c r="C539" s="439">
        <v>4719955.21</v>
      </c>
      <c r="D539" s="438">
        <v>19000093</v>
      </c>
      <c r="E539" s="439"/>
      <c r="G539" s="439"/>
    </row>
    <row r="540" spans="1:7">
      <c r="A540" s="438">
        <v>19000103</v>
      </c>
      <c r="B540" s="438" t="s">
        <v>1819</v>
      </c>
      <c r="C540" s="439">
        <v>1280529.28</v>
      </c>
      <c r="D540" s="438">
        <v>19000103</v>
      </c>
      <c r="E540" s="439"/>
    </row>
    <row r="541" spans="1:7">
      <c r="A541" s="438">
        <v>19000111</v>
      </c>
      <c r="B541" s="438" t="s">
        <v>459</v>
      </c>
      <c r="C541" s="439">
        <v>1104925.98</v>
      </c>
      <c r="D541" s="438">
        <v>19000111</v>
      </c>
      <c r="E541" s="439"/>
      <c r="G541" s="439"/>
    </row>
    <row r="542" spans="1:7">
      <c r="A542" s="438">
        <v>19000112</v>
      </c>
      <c r="B542" s="438" t="s">
        <v>1096</v>
      </c>
      <c r="C542" s="439">
        <v>35684.61</v>
      </c>
      <c r="D542" s="438">
        <v>19000112</v>
      </c>
      <c r="E542" s="439"/>
      <c r="G542" s="439"/>
    </row>
    <row r="543" spans="1:7">
      <c r="A543" s="438">
        <v>19000122</v>
      </c>
      <c r="B543" s="438" t="s">
        <v>1200</v>
      </c>
      <c r="C543" s="439">
        <v>-98225.72</v>
      </c>
      <c r="D543" s="438">
        <v>19000122</v>
      </c>
      <c r="E543" s="439"/>
      <c r="G543" s="439"/>
    </row>
    <row r="544" spans="1:7">
      <c r="A544" s="438">
        <v>19000133</v>
      </c>
      <c r="B544" s="438" t="s">
        <v>538</v>
      </c>
      <c r="C544" s="439">
        <v>13934006.82</v>
      </c>
      <c r="D544" s="438">
        <v>19000133</v>
      </c>
      <c r="E544" s="439"/>
      <c r="G544" s="439"/>
    </row>
    <row r="545" spans="1:7">
      <c r="A545" s="438">
        <v>19000151</v>
      </c>
      <c r="B545" s="438" t="s">
        <v>69</v>
      </c>
      <c r="C545" s="439">
        <v>400339.9</v>
      </c>
      <c r="D545" s="438">
        <v>19000151</v>
      </c>
      <c r="E545" s="439"/>
      <c r="G545" s="439"/>
    </row>
    <row r="546" spans="1:7">
      <c r="A546" s="438">
        <v>19000181</v>
      </c>
      <c r="B546" s="438" t="s">
        <v>500</v>
      </c>
      <c r="C546" s="439">
        <v>-1193012.23</v>
      </c>
      <c r="D546" s="438">
        <v>19000181</v>
      </c>
      <c r="E546" s="439"/>
      <c r="G546" s="439"/>
    </row>
    <row r="547" spans="1:7">
      <c r="A547" s="438">
        <v>19000193</v>
      </c>
      <c r="B547" s="438" t="s">
        <v>1542</v>
      </c>
      <c r="C547" s="439">
        <v>17207.97</v>
      </c>
      <c r="D547" s="438">
        <v>19000193</v>
      </c>
      <c r="G547" s="439"/>
    </row>
    <row r="548" spans="1:7">
      <c r="A548" s="438">
        <v>19000251</v>
      </c>
      <c r="B548" s="438" t="s">
        <v>363</v>
      </c>
      <c r="C548" s="439">
        <v>15371.45</v>
      </c>
      <c r="D548" s="438">
        <v>19000251</v>
      </c>
      <c r="G548" s="439"/>
    </row>
    <row r="549" spans="1:7">
      <c r="A549" s="438">
        <v>19000283</v>
      </c>
      <c r="B549" s="438" t="s">
        <v>830</v>
      </c>
      <c r="C549" s="439">
        <v>2659544.0299999998</v>
      </c>
      <c r="D549" s="438">
        <v>19000283</v>
      </c>
      <c r="G549" s="439"/>
    </row>
    <row r="550" spans="1:7">
      <c r="A550" s="438">
        <v>19000361</v>
      </c>
      <c r="B550" s="438" t="s">
        <v>573</v>
      </c>
      <c r="C550" s="439">
        <v>159437</v>
      </c>
      <c r="D550" s="438">
        <v>19000361</v>
      </c>
      <c r="E550" s="439"/>
    </row>
    <row r="551" spans="1:7">
      <c r="A551" s="438">
        <v>19000371</v>
      </c>
      <c r="B551" s="438" t="s">
        <v>574</v>
      </c>
      <c r="C551" s="439">
        <v>36753.85</v>
      </c>
      <c r="D551" s="438">
        <v>19000371</v>
      </c>
      <c r="E551" s="439"/>
      <c r="G551" s="439"/>
    </row>
    <row r="552" spans="1:7">
      <c r="A552" s="438">
        <v>19000403</v>
      </c>
      <c r="B552" s="438" t="s">
        <v>124</v>
      </c>
      <c r="C552" s="439">
        <v>155534.65</v>
      </c>
      <c r="D552" s="438">
        <v>19000403</v>
      </c>
      <c r="E552" s="439"/>
    </row>
    <row r="553" spans="1:7">
      <c r="A553" s="438">
        <v>19000433</v>
      </c>
      <c r="B553" s="438" t="s">
        <v>1799</v>
      </c>
      <c r="C553" s="438">
        <v>0</v>
      </c>
      <c r="D553" s="438">
        <v>19000433</v>
      </c>
      <c r="E553" s="439"/>
      <c r="G553" s="439"/>
    </row>
    <row r="554" spans="1:7">
      <c r="A554" s="438">
        <v>19000441</v>
      </c>
      <c r="B554" s="438" t="s">
        <v>149</v>
      </c>
      <c r="C554" s="439">
        <v>5492078.25</v>
      </c>
      <c r="D554" s="438">
        <v>19000441</v>
      </c>
      <c r="E554" s="439"/>
      <c r="G554" s="439"/>
    </row>
    <row r="555" spans="1:7">
      <c r="A555" s="438">
        <v>19000443</v>
      </c>
      <c r="B555" s="438" t="s">
        <v>253</v>
      </c>
      <c r="C555" s="439">
        <v>76436723.040000007</v>
      </c>
      <c r="D555" s="438">
        <v>19000443</v>
      </c>
      <c r="E555" s="439"/>
      <c r="G555" s="439"/>
    </row>
    <row r="556" spans="1:7">
      <c r="A556" s="438">
        <v>19000453</v>
      </c>
      <c r="B556" s="438" t="s">
        <v>254</v>
      </c>
      <c r="C556" s="439">
        <v>6080761.2999999998</v>
      </c>
      <c r="D556" s="438">
        <v>19000453</v>
      </c>
      <c r="E556" s="439"/>
      <c r="G556" s="439"/>
    </row>
    <row r="557" spans="1:7">
      <c r="A557" s="438">
        <v>19000463</v>
      </c>
      <c r="B557" s="438" t="s">
        <v>255</v>
      </c>
      <c r="C557" s="439">
        <v>-1108158.79</v>
      </c>
      <c r="D557" s="438">
        <v>19000463</v>
      </c>
      <c r="E557" s="439"/>
      <c r="G557" s="439"/>
    </row>
    <row r="558" spans="1:7">
      <c r="A558" s="438">
        <v>19000471</v>
      </c>
      <c r="B558" s="438" t="s">
        <v>402</v>
      </c>
      <c r="C558" s="439">
        <v>3676187.53</v>
      </c>
      <c r="D558" s="438">
        <v>19000471</v>
      </c>
      <c r="E558" s="439"/>
      <c r="G558" s="439"/>
    </row>
    <row r="559" spans="1:7">
      <c r="A559" s="438">
        <v>19000473</v>
      </c>
      <c r="B559" s="438" t="s">
        <v>1171</v>
      </c>
      <c r="C559" s="439">
        <v>2562568</v>
      </c>
      <c r="D559" s="438">
        <v>19000473</v>
      </c>
      <c r="E559" s="439"/>
      <c r="G559" s="439"/>
    </row>
    <row r="560" spans="1:7">
      <c r="A560" s="438">
        <v>19000491</v>
      </c>
      <c r="B560" s="438" t="s">
        <v>1439</v>
      </c>
      <c r="C560" s="439">
        <v>2073887.55</v>
      </c>
      <c r="D560" s="438">
        <v>19000491</v>
      </c>
      <c r="E560" s="439"/>
      <c r="G560" s="439"/>
    </row>
    <row r="561" spans="1:7">
      <c r="A561" s="438">
        <v>19000551</v>
      </c>
      <c r="B561" s="438" t="s">
        <v>1919</v>
      </c>
      <c r="C561" s="439">
        <v>1965399</v>
      </c>
      <c r="D561" s="438">
        <v>19000551</v>
      </c>
    </row>
    <row r="562" spans="1:7">
      <c r="A562" s="438">
        <v>19000552</v>
      </c>
      <c r="B562" s="438" t="s">
        <v>1420</v>
      </c>
      <c r="C562" s="439">
        <v>677096.72</v>
      </c>
      <c r="D562" s="438">
        <v>19000552</v>
      </c>
      <c r="E562" s="439"/>
    </row>
    <row r="563" spans="1:7">
      <c r="A563" s="438">
        <v>19000553</v>
      </c>
      <c r="B563" s="438" t="s">
        <v>31</v>
      </c>
      <c r="C563" s="439">
        <v>226957.95</v>
      </c>
      <c r="D563" s="438">
        <v>19000553</v>
      </c>
      <c r="E563" s="439"/>
      <c r="G563" s="439"/>
    </row>
    <row r="564" spans="1:7">
      <c r="A564" s="438">
        <v>19000562</v>
      </c>
      <c r="B564" s="438" t="s">
        <v>383</v>
      </c>
      <c r="C564" s="439">
        <v>1609549.2</v>
      </c>
      <c r="D564" s="438">
        <v>19000562</v>
      </c>
      <c r="E564" s="439"/>
      <c r="G564" s="439"/>
    </row>
    <row r="565" spans="1:7">
      <c r="A565" s="438">
        <v>19000563</v>
      </c>
      <c r="B565" s="438" t="s">
        <v>1178</v>
      </c>
      <c r="C565" s="438">
        <v>0.02</v>
      </c>
      <c r="D565" s="438">
        <v>19000563</v>
      </c>
      <c r="E565" s="439"/>
      <c r="G565" s="439"/>
    </row>
    <row r="566" spans="1:7">
      <c r="A566" s="438">
        <v>19000571</v>
      </c>
      <c r="B566" s="438" t="s">
        <v>70</v>
      </c>
      <c r="C566" s="438">
        <v>0</v>
      </c>
      <c r="D566" s="438">
        <v>19000571</v>
      </c>
      <c r="E566" s="439"/>
      <c r="G566" s="439"/>
    </row>
    <row r="567" spans="1:7">
      <c r="A567" s="438">
        <v>19000572</v>
      </c>
      <c r="B567" s="438" t="s">
        <v>384</v>
      </c>
      <c r="C567" s="439">
        <v>265295.45</v>
      </c>
      <c r="D567" s="438">
        <v>19000572</v>
      </c>
      <c r="E567" s="439"/>
    </row>
    <row r="568" spans="1:7">
      <c r="A568" s="438">
        <v>19000573</v>
      </c>
      <c r="B568" s="438" t="s">
        <v>1223</v>
      </c>
      <c r="C568" s="439">
        <v>269158.73</v>
      </c>
      <c r="D568" s="438">
        <v>19000573</v>
      </c>
      <c r="E568" s="439"/>
    </row>
    <row r="569" spans="1:7">
      <c r="A569" s="438">
        <v>19000581</v>
      </c>
      <c r="B569" s="438" t="s">
        <v>86</v>
      </c>
      <c r="C569" s="439">
        <v>2896118.81</v>
      </c>
      <c r="D569" s="438">
        <v>19000581</v>
      </c>
      <c r="E569" s="439"/>
      <c r="G569" s="439"/>
    </row>
    <row r="570" spans="1:7">
      <c r="A570" s="438">
        <v>19000592</v>
      </c>
      <c r="B570" s="438" t="s">
        <v>285</v>
      </c>
      <c r="C570" s="439">
        <v>3807341.53</v>
      </c>
      <c r="D570" s="438">
        <v>19000592</v>
      </c>
      <c r="E570" s="439"/>
      <c r="G570" s="439"/>
    </row>
    <row r="571" spans="1:7">
      <c r="A571" s="438">
        <v>19000601</v>
      </c>
      <c r="B571" s="438" t="s">
        <v>1159</v>
      </c>
      <c r="C571" s="439">
        <v>175119761</v>
      </c>
      <c r="D571" s="438">
        <v>19000601</v>
      </c>
      <c r="E571" s="439"/>
      <c r="G571" s="439"/>
    </row>
    <row r="572" spans="1:7">
      <c r="A572" s="438">
        <v>19000621</v>
      </c>
      <c r="B572" s="438" t="s">
        <v>1186</v>
      </c>
      <c r="C572" s="439">
        <v>61529713</v>
      </c>
      <c r="D572" s="438">
        <v>19000621</v>
      </c>
      <c r="E572" s="439"/>
    </row>
    <row r="573" spans="1:7">
      <c r="A573" s="438">
        <v>19000641</v>
      </c>
      <c r="B573" s="438" t="s">
        <v>1185</v>
      </c>
      <c r="C573" s="439">
        <v>268498.15000000002</v>
      </c>
      <c r="D573" s="438">
        <v>19000641</v>
      </c>
      <c r="E573" s="439"/>
    </row>
    <row r="574" spans="1:7">
      <c r="A574" s="438">
        <v>19000671</v>
      </c>
      <c r="B574" s="438" t="s">
        <v>1197</v>
      </c>
      <c r="C574" s="439">
        <v>32765538.120000001</v>
      </c>
      <c r="D574" s="438">
        <v>19000671</v>
      </c>
      <c r="E574" s="439"/>
      <c r="G574" s="439"/>
    </row>
    <row r="575" spans="1:7">
      <c r="A575" s="438">
        <v>19000691</v>
      </c>
      <c r="B575" s="438" t="s">
        <v>1440</v>
      </c>
      <c r="C575" s="439">
        <v>48125</v>
      </c>
      <c r="D575" s="438">
        <v>19000691</v>
      </c>
      <c r="E575" s="439"/>
      <c r="G575" s="439"/>
    </row>
    <row r="576" spans="1:7">
      <c r="A576" s="438">
        <v>19000692</v>
      </c>
      <c r="B576" s="438" t="s">
        <v>621</v>
      </c>
      <c r="C576" s="439">
        <v>13125</v>
      </c>
      <c r="D576" s="438">
        <v>19000692</v>
      </c>
      <c r="E576" s="439"/>
    </row>
    <row r="577" spans="1:7">
      <c r="A577" s="438">
        <v>19000711</v>
      </c>
      <c r="B577" s="438" t="s">
        <v>1097</v>
      </c>
      <c r="C577" s="439">
        <v>548826.78</v>
      </c>
      <c r="D577" s="438">
        <v>19000711</v>
      </c>
      <c r="E577" s="439"/>
    </row>
    <row r="578" spans="1:7">
      <c r="A578" s="438">
        <v>19000721</v>
      </c>
      <c r="B578" s="438" t="s">
        <v>1201</v>
      </c>
      <c r="C578" s="439">
        <v>10869.86</v>
      </c>
      <c r="D578" s="438">
        <v>19000721</v>
      </c>
      <c r="E578" s="439"/>
    </row>
    <row r="579" spans="1:7">
      <c r="A579" s="438">
        <v>19000731</v>
      </c>
      <c r="B579" s="438" t="s">
        <v>1272</v>
      </c>
      <c r="C579" s="439">
        <v>92644.85</v>
      </c>
      <c r="D579" s="438">
        <v>19000731</v>
      </c>
      <c r="E579" s="439"/>
    </row>
    <row r="580" spans="1:7">
      <c r="A580" s="438">
        <v>19000732</v>
      </c>
      <c r="B580" s="438" t="s">
        <v>1268</v>
      </c>
      <c r="C580" s="439">
        <v>51059.44</v>
      </c>
      <c r="D580" s="438">
        <v>19000732</v>
      </c>
      <c r="E580" s="439"/>
    </row>
    <row r="581" spans="1:7">
      <c r="A581" s="438">
        <v>19000741</v>
      </c>
      <c r="B581" s="438" t="s">
        <v>1301</v>
      </c>
      <c r="C581" s="439">
        <v>212522.49</v>
      </c>
      <c r="D581" s="438">
        <v>19000741</v>
      </c>
      <c r="E581" s="439"/>
    </row>
    <row r="582" spans="1:7">
      <c r="A582" s="438">
        <v>19000751</v>
      </c>
      <c r="B582" s="438" t="s">
        <v>1324</v>
      </c>
      <c r="C582" s="439">
        <v>1765779.75</v>
      </c>
      <c r="D582" s="438">
        <v>19000751</v>
      </c>
      <c r="E582" s="439"/>
    </row>
    <row r="583" spans="1:7">
      <c r="A583" s="438">
        <v>19000752</v>
      </c>
      <c r="B583" s="438" t="s">
        <v>1325</v>
      </c>
      <c r="C583" s="439">
        <v>944532.75</v>
      </c>
      <c r="D583" s="438">
        <v>19000752</v>
      </c>
      <c r="E583" s="439"/>
    </row>
    <row r="584" spans="1:7">
      <c r="A584" s="438">
        <v>19000761</v>
      </c>
      <c r="B584" s="438" t="s">
        <v>1341</v>
      </c>
      <c r="C584" s="438">
        <v>0</v>
      </c>
      <c r="D584" s="438">
        <v>19000761</v>
      </c>
      <c r="E584" s="439"/>
      <c r="G584" s="439"/>
    </row>
    <row r="585" spans="1:7">
      <c r="A585" s="438">
        <v>19000771</v>
      </c>
      <c r="B585" s="438" t="s">
        <v>1342</v>
      </c>
      <c r="C585" s="438">
        <v>0</v>
      </c>
      <c r="D585" s="438">
        <v>19000771</v>
      </c>
      <c r="E585" s="439"/>
      <c r="G585" s="439"/>
    </row>
    <row r="586" spans="1:7">
      <c r="A586" s="438">
        <v>19000781</v>
      </c>
      <c r="B586" s="438" t="s">
        <v>1441</v>
      </c>
      <c r="C586" s="439">
        <v>3753412.85</v>
      </c>
      <c r="D586" s="438">
        <v>19000781</v>
      </c>
      <c r="E586" s="439"/>
    </row>
    <row r="587" spans="1:7">
      <c r="A587" s="438">
        <v>19000791</v>
      </c>
      <c r="B587" s="438" t="s">
        <v>1442</v>
      </c>
      <c r="C587" s="439">
        <v>117789.81</v>
      </c>
      <c r="D587" s="438">
        <v>19000791</v>
      </c>
    </row>
    <row r="588" spans="1:7">
      <c r="A588" s="438">
        <v>19000801</v>
      </c>
      <c r="B588" s="438" t="s">
        <v>1443</v>
      </c>
      <c r="C588" s="439">
        <v>-1287.6300000000001</v>
      </c>
      <c r="D588" s="438">
        <v>19000801</v>
      </c>
      <c r="E588" s="439"/>
      <c r="G588" s="439"/>
    </row>
    <row r="589" spans="1:7">
      <c r="A589" s="438">
        <v>19000811</v>
      </c>
      <c r="B589" s="438" t="s">
        <v>1444</v>
      </c>
      <c r="C589" s="439">
        <v>13481.38</v>
      </c>
      <c r="D589" s="438">
        <v>19000811</v>
      </c>
      <c r="E589" s="439"/>
      <c r="G589" s="439"/>
    </row>
    <row r="590" spans="1:7">
      <c r="A590" s="438">
        <v>19000821</v>
      </c>
      <c r="B590" s="438" t="s">
        <v>1475</v>
      </c>
      <c r="C590" s="439">
        <v>229412.37</v>
      </c>
      <c r="D590" s="438">
        <v>19000821</v>
      </c>
    </row>
    <row r="591" spans="1:7">
      <c r="A591" s="438">
        <v>19000831</v>
      </c>
      <c r="B591" s="438" t="s">
        <v>1513</v>
      </c>
      <c r="C591" s="439">
        <v>742036.84</v>
      </c>
      <c r="D591" s="438">
        <v>19000831</v>
      </c>
      <c r="E591" s="439"/>
    </row>
    <row r="592" spans="1:7">
      <c r="A592" s="438">
        <v>19000841</v>
      </c>
      <c r="B592" s="438" t="s">
        <v>1543</v>
      </c>
      <c r="C592" s="439">
        <v>-714133.16</v>
      </c>
      <c r="D592" s="438">
        <v>19000841</v>
      </c>
      <c r="E592" s="439"/>
    </row>
    <row r="593" spans="1:7">
      <c r="A593" s="438">
        <v>19000851</v>
      </c>
      <c r="B593" s="438" t="s">
        <v>1655</v>
      </c>
      <c r="C593" s="439">
        <v>888978.25</v>
      </c>
      <c r="D593" s="438">
        <v>19000851</v>
      </c>
      <c r="E593" s="439"/>
    </row>
    <row r="594" spans="1:7">
      <c r="A594" s="438">
        <v>19000861</v>
      </c>
      <c r="B594" s="438" t="s">
        <v>1700</v>
      </c>
      <c r="C594" s="439">
        <v>223527.11</v>
      </c>
      <c r="D594" s="438">
        <v>19000861</v>
      </c>
      <c r="E594" s="439"/>
    </row>
    <row r="595" spans="1:7">
      <c r="A595" s="438">
        <v>19000871</v>
      </c>
      <c r="B595" s="438" t="s">
        <v>2024</v>
      </c>
      <c r="C595" s="439">
        <v>2129786.75</v>
      </c>
      <c r="D595" s="438">
        <v>19000871</v>
      </c>
      <c r="E595" s="439"/>
    </row>
    <row r="596" spans="1:7">
      <c r="A596" s="438">
        <v>19002003</v>
      </c>
      <c r="B596" s="438" t="s">
        <v>1805</v>
      </c>
      <c r="C596" s="439">
        <v>90514942.719999999</v>
      </c>
      <c r="D596" s="438">
        <v>19002003</v>
      </c>
      <c r="E596" s="439"/>
    </row>
    <row r="597" spans="1:7">
      <c r="A597" s="438">
        <v>19003011</v>
      </c>
      <c r="B597" s="438" t="s">
        <v>1860</v>
      </c>
      <c r="C597" s="439">
        <v>1692768.35</v>
      </c>
      <c r="D597" s="438">
        <v>19003011</v>
      </c>
      <c r="E597" s="439"/>
      <c r="G597" s="439"/>
    </row>
    <row r="598" spans="1:7">
      <c r="A598" s="438">
        <v>19003021</v>
      </c>
      <c r="B598" s="438" t="s">
        <v>1878</v>
      </c>
      <c r="C598" s="439">
        <v>490027.65</v>
      </c>
      <c r="D598" s="438">
        <v>19003021</v>
      </c>
      <c r="E598" s="439"/>
      <c r="G598" s="439"/>
    </row>
    <row r="599" spans="1:7">
      <c r="A599" s="438">
        <v>19003032</v>
      </c>
      <c r="B599" s="438" t="s">
        <v>2026</v>
      </c>
      <c r="C599" s="439">
        <v>2820455.4</v>
      </c>
      <c r="D599" s="438">
        <v>19003032</v>
      </c>
      <c r="E599" s="439"/>
      <c r="G599" s="439"/>
    </row>
    <row r="600" spans="1:7">
      <c r="A600" s="438">
        <v>19003041</v>
      </c>
      <c r="B600" s="438" t="s">
        <v>2127</v>
      </c>
      <c r="C600" s="439">
        <v>3041500</v>
      </c>
      <c r="D600" s="438">
        <v>19003041</v>
      </c>
      <c r="E600" s="439"/>
      <c r="G600" s="439"/>
    </row>
    <row r="601" spans="1:7">
      <c r="A601" s="438">
        <v>19003042</v>
      </c>
      <c r="B601" s="438" t="s">
        <v>2062</v>
      </c>
      <c r="C601" s="439">
        <v>3139500</v>
      </c>
      <c r="D601" s="438">
        <v>19003042</v>
      </c>
      <c r="E601" s="439"/>
      <c r="G601" s="439"/>
    </row>
    <row r="602" spans="1:7">
      <c r="A602" s="438">
        <v>19100012</v>
      </c>
      <c r="B602" s="438" t="s">
        <v>504</v>
      </c>
      <c r="C602" s="439">
        <v>15794015.01</v>
      </c>
      <c r="D602" s="438">
        <v>19100012</v>
      </c>
      <c r="E602" s="439"/>
      <c r="G602" s="439"/>
    </row>
    <row r="603" spans="1:7">
      <c r="A603" s="438">
        <v>19100022</v>
      </c>
      <c r="B603" s="438" t="s">
        <v>338</v>
      </c>
      <c r="C603" s="439">
        <v>5452408.3600000003</v>
      </c>
      <c r="D603" s="438">
        <v>19100022</v>
      </c>
      <c r="E603" s="439"/>
    </row>
    <row r="604" spans="1:7">
      <c r="A604" s="438">
        <v>19100132</v>
      </c>
      <c r="B604" s="438" t="s">
        <v>332</v>
      </c>
      <c r="C604" s="439">
        <v>29482.14</v>
      </c>
      <c r="D604" s="438">
        <v>19100132</v>
      </c>
      <c r="E604" s="439"/>
    </row>
    <row r="605" spans="1:7">
      <c r="A605" s="438">
        <v>19100142</v>
      </c>
      <c r="B605" s="438" t="s">
        <v>333</v>
      </c>
      <c r="C605" s="439">
        <v>-337739.08</v>
      </c>
      <c r="D605" s="438">
        <v>19100142</v>
      </c>
      <c r="E605" s="439"/>
      <c r="G605" s="439"/>
    </row>
    <row r="606" spans="1:7">
      <c r="A606" s="438">
        <v>19100152</v>
      </c>
      <c r="B606" s="438" t="s">
        <v>578</v>
      </c>
      <c r="C606" s="439">
        <v>7572209.1500000004</v>
      </c>
      <c r="D606" s="438">
        <v>19100152</v>
      </c>
      <c r="G606" s="439"/>
    </row>
    <row r="607" spans="1:7">
      <c r="A607" s="438">
        <v>19100162</v>
      </c>
      <c r="B607" s="438" t="s">
        <v>136</v>
      </c>
      <c r="C607" s="439">
        <v>-38373492.859999999</v>
      </c>
      <c r="D607" s="438">
        <v>19100162</v>
      </c>
      <c r="E607" s="439"/>
    </row>
    <row r="608" spans="1:7">
      <c r="A608" s="438">
        <v>20100023</v>
      </c>
      <c r="B608" s="438" t="s">
        <v>1058</v>
      </c>
      <c r="C608" s="439">
        <v>-859037.91</v>
      </c>
      <c r="D608" s="438">
        <v>20100023</v>
      </c>
      <c r="E608" s="439"/>
    </row>
    <row r="609" spans="1:7">
      <c r="A609" s="438">
        <v>20700003</v>
      </c>
      <c r="B609" s="438" t="s">
        <v>664</v>
      </c>
      <c r="C609" s="439">
        <v>-122847945.22</v>
      </c>
      <c r="D609" s="438">
        <v>20700003</v>
      </c>
      <c r="E609" s="439"/>
    </row>
    <row r="610" spans="1:7">
      <c r="A610" s="438">
        <v>20700013</v>
      </c>
      <c r="B610" s="438" t="s">
        <v>1010</v>
      </c>
      <c r="C610" s="439">
        <v>-338395484.31</v>
      </c>
      <c r="D610" s="438">
        <v>20700013</v>
      </c>
      <c r="E610" s="439"/>
    </row>
    <row r="611" spans="1:7">
      <c r="A611" s="438">
        <v>20700023</v>
      </c>
      <c r="B611" s="438" t="s">
        <v>689</v>
      </c>
      <c r="C611" s="439">
        <v>-16901820.34</v>
      </c>
      <c r="D611" s="438">
        <v>20700023</v>
      </c>
      <c r="E611" s="439"/>
    </row>
    <row r="612" spans="1:7">
      <c r="A612" s="438">
        <v>21100003</v>
      </c>
      <c r="B612" s="438" t="s">
        <v>601</v>
      </c>
      <c r="C612" s="439">
        <v>-2803605116.4699998</v>
      </c>
      <c r="D612" s="438">
        <v>21100003</v>
      </c>
      <c r="E612" s="439"/>
      <c r="G612" s="439"/>
    </row>
    <row r="613" spans="1:7">
      <c r="A613" s="438">
        <v>21100383</v>
      </c>
      <c r="B613" s="438" t="s">
        <v>6</v>
      </c>
      <c r="C613" s="439">
        <v>-491575</v>
      </c>
      <c r="D613" s="438">
        <v>21100383</v>
      </c>
      <c r="E613" s="439"/>
      <c r="G613" s="439"/>
    </row>
    <row r="614" spans="1:7">
      <c r="A614" s="438">
        <v>21400013</v>
      </c>
      <c r="B614" s="438" t="s">
        <v>532</v>
      </c>
      <c r="C614" s="439">
        <v>2148854.7200000002</v>
      </c>
      <c r="D614" s="438">
        <v>21400013</v>
      </c>
      <c r="G614" s="439"/>
    </row>
    <row r="615" spans="1:7">
      <c r="A615" s="438">
        <v>21400033</v>
      </c>
      <c r="B615" s="438" t="s">
        <v>533</v>
      </c>
      <c r="C615" s="439">
        <v>4985024.68</v>
      </c>
      <c r="D615" s="438">
        <v>21400033</v>
      </c>
      <c r="E615" s="439"/>
    </row>
    <row r="616" spans="1:7">
      <c r="A616" s="438">
        <v>21500023</v>
      </c>
      <c r="B616" s="438" t="s">
        <v>690</v>
      </c>
      <c r="C616" s="439">
        <v>-10766141</v>
      </c>
      <c r="D616" s="438">
        <v>21500023</v>
      </c>
      <c r="E616" s="439"/>
      <c r="G616" s="439"/>
    </row>
    <row r="617" spans="1:7">
      <c r="A617" s="438">
        <v>21500033</v>
      </c>
      <c r="B617" s="438" t="s">
        <v>1011</v>
      </c>
      <c r="C617" s="439">
        <v>-3281918</v>
      </c>
      <c r="D617" s="438">
        <v>21500033</v>
      </c>
      <c r="E617" s="439"/>
    </row>
    <row r="618" spans="1:7">
      <c r="A618" s="438">
        <v>21600003</v>
      </c>
      <c r="B618" s="438" t="s">
        <v>192</v>
      </c>
      <c r="C618" s="439">
        <v>-366655346.13</v>
      </c>
      <c r="D618" s="438">
        <v>21600003</v>
      </c>
      <c r="E618" s="439"/>
      <c r="G618" s="439"/>
    </row>
    <row r="619" spans="1:7">
      <c r="A619" s="438">
        <v>21600011</v>
      </c>
      <c r="B619" s="438" t="s">
        <v>1123</v>
      </c>
      <c r="C619" s="439">
        <v>60185414.240000002</v>
      </c>
      <c r="D619" s="438">
        <v>21600011</v>
      </c>
      <c r="E619" s="439"/>
      <c r="G619" s="439"/>
    </row>
    <row r="620" spans="1:7">
      <c r="A620" s="438">
        <v>21600013</v>
      </c>
      <c r="B620" s="438" t="s">
        <v>328</v>
      </c>
      <c r="C620" s="439">
        <v>77562549.519999996</v>
      </c>
      <c r="D620" s="438">
        <v>21600013</v>
      </c>
      <c r="E620" s="439"/>
      <c r="G620" s="439"/>
    </row>
    <row r="621" spans="1:7">
      <c r="A621" s="438">
        <v>21600023</v>
      </c>
      <c r="B621" s="438" t="s">
        <v>1012</v>
      </c>
      <c r="C621" s="439">
        <v>1755001.25</v>
      </c>
      <c r="D621" s="438">
        <v>21600023</v>
      </c>
      <c r="E621" s="439"/>
      <c r="G621" s="439"/>
    </row>
    <row r="622" spans="1:7">
      <c r="A622" s="438">
        <v>21600033</v>
      </c>
      <c r="B622" s="438" t="s">
        <v>607</v>
      </c>
      <c r="C622" s="439">
        <v>1471103.62</v>
      </c>
      <c r="D622" s="438">
        <v>21600033</v>
      </c>
      <c r="E622" s="439"/>
      <c r="G622" s="439"/>
    </row>
    <row r="623" spans="1:7">
      <c r="A623" s="438">
        <v>21600053</v>
      </c>
      <c r="B623" s="438" t="s">
        <v>549</v>
      </c>
      <c r="C623" s="439">
        <v>16359946.109999999</v>
      </c>
      <c r="D623" s="438">
        <v>21600053</v>
      </c>
      <c r="E623" s="439"/>
    </row>
    <row r="624" spans="1:7">
      <c r="A624" s="438">
        <v>21610013</v>
      </c>
      <c r="B624" s="438" t="s">
        <v>151</v>
      </c>
      <c r="C624" s="439">
        <v>14902924</v>
      </c>
      <c r="D624" s="438">
        <v>21610013</v>
      </c>
      <c r="E624" s="439"/>
      <c r="G624" s="439"/>
    </row>
    <row r="625" spans="1:7">
      <c r="A625" s="438">
        <v>21900023</v>
      </c>
      <c r="B625" s="438" t="s">
        <v>2207</v>
      </c>
      <c r="C625" s="438">
        <v>0</v>
      </c>
      <c r="D625" s="438">
        <v>21900023</v>
      </c>
      <c r="E625" s="439"/>
    </row>
    <row r="626" spans="1:7">
      <c r="A626" s="438">
        <v>21900033</v>
      </c>
      <c r="B626" s="438" t="s">
        <v>2208</v>
      </c>
      <c r="C626" s="438">
        <v>0</v>
      </c>
      <c r="D626" s="438">
        <v>21900033</v>
      </c>
      <c r="E626" s="439"/>
    </row>
    <row r="627" spans="1:7">
      <c r="A627" s="438">
        <v>21900103</v>
      </c>
      <c r="B627" s="438" t="s">
        <v>1941</v>
      </c>
      <c r="C627" s="439">
        <v>-14628311.1</v>
      </c>
      <c r="D627" s="438">
        <v>21900103</v>
      </c>
      <c r="E627" s="439"/>
    </row>
    <row r="628" spans="1:7">
      <c r="A628" s="438">
        <v>21900113</v>
      </c>
      <c r="B628" s="438" t="s">
        <v>1942</v>
      </c>
      <c r="C628" s="439">
        <v>22951688.399999999</v>
      </c>
      <c r="D628" s="438">
        <v>21900113</v>
      </c>
      <c r="E628" s="439"/>
      <c r="G628" s="439"/>
    </row>
    <row r="629" spans="1:7">
      <c r="A629" s="438">
        <v>21900133</v>
      </c>
      <c r="B629" s="438" t="s">
        <v>1943</v>
      </c>
      <c r="C629" s="439">
        <v>444384.7</v>
      </c>
      <c r="D629" s="438">
        <v>21900133</v>
      </c>
      <c r="E629" s="439"/>
      <c r="G629" s="439"/>
    </row>
    <row r="630" spans="1:7">
      <c r="A630" s="438">
        <v>21900143</v>
      </c>
      <c r="B630" s="438" t="s">
        <v>1958</v>
      </c>
      <c r="C630" s="439">
        <v>218390637.25</v>
      </c>
      <c r="D630" s="438">
        <v>21900143</v>
      </c>
    </row>
    <row r="631" spans="1:7">
      <c r="A631" s="438">
        <v>21900153</v>
      </c>
      <c r="B631" s="438" t="s">
        <v>1945</v>
      </c>
      <c r="C631" s="439">
        <v>-76436723.040000007</v>
      </c>
      <c r="D631" s="438">
        <v>21900153</v>
      </c>
      <c r="E631" s="439"/>
    </row>
    <row r="632" spans="1:7">
      <c r="A632" s="438">
        <v>21900163</v>
      </c>
      <c r="B632" s="438" t="s">
        <v>1959</v>
      </c>
      <c r="C632" s="439">
        <v>17373604</v>
      </c>
      <c r="D632" s="438">
        <v>21900163</v>
      </c>
      <c r="E632" s="439"/>
    </row>
    <row r="633" spans="1:7">
      <c r="A633" s="438">
        <v>21900173</v>
      </c>
      <c r="B633" s="438" t="s">
        <v>1947</v>
      </c>
      <c r="C633" s="439">
        <v>-6080761.3600000003</v>
      </c>
      <c r="D633" s="438">
        <v>21900173</v>
      </c>
      <c r="E633" s="439"/>
    </row>
    <row r="634" spans="1:7">
      <c r="A634" s="438">
        <v>21900183</v>
      </c>
      <c r="B634" s="438" t="s">
        <v>1948</v>
      </c>
      <c r="C634" s="439">
        <v>-3166166.65</v>
      </c>
      <c r="D634" s="438">
        <v>21900183</v>
      </c>
      <c r="E634" s="439"/>
    </row>
    <row r="635" spans="1:7">
      <c r="A635" s="438">
        <v>21900193</v>
      </c>
      <c r="B635" s="438" t="s">
        <v>1949</v>
      </c>
      <c r="C635" s="439">
        <v>1108158.24</v>
      </c>
      <c r="D635" s="438">
        <v>21900193</v>
      </c>
      <c r="E635" s="439"/>
    </row>
    <row r="636" spans="1:7">
      <c r="A636" s="438">
        <v>21900213</v>
      </c>
      <c r="B636" s="438" t="s">
        <v>769</v>
      </c>
      <c r="C636" s="438">
        <v>0</v>
      </c>
      <c r="D636" s="438">
        <v>21900213</v>
      </c>
      <c r="E636" s="439"/>
    </row>
    <row r="637" spans="1:7">
      <c r="A637" s="438">
        <v>21900223</v>
      </c>
      <c r="B637" s="438" t="s">
        <v>1933</v>
      </c>
      <c r="C637" s="439">
        <v>-155534.65</v>
      </c>
      <c r="D637" s="438">
        <v>21900223</v>
      </c>
      <c r="E637" s="439"/>
    </row>
    <row r="638" spans="1:7">
      <c r="A638" s="438">
        <v>21900233</v>
      </c>
      <c r="B638" s="438" t="s">
        <v>1902</v>
      </c>
      <c r="C638" s="439">
        <v>5119908.8899999997</v>
      </c>
      <c r="D638" s="438">
        <v>21900233</v>
      </c>
      <c r="E638" s="439"/>
    </row>
    <row r="639" spans="1:7">
      <c r="A639" s="438">
        <v>21900243</v>
      </c>
      <c r="B639" s="438" t="s">
        <v>1950</v>
      </c>
      <c r="C639" s="439">
        <v>-8033090.9400000004</v>
      </c>
      <c r="D639" s="438">
        <v>21900243</v>
      </c>
      <c r="E639" s="439"/>
    </row>
    <row r="640" spans="1:7">
      <c r="A640" s="438">
        <v>22100353</v>
      </c>
      <c r="B640" s="438" t="s">
        <v>1046</v>
      </c>
      <c r="C640" s="438">
        <v>0</v>
      </c>
      <c r="D640" s="438">
        <v>22100353</v>
      </c>
      <c r="E640" s="439"/>
      <c r="G640" s="439"/>
    </row>
    <row r="641" spans="1:7">
      <c r="A641" s="438">
        <v>22100363</v>
      </c>
      <c r="B641" s="438" t="s">
        <v>223</v>
      </c>
      <c r="C641" s="438">
        <v>0</v>
      </c>
      <c r="D641" s="438">
        <v>22100363</v>
      </c>
      <c r="E641" s="439"/>
    </row>
    <row r="642" spans="1:7">
      <c r="A642" s="438">
        <v>22100393</v>
      </c>
      <c r="B642" s="438" t="s">
        <v>224</v>
      </c>
      <c r="C642" s="439">
        <v>-15000000</v>
      </c>
      <c r="D642" s="438">
        <v>22100393</v>
      </c>
      <c r="E642" s="439"/>
      <c r="G642" s="439"/>
    </row>
    <row r="643" spans="1:7">
      <c r="A643" s="438">
        <v>22100413</v>
      </c>
      <c r="B643" s="438" t="s">
        <v>52</v>
      </c>
      <c r="C643" s="439">
        <v>-2000000</v>
      </c>
      <c r="D643" s="438">
        <v>22100413</v>
      </c>
      <c r="E643" s="439"/>
      <c r="G643" s="439"/>
    </row>
    <row r="644" spans="1:7">
      <c r="A644" s="438">
        <v>22100713</v>
      </c>
      <c r="B644" s="438" t="s">
        <v>246</v>
      </c>
      <c r="C644" s="439">
        <v>-300000000</v>
      </c>
      <c r="D644" s="438">
        <v>22100713</v>
      </c>
      <c r="E644" s="439"/>
    </row>
    <row r="645" spans="1:7">
      <c r="A645" s="438">
        <v>22100723</v>
      </c>
      <c r="B645" s="438" t="s">
        <v>247</v>
      </c>
      <c r="C645" s="439">
        <v>-200000000</v>
      </c>
      <c r="D645" s="438">
        <v>22100723</v>
      </c>
      <c r="E645" s="439"/>
      <c r="G645" s="439"/>
    </row>
    <row r="646" spans="1:7">
      <c r="A646" s="438">
        <v>22100743</v>
      </c>
      <c r="B646" s="438" t="s">
        <v>675</v>
      </c>
      <c r="C646" s="439">
        <v>-100000000</v>
      </c>
      <c r="D646" s="438">
        <v>22100743</v>
      </c>
      <c r="E646" s="439"/>
    </row>
    <row r="647" spans="1:7">
      <c r="A647" s="438">
        <v>22100823</v>
      </c>
      <c r="B647" s="438" t="s">
        <v>1033</v>
      </c>
      <c r="C647" s="439">
        <v>-250000000</v>
      </c>
      <c r="D647" s="438">
        <v>22100823</v>
      </c>
      <c r="E647" s="439"/>
      <c r="G647" s="439"/>
    </row>
    <row r="648" spans="1:7">
      <c r="A648" s="438">
        <v>22100833</v>
      </c>
      <c r="B648" s="438" t="s">
        <v>1659</v>
      </c>
      <c r="C648" s="439">
        <v>-138460000</v>
      </c>
      <c r="D648" s="438">
        <v>22100833</v>
      </c>
      <c r="E648" s="439"/>
    </row>
    <row r="649" spans="1:7">
      <c r="A649" s="438">
        <v>22100843</v>
      </c>
      <c r="B649" s="438" t="s">
        <v>1660</v>
      </c>
      <c r="C649" s="439">
        <v>-23400000</v>
      </c>
      <c r="D649" s="438">
        <v>22100843</v>
      </c>
      <c r="E649" s="439"/>
      <c r="G649" s="439"/>
    </row>
    <row r="650" spans="1:7">
      <c r="A650" s="438">
        <v>22100853</v>
      </c>
      <c r="B650" s="438" t="s">
        <v>2042</v>
      </c>
      <c r="C650" s="439">
        <v>-425000000</v>
      </c>
      <c r="D650" s="438">
        <v>22100853</v>
      </c>
      <c r="E650" s="439"/>
      <c r="G650" s="439"/>
    </row>
    <row r="651" spans="1:7">
      <c r="A651" s="438">
        <v>22100923</v>
      </c>
      <c r="B651" s="438" t="s">
        <v>1319</v>
      </c>
      <c r="C651" s="439">
        <v>-250000000</v>
      </c>
      <c r="D651" s="438">
        <v>22100923</v>
      </c>
      <c r="E651" s="439"/>
      <c r="G651" s="439"/>
    </row>
    <row r="652" spans="1:7">
      <c r="A652" s="438">
        <v>22100933</v>
      </c>
      <c r="B652" s="438" t="s">
        <v>1320</v>
      </c>
      <c r="C652" s="439">
        <v>-45000000</v>
      </c>
      <c r="D652" s="438">
        <v>22100933</v>
      </c>
      <c r="E652" s="439"/>
      <c r="G652" s="439"/>
    </row>
    <row r="653" spans="1:7">
      <c r="A653" s="438">
        <v>22100973</v>
      </c>
      <c r="B653" s="438" t="s">
        <v>87</v>
      </c>
      <c r="C653" s="438">
        <v>0</v>
      </c>
      <c r="D653" s="438">
        <v>22100973</v>
      </c>
      <c r="E653" s="439"/>
      <c r="G653" s="439"/>
    </row>
    <row r="654" spans="1:7">
      <c r="A654" s="438">
        <v>22100993</v>
      </c>
      <c r="B654" s="438" t="s">
        <v>937</v>
      </c>
      <c r="C654" s="438">
        <v>0</v>
      </c>
      <c r="D654" s="438">
        <v>22100993</v>
      </c>
      <c r="E654" s="439"/>
      <c r="G654" s="439"/>
    </row>
    <row r="655" spans="1:7">
      <c r="A655" s="438">
        <v>22101023</v>
      </c>
      <c r="B655" s="438" t="s">
        <v>519</v>
      </c>
      <c r="C655" s="439">
        <v>-250000000</v>
      </c>
      <c r="D655" s="438">
        <v>22101023</v>
      </c>
      <c r="E655" s="439"/>
      <c r="G655" s="439"/>
    </row>
    <row r="656" spans="1:7">
      <c r="A656" s="438">
        <v>22101033</v>
      </c>
      <c r="B656" s="438" t="s">
        <v>1014</v>
      </c>
      <c r="C656" s="439">
        <v>-300000000</v>
      </c>
      <c r="D656" s="438">
        <v>22101033</v>
      </c>
      <c r="E656" s="439"/>
      <c r="G656" s="439"/>
    </row>
    <row r="657" spans="1:7">
      <c r="A657" s="438">
        <v>22101053</v>
      </c>
      <c r="B657" s="438" t="s">
        <v>1037</v>
      </c>
      <c r="C657" s="439">
        <v>-250000000</v>
      </c>
      <c r="D657" s="438">
        <v>22101053</v>
      </c>
      <c r="E657" s="439"/>
      <c r="G657" s="439"/>
    </row>
    <row r="658" spans="1:7">
      <c r="A658" s="438">
        <v>22101113</v>
      </c>
      <c r="B658" s="438" t="s">
        <v>848</v>
      </c>
      <c r="C658" s="439">
        <v>-350000000</v>
      </c>
      <c r="D658" s="438">
        <v>22101113</v>
      </c>
    </row>
    <row r="659" spans="1:7">
      <c r="A659" s="438">
        <v>22101123</v>
      </c>
      <c r="B659" s="438" t="s">
        <v>1158</v>
      </c>
      <c r="C659" s="439">
        <v>-325000000</v>
      </c>
      <c r="D659" s="438">
        <v>22101123</v>
      </c>
      <c r="E659" s="439"/>
      <c r="G659" s="439"/>
    </row>
    <row r="660" spans="1:7">
      <c r="A660" s="438">
        <v>22101133</v>
      </c>
      <c r="B660" s="438" t="s">
        <v>1154</v>
      </c>
      <c r="C660" s="439">
        <v>-250000000</v>
      </c>
      <c r="D660" s="438">
        <v>22101133</v>
      </c>
      <c r="E660" s="439"/>
      <c r="G660" s="439"/>
    </row>
    <row r="661" spans="1:7">
      <c r="A661" s="438">
        <v>22101143</v>
      </c>
      <c r="B661" s="438" t="s">
        <v>1222</v>
      </c>
      <c r="C661" s="439">
        <v>-300000000</v>
      </c>
      <c r="D661" s="438">
        <v>22101143</v>
      </c>
      <c r="E661" s="439"/>
      <c r="G661" s="439"/>
    </row>
    <row r="662" spans="1:7">
      <c r="A662" s="438">
        <v>22600083</v>
      </c>
      <c r="B662" s="438" t="s">
        <v>1218</v>
      </c>
      <c r="C662" s="439">
        <v>12679.17</v>
      </c>
      <c r="D662" s="438">
        <v>22600083</v>
      </c>
      <c r="E662" s="439"/>
      <c r="G662" s="439"/>
    </row>
    <row r="663" spans="1:7">
      <c r="A663" s="438">
        <v>22600093</v>
      </c>
      <c r="B663" s="438" t="s">
        <v>2043</v>
      </c>
      <c r="C663" s="439">
        <v>1879739.58</v>
      </c>
      <c r="D663" s="438">
        <v>22600093</v>
      </c>
      <c r="E663" s="439"/>
      <c r="G663" s="439"/>
    </row>
    <row r="664" spans="1:7">
      <c r="A664" s="438">
        <v>22700003</v>
      </c>
      <c r="B664" s="438" t="s">
        <v>1250</v>
      </c>
      <c r="C664" s="438">
        <v>0</v>
      </c>
      <c r="D664" s="438">
        <v>22700003</v>
      </c>
      <c r="E664" s="439"/>
      <c r="G664" s="439"/>
    </row>
    <row r="665" spans="1:7">
      <c r="A665" s="438">
        <v>22820011</v>
      </c>
      <c r="B665" s="438" t="s">
        <v>996</v>
      </c>
      <c r="C665" s="439">
        <v>-137500</v>
      </c>
      <c r="D665" s="438">
        <v>22820011</v>
      </c>
      <c r="G665" s="439"/>
    </row>
    <row r="666" spans="1:7">
      <c r="A666" s="438">
        <v>22820012</v>
      </c>
      <c r="B666" s="438" t="s">
        <v>997</v>
      </c>
      <c r="C666" s="439">
        <v>-37500</v>
      </c>
      <c r="D666" s="438">
        <v>22820012</v>
      </c>
      <c r="E666" s="439"/>
      <c r="G666" s="439"/>
    </row>
    <row r="667" spans="1:7">
      <c r="A667" s="438">
        <v>22830003</v>
      </c>
      <c r="B667" s="438" t="s">
        <v>536</v>
      </c>
      <c r="C667" s="439">
        <v>-57185051.039999999</v>
      </c>
      <c r="D667" s="438">
        <v>22830003</v>
      </c>
    </row>
    <row r="668" spans="1:7">
      <c r="A668" s="438">
        <v>22830013</v>
      </c>
      <c r="B668" s="438" t="s">
        <v>535</v>
      </c>
      <c r="C668" s="439">
        <v>-5129428.63</v>
      </c>
      <c r="D668" s="438">
        <v>22830013</v>
      </c>
      <c r="E668" s="439"/>
      <c r="G668" s="439"/>
    </row>
    <row r="669" spans="1:7">
      <c r="A669" s="438">
        <v>22830023</v>
      </c>
      <c r="B669" s="438" t="s">
        <v>735</v>
      </c>
      <c r="C669" s="439">
        <v>-53520433.25</v>
      </c>
      <c r="D669" s="438">
        <v>22830023</v>
      </c>
      <c r="E669" s="439"/>
      <c r="G669" s="439"/>
    </row>
    <row r="670" spans="1:7">
      <c r="A670" s="438">
        <v>22830033</v>
      </c>
      <c r="B670" s="438" t="s">
        <v>1336</v>
      </c>
      <c r="C670" s="439">
        <v>-1744677.74</v>
      </c>
      <c r="D670" s="438">
        <v>22830033</v>
      </c>
      <c r="E670" s="439"/>
      <c r="G670" s="439"/>
    </row>
    <row r="671" spans="1:7">
      <c r="A671" s="438">
        <v>22830043</v>
      </c>
      <c r="B671" s="438" t="s">
        <v>1679</v>
      </c>
      <c r="C671" s="439">
        <v>-83481.06</v>
      </c>
      <c r="D671" s="438">
        <v>22830043</v>
      </c>
      <c r="G671" s="439"/>
    </row>
    <row r="672" spans="1:7">
      <c r="A672" s="438">
        <v>22830053</v>
      </c>
      <c r="B672" s="438" t="s">
        <v>1809</v>
      </c>
      <c r="C672" s="439">
        <v>-1709407.34</v>
      </c>
      <c r="D672" s="438">
        <v>22830053</v>
      </c>
      <c r="E672" s="439"/>
      <c r="G672" s="439"/>
    </row>
    <row r="673" spans="1:7">
      <c r="A673" s="438">
        <v>22830063</v>
      </c>
      <c r="B673" s="438" t="s">
        <v>1847</v>
      </c>
      <c r="C673" s="439">
        <v>-70191</v>
      </c>
      <c r="D673" s="438">
        <v>22830063</v>
      </c>
      <c r="E673" s="439"/>
      <c r="G673" s="439"/>
    </row>
    <row r="674" spans="1:7">
      <c r="A674" s="438">
        <v>22830073</v>
      </c>
      <c r="B674" s="438" t="s">
        <v>1848</v>
      </c>
      <c r="C674" s="439">
        <v>-134379</v>
      </c>
      <c r="D674" s="438">
        <v>22830073</v>
      </c>
      <c r="E674" s="439"/>
      <c r="G674" s="439"/>
    </row>
    <row r="675" spans="1:7">
      <c r="A675" s="438">
        <v>22840012</v>
      </c>
      <c r="B675" s="438" t="s">
        <v>1408</v>
      </c>
      <c r="C675" s="439">
        <v>-609250</v>
      </c>
      <c r="D675" s="438">
        <v>22840012</v>
      </c>
      <c r="E675" s="439"/>
      <c r="G675" s="439"/>
    </row>
    <row r="676" spans="1:7">
      <c r="A676" s="438">
        <v>22840021</v>
      </c>
      <c r="B676" s="438" t="s">
        <v>863</v>
      </c>
      <c r="C676" s="439">
        <v>-198375.75</v>
      </c>
      <c r="D676" s="438">
        <v>22840021</v>
      </c>
      <c r="E676" s="439"/>
      <c r="G676" s="439"/>
    </row>
    <row r="677" spans="1:7">
      <c r="A677" s="438">
        <v>22840022</v>
      </c>
      <c r="B677" s="438" t="s">
        <v>1409</v>
      </c>
      <c r="C677" s="439">
        <v>-628040.44999999995</v>
      </c>
      <c r="D677" s="438">
        <v>22840022</v>
      </c>
      <c r="E677" s="439"/>
      <c r="G677" s="439"/>
    </row>
    <row r="678" spans="1:7">
      <c r="A678" s="438">
        <v>22840031</v>
      </c>
      <c r="B678" s="438" t="s">
        <v>878</v>
      </c>
      <c r="C678" s="439">
        <v>-258000</v>
      </c>
      <c r="D678" s="438">
        <v>22840031</v>
      </c>
      <c r="E678" s="439"/>
      <c r="G678" s="439"/>
    </row>
    <row r="679" spans="1:7">
      <c r="A679" s="438">
        <v>22840032</v>
      </c>
      <c r="B679" s="438" t="s">
        <v>1410</v>
      </c>
      <c r="C679" s="439">
        <v>-3298077.33</v>
      </c>
      <c r="D679" s="438">
        <v>22840032</v>
      </c>
      <c r="E679" s="439"/>
      <c r="G679" s="439"/>
    </row>
    <row r="680" spans="1:7">
      <c r="A680" s="438">
        <v>22840042</v>
      </c>
      <c r="B680" s="438" t="s">
        <v>1411</v>
      </c>
      <c r="C680" s="439">
        <v>-229267.22</v>
      </c>
      <c r="D680" s="438">
        <v>22840042</v>
      </c>
      <c r="E680" s="439"/>
      <c r="G680" s="439"/>
    </row>
    <row r="681" spans="1:7">
      <c r="A681" s="438">
        <v>22840051</v>
      </c>
      <c r="B681" s="438" t="s">
        <v>879</v>
      </c>
      <c r="C681" s="439">
        <v>-30000</v>
      </c>
      <c r="D681" s="438">
        <v>22840051</v>
      </c>
      <c r="E681" s="439"/>
      <c r="G681" s="439"/>
    </row>
    <row r="682" spans="1:7">
      <c r="A682" s="438">
        <v>22840062</v>
      </c>
      <c r="B682" s="438" t="s">
        <v>1413</v>
      </c>
      <c r="C682" s="439">
        <v>-1269906.45</v>
      </c>
      <c r="D682" s="438">
        <v>22840062</v>
      </c>
      <c r="E682" s="439"/>
      <c r="G682" s="439"/>
    </row>
    <row r="683" spans="1:7">
      <c r="A683" s="438">
        <v>22840081</v>
      </c>
      <c r="B683" s="438" t="s">
        <v>864</v>
      </c>
      <c r="C683" s="439">
        <v>-550000</v>
      </c>
      <c r="D683" s="438">
        <v>22840081</v>
      </c>
      <c r="E683" s="439"/>
      <c r="G683" s="439"/>
    </row>
    <row r="684" spans="1:7">
      <c r="A684" s="438">
        <v>22840082</v>
      </c>
      <c r="B684" s="438" t="s">
        <v>1414</v>
      </c>
      <c r="C684" s="439">
        <v>-2359079.77</v>
      </c>
      <c r="D684" s="438">
        <v>22840082</v>
      </c>
      <c r="E684" s="439"/>
      <c r="G684" s="439"/>
    </row>
    <row r="685" spans="1:7">
      <c r="A685" s="438">
        <v>22840092</v>
      </c>
      <c r="B685" s="438" t="s">
        <v>1415</v>
      </c>
      <c r="C685" s="439">
        <v>-2050000</v>
      </c>
      <c r="D685" s="438">
        <v>22840092</v>
      </c>
      <c r="E685" s="439"/>
      <c r="G685" s="439"/>
    </row>
    <row r="686" spans="1:7">
      <c r="A686" s="438">
        <v>22840102</v>
      </c>
      <c r="B686" s="438" t="s">
        <v>1416</v>
      </c>
      <c r="C686" s="439">
        <v>-509729.84</v>
      </c>
      <c r="D686" s="438">
        <v>22840102</v>
      </c>
      <c r="E686" s="439"/>
      <c r="G686" s="439"/>
    </row>
    <row r="687" spans="1:7">
      <c r="A687" s="438">
        <v>22840111</v>
      </c>
      <c r="B687" s="438" t="s">
        <v>880</v>
      </c>
      <c r="C687" s="439">
        <v>-20000</v>
      </c>
      <c r="D687" s="438">
        <v>22840111</v>
      </c>
      <c r="E687" s="439"/>
      <c r="G687" s="439"/>
    </row>
    <row r="688" spans="1:7">
      <c r="A688" s="438">
        <v>22840112</v>
      </c>
      <c r="B688" s="438" t="s">
        <v>1417</v>
      </c>
      <c r="C688" s="439">
        <v>-200000</v>
      </c>
      <c r="D688" s="438">
        <v>22840112</v>
      </c>
      <c r="E688" s="439"/>
      <c r="G688" s="439"/>
    </row>
    <row r="689" spans="1:7">
      <c r="A689" s="438">
        <v>22840122</v>
      </c>
      <c r="B689" s="438" t="s">
        <v>1418</v>
      </c>
      <c r="C689" s="439">
        <v>-140000</v>
      </c>
      <c r="D689" s="438">
        <v>22840122</v>
      </c>
      <c r="E689" s="439"/>
      <c r="G689" s="439"/>
    </row>
    <row r="690" spans="1:7">
      <c r="A690" s="438">
        <v>22840131</v>
      </c>
      <c r="B690" s="438" t="s">
        <v>865</v>
      </c>
      <c r="C690" s="439">
        <v>-496853.75</v>
      </c>
      <c r="D690" s="438">
        <v>22840131</v>
      </c>
      <c r="E690" s="439"/>
      <c r="G690" s="439"/>
    </row>
    <row r="691" spans="1:7">
      <c r="A691" s="438">
        <v>22840132</v>
      </c>
      <c r="B691" s="438" t="s">
        <v>1419</v>
      </c>
      <c r="C691" s="439">
        <v>-100000</v>
      </c>
      <c r="D691" s="438">
        <v>22840132</v>
      </c>
      <c r="E691" s="439"/>
      <c r="G691" s="439"/>
    </row>
    <row r="692" spans="1:7">
      <c r="A692" s="438">
        <v>22840161</v>
      </c>
      <c r="B692" s="438" t="s">
        <v>866</v>
      </c>
      <c r="C692" s="439">
        <v>-340622.45</v>
      </c>
      <c r="D692" s="438">
        <v>22840161</v>
      </c>
      <c r="E692" s="439"/>
      <c r="G692" s="439"/>
    </row>
    <row r="693" spans="1:7">
      <c r="A693" s="438">
        <v>22840162</v>
      </c>
      <c r="B693" s="438" t="s">
        <v>1884</v>
      </c>
      <c r="C693" s="439">
        <v>-212895.87</v>
      </c>
      <c r="D693" s="438">
        <v>22840162</v>
      </c>
      <c r="E693" s="439"/>
      <c r="G693" s="439"/>
    </row>
    <row r="694" spans="1:7">
      <c r="A694" s="438">
        <v>22840171</v>
      </c>
      <c r="B694" s="438" t="s">
        <v>867</v>
      </c>
      <c r="C694" s="439">
        <v>-50000</v>
      </c>
      <c r="D694" s="438">
        <v>22840171</v>
      </c>
      <c r="E694" s="439"/>
      <c r="G694" s="439"/>
    </row>
    <row r="695" spans="1:7">
      <c r="A695" s="438">
        <v>22840181</v>
      </c>
      <c r="B695" s="438" t="s">
        <v>881</v>
      </c>
      <c r="C695" s="439">
        <v>-2992681.55</v>
      </c>
      <c r="D695" s="438">
        <v>22840181</v>
      </c>
      <c r="E695" s="439"/>
      <c r="G695" s="439"/>
    </row>
    <row r="696" spans="1:7">
      <c r="A696" s="438">
        <v>22840191</v>
      </c>
      <c r="B696" s="438" t="s">
        <v>868</v>
      </c>
      <c r="C696" s="439">
        <v>-250000</v>
      </c>
      <c r="D696" s="438">
        <v>22840191</v>
      </c>
      <c r="G696" s="439"/>
    </row>
    <row r="697" spans="1:7">
      <c r="A697" s="438">
        <v>22840221</v>
      </c>
      <c r="B697" s="438" t="s">
        <v>889</v>
      </c>
      <c r="C697" s="439">
        <v>-102002.61</v>
      </c>
      <c r="D697" s="438">
        <v>22840221</v>
      </c>
      <c r="G697" s="439"/>
    </row>
    <row r="698" spans="1:7">
      <c r="A698" s="438">
        <v>22840231</v>
      </c>
      <c r="B698" s="438" t="s">
        <v>205</v>
      </c>
      <c r="C698" s="439">
        <v>-75000</v>
      </c>
      <c r="D698" s="438">
        <v>22840231</v>
      </c>
      <c r="E698" s="439"/>
      <c r="G698" s="439"/>
    </row>
    <row r="699" spans="1:7">
      <c r="A699" s="438">
        <v>22840251</v>
      </c>
      <c r="B699" s="438" t="s">
        <v>496</v>
      </c>
      <c r="C699" s="439">
        <v>-11708823</v>
      </c>
      <c r="D699" s="438">
        <v>22840251</v>
      </c>
      <c r="E699" s="439"/>
      <c r="G699" s="439"/>
    </row>
    <row r="700" spans="1:7">
      <c r="A700" s="438">
        <v>22840281</v>
      </c>
      <c r="B700" s="438" t="s">
        <v>1259</v>
      </c>
      <c r="C700" s="439">
        <v>-50000</v>
      </c>
      <c r="D700" s="438">
        <v>22840281</v>
      </c>
      <c r="E700" s="439"/>
      <c r="G700" s="439"/>
    </row>
    <row r="701" spans="1:7">
      <c r="A701" s="438">
        <v>22840301</v>
      </c>
      <c r="B701" s="438" t="s">
        <v>1371</v>
      </c>
      <c r="C701" s="439">
        <v>-124919.19</v>
      </c>
      <c r="D701" s="438">
        <v>22840301</v>
      </c>
      <c r="E701" s="439"/>
      <c r="G701" s="439"/>
    </row>
    <row r="702" spans="1:7">
      <c r="A702" s="438">
        <v>22840311</v>
      </c>
      <c r="B702" s="438" t="s">
        <v>1372</v>
      </c>
      <c r="C702" s="439">
        <v>-95304.25</v>
      </c>
      <c r="D702" s="438">
        <v>22840311</v>
      </c>
      <c r="E702" s="439"/>
      <c r="G702" s="439"/>
    </row>
    <row r="703" spans="1:7">
      <c r="A703" s="438">
        <v>22840321</v>
      </c>
      <c r="B703" s="438" t="s">
        <v>1528</v>
      </c>
      <c r="C703" s="439">
        <v>-145393439</v>
      </c>
      <c r="D703" s="438">
        <v>22840321</v>
      </c>
      <c r="E703" s="439"/>
      <c r="G703" s="439"/>
    </row>
    <row r="704" spans="1:7">
      <c r="A704" s="438">
        <v>22840331</v>
      </c>
      <c r="B704" s="438" t="s">
        <v>1885</v>
      </c>
      <c r="C704" s="439">
        <v>-75978268</v>
      </c>
      <c r="D704" s="438">
        <v>22840331</v>
      </c>
      <c r="E704" s="439"/>
      <c r="G704" s="439"/>
    </row>
    <row r="705" spans="1:7">
      <c r="A705" s="438">
        <v>22840332</v>
      </c>
      <c r="B705" s="438" t="s">
        <v>1412</v>
      </c>
      <c r="C705" s="439">
        <v>-21308626.59</v>
      </c>
      <c r="D705" s="438">
        <v>22840332</v>
      </c>
      <c r="E705" s="439"/>
      <c r="G705" s="439"/>
    </row>
    <row r="706" spans="1:7">
      <c r="A706" s="438">
        <v>22840341</v>
      </c>
      <c r="B706" s="438" t="s">
        <v>1864</v>
      </c>
      <c r="C706" s="439">
        <v>-26674491</v>
      </c>
      <c r="D706" s="438">
        <v>22840341</v>
      </c>
      <c r="E706" s="439"/>
      <c r="G706" s="439"/>
    </row>
    <row r="707" spans="1:7">
      <c r="A707" s="438">
        <v>22841001</v>
      </c>
      <c r="B707" s="438" t="s">
        <v>869</v>
      </c>
      <c r="C707" s="439">
        <v>-4610484.08</v>
      </c>
      <c r="D707" s="438">
        <v>22841001</v>
      </c>
      <c r="E707" s="439"/>
      <c r="G707" s="439"/>
    </row>
    <row r="708" spans="1:7">
      <c r="A708" s="438">
        <v>23001021</v>
      </c>
      <c r="B708" s="438" t="s">
        <v>7</v>
      </c>
      <c r="C708" s="439">
        <v>-19030111.719999999</v>
      </c>
      <c r="D708" s="438">
        <v>23001021</v>
      </c>
      <c r="E708" s="439"/>
      <c r="G708" s="439"/>
    </row>
    <row r="709" spans="1:7">
      <c r="A709" s="438">
        <v>23001031</v>
      </c>
      <c r="B709" s="438" t="s">
        <v>597</v>
      </c>
      <c r="C709" s="439">
        <v>-19419046.43</v>
      </c>
      <c r="D709" s="438">
        <v>23001031</v>
      </c>
      <c r="E709" s="439"/>
      <c r="G709" s="439"/>
    </row>
    <row r="710" spans="1:7">
      <c r="A710" s="438">
        <v>23001041</v>
      </c>
      <c r="B710" s="438" t="s">
        <v>174</v>
      </c>
      <c r="C710" s="439">
        <v>-1344578.81</v>
      </c>
      <c r="D710" s="438">
        <v>23001041</v>
      </c>
      <c r="E710" s="439"/>
      <c r="G710" s="439"/>
    </row>
    <row r="711" spans="1:7">
      <c r="A711" s="438">
        <v>23001043</v>
      </c>
      <c r="B711" s="438" t="s">
        <v>1537</v>
      </c>
      <c r="C711" s="439">
        <v>-915041.15</v>
      </c>
      <c r="D711" s="438">
        <v>23001043</v>
      </c>
      <c r="E711" s="439"/>
      <c r="G711" s="439"/>
    </row>
    <row r="712" spans="1:7">
      <c r="A712" s="438">
        <v>23001061</v>
      </c>
      <c r="B712" s="438" t="s">
        <v>537</v>
      </c>
      <c r="C712" s="439">
        <v>-7991492.7800000003</v>
      </c>
      <c r="D712" s="438">
        <v>23001061</v>
      </c>
      <c r="E712" s="439"/>
      <c r="G712" s="439"/>
    </row>
    <row r="713" spans="1:7">
      <c r="A713" s="438">
        <v>23001071</v>
      </c>
      <c r="B713" s="438" t="s">
        <v>434</v>
      </c>
      <c r="C713" s="439">
        <v>-8928709.5700000003</v>
      </c>
      <c r="D713" s="438">
        <v>23001071</v>
      </c>
      <c r="E713" s="439"/>
      <c r="G713" s="439"/>
    </row>
    <row r="714" spans="1:7">
      <c r="A714" s="438">
        <v>23001092</v>
      </c>
      <c r="B714" s="438" t="s">
        <v>266</v>
      </c>
      <c r="C714" s="439">
        <v>-7380823.9199999999</v>
      </c>
      <c r="D714" s="438">
        <v>23001092</v>
      </c>
      <c r="E714" s="439"/>
      <c r="G714" s="439"/>
    </row>
    <row r="715" spans="1:7">
      <c r="A715" s="438">
        <v>23001131</v>
      </c>
      <c r="B715" s="438" t="s">
        <v>1358</v>
      </c>
      <c r="C715" s="439">
        <v>-6901769.54</v>
      </c>
      <c r="D715" s="438">
        <v>23001131</v>
      </c>
      <c r="E715" s="439"/>
      <c r="G715" s="439"/>
    </row>
    <row r="716" spans="1:7">
      <c r="A716" s="438">
        <v>23001141</v>
      </c>
      <c r="B716" s="438" t="s">
        <v>1533</v>
      </c>
      <c r="C716" s="439">
        <v>-552059.91</v>
      </c>
      <c r="D716" s="438">
        <v>23001141</v>
      </c>
      <c r="E716" s="439"/>
      <c r="G716" s="439"/>
    </row>
    <row r="717" spans="1:7">
      <c r="A717" s="438">
        <v>23001151</v>
      </c>
      <c r="B717" s="438" t="s">
        <v>1632</v>
      </c>
      <c r="C717" s="439">
        <v>-283710.17</v>
      </c>
      <c r="D717" s="438">
        <v>23001151</v>
      </c>
      <c r="E717" s="439"/>
      <c r="G717" s="439"/>
    </row>
    <row r="718" spans="1:7">
      <c r="A718" s="438">
        <v>23001231</v>
      </c>
      <c r="B718" s="438" t="s">
        <v>1514</v>
      </c>
      <c r="C718" s="439">
        <v>-1144785.1200000001</v>
      </c>
      <c r="D718" s="438">
        <v>23001231</v>
      </c>
      <c r="E718" s="439"/>
      <c r="G718" s="439"/>
    </row>
    <row r="719" spans="1:7">
      <c r="A719" s="438">
        <v>23002011</v>
      </c>
      <c r="B719" s="438" t="s">
        <v>1000</v>
      </c>
      <c r="C719" s="439">
        <v>-890968.75</v>
      </c>
      <c r="D719" s="438">
        <v>23002011</v>
      </c>
      <c r="E719" s="439"/>
      <c r="G719" s="439"/>
    </row>
    <row r="720" spans="1:7">
      <c r="A720" s="438">
        <v>23002041</v>
      </c>
      <c r="B720" s="438" t="s">
        <v>623</v>
      </c>
      <c r="C720" s="439">
        <v>-7026060.2300000004</v>
      </c>
      <c r="D720" s="438">
        <v>23002041</v>
      </c>
      <c r="E720" s="439"/>
      <c r="G720" s="439"/>
    </row>
    <row r="721" spans="1:7">
      <c r="A721" s="438">
        <v>23002061</v>
      </c>
      <c r="B721" s="438" t="s">
        <v>24</v>
      </c>
      <c r="C721" s="439">
        <v>114248</v>
      </c>
      <c r="D721" s="438">
        <v>23002061</v>
      </c>
    </row>
    <row r="722" spans="1:7">
      <c r="A722" s="438">
        <v>23002071</v>
      </c>
      <c r="B722" s="438" t="s">
        <v>16</v>
      </c>
      <c r="C722" s="439">
        <v>266857.81</v>
      </c>
      <c r="D722" s="438">
        <v>23002071</v>
      </c>
      <c r="E722" s="439"/>
      <c r="G722" s="439"/>
    </row>
    <row r="723" spans="1:7">
      <c r="A723" s="438">
        <v>23002072</v>
      </c>
      <c r="B723" s="438" t="s">
        <v>1538</v>
      </c>
      <c r="C723" s="439">
        <v>1804646.16</v>
      </c>
      <c r="D723" s="438">
        <v>23002072</v>
      </c>
    </row>
    <row r="724" spans="1:7">
      <c r="A724" s="438">
        <v>23002091</v>
      </c>
      <c r="B724" s="438" t="s">
        <v>267</v>
      </c>
      <c r="C724" s="439">
        <v>-381105.81</v>
      </c>
      <c r="D724" s="438">
        <v>23002091</v>
      </c>
      <c r="E724" s="439"/>
      <c r="G724" s="439"/>
    </row>
    <row r="725" spans="1:7">
      <c r="A725" s="438">
        <v>23002092</v>
      </c>
      <c r="B725" s="438" t="s">
        <v>268</v>
      </c>
      <c r="C725" s="439">
        <v>-1804646.16</v>
      </c>
      <c r="D725" s="438">
        <v>23002092</v>
      </c>
    </row>
    <row r="726" spans="1:7">
      <c r="A726" s="438">
        <v>23108323</v>
      </c>
      <c r="B726" s="438" t="s">
        <v>54</v>
      </c>
      <c r="C726" s="439">
        <v>-37000000</v>
      </c>
      <c r="D726" s="438">
        <v>23108323</v>
      </c>
    </row>
    <row r="727" spans="1:7">
      <c r="A727" s="438">
        <v>23108363</v>
      </c>
      <c r="B727" s="438" t="s">
        <v>635</v>
      </c>
      <c r="C727" s="439">
        <v>-30000000</v>
      </c>
      <c r="D727" s="438">
        <v>23108363</v>
      </c>
    </row>
    <row r="728" spans="1:7">
      <c r="A728" s="438">
        <v>23108383</v>
      </c>
      <c r="B728" s="438" t="s">
        <v>509</v>
      </c>
      <c r="C728" s="439">
        <v>-43000000</v>
      </c>
      <c r="D728" s="438">
        <v>23108383</v>
      </c>
    </row>
    <row r="729" spans="1:7">
      <c r="A729" s="438">
        <v>23200011</v>
      </c>
      <c r="B729" s="438" t="s">
        <v>957</v>
      </c>
      <c r="C729" s="439">
        <v>-6914029.0599999996</v>
      </c>
      <c r="D729" s="438">
        <v>23200011</v>
      </c>
    </row>
    <row r="730" spans="1:7">
      <c r="A730" s="438">
        <v>23200031</v>
      </c>
      <c r="B730" s="438" t="s">
        <v>198</v>
      </c>
      <c r="C730" s="439">
        <v>-20640090.16</v>
      </c>
      <c r="D730" s="438">
        <v>23200031</v>
      </c>
    </row>
    <row r="731" spans="1:7">
      <c r="A731" s="438">
        <v>23200033</v>
      </c>
      <c r="B731" s="438" t="s">
        <v>199</v>
      </c>
      <c r="C731" s="439">
        <v>-634430.38</v>
      </c>
      <c r="D731" s="438">
        <v>23200033</v>
      </c>
    </row>
    <row r="732" spans="1:7">
      <c r="A732" s="438">
        <v>23200041</v>
      </c>
      <c r="B732" s="438" t="s">
        <v>406</v>
      </c>
      <c r="C732" s="439">
        <v>-8442341</v>
      </c>
      <c r="D732" s="438">
        <v>23200041</v>
      </c>
    </row>
    <row r="733" spans="1:7">
      <c r="A733" s="438">
        <v>23200051</v>
      </c>
      <c r="B733" s="438" t="s">
        <v>407</v>
      </c>
      <c r="C733" s="439">
        <v>-7409645.9000000004</v>
      </c>
      <c r="D733" s="438">
        <v>23200051</v>
      </c>
    </row>
    <row r="734" spans="1:7">
      <c r="A734" s="438">
        <v>23200061</v>
      </c>
      <c r="B734" s="438" t="s">
        <v>169</v>
      </c>
      <c r="C734" s="439">
        <v>-12395087.18</v>
      </c>
      <c r="D734" s="438">
        <v>23200061</v>
      </c>
    </row>
    <row r="735" spans="1:7">
      <c r="A735" s="438">
        <v>23200063</v>
      </c>
      <c r="B735" s="438" t="s">
        <v>1191</v>
      </c>
      <c r="C735" s="438">
        <v>-490.66</v>
      </c>
      <c r="D735" s="438">
        <v>23200063</v>
      </c>
    </row>
    <row r="736" spans="1:7">
      <c r="A736" s="438">
        <v>23200071</v>
      </c>
      <c r="B736" s="438" t="s">
        <v>1019</v>
      </c>
      <c r="C736" s="439">
        <v>-1774725.69</v>
      </c>
      <c r="D736" s="438">
        <v>23200071</v>
      </c>
    </row>
    <row r="737" spans="1:7">
      <c r="A737" s="438">
        <v>23200081</v>
      </c>
      <c r="B737" s="438" t="s">
        <v>1020</v>
      </c>
      <c r="C737" s="439">
        <v>-4345901.05</v>
      </c>
      <c r="D737" s="438">
        <v>23200081</v>
      </c>
    </row>
    <row r="738" spans="1:7">
      <c r="A738" s="438">
        <v>23200101</v>
      </c>
      <c r="B738" s="438" t="s">
        <v>403</v>
      </c>
      <c r="C738" s="439">
        <v>-330930.21000000002</v>
      </c>
      <c r="D738" s="438">
        <v>23200101</v>
      </c>
    </row>
    <row r="739" spans="1:7">
      <c r="A739" s="438">
        <v>23200103</v>
      </c>
      <c r="B739" s="438" t="s">
        <v>50</v>
      </c>
      <c r="C739" s="439">
        <v>-75545.399999999994</v>
      </c>
      <c r="D739" s="438">
        <v>23200103</v>
      </c>
      <c r="E739" s="439"/>
      <c r="G739" s="439"/>
    </row>
    <row r="740" spans="1:7">
      <c r="A740" s="438">
        <v>23200111</v>
      </c>
      <c r="B740" s="438" t="s">
        <v>1021</v>
      </c>
      <c r="C740" s="439">
        <v>-476252.47</v>
      </c>
      <c r="D740" s="438">
        <v>23200111</v>
      </c>
      <c r="E740" s="439"/>
      <c r="G740" s="439"/>
    </row>
    <row r="741" spans="1:7">
      <c r="A741" s="438">
        <v>23200121</v>
      </c>
      <c r="B741" s="438" t="s">
        <v>890</v>
      </c>
      <c r="C741" s="439">
        <v>-251317.35</v>
      </c>
      <c r="D741" s="438">
        <v>23200121</v>
      </c>
      <c r="E741" s="439"/>
      <c r="G741" s="439"/>
    </row>
    <row r="742" spans="1:7">
      <c r="A742" s="438">
        <v>23200153</v>
      </c>
      <c r="B742" s="438" t="s">
        <v>1843</v>
      </c>
      <c r="C742" s="438">
        <v>0</v>
      </c>
      <c r="D742" s="438">
        <v>23200153</v>
      </c>
      <c r="E742" s="439"/>
      <c r="G742" s="439"/>
    </row>
    <row r="743" spans="1:7">
      <c r="A743" s="438">
        <v>23200221</v>
      </c>
      <c r="B743" s="438" t="s">
        <v>2067</v>
      </c>
      <c r="C743" s="438">
        <v>-0.23</v>
      </c>
      <c r="D743" s="438">
        <v>23200221</v>
      </c>
    </row>
    <row r="744" spans="1:7">
      <c r="A744" s="438">
        <v>23200222</v>
      </c>
      <c r="B744" s="438" t="s">
        <v>120</v>
      </c>
      <c r="C744" s="439">
        <v>-11173403.17</v>
      </c>
      <c r="D744" s="438">
        <v>23200222</v>
      </c>
      <c r="E744" s="439"/>
      <c r="G744" s="439"/>
    </row>
    <row r="745" spans="1:7">
      <c r="A745" s="438">
        <v>23200242</v>
      </c>
      <c r="B745" s="438" t="s">
        <v>922</v>
      </c>
      <c r="C745" s="439">
        <v>-27502073.190000001</v>
      </c>
      <c r="D745" s="438">
        <v>23200242</v>
      </c>
      <c r="E745" s="439"/>
      <c r="G745" s="439"/>
    </row>
    <row r="746" spans="1:7">
      <c r="A746" s="438">
        <v>23200281</v>
      </c>
      <c r="B746" s="438" t="s">
        <v>2012</v>
      </c>
      <c r="C746" s="438">
        <v>-131.97</v>
      </c>
      <c r="D746" s="438">
        <v>23200281</v>
      </c>
      <c r="E746" s="439"/>
      <c r="G746" s="439"/>
    </row>
    <row r="747" spans="1:7">
      <c r="A747" s="438">
        <v>23200333</v>
      </c>
      <c r="B747" s="438" t="s">
        <v>528</v>
      </c>
      <c r="C747" s="439">
        <v>-13485584.43</v>
      </c>
      <c r="D747" s="438">
        <v>23200333</v>
      </c>
      <c r="G747" s="439"/>
    </row>
    <row r="748" spans="1:7">
      <c r="A748" s="438">
        <v>23200483</v>
      </c>
      <c r="B748" s="438" t="s">
        <v>324</v>
      </c>
      <c r="C748" s="439">
        <v>-14500817.93</v>
      </c>
      <c r="D748" s="438">
        <v>23200483</v>
      </c>
      <c r="E748" s="439"/>
      <c r="G748" s="439"/>
    </row>
    <row r="749" spans="1:7">
      <c r="A749" s="438">
        <v>23200493</v>
      </c>
      <c r="B749" s="438" t="s">
        <v>1892</v>
      </c>
      <c r="C749" s="439">
        <v>-492114.2</v>
      </c>
      <c r="D749" s="438">
        <v>23200493</v>
      </c>
      <c r="E749" s="439"/>
      <c r="G749" s="439"/>
    </row>
    <row r="750" spans="1:7">
      <c r="A750" s="438">
        <v>23200543</v>
      </c>
      <c r="B750" s="438" t="s">
        <v>364</v>
      </c>
      <c r="C750" s="439">
        <v>-58926463.939999998</v>
      </c>
      <c r="D750" s="438">
        <v>23200543</v>
      </c>
      <c r="E750" s="439"/>
    </row>
    <row r="751" spans="1:7">
      <c r="A751" s="438">
        <v>23200643</v>
      </c>
      <c r="B751" s="438" t="s">
        <v>315</v>
      </c>
      <c r="C751" s="439">
        <v>-7458965.96</v>
      </c>
      <c r="D751" s="438">
        <v>23200643</v>
      </c>
      <c r="E751" s="439"/>
      <c r="G751" s="439"/>
    </row>
    <row r="752" spans="1:7">
      <c r="A752" s="438">
        <v>23200653</v>
      </c>
      <c r="B752" s="438" t="s">
        <v>917</v>
      </c>
      <c r="C752" s="439">
        <v>-1824949.84</v>
      </c>
      <c r="D752" s="438">
        <v>23200653</v>
      </c>
      <c r="G752" s="439"/>
    </row>
    <row r="753" spans="1:7">
      <c r="A753" s="438">
        <v>23200693</v>
      </c>
      <c r="B753" s="438" t="s">
        <v>699</v>
      </c>
      <c r="C753" s="438">
        <v>78.48</v>
      </c>
      <c r="D753" s="438">
        <v>23200693</v>
      </c>
      <c r="G753" s="439"/>
    </row>
    <row r="754" spans="1:7">
      <c r="A754" s="438">
        <v>23200733</v>
      </c>
      <c r="B754" s="438" t="s">
        <v>107</v>
      </c>
      <c r="C754" s="438">
        <v>-977.85</v>
      </c>
      <c r="D754" s="438">
        <v>23200733</v>
      </c>
      <c r="E754" s="439"/>
      <c r="G754" s="439"/>
    </row>
    <row r="755" spans="1:7">
      <c r="A755" s="438">
        <v>23200743</v>
      </c>
      <c r="B755" s="438" t="s">
        <v>1040</v>
      </c>
      <c r="C755" s="439">
        <v>-3607.56</v>
      </c>
      <c r="D755" s="438">
        <v>23200743</v>
      </c>
      <c r="E755" s="439"/>
      <c r="G755" s="439"/>
    </row>
    <row r="756" spans="1:7">
      <c r="A756" s="438">
        <v>23200753</v>
      </c>
      <c r="B756" s="438" t="s">
        <v>903</v>
      </c>
      <c r="C756" s="439">
        <v>-1673.25</v>
      </c>
      <c r="D756" s="438">
        <v>23200753</v>
      </c>
      <c r="E756" s="439"/>
      <c r="G756" s="439"/>
    </row>
    <row r="757" spans="1:7">
      <c r="A757" s="438">
        <v>23200763</v>
      </c>
      <c r="B757" s="438" t="s">
        <v>1039</v>
      </c>
      <c r="C757" s="438">
        <v>-113.53</v>
      </c>
      <c r="D757" s="438">
        <v>23200763</v>
      </c>
      <c r="E757" s="439"/>
      <c r="G757" s="439"/>
    </row>
    <row r="758" spans="1:7">
      <c r="A758" s="438">
        <v>23200773</v>
      </c>
      <c r="B758" s="438" t="s">
        <v>575</v>
      </c>
      <c r="C758" s="439">
        <v>-14124.4</v>
      </c>
      <c r="D758" s="438">
        <v>23200773</v>
      </c>
      <c r="E758" s="439"/>
      <c r="G758" s="439"/>
    </row>
    <row r="759" spans="1:7">
      <c r="A759" s="438">
        <v>23200813</v>
      </c>
      <c r="B759" s="438" t="s">
        <v>1982</v>
      </c>
      <c r="C759" s="438">
        <v>100</v>
      </c>
      <c r="D759" s="438">
        <v>23200813</v>
      </c>
      <c r="E759" s="439"/>
      <c r="G759" s="439"/>
    </row>
    <row r="760" spans="1:7">
      <c r="A760" s="438">
        <v>23200823</v>
      </c>
      <c r="B760" s="438" t="s">
        <v>1999</v>
      </c>
      <c r="C760" s="439">
        <v>-194014.81</v>
      </c>
      <c r="D760" s="438">
        <v>23200823</v>
      </c>
      <c r="E760" s="439"/>
      <c r="G760" s="439"/>
    </row>
    <row r="761" spans="1:7">
      <c r="A761" s="438">
        <v>23200873</v>
      </c>
      <c r="B761" s="438" t="s">
        <v>2068</v>
      </c>
      <c r="C761" s="439">
        <v>-1038362.49</v>
      </c>
      <c r="D761" s="438">
        <v>23200873</v>
      </c>
      <c r="E761" s="439"/>
      <c r="G761" s="439"/>
    </row>
    <row r="762" spans="1:7">
      <c r="A762" s="438">
        <v>23201003</v>
      </c>
      <c r="B762" s="438" t="s">
        <v>392</v>
      </c>
      <c r="C762" s="439">
        <v>-14803434.949999999</v>
      </c>
      <c r="D762" s="438">
        <v>23201003</v>
      </c>
      <c r="E762" s="439"/>
      <c r="G762" s="439"/>
    </row>
    <row r="763" spans="1:7">
      <c r="A763" s="438">
        <v>23201013</v>
      </c>
      <c r="B763" s="438" t="s">
        <v>752</v>
      </c>
      <c r="C763" s="439">
        <v>-10102591.119999999</v>
      </c>
      <c r="D763" s="438">
        <v>23201013</v>
      </c>
      <c r="E763" s="439"/>
      <c r="G763" s="439"/>
    </row>
    <row r="764" spans="1:7">
      <c r="A764" s="438">
        <v>23201033</v>
      </c>
      <c r="B764" s="438" t="s">
        <v>598</v>
      </c>
      <c r="C764" s="439">
        <v>-93155.25</v>
      </c>
      <c r="D764" s="438">
        <v>23201033</v>
      </c>
      <c r="E764" s="439"/>
      <c r="G764" s="439"/>
    </row>
    <row r="765" spans="1:7">
      <c r="A765" s="438">
        <v>23201043</v>
      </c>
      <c r="B765" s="438" t="s">
        <v>240</v>
      </c>
      <c r="C765" s="439">
        <v>-219970.77</v>
      </c>
      <c r="D765" s="438">
        <v>23201043</v>
      </c>
      <c r="E765" s="439"/>
      <c r="G765" s="439"/>
    </row>
    <row r="766" spans="1:7">
      <c r="A766" s="438">
        <v>23201053</v>
      </c>
      <c r="B766" s="438" t="s">
        <v>1534</v>
      </c>
      <c r="C766" s="439">
        <v>-45662.559999999998</v>
      </c>
      <c r="D766" s="438">
        <v>23201053</v>
      </c>
      <c r="E766" s="439"/>
      <c r="G766" s="439"/>
    </row>
    <row r="767" spans="1:7">
      <c r="A767" s="438">
        <v>23201073</v>
      </c>
      <c r="B767" s="438" t="s">
        <v>661</v>
      </c>
      <c r="C767" s="438">
        <v>123.21</v>
      </c>
      <c r="D767" s="438">
        <v>23201073</v>
      </c>
    </row>
    <row r="768" spans="1:7">
      <c r="A768" s="438">
        <v>23201113</v>
      </c>
      <c r="B768" s="438" t="s">
        <v>282</v>
      </c>
      <c r="C768" s="439">
        <v>8014.73</v>
      </c>
      <c r="D768" s="438">
        <v>23201113</v>
      </c>
      <c r="E768" s="439"/>
      <c r="G768" s="439"/>
    </row>
    <row r="769" spans="1:7">
      <c r="A769" s="438">
        <v>23201153</v>
      </c>
      <c r="B769" s="438" t="s">
        <v>1601</v>
      </c>
      <c r="C769" s="439">
        <v>-7475.96</v>
      </c>
      <c r="D769" s="438">
        <v>23201153</v>
      </c>
      <c r="E769" s="439"/>
      <c r="G769" s="439"/>
    </row>
    <row r="770" spans="1:7">
      <c r="A770" s="438">
        <v>23201163</v>
      </c>
      <c r="B770" s="438" t="s">
        <v>1602</v>
      </c>
      <c r="C770" s="439">
        <v>-5651.88</v>
      </c>
      <c r="D770" s="438">
        <v>23201163</v>
      </c>
      <c r="G770" s="439"/>
    </row>
    <row r="771" spans="1:7">
      <c r="A771" s="438">
        <v>23201173</v>
      </c>
      <c r="B771" s="438" t="s">
        <v>238</v>
      </c>
      <c r="C771" s="439">
        <v>95412.46</v>
      </c>
      <c r="D771" s="438">
        <v>23201173</v>
      </c>
      <c r="E771" s="439"/>
      <c r="G771" s="439"/>
    </row>
    <row r="772" spans="1:7">
      <c r="A772" s="438">
        <v>23201193</v>
      </c>
      <c r="B772" s="438" t="s">
        <v>1603</v>
      </c>
      <c r="C772" s="439">
        <v>-21861.87</v>
      </c>
      <c r="D772" s="438">
        <v>23201193</v>
      </c>
      <c r="E772" s="439"/>
      <c r="G772" s="439"/>
    </row>
    <row r="773" spans="1:7">
      <c r="A773" s="438">
        <v>23201203</v>
      </c>
      <c r="B773" s="438" t="s">
        <v>1604</v>
      </c>
      <c r="C773" s="439">
        <v>-3361.36</v>
      </c>
      <c r="D773" s="438">
        <v>23201203</v>
      </c>
      <c r="E773" s="439"/>
      <c r="G773" s="439"/>
    </row>
    <row r="774" spans="1:7">
      <c r="A774" s="438">
        <v>23201251</v>
      </c>
      <c r="B774" s="438" t="s">
        <v>1539</v>
      </c>
      <c r="C774" s="439">
        <v>-325473</v>
      </c>
      <c r="D774" s="438">
        <v>23201251</v>
      </c>
    </row>
    <row r="775" spans="1:7">
      <c r="A775" s="438">
        <v>23202173</v>
      </c>
      <c r="B775" s="438" t="s">
        <v>189</v>
      </c>
      <c r="C775" s="438">
        <v>31.5</v>
      </c>
      <c r="D775" s="438">
        <v>23202173</v>
      </c>
    </row>
    <row r="776" spans="1:7">
      <c r="A776" s="438">
        <v>23202183</v>
      </c>
      <c r="B776" s="438" t="s">
        <v>642</v>
      </c>
      <c r="C776" s="439">
        <v>-12523.5</v>
      </c>
      <c r="D776" s="438">
        <v>23202183</v>
      </c>
    </row>
    <row r="777" spans="1:7">
      <c r="A777" s="438">
        <v>23202233</v>
      </c>
      <c r="B777" s="438" t="s">
        <v>2063</v>
      </c>
      <c r="C777" s="439">
        <v>-586090.72</v>
      </c>
      <c r="D777" s="438">
        <v>23202233</v>
      </c>
    </row>
    <row r="778" spans="1:7">
      <c r="A778" s="438">
        <v>23202353</v>
      </c>
      <c r="B778" s="438" t="s">
        <v>2064</v>
      </c>
      <c r="C778" s="439">
        <v>-11740183.66</v>
      </c>
      <c r="D778" s="438">
        <v>23202353</v>
      </c>
      <c r="E778" s="439"/>
    </row>
    <row r="779" spans="1:7">
      <c r="A779" s="438">
        <v>23300043</v>
      </c>
      <c r="B779" s="438" t="s">
        <v>520</v>
      </c>
      <c r="C779" s="438">
        <v>0</v>
      </c>
      <c r="D779" s="438">
        <v>23300043</v>
      </c>
      <c r="E779" s="439"/>
      <c r="G779" s="439"/>
    </row>
    <row r="780" spans="1:7">
      <c r="A780" s="438">
        <v>23500003</v>
      </c>
      <c r="B780" s="438" t="s">
        <v>1620</v>
      </c>
      <c r="C780" s="439">
        <v>-24854850.510000002</v>
      </c>
      <c r="D780" s="438">
        <v>23500003</v>
      </c>
      <c r="E780" s="439"/>
      <c r="G780" s="439"/>
    </row>
    <row r="781" spans="1:7">
      <c r="A781" s="438">
        <v>23500011</v>
      </c>
      <c r="B781" s="438" t="s">
        <v>498</v>
      </c>
      <c r="C781" s="439">
        <v>-4672953.8099999996</v>
      </c>
      <c r="D781" s="438">
        <v>23500011</v>
      </c>
      <c r="E781" s="439"/>
      <c r="G781" s="439"/>
    </row>
    <row r="782" spans="1:7">
      <c r="A782" s="438">
        <v>23500141</v>
      </c>
      <c r="B782" s="438" t="s">
        <v>1993</v>
      </c>
      <c r="C782" s="438">
        <v>0</v>
      </c>
      <c r="D782" s="438">
        <v>23500141</v>
      </c>
      <c r="G782" s="439"/>
    </row>
    <row r="783" spans="1:7">
      <c r="A783" s="438">
        <v>23600021</v>
      </c>
      <c r="B783" s="438" t="s">
        <v>1395</v>
      </c>
      <c r="C783" s="439">
        <v>-5504286.2199999997</v>
      </c>
      <c r="D783" s="438">
        <v>23600021</v>
      </c>
      <c r="E783" s="439"/>
      <c r="G783" s="439"/>
    </row>
    <row r="784" spans="1:7">
      <c r="A784" s="438">
        <v>23600022</v>
      </c>
      <c r="B784" s="438" t="s">
        <v>1396</v>
      </c>
      <c r="C784" s="439">
        <v>-2363129.87</v>
      </c>
      <c r="D784" s="438">
        <v>23600022</v>
      </c>
      <c r="G784" s="439"/>
    </row>
    <row r="785" spans="1:7">
      <c r="A785" s="438">
        <v>23600063</v>
      </c>
      <c r="B785" s="438" t="s">
        <v>475</v>
      </c>
      <c r="C785" s="438">
        <v>-186.36</v>
      </c>
      <c r="D785" s="438">
        <v>23600063</v>
      </c>
      <c r="E785" s="439"/>
      <c r="G785" s="439"/>
    </row>
    <row r="786" spans="1:7">
      <c r="A786" s="438">
        <v>23600093</v>
      </c>
      <c r="B786" s="438" t="s">
        <v>153</v>
      </c>
      <c r="C786" s="438">
        <v>0</v>
      </c>
      <c r="D786" s="438">
        <v>23600093</v>
      </c>
    </row>
    <row r="787" spans="1:7">
      <c r="A787" s="438">
        <v>23600201</v>
      </c>
      <c r="B787" s="438" t="s">
        <v>231</v>
      </c>
      <c r="C787" s="439">
        <v>-44469590.329999998</v>
      </c>
      <c r="D787" s="438">
        <v>23600201</v>
      </c>
      <c r="G787" s="439"/>
    </row>
    <row r="788" spans="1:7">
      <c r="A788" s="438">
        <v>23600211</v>
      </c>
      <c r="B788" s="438" t="s">
        <v>232</v>
      </c>
      <c r="C788" s="439">
        <v>-4390164.92</v>
      </c>
      <c r="D788" s="438">
        <v>23600211</v>
      </c>
    </row>
    <row r="789" spans="1:7">
      <c r="A789" s="438">
        <v>23600213</v>
      </c>
      <c r="B789" s="438" t="s">
        <v>991</v>
      </c>
      <c r="C789" s="439">
        <v>-33844.120000000003</v>
      </c>
      <c r="D789" s="438">
        <v>23600213</v>
      </c>
      <c r="E789" s="439"/>
      <c r="G789" s="439"/>
    </row>
    <row r="790" spans="1:7">
      <c r="A790" s="438">
        <v>23600221</v>
      </c>
      <c r="B790" s="438" t="s">
        <v>348</v>
      </c>
      <c r="C790" s="439">
        <v>339474.39</v>
      </c>
      <c r="D790" s="438">
        <v>23600221</v>
      </c>
      <c r="E790" s="439"/>
      <c r="G790" s="439"/>
    </row>
    <row r="791" spans="1:7">
      <c r="A791" s="438">
        <v>23600232</v>
      </c>
      <c r="B791" s="438" t="s">
        <v>233</v>
      </c>
      <c r="C791" s="439">
        <v>-19465453.879999999</v>
      </c>
      <c r="D791" s="438">
        <v>23600232</v>
      </c>
      <c r="E791" s="439"/>
      <c r="G791" s="439"/>
    </row>
    <row r="792" spans="1:7">
      <c r="A792" s="438">
        <v>23600351</v>
      </c>
      <c r="B792" s="438" t="s">
        <v>898</v>
      </c>
      <c r="C792" s="439">
        <v>-8251693.3200000003</v>
      </c>
      <c r="D792" s="438">
        <v>23600351</v>
      </c>
      <c r="E792" s="439"/>
      <c r="G792" s="439"/>
    </row>
    <row r="793" spans="1:7">
      <c r="A793" s="438">
        <v>23600391</v>
      </c>
      <c r="B793" s="438" t="s">
        <v>369</v>
      </c>
      <c r="C793" s="439">
        <v>-307777.96000000002</v>
      </c>
      <c r="D793" s="438">
        <v>23600391</v>
      </c>
    </row>
    <row r="794" spans="1:7">
      <c r="A794" s="438">
        <v>23600431</v>
      </c>
      <c r="B794" s="438" t="s">
        <v>1920</v>
      </c>
      <c r="C794" s="439">
        <v>2400</v>
      </c>
      <c r="D794" s="438">
        <v>23600431</v>
      </c>
    </row>
    <row r="795" spans="1:7">
      <c r="A795" s="438">
        <v>23600471</v>
      </c>
      <c r="B795" s="438" t="s">
        <v>986</v>
      </c>
      <c r="C795" s="439">
        <v>-6752294.9900000002</v>
      </c>
      <c r="D795" s="438">
        <v>23600471</v>
      </c>
      <c r="E795" s="439"/>
      <c r="G795" s="439"/>
    </row>
    <row r="796" spans="1:7">
      <c r="A796" s="438">
        <v>23600552</v>
      </c>
      <c r="B796" s="438" t="s">
        <v>986</v>
      </c>
      <c r="C796" s="439">
        <v>-3058473.45</v>
      </c>
      <c r="D796" s="438">
        <v>23600552</v>
      </c>
      <c r="G796" s="439"/>
    </row>
    <row r="797" spans="1:7">
      <c r="A797" s="438">
        <v>23600602</v>
      </c>
      <c r="B797" s="438" t="s">
        <v>987</v>
      </c>
      <c r="C797" s="439">
        <v>-3983154.92</v>
      </c>
      <c r="D797" s="438">
        <v>23600602</v>
      </c>
      <c r="E797" s="439"/>
      <c r="G797" s="439"/>
    </row>
    <row r="798" spans="1:7">
      <c r="A798" s="438">
        <v>23601003</v>
      </c>
      <c r="B798" s="438" t="s">
        <v>935</v>
      </c>
      <c r="C798" s="439">
        <v>-101068.08</v>
      </c>
      <c r="D798" s="438">
        <v>23601003</v>
      </c>
      <c r="E798" s="439"/>
      <c r="G798" s="439"/>
    </row>
    <row r="799" spans="1:7">
      <c r="A799" s="438">
        <v>23601013</v>
      </c>
      <c r="B799" s="438" t="s">
        <v>1397</v>
      </c>
      <c r="C799" s="439">
        <v>-42595.040000000001</v>
      </c>
      <c r="D799" s="438">
        <v>23601013</v>
      </c>
      <c r="E799" s="439"/>
      <c r="G799" s="439"/>
    </row>
    <row r="800" spans="1:7">
      <c r="A800" s="438">
        <v>23601023</v>
      </c>
      <c r="B800" s="438" t="s">
        <v>334</v>
      </c>
      <c r="C800" s="439">
        <v>-12268.96</v>
      </c>
      <c r="D800" s="438">
        <v>23601023</v>
      </c>
      <c r="E800" s="439"/>
      <c r="G800" s="439"/>
    </row>
    <row r="801" spans="1:7">
      <c r="A801" s="438">
        <v>23601043</v>
      </c>
      <c r="B801" s="438" t="s">
        <v>992</v>
      </c>
      <c r="C801" s="439">
        <v>-4632.29</v>
      </c>
      <c r="D801" s="438">
        <v>23601043</v>
      </c>
      <c r="E801" s="439"/>
      <c r="G801" s="439"/>
    </row>
    <row r="802" spans="1:7">
      <c r="A802" s="438">
        <v>23700323</v>
      </c>
      <c r="B802" s="438" t="s">
        <v>923</v>
      </c>
      <c r="C802" s="438">
        <v>0</v>
      </c>
      <c r="D802" s="438">
        <v>23700323</v>
      </c>
    </row>
    <row r="803" spans="1:7">
      <c r="A803" s="438">
        <v>23700333</v>
      </c>
      <c r="B803" s="438" t="s">
        <v>924</v>
      </c>
      <c r="C803" s="438">
        <v>0</v>
      </c>
      <c r="D803" s="438">
        <v>23700333</v>
      </c>
    </row>
    <row r="804" spans="1:7">
      <c r="A804" s="438">
        <v>23700363</v>
      </c>
      <c r="B804" s="438" t="s">
        <v>925</v>
      </c>
      <c r="C804" s="439">
        <v>-491562.5</v>
      </c>
      <c r="D804" s="438">
        <v>23700363</v>
      </c>
      <c r="G804" s="439"/>
    </row>
    <row r="805" spans="1:7">
      <c r="A805" s="438">
        <v>23700383</v>
      </c>
      <c r="B805" s="438" t="s">
        <v>88</v>
      </c>
      <c r="C805" s="439">
        <v>-66000</v>
      </c>
      <c r="D805" s="438">
        <v>23700383</v>
      </c>
      <c r="G805" s="439"/>
    </row>
    <row r="806" spans="1:7">
      <c r="A806" s="438">
        <v>23700713</v>
      </c>
      <c r="B806" s="438" t="s">
        <v>596</v>
      </c>
      <c r="C806" s="439">
        <v>-116920.3</v>
      </c>
      <c r="D806" s="438">
        <v>23700713</v>
      </c>
      <c r="G806" s="439"/>
    </row>
    <row r="807" spans="1:7">
      <c r="A807" s="438">
        <v>23700813</v>
      </c>
      <c r="B807" s="438" t="s">
        <v>180</v>
      </c>
      <c r="C807" s="439">
        <v>-874999.79</v>
      </c>
      <c r="D807" s="438">
        <v>23700813</v>
      </c>
    </row>
    <row r="808" spans="1:7">
      <c r="A808" s="438">
        <v>23700823</v>
      </c>
      <c r="B808" s="438" t="s">
        <v>48</v>
      </c>
      <c r="C808" s="439">
        <v>-2808333.12</v>
      </c>
      <c r="D808" s="438">
        <v>23700823</v>
      </c>
    </row>
    <row r="809" spans="1:7">
      <c r="A809" s="438">
        <v>23700841</v>
      </c>
      <c r="B809" s="438" t="s">
        <v>648</v>
      </c>
      <c r="C809" s="439">
        <v>-374766.31</v>
      </c>
      <c r="D809" s="438">
        <v>23700841</v>
      </c>
      <c r="E809" s="439"/>
      <c r="G809" s="439"/>
    </row>
    <row r="810" spans="1:7">
      <c r="A810" s="438">
        <v>23700873</v>
      </c>
      <c r="B810" s="438" t="s">
        <v>1029</v>
      </c>
      <c r="C810" s="439">
        <v>-4387500</v>
      </c>
      <c r="D810" s="438">
        <v>23700873</v>
      </c>
      <c r="E810" s="439"/>
      <c r="G810" s="439"/>
    </row>
    <row r="811" spans="1:7">
      <c r="A811" s="438">
        <v>23700963</v>
      </c>
      <c r="B811" s="438" t="s">
        <v>1050</v>
      </c>
      <c r="C811" s="439">
        <v>-6891826.71</v>
      </c>
      <c r="D811" s="438">
        <v>23700963</v>
      </c>
    </row>
    <row r="812" spans="1:7">
      <c r="A812" s="438">
        <v>23700973</v>
      </c>
      <c r="B812" s="438" t="s">
        <v>1051</v>
      </c>
      <c r="C812" s="438">
        <v>0</v>
      </c>
      <c r="D812" s="438">
        <v>23700973</v>
      </c>
      <c r="E812" s="439"/>
      <c r="G812" s="439"/>
    </row>
    <row r="813" spans="1:7">
      <c r="A813" s="438">
        <v>23700993</v>
      </c>
      <c r="B813" s="438" t="s">
        <v>936</v>
      </c>
      <c r="C813" s="438">
        <v>0</v>
      </c>
      <c r="D813" s="438">
        <v>23700993</v>
      </c>
      <c r="E813" s="439"/>
      <c r="G813" s="439"/>
    </row>
    <row r="814" spans="1:7">
      <c r="A814" s="438">
        <v>23701013</v>
      </c>
      <c r="B814" s="438" t="s">
        <v>521</v>
      </c>
      <c r="C814" s="438">
        <v>0</v>
      </c>
      <c r="D814" s="438">
        <v>23701013</v>
      </c>
      <c r="E814" s="439"/>
      <c r="G814" s="439"/>
    </row>
    <row r="815" spans="1:7">
      <c r="A815" s="438">
        <v>23701023</v>
      </c>
      <c r="B815" s="438" t="s">
        <v>522</v>
      </c>
      <c r="C815" s="439">
        <v>-7750637.7800000003</v>
      </c>
      <c r="D815" s="438">
        <v>23701023</v>
      </c>
      <c r="E815" s="439"/>
      <c r="G815" s="439"/>
    </row>
    <row r="816" spans="1:7">
      <c r="A816" s="438">
        <v>23701033</v>
      </c>
      <c r="B816" s="438" t="s">
        <v>1015</v>
      </c>
      <c r="C816" s="439">
        <v>-3973533.33</v>
      </c>
      <c r="D816" s="438">
        <v>23701033</v>
      </c>
      <c r="E816" s="439"/>
      <c r="G816" s="439"/>
    </row>
    <row r="817" spans="1:7">
      <c r="A817" s="438">
        <v>23701053</v>
      </c>
      <c r="B817" s="438" t="s">
        <v>1037</v>
      </c>
      <c r="C817" s="439">
        <v>-8717500.1600000001</v>
      </c>
      <c r="D817" s="438">
        <v>23701053</v>
      </c>
      <c r="E817" s="439"/>
      <c r="G817" s="439"/>
    </row>
    <row r="818" spans="1:7">
      <c r="A818" s="438">
        <v>23701063</v>
      </c>
      <c r="B818" s="438" t="s">
        <v>1059</v>
      </c>
      <c r="C818" s="439">
        <v>-199235.97</v>
      </c>
      <c r="D818" s="438">
        <v>23701063</v>
      </c>
      <c r="E818" s="439"/>
      <c r="G818" s="439"/>
    </row>
    <row r="819" spans="1:7">
      <c r="A819" s="438">
        <v>23701113</v>
      </c>
      <c r="B819" s="438" t="s">
        <v>209</v>
      </c>
      <c r="C819" s="439">
        <v>-3358250</v>
      </c>
      <c r="D819" s="438">
        <v>23701113</v>
      </c>
      <c r="E819" s="439"/>
      <c r="G819" s="439"/>
    </row>
    <row r="820" spans="1:7">
      <c r="A820" s="438">
        <v>23701123</v>
      </c>
      <c r="B820" s="438" t="s">
        <v>1158</v>
      </c>
      <c r="C820" s="439">
        <v>-4028329.99</v>
      </c>
      <c r="D820" s="438">
        <v>23701123</v>
      </c>
      <c r="G820" s="439"/>
    </row>
    <row r="821" spans="1:7">
      <c r="A821" s="438">
        <v>23701133</v>
      </c>
      <c r="B821" s="438" t="s">
        <v>1154</v>
      </c>
      <c r="C821" s="439">
        <v>-5443777.5499999998</v>
      </c>
      <c r="D821" s="438">
        <v>23701133</v>
      </c>
      <c r="E821" s="439"/>
      <c r="G821" s="439"/>
    </row>
    <row r="822" spans="1:7">
      <c r="A822" s="438">
        <v>23701143</v>
      </c>
      <c r="B822" s="438" t="s">
        <v>1222</v>
      </c>
      <c r="C822" s="439">
        <v>-2208216.66</v>
      </c>
      <c r="D822" s="438">
        <v>23701143</v>
      </c>
      <c r="E822" s="439"/>
      <c r="G822" s="439"/>
    </row>
    <row r="823" spans="1:7">
      <c r="A823" s="438">
        <v>23701153</v>
      </c>
      <c r="B823" s="438" t="s">
        <v>1319</v>
      </c>
      <c r="C823" s="439">
        <v>-492666.67</v>
      </c>
      <c r="D823" s="438">
        <v>23701153</v>
      </c>
      <c r="E823" s="439"/>
      <c r="G823" s="439"/>
    </row>
    <row r="824" spans="1:7">
      <c r="A824" s="438">
        <v>23701163</v>
      </c>
      <c r="B824" s="438" t="s">
        <v>1320</v>
      </c>
      <c r="C824" s="439">
        <v>-94000</v>
      </c>
      <c r="D824" s="438">
        <v>23701163</v>
      </c>
      <c r="E824" s="439"/>
      <c r="G824" s="439"/>
    </row>
    <row r="825" spans="1:7">
      <c r="A825" s="438">
        <v>23701173</v>
      </c>
      <c r="B825" s="438" t="s">
        <v>1628</v>
      </c>
      <c r="C825" s="439">
        <v>-30367.439999999999</v>
      </c>
      <c r="D825" s="438">
        <v>23701173</v>
      </c>
      <c r="E825" s="439"/>
      <c r="G825" s="439"/>
    </row>
    <row r="826" spans="1:7">
      <c r="A826" s="438">
        <v>23701183</v>
      </c>
      <c r="B826" s="438" t="s">
        <v>1659</v>
      </c>
      <c r="C826" s="439">
        <v>-1364984.83</v>
      </c>
      <c r="D826" s="438">
        <v>23701183</v>
      </c>
      <c r="E826" s="439"/>
      <c r="G826" s="439"/>
    </row>
    <row r="827" spans="1:7">
      <c r="A827" s="438">
        <v>23701193</v>
      </c>
      <c r="B827" s="438" t="s">
        <v>1660</v>
      </c>
      <c r="C827" s="439">
        <v>-236600</v>
      </c>
      <c r="D827" s="438">
        <v>23701193</v>
      </c>
      <c r="E827" s="439"/>
      <c r="G827" s="439"/>
    </row>
    <row r="828" spans="1:7">
      <c r="A828" s="130" t="s">
        <v>2046</v>
      </c>
      <c r="B828" s="438" t="s">
        <v>2044</v>
      </c>
      <c r="C828" s="439">
        <v>-558402.79</v>
      </c>
      <c r="D828" s="438" t="s">
        <v>2046</v>
      </c>
      <c r="E828" s="439"/>
      <c r="G828" s="439"/>
    </row>
    <row r="829" spans="1:7">
      <c r="A829" s="438">
        <v>24100043</v>
      </c>
      <c r="B829" s="438" t="s">
        <v>817</v>
      </c>
      <c r="C829" s="438">
        <v>0</v>
      </c>
      <c r="D829" s="438">
        <v>24100043</v>
      </c>
      <c r="E829" s="439"/>
      <c r="G829" s="439"/>
    </row>
    <row r="830" spans="1:7">
      <c r="A830" s="438">
        <v>24100063</v>
      </c>
      <c r="B830" s="438" t="s">
        <v>1030</v>
      </c>
      <c r="C830" s="439">
        <v>6581.65</v>
      </c>
      <c r="D830" s="438">
        <v>24100063</v>
      </c>
    </row>
    <row r="831" spans="1:7">
      <c r="A831" s="438">
        <v>24100143</v>
      </c>
      <c r="B831" s="438" t="s">
        <v>302</v>
      </c>
      <c r="C831" s="438">
        <v>0</v>
      </c>
      <c r="D831" s="438">
        <v>24100143</v>
      </c>
    </row>
    <row r="832" spans="1:7">
      <c r="A832" s="438">
        <v>24100173</v>
      </c>
      <c r="B832" s="438" t="s">
        <v>1030</v>
      </c>
      <c r="C832" s="439">
        <v>-188480.2</v>
      </c>
      <c r="D832" s="438">
        <v>24100173</v>
      </c>
    </row>
    <row r="833" spans="1:7">
      <c r="A833" s="438">
        <v>24100212</v>
      </c>
      <c r="B833" s="438" t="s">
        <v>611</v>
      </c>
      <c r="C833" s="439">
        <v>-1241949.53</v>
      </c>
      <c r="D833" s="438">
        <v>24100212</v>
      </c>
      <c r="E833" s="439"/>
      <c r="G833" s="439"/>
    </row>
    <row r="834" spans="1:7">
      <c r="A834" s="438">
        <v>24200011</v>
      </c>
      <c r="B834" s="438" t="s">
        <v>1357</v>
      </c>
      <c r="C834" s="439">
        <v>-60549.9</v>
      </c>
      <c r="D834" s="438">
        <v>24200011</v>
      </c>
      <c r="E834" s="439"/>
      <c r="G834" s="439"/>
    </row>
    <row r="835" spans="1:7">
      <c r="A835" s="438">
        <v>24200041</v>
      </c>
      <c r="B835" s="438" t="s">
        <v>624</v>
      </c>
      <c r="C835" s="439">
        <v>-201380</v>
      </c>
      <c r="D835" s="438">
        <v>24200041</v>
      </c>
      <c r="E835" s="439"/>
      <c r="G835" s="439"/>
    </row>
    <row r="836" spans="1:7">
      <c r="A836" s="438">
        <v>24200061</v>
      </c>
      <c r="B836" s="438" t="s">
        <v>1606</v>
      </c>
      <c r="C836" s="439">
        <v>-900984.38</v>
      </c>
      <c r="D836" s="438">
        <v>24200061</v>
      </c>
      <c r="E836" s="439"/>
      <c r="G836" s="439"/>
    </row>
    <row r="837" spans="1:7">
      <c r="A837" s="438">
        <v>24200071</v>
      </c>
      <c r="B837" s="438" t="s">
        <v>1968</v>
      </c>
      <c r="C837" s="439">
        <v>-34267.199999999997</v>
      </c>
      <c r="D837" s="438">
        <v>24200071</v>
      </c>
      <c r="E837" s="439"/>
      <c r="G837" s="439"/>
    </row>
    <row r="838" spans="1:7">
      <c r="A838" s="438">
        <v>24200103</v>
      </c>
      <c r="B838" s="438" t="s">
        <v>1509</v>
      </c>
      <c r="C838" s="439">
        <v>-25000</v>
      </c>
      <c r="D838" s="438">
        <v>24200103</v>
      </c>
      <c r="E838" s="439"/>
      <c r="G838" s="439"/>
    </row>
    <row r="839" spans="1:7">
      <c r="A839" s="438">
        <v>24200451</v>
      </c>
      <c r="B839" s="438" t="s">
        <v>1205</v>
      </c>
      <c r="C839" s="439">
        <v>-531075.1</v>
      </c>
      <c r="D839" s="438">
        <v>24200451</v>
      </c>
    </row>
    <row r="840" spans="1:7">
      <c r="A840" s="438">
        <v>24200461</v>
      </c>
      <c r="B840" s="438" t="s">
        <v>1528</v>
      </c>
      <c r="C840" s="439">
        <v>-3701653.46</v>
      </c>
      <c r="D840" s="438">
        <v>24200461</v>
      </c>
    </row>
    <row r="841" spans="1:7">
      <c r="A841" s="438">
        <v>24200511</v>
      </c>
      <c r="B841" s="438" t="s">
        <v>551</v>
      </c>
      <c r="C841" s="439">
        <v>-3786170</v>
      </c>
      <c r="D841" s="438">
        <v>24200511</v>
      </c>
      <c r="E841" s="439"/>
      <c r="G841" s="439"/>
    </row>
    <row r="842" spans="1:7">
      <c r="A842" s="438">
        <v>24200521</v>
      </c>
      <c r="B842" s="438" t="s">
        <v>1731</v>
      </c>
      <c r="C842" s="439">
        <v>-164872.24</v>
      </c>
      <c r="D842" s="438">
        <v>24200521</v>
      </c>
      <c r="E842" s="439"/>
      <c r="G842" s="439"/>
    </row>
    <row r="843" spans="1:7">
      <c r="A843" s="438">
        <v>24200541</v>
      </c>
      <c r="B843" s="438" t="s">
        <v>660</v>
      </c>
      <c r="C843" s="439">
        <v>-79025.679999999993</v>
      </c>
      <c r="D843" s="438">
        <v>24200541</v>
      </c>
      <c r="E843" s="439"/>
      <c r="G843" s="439"/>
    </row>
    <row r="844" spans="1:7">
      <c r="A844" s="438">
        <v>24200551</v>
      </c>
      <c r="B844" s="438" t="s">
        <v>15</v>
      </c>
      <c r="C844" s="439">
        <v>-79025.679999999993</v>
      </c>
      <c r="D844" s="438">
        <v>24200551</v>
      </c>
      <c r="E844" s="439"/>
      <c r="G844" s="439"/>
    </row>
    <row r="845" spans="1:7">
      <c r="A845" s="438">
        <v>24200561</v>
      </c>
      <c r="B845" s="438" t="s">
        <v>424</v>
      </c>
      <c r="C845" s="439">
        <v>-20902.16</v>
      </c>
      <c r="D845" s="438">
        <v>24200561</v>
      </c>
      <c r="E845" s="439"/>
      <c r="G845" s="439"/>
    </row>
    <row r="846" spans="1:7">
      <c r="A846" s="438">
        <v>24200571</v>
      </c>
      <c r="B846" s="438" t="s">
        <v>190</v>
      </c>
      <c r="C846" s="439">
        <v>-20902.16</v>
      </c>
      <c r="D846" s="438">
        <v>24200571</v>
      </c>
      <c r="E846" s="439"/>
      <c r="G846" s="439"/>
    </row>
    <row r="847" spans="1:7">
      <c r="A847" s="438">
        <v>24200611</v>
      </c>
      <c r="B847" s="438" t="s">
        <v>1188</v>
      </c>
      <c r="C847" s="439">
        <v>-111493.5</v>
      </c>
      <c r="D847" s="438">
        <v>24200611</v>
      </c>
      <c r="E847" s="439"/>
      <c r="G847" s="439"/>
    </row>
    <row r="848" spans="1:7">
      <c r="A848" s="438">
        <v>24200622</v>
      </c>
      <c r="B848" s="438" t="s">
        <v>391</v>
      </c>
      <c r="C848" s="439">
        <v>-1696960</v>
      </c>
      <c r="D848" s="438">
        <v>24200622</v>
      </c>
      <c r="E848" s="439"/>
      <c r="G848" s="439"/>
    </row>
    <row r="849" spans="1:7">
      <c r="A849" s="438">
        <v>24200632</v>
      </c>
      <c r="B849" s="438" t="s">
        <v>994</v>
      </c>
      <c r="C849" s="439">
        <v>-113058</v>
      </c>
      <c r="D849" s="438">
        <v>24200632</v>
      </c>
      <c r="E849" s="439"/>
      <c r="G849" s="439"/>
    </row>
    <row r="850" spans="1:7">
      <c r="A850" s="438">
        <v>24200633</v>
      </c>
      <c r="B850" s="438" t="s">
        <v>1841</v>
      </c>
      <c r="C850" s="439">
        <v>-2337618.46</v>
      </c>
      <c r="D850" s="438">
        <v>24200633</v>
      </c>
      <c r="E850" s="439"/>
      <c r="G850" s="439"/>
    </row>
    <row r="851" spans="1:7">
      <c r="A851" s="438">
        <v>24200641</v>
      </c>
      <c r="B851" s="438" t="s">
        <v>915</v>
      </c>
      <c r="C851" s="439">
        <v>-156942</v>
      </c>
      <c r="D851" s="438">
        <v>24200641</v>
      </c>
      <c r="E851" s="439"/>
      <c r="G851" s="439"/>
    </row>
    <row r="852" spans="1:7">
      <c r="A852" s="438">
        <v>24200651</v>
      </c>
      <c r="B852" s="438" t="s">
        <v>721</v>
      </c>
      <c r="C852" s="439">
        <v>-30250</v>
      </c>
      <c r="D852" s="438">
        <v>24200651</v>
      </c>
      <c r="E852" s="439"/>
      <c r="G852" s="439"/>
    </row>
    <row r="853" spans="1:7">
      <c r="A853" s="438">
        <v>24200653</v>
      </c>
      <c r="B853" s="438" t="s">
        <v>928</v>
      </c>
      <c r="C853" s="439">
        <v>-870049.08</v>
      </c>
      <c r="D853" s="438">
        <v>24200653</v>
      </c>
      <c r="E853" s="439"/>
      <c r="G853" s="439"/>
    </row>
    <row r="854" spans="1:7">
      <c r="A854" s="438">
        <v>24200661</v>
      </c>
      <c r="B854" s="438" t="s">
        <v>722</v>
      </c>
      <c r="C854" s="439">
        <v>-285152.15999999997</v>
      </c>
      <c r="D854" s="438">
        <v>24200661</v>
      </c>
      <c r="E854" s="439"/>
      <c r="G854" s="439"/>
    </row>
    <row r="855" spans="1:7">
      <c r="A855" s="438">
        <v>24200671</v>
      </c>
      <c r="B855" s="438" t="s">
        <v>723</v>
      </c>
      <c r="C855" s="439">
        <v>-84451.36</v>
      </c>
      <c r="D855" s="438">
        <v>24200671</v>
      </c>
      <c r="E855" s="439"/>
      <c r="G855" s="439"/>
    </row>
    <row r="856" spans="1:7">
      <c r="A856" s="438">
        <v>24200681</v>
      </c>
      <c r="B856" s="438" t="s">
        <v>724</v>
      </c>
      <c r="C856" s="439">
        <v>-84451.36</v>
      </c>
      <c r="D856" s="438">
        <v>24200681</v>
      </c>
      <c r="E856" s="439"/>
      <c r="G856" s="439"/>
    </row>
    <row r="857" spans="1:7">
      <c r="A857" s="438">
        <v>24200811</v>
      </c>
      <c r="B857" s="438" t="s">
        <v>558</v>
      </c>
      <c r="C857" s="439">
        <v>-173136.64000000001</v>
      </c>
      <c r="D857" s="438">
        <v>24200811</v>
      </c>
      <c r="G857" s="439"/>
    </row>
    <row r="858" spans="1:7">
      <c r="A858" s="438">
        <v>24200821</v>
      </c>
      <c r="B858" s="438" t="s">
        <v>559</v>
      </c>
      <c r="C858" s="439">
        <v>-173104.63</v>
      </c>
      <c r="D858" s="438">
        <v>24200821</v>
      </c>
      <c r="E858" s="439"/>
      <c r="G858" s="439"/>
    </row>
    <row r="859" spans="1:7">
      <c r="A859" s="438">
        <v>24200831</v>
      </c>
      <c r="B859" s="438" t="s">
        <v>560</v>
      </c>
      <c r="C859" s="439">
        <v>-86828.55</v>
      </c>
      <c r="D859" s="438">
        <v>24200831</v>
      </c>
      <c r="E859" s="439"/>
      <c r="G859" s="439"/>
    </row>
    <row r="860" spans="1:7">
      <c r="A860" s="438">
        <v>24200841</v>
      </c>
      <c r="B860" s="438" t="s">
        <v>1122</v>
      </c>
      <c r="C860" s="439">
        <v>-322434.17</v>
      </c>
      <c r="D860" s="438">
        <v>24200841</v>
      </c>
      <c r="E860" s="439"/>
      <c r="G860" s="439"/>
    </row>
    <row r="861" spans="1:7">
      <c r="A861" s="438">
        <v>24200851</v>
      </c>
      <c r="B861" s="438" t="s">
        <v>766</v>
      </c>
      <c r="C861" s="439">
        <v>-75897.23</v>
      </c>
      <c r="D861" s="438">
        <v>24200851</v>
      </c>
      <c r="E861" s="439"/>
      <c r="G861" s="439"/>
    </row>
    <row r="862" spans="1:7">
      <c r="A862" s="438">
        <v>24200871</v>
      </c>
      <c r="B862" s="438" t="s">
        <v>1220</v>
      </c>
      <c r="C862" s="439">
        <v>-94691.64</v>
      </c>
      <c r="D862" s="438">
        <v>24200871</v>
      </c>
      <c r="E862" s="439"/>
      <c r="G862" s="439"/>
    </row>
    <row r="863" spans="1:7">
      <c r="A863" s="438">
        <v>24200881</v>
      </c>
      <c r="B863" s="438" t="s">
        <v>1471</v>
      </c>
      <c r="C863" s="439">
        <v>-262654.58</v>
      </c>
      <c r="D863" s="438">
        <v>24200881</v>
      </c>
      <c r="E863" s="439"/>
      <c r="G863" s="439"/>
    </row>
    <row r="864" spans="1:7">
      <c r="A864" s="438">
        <v>24200891</v>
      </c>
      <c r="B864" s="438" t="s">
        <v>1193</v>
      </c>
      <c r="C864" s="439">
        <v>-67388.98</v>
      </c>
      <c r="D864" s="438">
        <v>24200891</v>
      </c>
      <c r="E864" s="439"/>
      <c r="G864" s="439"/>
    </row>
    <row r="865" spans="1:7">
      <c r="A865" s="438">
        <v>24200901</v>
      </c>
      <c r="B865" s="438" t="s">
        <v>1304</v>
      </c>
      <c r="C865" s="439">
        <v>-163595.71</v>
      </c>
      <c r="D865" s="438">
        <v>24200901</v>
      </c>
      <c r="E865" s="439"/>
      <c r="G865" s="439"/>
    </row>
    <row r="866" spans="1:7">
      <c r="A866" s="438">
        <v>24200911</v>
      </c>
      <c r="B866" s="438" t="s">
        <v>1194</v>
      </c>
      <c r="C866" s="439">
        <v>-16928.46</v>
      </c>
      <c r="D866" s="438">
        <v>24200911</v>
      </c>
      <c r="E866" s="439"/>
      <c r="G866" s="439"/>
    </row>
    <row r="867" spans="1:7">
      <c r="A867" s="438">
        <v>24200921</v>
      </c>
      <c r="B867" s="438" t="s">
        <v>557</v>
      </c>
      <c r="C867" s="439">
        <v>-2232450.67</v>
      </c>
      <c r="D867" s="438">
        <v>24200921</v>
      </c>
      <c r="G867" s="439"/>
    </row>
    <row r="868" spans="1:7">
      <c r="A868" s="438">
        <v>24200931</v>
      </c>
      <c r="B868" s="438" t="s">
        <v>561</v>
      </c>
      <c r="C868" s="439">
        <v>-343309.3</v>
      </c>
      <c r="D868" s="438">
        <v>24200931</v>
      </c>
      <c r="E868" s="439"/>
      <c r="G868" s="439"/>
    </row>
    <row r="869" spans="1:7">
      <c r="A869" s="438">
        <v>24200941</v>
      </c>
      <c r="B869" s="438" t="s">
        <v>1497</v>
      </c>
      <c r="C869" s="439">
        <v>-67999.600000000006</v>
      </c>
      <c r="D869" s="438">
        <v>24200941</v>
      </c>
      <c r="E869" s="439"/>
      <c r="G869" s="439"/>
    </row>
    <row r="870" spans="1:7">
      <c r="A870" s="438">
        <v>24200951</v>
      </c>
      <c r="B870" s="438" t="s">
        <v>1307</v>
      </c>
      <c r="C870" s="439">
        <v>-204389.16</v>
      </c>
      <c r="D870" s="438">
        <v>24200951</v>
      </c>
    </row>
    <row r="871" spans="1:7">
      <c r="A871" s="438">
        <v>24200961</v>
      </c>
      <c r="B871" s="438" t="s">
        <v>1305</v>
      </c>
      <c r="C871" s="439">
        <v>-1318133.58</v>
      </c>
      <c r="D871" s="438">
        <v>24200961</v>
      </c>
    </row>
    <row r="872" spans="1:7">
      <c r="A872" s="438">
        <v>24200971</v>
      </c>
      <c r="B872" s="438" t="s">
        <v>562</v>
      </c>
      <c r="C872" s="439">
        <v>-117878.28</v>
      </c>
      <c r="D872" s="438">
        <v>24200971</v>
      </c>
    </row>
    <row r="873" spans="1:7">
      <c r="A873" s="438">
        <v>24200991</v>
      </c>
      <c r="B873" s="438" t="s">
        <v>1363</v>
      </c>
      <c r="C873" s="439">
        <v>-1267.27</v>
      </c>
      <c r="D873" s="438">
        <v>24200991</v>
      </c>
      <c r="E873" s="439"/>
      <c r="G873" s="439"/>
    </row>
    <row r="874" spans="1:7">
      <c r="A874" s="438">
        <v>24201031</v>
      </c>
      <c r="B874" s="438" t="s">
        <v>1472</v>
      </c>
      <c r="C874" s="439">
        <v>-96365.82</v>
      </c>
      <c r="D874" s="438">
        <v>24201031</v>
      </c>
      <c r="E874" s="439"/>
      <c r="G874" s="439"/>
    </row>
    <row r="875" spans="1:7">
      <c r="A875" s="438">
        <v>24201041</v>
      </c>
      <c r="B875" s="438" t="s">
        <v>1473</v>
      </c>
      <c r="C875" s="439">
        <v>-22846.25</v>
      </c>
      <c r="D875" s="438">
        <v>24201041</v>
      </c>
      <c r="E875" s="439"/>
      <c r="G875" s="439"/>
    </row>
    <row r="876" spans="1:7">
      <c r="A876" s="438">
        <v>24300013</v>
      </c>
      <c r="B876" s="438" t="s">
        <v>1251</v>
      </c>
      <c r="C876" s="439">
        <v>-504307.82</v>
      </c>
      <c r="D876" s="438">
        <v>24300013</v>
      </c>
      <c r="E876" s="439"/>
      <c r="G876" s="439"/>
    </row>
    <row r="877" spans="1:7">
      <c r="A877" s="438">
        <v>24400001</v>
      </c>
      <c r="B877" s="438" t="s">
        <v>1484</v>
      </c>
      <c r="C877" s="439">
        <v>-88676965.819999993</v>
      </c>
      <c r="D877" s="438">
        <v>24400001</v>
      </c>
      <c r="E877" s="439"/>
      <c r="G877" s="439"/>
    </row>
    <row r="878" spans="1:7">
      <c r="A878" s="438">
        <v>24400002</v>
      </c>
      <c r="B878" s="438" t="s">
        <v>1485</v>
      </c>
      <c r="C878" s="439">
        <v>-58586755.189999998</v>
      </c>
      <c r="D878" s="438">
        <v>24400002</v>
      </c>
      <c r="E878" s="439"/>
      <c r="G878" s="439"/>
    </row>
    <row r="879" spans="1:7">
      <c r="A879" s="438">
        <v>24400011</v>
      </c>
      <c r="B879" s="438" t="s">
        <v>1486</v>
      </c>
      <c r="C879" s="439">
        <v>-34197738.549999997</v>
      </c>
      <c r="D879" s="438">
        <v>24400011</v>
      </c>
      <c r="E879" s="439"/>
      <c r="G879" s="439"/>
    </row>
    <row r="880" spans="1:7">
      <c r="A880" s="438">
        <v>24400012</v>
      </c>
      <c r="B880" s="438" t="s">
        <v>1487</v>
      </c>
      <c r="C880" s="439">
        <v>-18611713.640000001</v>
      </c>
      <c r="D880" s="438">
        <v>24400012</v>
      </c>
    </row>
    <row r="881" spans="1:7">
      <c r="A881" s="438">
        <v>24500111</v>
      </c>
      <c r="B881" s="438" t="s">
        <v>2209</v>
      </c>
      <c r="C881" s="438">
        <v>0</v>
      </c>
      <c r="D881" s="438">
        <v>24500111</v>
      </c>
    </row>
    <row r="882" spans="1:7">
      <c r="A882" s="438">
        <v>25200121</v>
      </c>
      <c r="B882" s="438" t="s">
        <v>1018</v>
      </c>
      <c r="C882" s="438">
        <v>0</v>
      </c>
      <c r="D882" s="438">
        <v>25200121</v>
      </c>
      <c r="E882" s="439"/>
    </row>
    <row r="883" spans="1:7">
      <c r="A883" s="438">
        <v>25200152</v>
      </c>
      <c r="B883" s="438" t="s">
        <v>649</v>
      </c>
      <c r="C883" s="439">
        <v>-15660.38</v>
      </c>
      <c r="D883" s="438">
        <v>25200152</v>
      </c>
      <c r="E883" s="439"/>
    </row>
    <row r="884" spans="1:7">
      <c r="A884" s="438">
        <v>25200161</v>
      </c>
      <c r="B884" s="438" t="s">
        <v>18</v>
      </c>
      <c r="C884" s="439">
        <v>-5715126.54</v>
      </c>
      <c r="D884" s="438">
        <v>25200161</v>
      </c>
      <c r="E884" s="439"/>
    </row>
    <row r="885" spans="1:7">
      <c r="A885" s="438">
        <v>25200171</v>
      </c>
      <c r="B885" s="438" t="s">
        <v>19</v>
      </c>
      <c r="C885" s="439">
        <v>-14203667.52</v>
      </c>
      <c r="D885" s="438">
        <v>25200171</v>
      </c>
      <c r="E885" s="439"/>
      <c r="G885" s="439"/>
    </row>
    <row r="886" spans="1:7">
      <c r="A886" s="438">
        <v>25200181</v>
      </c>
      <c r="B886" s="438" t="s">
        <v>652</v>
      </c>
      <c r="C886" s="439">
        <v>-30298118.91</v>
      </c>
      <c r="D886" s="438">
        <v>25200181</v>
      </c>
      <c r="E886" s="439"/>
      <c r="G886" s="439"/>
    </row>
    <row r="887" spans="1:7">
      <c r="A887" s="438">
        <v>25200202</v>
      </c>
      <c r="B887" s="438" t="s">
        <v>702</v>
      </c>
      <c r="C887" s="439">
        <v>-17871221.739999998</v>
      </c>
      <c r="D887" s="438">
        <v>25200202</v>
      </c>
    </row>
    <row r="888" spans="1:7">
      <c r="A888" s="438">
        <v>25200222</v>
      </c>
      <c r="B888" s="438" t="s">
        <v>703</v>
      </c>
      <c r="C888" s="439">
        <v>-1338611</v>
      </c>
      <c r="D888" s="438">
        <v>25200222</v>
      </c>
      <c r="E888" s="439"/>
      <c r="G888" s="439"/>
    </row>
    <row r="889" spans="1:7">
      <c r="A889" s="438">
        <v>25200262</v>
      </c>
      <c r="B889" s="438" t="s">
        <v>582</v>
      </c>
      <c r="C889" s="438">
        <v>0</v>
      </c>
      <c r="D889" s="438">
        <v>25200262</v>
      </c>
      <c r="E889" s="439"/>
      <c r="G889" s="439"/>
    </row>
    <row r="890" spans="1:7">
      <c r="A890" s="438">
        <v>25300001</v>
      </c>
      <c r="B890" s="438" t="s">
        <v>292</v>
      </c>
      <c r="C890" s="439">
        <v>-105010.01</v>
      </c>
      <c r="D890" s="438">
        <v>25300001</v>
      </c>
      <c r="E890" s="439"/>
      <c r="G890" s="439"/>
    </row>
    <row r="891" spans="1:7">
      <c r="A891" s="438">
        <v>25300011</v>
      </c>
      <c r="B891" s="438" t="s">
        <v>539</v>
      </c>
      <c r="C891" s="439">
        <v>-5000</v>
      </c>
      <c r="D891" s="438">
        <v>25300011</v>
      </c>
      <c r="E891" s="439"/>
      <c r="G891" s="439"/>
    </row>
    <row r="892" spans="1:7">
      <c r="A892" s="438">
        <v>25300033</v>
      </c>
      <c r="B892" s="438" t="s">
        <v>150</v>
      </c>
      <c r="C892" s="439">
        <v>-8628154.6099999994</v>
      </c>
      <c r="D892" s="438">
        <v>25300033</v>
      </c>
      <c r="E892" s="439"/>
    </row>
    <row r="893" spans="1:7">
      <c r="A893" s="438">
        <v>25300071</v>
      </c>
      <c r="B893" s="438" t="s">
        <v>1179</v>
      </c>
      <c r="C893" s="439">
        <v>-175799180</v>
      </c>
      <c r="D893" s="438">
        <v>25300071</v>
      </c>
      <c r="E893" s="439"/>
    </row>
    <row r="894" spans="1:7">
      <c r="A894" s="438">
        <v>25300081</v>
      </c>
      <c r="B894" s="438" t="s">
        <v>1681</v>
      </c>
      <c r="C894" s="439">
        <v>-1000</v>
      </c>
      <c r="D894" s="438">
        <v>25300081</v>
      </c>
      <c r="E894" s="439"/>
      <c r="G894" s="439"/>
    </row>
    <row r="895" spans="1:7">
      <c r="A895" s="438">
        <v>25300091</v>
      </c>
      <c r="B895" s="438" t="s">
        <v>1652</v>
      </c>
      <c r="C895" s="439">
        <v>-2539937.84</v>
      </c>
      <c r="D895" s="438">
        <v>25300091</v>
      </c>
      <c r="E895" s="439"/>
      <c r="G895" s="439"/>
    </row>
    <row r="896" spans="1:7">
      <c r="A896" s="438">
        <v>25300121</v>
      </c>
      <c r="B896" s="438" t="s">
        <v>1696</v>
      </c>
      <c r="C896" s="439">
        <v>-638648.88</v>
      </c>
      <c r="D896" s="438">
        <v>25300121</v>
      </c>
      <c r="E896" s="439"/>
      <c r="G896" s="439"/>
    </row>
    <row r="897" spans="1:7">
      <c r="A897" s="438">
        <v>25300141</v>
      </c>
      <c r="B897" s="438" t="s">
        <v>388</v>
      </c>
      <c r="C897" s="439">
        <v>-1343770.92</v>
      </c>
      <c r="D897" s="438">
        <v>25300141</v>
      </c>
      <c r="E897" s="439"/>
      <c r="G897" s="439"/>
    </row>
    <row r="898" spans="1:7">
      <c r="A898" s="438">
        <v>25300151</v>
      </c>
      <c r="B898" s="438" t="s">
        <v>643</v>
      </c>
      <c r="C898" s="439">
        <v>-9747303.9499999993</v>
      </c>
      <c r="D898" s="438">
        <v>25300151</v>
      </c>
      <c r="E898" s="439"/>
      <c r="G898" s="439"/>
    </row>
    <row r="899" spans="1:7">
      <c r="A899" s="438">
        <v>25300153</v>
      </c>
      <c r="B899" s="438" t="s">
        <v>1510</v>
      </c>
      <c r="C899" s="439">
        <v>-100000</v>
      </c>
      <c r="D899" s="438">
        <v>25300153</v>
      </c>
      <c r="E899" s="439"/>
      <c r="G899" s="439"/>
    </row>
    <row r="900" spans="1:7">
      <c r="A900" s="438">
        <v>25300161</v>
      </c>
      <c r="B900" s="438" t="s">
        <v>175</v>
      </c>
      <c r="C900" s="439">
        <v>-696478.95</v>
      </c>
      <c r="D900" s="438">
        <v>25300161</v>
      </c>
      <c r="E900" s="439"/>
      <c r="G900" s="439"/>
    </row>
    <row r="901" spans="1:7">
      <c r="A901" s="438">
        <v>25300181</v>
      </c>
      <c r="B901" s="438" t="s">
        <v>1175</v>
      </c>
      <c r="C901" s="439">
        <v>-4347556.6900000004</v>
      </c>
      <c r="D901" s="438">
        <v>25300181</v>
      </c>
      <c r="E901" s="439"/>
      <c r="G901" s="439"/>
    </row>
    <row r="902" spans="1:7">
      <c r="A902" s="438">
        <v>25300201</v>
      </c>
      <c r="B902" s="438" t="s">
        <v>1176</v>
      </c>
      <c r="C902" s="439">
        <v>-5925393</v>
      </c>
      <c r="D902" s="438">
        <v>25300201</v>
      </c>
      <c r="E902" s="439"/>
      <c r="G902" s="439"/>
    </row>
    <row r="903" spans="1:7">
      <c r="A903" s="438">
        <v>25300212</v>
      </c>
      <c r="B903" s="438" t="s">
        <v>491</v>
      </c>
      <c r="C903" s="439">
        <v>-101955.65</v>
      </c>
      <c r="D903" s="438">
        <v>25300212</v>
      </c>
      <c r="E903" s="439"/>
      <c r="G903" s="439"/>
    </row>
    <row r="904" spans="1:7">
      <c r="A904" s="438">
        <v>25300271</v>
      </c>
      <c r="B904" s="438" t="s">
        <v>1373</v>
      </c>
      <c r="C904" s="439">
        <v>-655463.92000000004</v>
      </c>
      <c r="D904" s="438">
        <v>25300271</v>
      </c>
      <c r="G904" s="439"/>
    </row>
    <row r="905" spans="1:7">
      <c r="A905" s="438">
        <v>25300281</v>
      </c>
      <c r="B905" s="438" t="s">
        <v>1456</v>
      </c>
      <c r="C905" s="439">
        <v>-506260</v>
      </c>
      <c r="D905" s="438">
        <v>25300281</v>
      </c>
      <c r="E905" s="439"/>
      <c r="G905" s="439"/>
    </row>
    <row r="906" spans="1:7">
      <c r="A906" s="438">
        <v>25300293</v>
      </c>
      <c r="B906" s="438" t="s">
        <v>829</v>
      </c>
      <c r="C906" s="439">
        <v>-7598699</v>
      </c>
      <c r="D906" s="438">
        <v>25300293</v>
      </c>
      <c r="G906" s="439"/>
    </row>
    <row r="907" spans="1:7">
      <c r="A907" s="438">
        <v>25300303</v>
      </c>
      <c r="B907" s="438" t="s">
        <v>990</v>
      </c>
      <c r="C907" s="438">
        <v>-0.01</v>
      </c>
      <c r="D907" s="438">
        <v>25300303</v>
      </c>
      <c r="E907" s="439"/>
    </row>
    <row r="908" spans="1:7">
      <c r="A908" s="438">
        <v>25300323</v>
      </c>
      <c r="B908" s="438" t="s">
        <v>681</v>
      </c>
      <c r="C908" s="439">
        <v>-55518.15</v>
      </c>
      <c r="D908" s="438">
        <v>25300323</v>
      </c>
      <c r="E908" s="439"/>
      <c r="G908" s="439"/>
    </row>
    <row r="909" spans="1:7">
      <c r="A909" s="438">
        <v>25300343</v>
      </c>
      <c r="B909" s="438" t="s">
        <v>1733</v>
      </c>
      <c r="C909" s="439">
        <v>-3274792.39</v>
      </c>
      <c r="D909" s="438">
        <v>25300343</v>
      </c>
      <c r="E909" s="439"/>
      <c r="G909" s="439"/>
    </row>
    <row r="910" spans="1:7">
      <c r="A910" s="438">
        <v>25300353</v>
      </c>
      <c r="B910" s="438" t="s">
        <v>993</v>
      </c>
      <c r="C910" s="439">
        <v>-6184521.2999999998</v>
      </c>
      <c r="D910" s="438">
        <v>25300353</v>
      </c>
      <c r="E910" s="439"/>
      <c r="G910" s="439"/>
    </row>
    <row r="911" spans="1:7">
      <c r="A911" s="438">
        <v>25300363</v>
      </c>
      <c r="B911" s="438" t="s">
        <v>946</v>
      </c>
      <c r="C911" s="439">
        <v>-1733522.58</v>
      </c>
      <c r="D911" s="438">
        <v>25300363</v>
      </c>
      <c r="E911" s="439"/>
      <c r="G911" s="439"/>
    </row>
    <row r="912" spans="1:7">
      <c r="A912" s="438">
        <v>25300413</v>
      </c>
      <c r="B912" s="438" t="s">
        <v>468</v>
      </c>
      <c r="C912" s="439">
        <v>-648451.1</v>
      </c>
      <c r="D912" s="438">
        <v>25300413</v>
      </c>
      <c r="E912" s="439"/>
      <c r="G912" s="439"/>
    </row>
    <row r="913" spans="1:7">
      <c r="A913" s="438">
        <v>25300433</v>
      </c>
      <c r="B913" s="438" t="s">
        <v>644</v>
      </c>
      <c r="C913" s="438">
        <v>0</v>
      </c>
      <c r="D913" s="438">
        <v>25300433</v>
      </c>
      <c r="E913" s="439"/>
      <c r="G913" s="439"/>
    </row>
    <row r="914" spans="1:7">
      <c r="A914" s="438">
        <v>25300443</v>
      </c>
      <c r="B914" s="438" t="s">
        <v>1215</v>
      </c>
      <c r="C914" s="439">
        <v>-769025.2</v>
      </c>
      <c r="D914" s="438">
        <v>25300443</v>
      </c>
      <c r="E914" s="439"/>
      <c r="G914" s="439"/>
    </row>
    <row r="915" spans="1:7">
      <c r="A915" s="438">
        <v>25300503</v>
      </c>
      <c r="B915" s="438" t="s">
        <v>197</v>
      </c>
      <c r="C915" s="438">
        <v>-500</v>
      </c>
      <c r="D915" s="438">
        <v>25300503</v>
      </c>
      <c r="E915" s="439"/>
    </row>
    <row r="916" spans="1:7">
      <c r="A916" s="438">
        <v>25300521</v>
      </c>
      <c r="B916" s="438" t="s">
        <v>1770</v>
      </c>
      <c r="C916" s="438">
        <v>0</v>
      </c>
      <c r="D916" s="438">
        <v>25300521</v>
      </c>
      <c r="E916" s="439"/>
      <c r="G916" s="439"/>
    </row>
    <row r="917" spans="1:7">
      <c r="A917" s="438">
        <v>25300541</v>
      </c>
      <c r="B917" s="438" t="s">
        <v>455</v>
      </c>
      <c r="C917" s="439">
        <v>-5810168.9500000002</v>
      </c>
      <c r="D917" s="438">
        <v>25300541</v>
      </c>
      <c r="E917" s="439"/>
      <c r="G917" s="439"/>
    </row>
    <row r="918" spans="1:7">
      <c r="A918" s="438">
        <v>25300553</v>
      </c>
      <c r="B918" s="438" t="s">
        <v>1732</v>
      </c>
      <c r="C918" s="439">
        <v>-3513.77</v>
      </c>
      <c r="D918" s="438">
        <v>25300553</v>
      </c>
      <c r="E918" s="439"/>
      <c r="G918" s="439"/>
    </row>
    <row r="919" spans="1:7">
      <c r="A919" s="438">
        <v>25300561</v>
      </c>
      <c r="B919" s="438" t="s">
        <v>1041</v>
      </c>
      <c r="C919" s="439">
        <v>-8126893</v>
      </c>
      <c r="D919" s="438">
        <v>25300561</v>
      </c>
      <c r="E919" s="439"/>
      <c r="G919" s="439"/>
    </row>
    <row r="920" spans="1:7">
      <c r="A920" s="438">
        <v>25300563</v>
      </c>
      <c r="B920" s="438" t="s">
        <v>1174</v>
      </c>
      <c r="C920" s="438">
        <v>0</v>
      </c>
      <c r="D920" s="438">
        <v>25300563</v>
      </c>
      <c r="E920" s="439"/>
    </row>
    <row r="921" spans="1:7">
      <c r="A921" s="438">
        <v>25300581</v>
      </c>
      <c r="B921" s="438" t="s">
        <v>359</v>
      </c>
      <c r="C921" s="439">
        <v>-5048811.0999999996</v>
      </c>
      <c r="D921" s="438">
        <v>25300581</v>
      </c>
      <c r="E921" s="439"/>
    </row>
    <row r="922" spans="1:7">
      <c r="A922" s="438">
        <v>25300582</v>
      </c>
      <c r="B922" s="438" t="s">
        <v>359</v>
      </c>
      <c r="C922" s="439">
        <v>-2151861.11</v>
      </c>
      <c r="D922" s="438">
        <v>25300582</v>
      </c>
      <c r="E922" s="439"/>
      <c r="G922" s="439"/>
    </row>
    <row r="923" spans="1:7">
      <c r="A923" s="438">
        <v>25300591</v>
      </c>
      <c r="B923" s="438" t="s">
        <v>360</v>
      </c>
      <c r="C923" s="439">
        <v>5048811.0999999996</v>
      </c>
      <c r="D923" s="438">
        <v>25300591</v>
      </c>
      <c r="E923" s="439"/>
      <c r="G923" s="439"/>
    </row>
    <row r="924" spans="1:7">
      <c r="A924" s="438">
        <v>25300592</v>
      </c>
      <c r="B924" s="438" t="s">
        <v>360</v>
      </c>
      <c r="C924" s="439">
        <v>2151861.11</v>
      </c>
      <c r="D924" s="438">
        <v>25300592</v>
      </c>
      <c r="E924" s="439"/>
    </row>
    <row r="925" spans="1:7">
      <c r="A925" s="438">
        <v>25300611</v>
      </c>
      <c r="B925" s="438" t="s">
        <v>725</v>
      </c>
      <c r="C925" s="439">
        <v>-60429728.780000001</v>
      </c>
      <c r="D925" s="438">
        <v>25300611</v>
      </c>
      <c r="E925" s="439"/>
      <c r="G925" s="439"/>
    </row>
    <row r="926" spans="1:7">
      <c r="A926" s="438">
        <v>25300621</v>
      </c>
      <c r="B926" s="438" t="s">
        <v>740</v>
      </c>
      <c r="C926" s="439">
        <v>-8274610.4800000004</v>
      </c>
      <c r="D926" s="438">
        <v>25300621</v>
      </c>
      <c r="E926" s="439"/>
      <c r="G926" s="439"/>
    </row>
    <row r="927" spans="1:7">
      <c r="A927" s="438">
        <v>25300641</v>
      </c>
      <c r="B927" s="438" t="s">
        <v>1265</v>
      </c>
      <c r="C927" s="439">
        <v>-264699.37</v>
      </c>
      <c r="D927" s="438">
        <v>25300641</v>
      </c>
      <c r="E927" s="439"/>
      <c r="G927" s="439"/>
    </row>
    <row r="928" spans="1:7">
      <c r="A928" s="438">
        <v>25300642</v>
      </c>
      <c r="B928" s="438" t="s">
        <v>1265</v>
      </c>
      <c r="C928" s="439">
        <v>-145883.94</v>
      </c>
      <c r="D928" s="438">
        <v>25300642</v>
      </c>
      <c r="E928" s="439"/>
      <c r="G928" s="439"/>
    </row>
    <row r="929" spans="1:7">
      <c r="A929" s="438">
        <v>25300663</v>
      </c>
      <c r="B929" s="438" t="s">
        <v>1467</v>
      </c>
      <c r="C929" s="439">
        <v>-88436.24</v>
      </c>
      <c r="D929" s="438">
        <v>25300663</v>
      </c>
      <c r="E929" s="439"/>
      <c r="G929" s="439"/>
    </row>
    <row r="930" spans="1:7">
      <c r="A930" s="438">
        <v>25300731</v>
      </c>
      <c r="B930" s="438" t="s">
        <v>1980</v>
      </c>
      <c r="C930" s="439">
        <v>-15154.75</v>
      </c>
      <c r="D930" s="438">
        <v>25300731</v>
      </c>
      <c r="E930" s="439"/>
      <c r="G930" s="439"/>
    </row>
    <row r="931" spans="1:7">
      <c r="A931" s="438">
        <v>25300733</v>
      </c>
      <c r="B931" s="438" t="s">
        <v>1981</v>
      </c>
      <c r="C931" s="439">
        <v>-50468.17</v>
      </c>
      <c r="D931" s="438">
        <v>25300733</v>
      </c>
      <c r="E931" s="439"/>
      <c r="G931" s="439"/>
    </row>
    <row r="932" spans="1:7">
      <c r="A932" s="438">
        <v>25300742</v>
      </c>
      <c r="B932" s="438" t="s">
        <v>2030</v>
      </c>
      <c r="C932" s="439">
        <v>-8058444</v>
      </c>
      <c r="D932" s="438">
        <v>25300742</v>
      </c>
      <c r="E932" s="439"/>
      <c r="G932" s="439"/>
    </row>
    <row r="933" spans="1:7">
      <c r="A933" s="438">
        <v>25300761</v>
      </c>
      <c r="B933" s="438" t="s">
        <v>172</v>
      </c>
      <c r="C933" s="439">
        <v>-185296.17</v>
      </c>
      <c r="D933" s="438">
        <v>25300761</v>
      </c>
      <c r="E933" s="439"/>
      <c r="G933" s="439"/>
    </row>
    <row r="934" spans="1:7">
      <c r="A934" s="438">
        <v>25300771</v>
      </c>
      <c r="B934" s="438" t="s">
        <v>103</v>
      </c>
      <c r="C934" s="439">
        <v>-4833743.4800000004</v>
      </c>
      <c r="D934" s="438">
        <v>25300771</v>
      </c>
      <c r="E934" s="439"/>
      <c r="G934" s="439"/>
    </row>
    <row r="935" spans="1:7">
      <c r="A935" s="438">
        <v>25300863</v>
      </c>
      <c r="B935" s="438" t="s">
        <v>1390</v>
      </c>
      <c r="C935" s="438">
        <v>0</v>
      </c>
      <c r="D935" s="438">
        <v>25300863</v>
      </c>
      <c r="E935" s="439"/>
      <c r="G935" s="439"/>
    </row>
    <row r="936" spans="1:7">
      <c r="A936" s="438">
        <v>25301073</v>
      </c>
      <c r="B936" s="438" t="s">
        <v>284</v>
      </c>
      <c r="C936" s="439">
        <v>-1652.97</v>
      </c>
      <c r="D936" s="438">
        <v>25301073</v>
      </c>
      <c r="E936" s="439"/>
      <c r="G936" s="439"/>
    </row>
    <row r="937" spans="1:7">
      <c r="A937" s="438">
        <v>25301151</v>
      </c>
      <c r="B937" s="438" t="s">
        <v>1515</v>
      </c>
      <c r="C937" s="439">
        <v>-2120105.2599999998</v>
      </c>
      <c r="D937" s="438">
        <v>25301151</v>
      </c>
    </row>
    <row r="938" spans="1:7">
      <c r="A938" s="438">
        <v>25301203</v>
      </c>
      <c r="B938" s="438" t="s">
        <v>546</v>
      </c>
      <c r="C938" s="439">
        <v>-184460.32</v>
      </c>
      <c r="D938" s="438">
        <v>25301203</v>
      </c>
      <c r="E938" s="439"/>
      <c r="G938" s="439"/>
    </row>
    <row r="939" spans="1:7">
      <c r="A939" s="438">
        <v>25301213</v>
      </c>
      <c r="B939" s="438" t="s">
        <v>1986</v>
      </c>
      <c r="C939" s="439">
        <v>-675825</v>
      </c>
      <c r="D939" s="438">
        <v>25301213</v>
      </c>
    </row>
    <row r="940" spans="1:7">
      <c r="A940" s="438">
        <v>25302221</v>
      </c>
      <c r="B940" s="438" t="s">
        <v>977</v>
      </c>
      <c r="C940" s="439">
        <v>-2541361.52</v>
      </c>
      <c r="D940" s="438">
        <v>25302221</v>
      </c>
    </row>
    <row r="941" spans="1:7">
      <c r="A941" s="438">
        <v>25302222</v>
      </c>
      <c r="B941" s="438" t="s">
        <v>658</v>
      </c>
      <c r="C941" s="439">
        <v>-4257776.16</v>
      </c>
      <c r="D941" s="438">
        <v>25302222</v>
      </c>
    </row>
    <row r="942" spans="1:7">
      <c r="A942" s="438">
        <v>25302223</v>
      </c>
      <c r="B942" s="438" t="s">
        <v>1971</v>
      </c>
      <c r="C942" s="439">
        <v>-6085105</v>
      </c>
      <c r="D942" s="438">
        <v>25302223</v>
      </c>
      <c r="E942" s="439"/>
      <c r="G942" s="439"/>
    </row>
    <row r="943" spans="1:7">
      <c r="A943" s="438">
        <v>25400101</v>
      </c>
      <c r="B943" s="438" t="s">
        <v>673</v>
      </c>
      <c r="C943" s="439">
        <v>-35881.81</v>
      </c>
      <c r="D943" s="438">
        <v>25400101</v>
      </c>
      <c r="E943" s="439"/>
      <c r="G943" s="439"/>
    </row>
    <row r="944" spans="1:7">
      <c r="A944" s="438">
        <v>25400111</v>
      </c>
      <c r="B944" s="438" t="s">
        <v>674</v>
      </c>
      <c r="C944" s="439">
        <v>-8036.85</v>
      </c>
      <c r="D944" s="438">
        <v>25400111</v>
      </c>
      <c r="E944" s="439"/>
      <c r="G944" s="439"/>
    </row>
    <row r="945" spans="1:7">
      <c r="A945" s="438">
        <v>25400181</v>
      </c>
      <c r="B945" s="438" t="s">
        <v>958</v>
      </c>
      <c r="C945" s="439">
        <v>-5045085</v>
      </c>
      <c r="D945" s="438">
        <v>25400181</v>
      </c>
      <c r="E945" s="439"/>
      <c r="G945" s="439"/>
    </row>
    <row r="946" spans="1:7">
      <c r="A946" s="438">
        <v>25400182</v>
      </c>
      <c r="B946" s="438" t="s">
        <v>959</v>
      </c>
      <c r="C946" s="439">
        <v>-2698665</v>
      </c>
      <c r="D946" s="438">
        <v>25400182</v>
      </c>
    </row>
    <row r="947" spans="1:7">
      <c r="A947" s="438">
        <v>25400191</v>
      </c>
      <c r="B947" s="438" t="s">
        <v>1109</v>
      </c>
      <c r="C947" s="439">
        <v>-1568076.76</v>
      </c>
      <c r="D947" s="438">
        <v>25400191</v>
      </c>
    </row>
    <row r="948" spans="1:7">
      <c r="A948" s="438">
        <v>25400201</v>
      </c>
      <c r="B948" s="438" t="s">
        <v>1110</v>
      </c>
      <c r="C948" s="439">
        <v>-1143828.55</v>
      </c>
      <c r="D948" s="438">
        <v>25400201</v>
      </c>
      <c r="E948" s="439"/>
      <c r="G948" s="439"/>
    </row>
    <row r="949" spans="1:7">
      <c r="A949" s="438">
        <v>25400221</v>
      </c>
      <c r="B949" s="438" t="s">
        <v>1187</v>
      </c>
      <c r="C949" s="439">
        <v>-767137.57</v>
      </c>
      <c r="D949" s="438">
        <v>25400221</v>
      </c>
      <c r="E949" s="439"/>
      <c r="G949" s="439"/>
    </row>
    <row r="950" spans="1:7">
      <c r="A950" s="438">
        <v>25400261</v>
      </c>
      <c r="B950" s="438" t="s">
        <v>1195</v>
      </c>
      <c r="C950" s="439">
        <v>-93615823</v>
      </c>
      <c r="D950" s="438">
        <v>25400261</v>
      </c>
      <c r="E950" s="439"/>
      <c r="G950" s="439"/>
    </row>
    <row r="951" spans="1:7">
      <c r="A951" s="438">
        <v>25400291</v>
      </c>
      <c r="B951" s="438" t="s">
        <v>1433</v>
      </c>
      <c r="C951" s="439">
        <v>-336542.32</v>
      </c>
      <c r="D951" s="438">
        <v>25400291</v>
      </c>
      <c r="E951" s="439"/>
      <c r="G951" s="439"/>
    </row>
    <row r="952" spans="1:7">
      <c r="A952" s="438">
        <v>25400301</v>
      </c>
      <c r="B952" s="438" t="s">
        <v>1434</v>
      </c>
      <c r="C952" s="439">
        <v>3678.93</v>
      </c>
      <c r="D952" s="438">
        <v>25400301</v>
      </c>
      <c r="E952" s="439"/>
      <c r="G952" s="439"/>
    </row>
    <row r="953" spans="1:7">
      <c r="A953" s="438">
        <v>25400311</v>
      </c>
      <c r="B953" s="438" t="s">
        <v>1436</v>
      </c>
      <c r="C953" s="439">
        <v>-38518.22</v>
      </c>
      <c r="D953" s="438">
        <v>25400311</v>
      </c>
      <c r="E953" s="439"/>
      <c r="G953" s="439"/>
    </row>
    <row r="954" spans="1:7">
      <c r="A954" s="438">
        <v>25400321</v>
      </c>
      <c r="B954" s="438" t="s">
        <v>1525</v>
      </c>
      <c r="C954" s="439">
        <v>-179844.25</v>
      </c>
      <c r="D954" s="438">
        <v>25400321</v>
      </c>
      <c r="E954" s="439"/>
      <c r="G954" s="439"/>
    </row>
    <row r="955" spans="1:7">
      <c r="A955" s="438">
        <v>25400331</v>
      </c>
      <c r="B955" s="438" t="s">
        <v>1526</v>
      </c>
      <c r="C955" s="439">
        <v>-2040380.46</v>
      </c>
      <c r="D955" s="438">
        <v>25400331</v>
      </c>
      <c r="E955" s="439"/>
      <c r="G955" s="439"/>
    </row>
    <row r="956" spans="1:7">
      <c r="A956" s="438">
        <v>25400392</v>
      </c>
      <c r="B956" s="438" t="s">
        <v>2016</v>
      </c>
      <c r="C956" s="439">
        <v>-8970000</v>
      </c>
      <c r="D956" s="438">
        <v>25400392</v>
      </c>
      <c r="E956" s="439"/>
      <c r="G956" s="439"/>
    </row>
    <row r="957" spans="1:7">
      <c r="A957" s="438">
        <v>25400411</v>
      </c>
      <c r="B957" s="438" t="s">
        <v>1870</v>
      </c>
      <c r="C957" s="438">
        <v>0</v>
      </c>
      <c r="D957" s="438">
        <v>25400411</v>
      </c>
      <c r="E957" s="439"/>
      <c r="G957" s="439"/>
    </row>
    <row r="958" spans="1:7">
      <c r="A958" s="438">
        <v>25400412</v>
      </c>
      <c r="B958" s="438" t="s">
        <v>1871</v>
      </c>
      <c r="C958" s="438">
        <v>0</v>
      </c>
      <c r="D958" s="438">
        <v>25400412</v>
      </c>
      <c r="E958" s="439"/>
      <c r="G958" s="439"/>
    </row>
    <row r="959" spans="1:7">
      <c r="A959" s="438">
        <v>25400421</v>
      </c>
      <c r="B959" s="438" t="s">
        <v>1872</v>
      </c>
      <c r="C959" s="438">
        <v>0</v>
      </c>
      <c r="D959" s="438">
        <v>25400421</v>
      </c>
      <c r="E959" s="439"/>
      <c r="G959" s="439"/>
    </row>
    <row r="960" spans="1:7">
      <c r="A960" s="438">
        <v>25400431</v>
      </c>
      <c r="B960" s="438" t="s">
        <v>1776</v>
      </c>
      <c r="C960" s="439">
        <v>-639163.81999999995</v>
      </c>
      <c r="D960" s="438">
        <v>25400431</v>
      </c>
      <c r="E960" s="439"/>
      <c r="G960" s="439"/>
    </row>
    <row r="961" spans="1:7">
      <c r="A961" s="438">
        <v>25400441</v>
      </c>
      <c r="B961" s="438" t="s">
        <v>1782</v>
      </c>
      <c r="C961" s="439">
        <v>31956.720000000001</v>
      </c>
      <c r="D961" s="438">
        <v>25400441</v>
      </c>
      <c r="E961" s="439"/>
      <c r="G961" s="439"/>
    </row>
    <row r="962" spans="1:7">
      <c r="A962" s="438">
        <v>25400471</v>
      </c>
      <c r="B962" s="438" t="s">
        <v>1873</v>
      </c>
      <c r="C962" s="438">
        <v>0</v>
      </c>
      <c r="D962" s="438">
        <v>25400471</v>
      </c>
      <c r="E962" s="439"/>
    </row>
    <row r="963" spans="1:7">
      <c r="A963" s="438">
        <v>25400481</v>
      </c>
      <c r="B963" s="438" t="s">
        <v>1874</v>
      </c>
      <c r="C963" s="439">
        <v>1074.3900000000001</v>
      </c>
      <c r="D963" s="438">
        <v>25400481</v>
      </c>
      <c r="E963" s="439"/>
    </row>
    <row r="964" spans="1:7">
      <c r="A964" s="438">
        <v>25400491</v>
      </c>
      <c r="B964" s="438" t="s">
        <v>1890</v>
      </c>
      <c r="C964" s="439">
        <v>-4836481</v>
      </c>
      <c r="D964" s="438">
        <v>25400491</v>
      </c>
      <c r="E964" s="439"/>
      <c r="G964" s="439"/>
    </row>
    <row r="965" spans="1:7">
      <c r="A965" s="438">
        <v>25400501</v>
      </c>
      <c r="B965" s="438" t="s">
        <v>1891</v>
      </c>
      <c r="C965" s="439">
        <v>-1400079</v>
      </c>
      <c r="D965" s="438">
        <v>25400501</v>
      </c>
      <c r="E965" s="439"/>
      <c r="G965" s="439"/>
    </row>
    <row r="966" spans="1:7">
      <c r="A966" s="438">
        <v>25400511</v>
      </c>
      <c r="B966" s="438" t="s">
        <v>1916</v>
      </c>
      <c r="C966" s="439">
        <v>5168.34</v>
      </c>
      <c r="D966" s="438">
        <v>25400511</v>
      </c>
      <c r="E966" s="439"/>
      <c r="G966" s="439"/>
    </row>
    <row r="967" spans="1:7">
      <c r="A967" s="379" t="s">
        <v>2135</v>
      </c>
      <c r="B967" s="438" t="s">
        <v>1967</v>
      </c>
      <c r="C967" s="439">
        <v>-8690000</v>
      </c>
      <c r="D967" s="438" t="s">
        <v>2135</v>
      </c>
      <c r="E967" s="439"/>
      <c r="G967" s="439"/>
    </row>
    <row r="968" spans="1:7">
      <c r="A968" s="438">
        <v>25500002</v>
      </c>
      <c r="B968" s="438" t="s">
        <v>930</v>
      </c>
      <c r="C968" s="439">
        <v>-8165809</v>
      </c>
      <c r="D968" s="438">
        <v>25500002</v>
      </c>
      <c r="E968" s="439"/>
      <c r="G968" s="439"/>
    </row>
    <row r="969" spans="1:7">
      <c r="A969" s="438">
        <v>25500022</v>
      </c>
      <c r="B969" s="438" t="s">
        <v>930</v>
      </c>
      <c r="C969" s="439">
        <v>8165809</v>
      </c>
      <c r="D969" s="438">
        <v>25500022</v>
      </c>
      <c r="E969" s="439"/>
      <c r="G969" s="439"/>
    </row>
    <row r="970" spans="1:7">
      <c r="A970" s="438">
        <v>25600072</v>
      </c>
      <c r="B970" s="438" t="s">
        <v>1226</v>
      </c>
      <c r="C970" s="439">
        <v>-65777.98</v>
      </c>
      <c r="D970" s="438">
        <v>25600072</v>
      </c>
      <c r="E970" s="439"/>
      <c r="G970" s="439"/>
    </row>
    <row r="971" spans="1:7">
      <c r="A971" s="438">
        <v>25600081</v>
      </c>
      <c r="B971" s="438" t="s">
        <v>1111</v>
      </c>
      <c r="C971" s="439">
        <v>-3819515.57</v>
      </c>
      <c r="D971" s="438">
        <v>25600081</v>
      </c>
      <c r="E971" s="439"/>
    </row>
    <row r="972" spans="1:7">
      <c r="A972" s="438">
        <v>25600102</v>
      </c>
      <c r="B972" s="438" t="s">
        <v>1428</v>
      </c>
      <c r="C972" s="439">
        <v>41127.69</v>
      </c>
      <c r="D972" s="438">
        <v>25600102</v>
      </c>
      <c r="E972" s="439"/>
      <c r="G972" s="439"/>
    </row>
    <row r="973" spans="1:7">
      <c r="A973" s="438">
        <v>25600111</v>
      </c>
      <c r="B973" s="438" t="s">
        <v>1429</v>
      </c>
      <c r="C973" s="439">
        <v>417241.11</v>
      </c>
      <c r="D973" s="438">
        <v>25600111</v>
      </c>
      <c r="E973" s="439"/>
    </row>
    <row r="974" spans="1:7">
      <c r="A974" s="438">
        <v>28200002</v>
      </c>
      <c r="B974" s="438" t="s">
        <v>2128</v>
      </c>
      <c r="C974" s="439">
        <v>-471732169.36000001</v>
      </c>
      <c r="D974" s="438">
        <v>28200002</v>
      </c>
      <c r="E974" s="439"/>
      <c r="G974" s="439"/>
    </row>
    <row r="975" spans="1:7">
      <c r="A975" s="438">
        <v>28200013</v>
      </c>
      <c r="B975" s="438" t="s">
        <v>2129</v>
      </c>
      <c r="C975" s="439">
        <v>-38877400.850000001</v>
      </c>
      <c r="D975" s="438">
        <v>28200013</v>
      </c>
      <c r="E975" s="439"/>
      <c r="G975" s="439"/>
    </row>
    <row r="976" spans="1:7">
      <c r="A976" s="438">
        <v>28200121</v>
      </c>
      <c r="B976" s="438" t="s">
        <v>2130</v>
      </c>
      <c r="C976" s="439">
        <v>-1242322489.9000001</v>
      </c>
      <c r="D976" s="438">
        <v>28200121</v>
      </c>
      <c r="E976" s="439"/>
      <c r="G976" s="439"/>
    </row>
    <row r="977" spans="1:7">
      <c r="A977" s="438">
        <v>28300031</v>
      </c>
      <c r="B977" s="438" t="s">
        <v>754</v>
      </c>
      <c r="C977" s="439">
        <v>-6146076.2000000002</v>
      </c>
      <c r="D977" s="438">
        <v>28300031</v>
      </c>
      <c r="E977" s="439"/>
      <c r="G977" s="439"/>
    </row>
    <row r="978" spans="1:7">
      <c r="A978" s="438">
        <v>28300033</v>
      </c>
      <c r="B978" s="438" t="s">
        <v>121</v>
      </c>
      <c r="C978" s="439">
        <v>-66841372.109999999</v>
      </c>
      <c r="D978" s="438">
        <v>28300033</v>
      </c>
      <c r="E978" s="439"/>
      <c r="G978" s="439"/>
    </row>
    <row r="979" spans="1:7">
      <c r="A979" s="438">
        <v>28300041</v>
      </c>
      <c r="B979" s="438" t="s">
        <v>469</v>
      </c>
      <c r="C979" s="439">
        <v>-1303288.3</v>
      </c>
      <c r="D979" s="438">
        <v>28300041</v>
      </c>
      <c r="E979" s="439"/>
      <c r="G979" s="439"/>
    </row>
    <row r="980" spans="1:7">
      <c r="A980" s="438">
        <v>28300043</v>
      </c>
      <c r="B980" s="438" t="s">
        <v>122</v>
      </c>
      <c r="C980" s="439">
        <v>-15800981.23</v>
      </c>
      <c r="D980" s="438">
        <v>28300043</v>
      </c>
      <c r="E980" s="439"/>
      <c r="G980" s="439"/>
    </row>
    <row r="981" spans="1:7">
      <c r="A981" s="438">
        <v>28300081</v>
      </c>
      <c r="B981" s="438" t="s">
        <v>1445</v>
      </c>
      <c r="C981" s="439">
        <v>-5180535.1500000004</v>
      </c>
      <c r="D981" s="438">
        <v>28300081</v>
      </c>
      <c r="E981" s="439"/>
      <c r="G981" s="439"/>
    </row>
    <row r="982" spans="1:7">
      <c r="A982" s="438">
        <v>28300091</v>
      </c>
      <c r="B982" s="438" t="s">
        <v>1656</v>
      </c>
      <c r="C982" s="439">
        <v>-2699207.6</v>
      </c>
      <c r="D982" s="438">
        <v>28300091</v>
      </c>
      <c r="E982" s="439"/>
    </row>
    <row r="983" spans="1:7">
      <c r="A983" s="438">
        <v>28300152</v>
      </c>
      <c r="B983" s="438" t="s">
        <v>505</v>
      </c>
      <c r="C983" s="439">
        <v>-2164809.41</v>
      </c>
      <c r="D983" s="438">
        <v>28300152</v>
      </c>
      <c r="E983" s="439"/>
      <c r="G983" s="439"/>
    </row>
    <row r="984" spans="1:7">
      <c r="A984" s="438">
        <v>28300162</v>
      </c>
      <c r="B984" s="438" t="s">
        <v>395</v>
      </c>
      <c r="C984" s="439">
        <v>-273081.33</v>
      </c>
      <c r="D984" s="438">
        <v>28300162</v>
      </c>
      <c r="E984" s="439"/>
      <c r="G984" s="439"/>
    </row>
    <row r="985" spans="1:7">
      <c r="A985" s="438">
        <v>28300211</v>
      </c>
      <c r="B985" s="438" t="s">
        <v>2000</v>
      </c>
      <c r="C985" s="439">
        <v>-30332061.879999999</v>
      </c>
      <c r="D985" s="438">
        <v>28300211</v>
      </c>
      <c r="E985" s="439"/>
    </row>
    <row r="986" spans="1:7">
      <c r="A986" s="438">
        <v>28300221</v>
      </c>
      <c r="B986" s="438" t="s">
        <v>2001</v>
      </c>
      <c r="C986" s="439">
        <v>-6364792.1699999999</v>
      </c>
      <c r="D986" s="438">
        <v>28300221</v>
      </c>
      <c r="E986" s="439"/>
      <c r="G986" s="439"/>
    </row>
    <row r="987" spans="1:7">
      <c r="A987" s="438">
        <v>28300232</v>
      </c>
      <c r="B987" s="438" t="s">
        <v>487</v>
      </c>
      <c r="C987" s="439">
        <v>-24581573.359999999</v>
      </c>
      <c r="D987" s="438">
        <v>28300232</v>
      </c>
      <c r="E987" s="439"/>
      <c r="G987" s="439"/>
    </row>
    <row r="988" spans="1:7">
      <c r="A988" s="438">
        <v>28300252</v>
      </c>
      <c r="B988" s="438" t="s">
        <v>1326</v>
      </c>
      <c r="C988" s="439">
        <v>-7117769</v>
      </c>
      <c r="D988" s="438">
        <v>28300252</v>
      </c>
      <c r="E988" s="439"/>
      <c r="G988" s="439"/>
    </row>
    <row r="989" spans="1:7">
      <c r="A989" s="438">
        <v>28300262</v>
      </c>
      <c r="B989" s="438" t="s">
        <v>1327</v>
      </c>
      <c r="C989" s="439">
        <v>-2759777.75</v>
      </c>
      <c r="D989" s="438">
        <v>28300262</v>
      </c>
      <c r="E989" s="439"/>
      <c r="G989" s="439"/>
    </row>
    <row r="990" spans="1:7">
      <c r="A990" s="438">
        <v>28300311</v>
      </c>
      <c r="B990" s="438" t="s">
        <v>2100</v>
      </c>
      <c r="C990" s="439">
        <v>-5745016.3499999996</v>
      </c>
      <c r="D990" s="438">
        <v>28300311</v>
      </c>
      <c r="E990" s="439"/>
      <c r="G990" s="439"/>
    </row>
    <row r="991" spans="1:7">
      <c r="A991" s="438">
        <v>28300361</v>
      </c>
      <c r="B991" s="438" t="s">
        <v>67</v>
      </c>
      <c r="C991" s="439">
        <v>-71909595.430000007</v>
      </c>
      <c r="D991" s="438">
        <v>28300361</v>
      </c>
    </row>
    <row r="992" spans="1:7">
      <c r="A992" s="438">
        <v>28300362</v>
      </c>
      <c r="B992" s="438" t="s">
        <v>68</v>
      </c>
      <c r="C992" s="439">
        <v>-505607.05</v>
      </c>
      <c r="D992" s="438">
        <v>28300362</v>
      </c>
      <c r="E992" s="439"/>
      <c r="G992" s="439"/>
    </row>
    <row r="993" spans="1:7">
      <c r="A993" s="438">
        <v>28300431</v>
      </c>
      <c r="B993" s="438" t="s">
        <v>270</v>
      </c>
      <c r="C993" s="439">
        <v>-1783372.27</v>
      </c>
      <c r="D993" s="438">
        <v>28300431</v>
      </c>
      <c r="E993" s="439"/>
      <c r="G993" s="439"/>
    </row>
    <row r="994" spans="1:7">
      <c r="A994" s="438">
        <v>28300471</v>
      </c>
      <c r="B994" s="438" t="s">
        <v>8</v>
      </c>
      <c r="C994" s="438">
        <v>0</v>
      </c>
      <c r="D994" s="438">
        <v>28300471</v>
      </c>
      <c r="E994" s="439"/>
      <c r="G994" s="439"/>
    </row>
    <row r="995" spans="1:7">
      <c r="A995" s="438">
        <v>28300501</v>
      </c>
      <c r="B995" s="438" t="s">
        <v>1169</v>
      </c>
      <c r="C995" s="439">
        <v>1473634.31</v>
      </c>
      <c r="D995" s="438">
        <v>28300501</v>
      </c>
      <c r="E995" s="439"/>
      <c r="G995" s="439"/>
    </row>
    <row r="996" spans="1:7">
      <c r="A996" s="438">
        <v>28300503</v>
      </c>
      <c r="B996" s="438" t="s">
        <v>899</v>
      </c>
      <c r="C996" s="439">
        <v>-5119908.8899999997</v>
      </c>
      <c r="D996" s="438">
        <v>28300503</v>
      </c>
      <c r="E996" s="439"/>
      <c r="G996" s="439"/>
    </row>
    <row r="997" spans="1:7">
      <c r="A997" s="438">
        <v>28300511</v>
      </c>
      <c r="B997" s="438" t="s">
        <v>916</v>
      </c>
      <c r="C997" s="439">
        <v>-1350431.6</v>
      </c>
      <c r="D997" s="438">
        <v>28300511</v>
      </c>
      <c r="E997" s="439"/>
      <c r="G997" s="439"/>
    </row>
    <row r="998" spans="1:7">
      <c r="A998" s="438">
        <v>28300561</v>
      </c>
      <c r="B998" s="438" t="s">
        <v>467</v>
      </c>
      <c r="C998" s="439">
        <v>-14696033.42</v>
      </c>
      <c r="D998" s="438">
        <v>28300561</v>
      </c>
      <c r="E998" s="439"/>
      <c r="G998" s="439"/>
    </row>
    <row r="999" spans="1:7">
      <c r="A999" s="438">
        <v>28300581</v>
      </c>
      <c r="B999" s="438" t="s">
        <v>732</v>
      </c>
      <c r="C999" s="439">
        <v>-8899770.8599999994</v>
      </c>
      <c r="D999" s="438">
        <v>28300581</v>
      </c>
      <c r="E999" s="439"/>
      <c r="G999" s="439"/>
    </row>
    <row r="1000" spans="1:7">
      <c r="A1000" s="438">
        <v>28300651</v>
      </c>
      <c r="B1000" s="438" t="s">
        <v>563</v>
      </c>
      <c r="C1000" s="439">
        <v>-8236924.3799999999</v>
      </c>
      <c r="D1000" s="438">
        <v>28300651</v>
      </c>
      <c r="G1000" s="439"/>
    </row>
    <row r="1001" spans="1:7">
      <c r="A1001" s="438">
        <v>28300661</v>
      </c>
      <c r="B1001" s="438" t="s">
        <v>1112</v>
      </c>
      <c r="C1001" s="439">
        <v>-9366319.1999999993</v>
      </c>
      <c r="D1001" s="438">
        <v>28300661</v>
      </c>
      <c r="E1001" s="439"/>
      <c r="G1001" s="439"/>
    </row>
    <row r="1002" spans="1:7">
      <c r="A1002" s="438">
        <v>28300721</v>
      </c>
      <c r="B1002" s="438" t="s">
        <v>1379</v>
      </c>
      <c r="C1002" s="439">
        <v>-656192.81999999995</v>
      </c>
      <c r="D1002" s="438">
        <v>28300721</v>
      </c>
      <c r="E1002" s="439"/>
      <c r="G1002" s="439"/>
    </row>
    <row r="1003" spans="1:7">
      <c r="A1003" s="438">
        <v>28300731</v>
      </c>
      <c r="B1003" s="438" t="s">
        <v>1516</v>
      </c>
      <c r="C1003" s="439">
        <v>-6196745.7199999997</v>
      </c>
      <c r="D1003" s="438">
        <v>28300731</v>
      </c>
      <c r="G1003" s="439"/>
    </row>
    <row r="1004" spans="1:7">
      <c r="A1004" s="438">
        <v>28300741</v>
      </c>
      <c r="B1004" s="438" t="s">
        <v>1701</v>
      </c>
      <c r="C1004" s="439">
        <v>-687378.27</v>
      </c>
      <c r="D1004" s="438">
        <v>28300741</v>
      </c>
      <c r="G1004" s="439"/>
    </row>
    <row r="1005" spans="1:7">
      <c r="A1005" s="438">
        <v>28300761</v>
      </c>
      <c r="B1005" s="438" t="s">
        <v>2024</v>
      </c>
      <c r="C1005" s="439">
        <v>-2129786.75</v>
      </c>
      <c r="D1005" s="438">
        <v>28300761</v>
      </c>
      <c r="G1005" s="439"/>
    </row>
    <row r="1006" spans="1:7">
      <c r="A1006" s="438">
        <v>28302001</v>
      </c>
      <c r="B1006" s="438" t="s">
        <v>1711</v>
      </c>
      <c r="C1006" s="439">
        <v>-7393742.8399999999</v>
      </c>
      <c r="D1006" s="438">
        <v>28302001</v>
      </c>
      <c r="E1006" s="439"/>
      <c r="G1006" s="439"/>
    </row>
    <row r="1007" spans="1:7">
      <c r="A1007" s="438">
        <v>28302002</v>
      </c>
      <c r="B1007" s="438" t="s">
        <v>1712</v>
      </c>
      <c r="C1007" s="439">
        <v>-20560370.989999998</v>
      </c>
      <c r="D1007" s="438">
        <v>28302002</v>
      </c>
      <c r="E1007" s="439"/>
      <c r="G1007" s="439"/>
    </row>
    <row r="1008" spans="1:7">
      <c r="A1008" s="438">
        <v>28302011</v>
      </c>
      <c r="B1008" s="438" t="s">
        <v>1713</v>
      </c>
      <c r="C1008" s="439">
        <v>-2989799.41</v>
      </c>
      <c r="D1008" s="438">
        <v>28302011</v>
      </c>
      <c r="E1008" s="439"/>
      <c r="G1008" s="439"/>
    </row>
    <row r="1009" spans="1:7">
      <c r="A1009" s="438">
        <v>28302012</v>
      </c>
      <c r="B1009" s="438" t="s">
        <v>1714</v>
      </c>
      <c r="C1009" s="439">
        <v>-5338376.5599999996</v>
      </c>
      <c r="D1009" s="438">
        <v>28302012</v>
      </c>
      <c r="E1009" s="439"/>
    </row>
    <row r="1010" spans="1:7">
      <c r="A1010" s="438">
        <v>28302021</v>
      </c>
      <c r="B1010" s="438" t="s">
        <v>1715</v>
      </c>
      <c r="C1010" s="439">
        <v>-10884017.85</v>
      </c>
      <c r="D1010" s="438">
        <v>28302021</v>
      </c>
      <c r="E1010" s="439"/>
    </row>
    <row r="1011" spans="1:7">
      <c r="A1011" s="438">
        <v>28302022</v>
      </c>
      <c r="B1011" s="438" t="s">
        <v>1716</v>
      </c>
      <c r="C1011" s="439">
        <v>-4139119.18</v>
      </c>
      <c r="D1011" s="438">
        <v>28302022</v>
      </c>
    </row>
    <row r="1012" spans="1:7">
      <c r="A1012" s="438">
        <v>28302031</v>
      </c>
      <c r="B1012" s="438" t="s">
        <v>1826</v>
      </c>
      <c r="C1012" s="439">
        <v>-1163646.6000000001</v>
      </c>
      <c r="D1012" s="438">
        <v>28302031</v>
      </c>
      <c r="E1012" s="439"/>
      <c r="G1012" s="439"/>
    </row>
    <row r="1013" spans="1:7">
      <c r="A1013" s="438">
        <v>28302032</v>
      </c>
      <c r="B1013" s="438" t="s">
        <v>1827</v>
      </c>
      <c r="C1013" s="438">
        <v>0</v>
      </c>
      <c r="D1013" s="438">
        <v>28302032</v>
      </c>
      <c r="E1013" s="439"/>
      <c r="G1013" s="439"/>
    </row>
    <row r="1014" spans="1:7">
      <c r="A1014" s="438">
        <v>28302041</v>
      </c>
      <c r="B1014" s="438" t="s">
        <v>1851</v>
      </c>
      <c r="C1014" s="439">
        <v>-6216185.29</v>
      </c>
      <c r="D1014" s="438">
        <v>28302041</v>
      </c>
      <c r="E1014" s="439"/>
      <c r="G1014" s="439"/>
    </row>
    <row r="1015" spans="1:7">
      <c r="A1015" s="438">
        <v>28302051</v>
      </c>
      <c r="B1015" s="438" t="s">
        <v>1957</v>
      </c>
      <c r="C1015" s="439">
        <v>-2145536.7000000002</v>
      </c>
      <c r="D1015" s="438">
        <v>28302051</v>
      </c>
      <c r="E1015" s="439"/>
      <c r="G1015" s="439"/>
    </row>
    <row r="1016" spans="1:7">
      <c r="A1016" s="438">
        <v>28302061</v>
      </c>
      <c r="B1016" s="438" t="s">
        <v>1976</v>
      </c>
      <c r="C1016" s="439">
        <v>-3798176.49</v>
      </c>
      <c r="D1016" s="438">
        <v>28302061</v>
      </c>
      <c r="E1016" s="439"/>
      <c r="G1016" s="439"/>
    </row>
    <row r="1017" spans="1:7">
      <c r="A1017" s="438">
        <v>28302071</v>
      </c>
      <c r="B1017" s="438" t="s">
        <v>1977</v>
      </c>
      <c r="C1017" s="438">
        <v>0</v>
      </c>
      <c r="D1017" s="438">
        <v>28302071</v>
      </c>
      <c r="E1017" s="439"/>
      <c r="G1017" s="439"/>
    </row>
    <row r="1018" spans="1:7">
      <c r="A1018" s="438">
        <v>41810000</v>
      </c>
      <c r="B1018" s="438" t="s">
        <v>2070</v>
      </c>
      <c r="C1018" s="439">
        <v>270887</v>
      </c>
      <c r="D1018" s="438" t="e">
        <v>#N/A</v>
      </c>
      <c r="E1018" s="439"/>
      <c r="G1018" s="439"/>
    </row>
    <row r="1019" spans="1:7">
      <c r="A1019" s="438">
        <v>41900013</v>
      </c>
      <c r="B1019" s="438" t="s">
        <v>2071</v>
      </c>
      <c r="C1019" s="439">
        <v>-472967.88</v>
      </c>
      <c r="D1019" s="438" t="e">
        <v>#N/A</v>
      </c>
      <c r="E1019" s="439"/>
      <c r="G1019" s="439"/>
    </row>
    <row r="1020" spans="1:7">
      <c r="A1020" s="438" t="s">
        <v>191</v>
      </c>
      <c r="C1020" s="439">
        <v>-242775874.74000001</v>
      </c>
      <c r="D1020" s="438" t="s">
        <v>191</v>
      </c>
      <c r="E1020" s="439"/>
      <c r="G1020" s="439"/>
    </row>
    <row r="1021" spans="1:7">
      <c r="A1021" s="438">
        <v>43800003</v>
      </c>
      <c r="B1021" s="438" t="s">
        <v>953</v>
      </c>
      <c r="C1021" s="439">
        <v>183906719.78</v>
      </c>
      <c r="D1021" s="438">
        <v>43800003</v>
      </c>
      <c r="E1021" s="439"/>
      <c r="G1021" s="439"/>
    </row>
    <row r="1022" spans="1:7">
      <c r="A1022" s="438">
        <v>43900003</v>
      </c>
      <c r="B1022" s="438" t="s">
        <v>672</v>
      </c>
      <c r="C1022" s="438">
        <v>5848610</v>
      </c>
      <c r="D1022" s="438">
        <v>43900003</v>
      </c>
      <c r="E1022" s="439"/>
      <c r="G1022" s="439"/>
    </row>
    <row r="1023" spans="1:7">
      <c r="C1023" s="439"/>
      <c r="E1023" s="439"/>
      <c r="G1023" s="439"/>
    </row>
    <row r="1024" spans="1:7">
      <c r="E1024" s="439"/>
      <c r="G1024" s="439"/>
    </row>
    <row r="1025" spans="5:7">
      <c r="E1025" s="439"/>
      <c r="G1025" s="439"/>
    </row>
    <row r="1026" spans="5:7">
      <c r="E1026" s="439"/>
      <c r="G1026" s="439"/>
    </row>
    <row r="1027" spans="5:7">
      <c r="E1027" s="439"/>
      <c r="G1027" s="439"/>
    </row>
    <row r="1028" spans="5:7">
      <c r="E1028" s="439"/>
      <c r="G1028" s="439"/>
    </row>
    <row r="1029" spans="5:7">
      <c r="E1029" s="439"/>
      <c r="G1029" s="439"/>
    </row>
    <row r="1030" spans="5:7">
      <c r="E1030" s="439"/>
      <c r="G1030" s="439"/>
    </row>
    <row r="1031" spans="5:7">
      <c r="E1031" s="439"/>
      <c r="G1031" s="439"/>
    </row>
    <row r="1032" spans="5:7">
      <c r="E1032" s="439"/>
      <c r="G1032" s="439"/>
    </row>
    <row r="1033" spans="5:7">
      <c r="E1033" s="439"/>
      <c r="G1033" s="439"/>
    </row>
    <row r="1034" spans="5:7">
      <c r="E1034" s="439"/>
      <c r="G1034" s="439"/>
    </row>
    <row r="1035" spans="5:7">
      <c r="E1035" s="439"/>
      <c r="G1035" s="439"/>
    </row>
    <row r="1036" spans="5:7">
      <c r="E1036" s="439"/>
      <c r="G1036" s="439"/>
    </row>
    <row r="1037" spans="5:7">
      <c r="E1037" s="439"/>
      <c r="G1037" s="439"/>
    </row>
    <row r="1038" spans="5:7">
      <c r="E1038" s="439"/>
      <c r="G1038" s="439"/>
    </row>
    <row r="1039" spans="5:7">
      <c r="E1039" s="439"/>
    </row>
    <row r="1040" spans="5:7">
      <c r="E1040" s="439"/>
      <c r="G1040" s="439"/>
    </row>
    <row r="1041" spans="3:7">
      <c r="E1041" s="439"/>
    </row>
    <row r="1042" spans="3:7">
      <c r="E1042" s="439"/>
      <c r="G1042" s="439"/>
    </row>
    <row r="1043" spans="3:7">
      <c r="G1043" s="439"/>
    </row>
    <row r="1044" spans="3:7">
      <c r="E1044" s="439"/>
      <c r="G1044" s="439"/>
    </row>
    <row r="1045" spans="3:7">
      <c r="C1045" s="439">
        <v>261373.55</v>
      </c>
      <c r="E1045" s="439"/>
      <c r="G1045" s="439"/>
    </row>
    <row r="1046" spans="3:7">
      <c r="C1046" s="439">
        <v>2578405.06</v>
      </c>
      <c r="E1046" s="439"/>
      <c r="G1046" s="439"/>
    </row>
    <row r="1047" spans="3:7">
      <c r="C1047" s="439">
        <v>2785211.35</v>
      </c>
    </row>
    <row r="1048" spans="3:7">
      <c r="G1048" s="439"/>
    </row>
    <row r="1051" spans="3:7">
      <c r="G1051" s="439"/>
    </row>
    <row r="1053" spans="3:7">
      <c r="E1053" s="439"/>
      <c r="G1053" s="439"/>
    </row>
    <row r="1056" spans="3:7">
      <c r="E1056" s="439"/>
      <c r="G1056" s="439"/>
    </row>
    <row r="1057" spans="5:7">
      <c r="E1057" s="439"/>
      <c r="G1057" s="439"/>
    </row>
    <row r="1062" spans="5:7">
      <c r="E1062" s="439"/>
    </row>
    <row r="1066" spans="5:7">
      <c r="E1066" s="439"/>
      <c r="G1066" s="439"/>
    </row>
    <row r="1067" spans="5:7">
      <c r="E1067" s="439"/>
      <c r="G1067" s="439"/>
    </row>
    <row r="1068" spans="5:7">
      <c r="E1068" s="439"/>
      <c r="G1068" s="439"/>
    </row>
    <row r="1069" spans="5:7">
      <c r="E1069" s="439"/>
      <c r="G1069" s="439"/>
    </row>
    <row r="1070" spans="5:7">
      <c r="E1070" s="439"/>
      <c r="G1070" s="439"/>
    </row>
    <row r="1072" spans="5:7">
      <c r="E1072" s="439"/>
      <c r="G1072" s="439"/>
    </row>
    <row r="1073" spans="5:7">
      <c r="E1073" s="439"/>
    </row>
    <row r="1074" spans="5:7">
      <c r="E1074" s="439"/>
      <c r="G1074" s="439"/>
    </row>
    <row r="1076" spans="5:7">
      <c r="E1076" s="439"/>
      <c r="G1076" s="439"/>
    </row>
    <row r="1077" spans="5:7">
      <c r="E1077" s="439"/>
      <c r="G1077" s="439"/>
    </row>
    <row r="1081" spans="5:7">
      <c r="E1081" s="439"/>
      <c r="G1081" s="439"/>
    </row>
    <row r="1084" spans="5:7">
      <c r="E1084" s="439"/>
      <c r="G1084" s="439"/>
    </row>
    <row r="1085" spans="5:7">
      <c r="E1085" s="439"/>
      <c r="G1085" s="439"/>
    </row>
    <row r="1086" spans="5:7">
      <c r="E1086" s="439"/>
      <c r="G1086" s="439"/>
    </row>
    <row r="1087" spans="5:7">
      <c r="E1087" s="439"/>
      <c r="G1087" s="439"/>
    </row>
    <row r="1088" spans="5:7">
      <c r="E1088" s="439"/>
      <c r="G1088" s="439"/>
    </row>
    <row r="1091" spans="5:7">
      <c r="E1091" s="439"/>
      <c r="G1091" s="439"/>
    </row>
    <row r="1092" spans="5:7">
      <c r="E1092" s="439"/>
      <c r="G1092" s="439"/>
    </row>
    <row r="1093" spans="5:7">
      <c r="E1093" s="439"/>
      <c r="G1093" s="439"/>
    </row>
    <row r="1094" spans="5:7">
      <c r="E1094" s="439"/>
      <c r="G1094" s="439"/>
    </row>
    <row r="1095" spans="5:7">
      <c r="E1095" s="439"/>
      <c r="G1095" s="439"/>
    </row>
    <row r="1096" spans="5:7">
      <c r="E1096" s="439"/>
      <c r="G1096" s="439"/>
    </row>
    <row r="1097" spans="5:7">
      <c r="E1097" s="439"/>
      <c r="G1097" s="439"/>
    </row>
    <row r="1098" spans="5:7">
      <c r="E1098" s="439"/>
      <c r="G1098" s="439"/>
    </row>
    <row r="1099" spans="5:7">
      <c r="E1099" s="439"/>
      <c r="G1099" s="439"/>
    </row>
    <row r="1108" spans="1:1">
      <c r="A1108" s="438" t="s">
        <v>2002</v>
      </c>
    </row>
    <row r="1111" spans="1:1">
      <c r="A1111" s="438" t="s">
        <v>2003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957"/>
  <sheetViews>
    <sheetView workbookViewId="0">
      <selection activeCell="E8" sqref="E8:E9"/>
    </sheetView>
  </sheetViews>
  <sheetFormatPr defaultColWidth="9.109375" defaultRowHeight="14.4"/>
  <cols>
    <col min="1" max="1" width="23.6640625" style="434" customWidth="1"/>
    <col min="2" max="2" width="41.44140625" style="434" bestFit="1" customWidth="1"/>
    <col min="3" max="3" width="17.33203125" style="434" bestFit="1" customWidth="1"/>
    <col min="4" max="4" width="9.109375" style="434"/>
    <col min="5" max="5" width="44.88671875" style="434" bestFit="1" customWidth="1"/>
    <col min="6" max="16384" width="9.109375" style="434"/>
  </cols>
  <sheetData>
    <row r="1" spans="1:6">
      <c r="A1" s="434" t="s">
        <v>73</v>
      </c>
    </row>
    <row r="2" spans="1:6">
      <c r="A2" s="434">
        <v>10100501</v>
      </c>
      <c r="B2" s="434" t="s">
        <v>438</v>
      </c>
      <c r="C2" s="435">
        <v>9076022007.4300003</v>
      </c>
      <c r="E2" s="436" t="s">
        <v>2136</v>
      </c>
    </row>
    <row r="3" spans="1:6">
      <c r="A3" s="434">
        <v>10100502</v>
      </c>
      <c r="B3" s="434" t="s">
        <v>439</v>
      </c>
      <c r="C3" s="435">
        <v>3297966293.9299998</v>
      </c>
      <c r="E3" s="436" t="s">
        <v>2137</v>
      </c>
      <c r="F3" s="434" t="s">
        <v>2140</v>
      </c>
    </row>
    <row r="4" spans="1:6">
      <c r="A4" s="434">
        <v>10100503</v>
      </c>
      <c r="B4" s="434" t="s">
        <v>440</v>
      </c>
      <c r="C4" s="435">
        <v>463822981.52999997</v>
      </c>
      <c r="E4" s="435"/>
    </row>
    <row r="5" spans="1:6">
      <c r="A5" s="434">
        <v>10110013</v>
      </c>
      <c r="B5" s="434" t="s">
        <v>1256</v>
      </c>
      <c r="C5" s="435">
        <v>630384.77</v>
      </c>
      <c r="E5" s="435"/>
    </row>
    <row r="6" spans="1:6">
      <c r="A6" s="434">
        <v>10500501</v>
      </c>
      <c r="B6" s="434" t="s">
        <v>441</v>
      </c>
      <c r="C6" s="435">
        <v>49893059.25</v>
      </c>
      <c r="E6" s="435"/>
    </row>
    <row r="7" spans="1:6">
      <c r="A7" s="434">
        <v>10500502</v>
      </c>
      <c r="B7" s="434" t="s">
        <v>442</v>
      </c>
      <c r="C7" s="435">
        <v>6138709.29</v>
      </c>
      <c r="E7" s="435"/>
    </row>
    <row r="8" spans="1:6">
      <c r="A8" s="434">
        <v>10600501</v>
      </c>
      <c r="B8" s="434" t="s">
        <v>443</v>
      </c>
      <c r="C8" s="435">
        <v>16716535.84</v>
      </c>
    </row>
    <row r="9" spans="1:6">
      <c r="A9" s="434">
        <v>10600502</v>
      </c>
      <c r="B9" s="434" t="s">
        <v>444</v>
      </c>
      <c r="C9" s="435">
        <v>23781707.949999999</v>
      </c>
    </row>
    <row r="10" spans="1:6">
      <c r="A10" s="434">
        <v>10600503</v>
      </c>
      <c r="B10" s="434" t="s">
        <v>1199</v>
      </c>
      <c r="C10" s="435">
        <v>899262.47</v>
      </c>
      <c r="E10" s="435"/>
    </row>
    <row r="11" spans="1:6">
      <c r="A11" s="434">
        <v>10700013</v>
      </c>
      <c r="B11" s="434" t="s">
        <v>920</v>
      </c>
      <c r="C11" s="435">
        <v>508979.38</v>
      </c>
      <c r="E11" s="435"/>
    </row>
    <row r="12" spans="1:6">
      <c r="A12" s="434">
        <v>10700023</v>
      </c>
      <c r="B12" s="434" t="s">
        <v>1198</v>
      </c>
      <c r="C12" s="435">
        <v>-393750</v>
      </c>
      <c r="E12" s="435"/>
    </row>
    <row r="13" spans="1:6">
      <c r="A13" s="434">
        <v>10700501</v>
      </c>
      <c r="B13" s="434" t="s">
        <v>195</v>
      </c>
      <c r="C13" s="435">
        <v>231720459.38999999</v>
      </c>
      <c r="E13" s="435"/>
    </row>
    <row r="14" spans="1:6">
      <c r="A14" s="434">
        <v>10700502</v>
      </c>
      <c r="B14" s="434" t="s">
        <v>445</v>
      </c>
      <c r="C14" s="435">
        <v>81796324.310000002</v>
      </c>
      <c r="E14" s="435"/>
    </row>
    <row r="15" spans="1:6">
      <c r="A15" s="434">
        <v>10700503</v>
      </c>
      <c r="B15" s="434" t="s">
        <v>988</v>
      </c>
      <c r="C15" s="435">
        <v>61412741.659999996</v>
      </c>
      <c r="E15" s="435"/>
    </row>
    <row r="16" spans="1:6">
      <c r="A16" s="434">
        <v>10700601</v>
      </c>
      <c r="B16" s="434" t="s">
        <v>1736</v>
      </c>
      <c r="C16" s="435">
        <v>608035</v>
      </c>
      <c r="E16" s="435"/>
    </row>
    <row r="17" spans="1:5">
      <c r="A17" s="434">
        <v>10700602</v>
      </c>
      <c r="B17" s="434" t="s">
        <v>1737</v>
      </c>
      <c r="C17" s="435">
        <v>330400</v>
      </c>
      <c r="E17" s="435"/>
    </row>
    <row r="18" spans="1:5">
      <c r="A18" s="434">
        <v>10800061</v>
      </c>
      <c r="B18" s="434" t="s">
        <v>452</v>
      </c>
      <c r="C18" s="435">
        <v>-77934546</v>
      </c>
      <c r="E18" s="435"/>
    </row>
    <row r="19" spans="1:5">
      <c r="A19" s="434">
        <v>10800062</v>
      </c>
      <c r="B19" s="434" t="s">
        <v>452</v>
      </c>
      <c r="C19" s="435">
        <v>-258436519</v>
      </c>
      <c r="E19" s="435"/>
    </row>
    <row r="20" spans="1:5">
      <c r="A20" s="434">
        <v>10800071</v>
      </c>
      <c r="B20" s="434" t="s">
        <v>453</v>
      </c>
      <c r="C20" s="435">
        <v>77934546</v>
      </c>
      <c r="E20" s="435"/>
    </row>
    <row r="21" spans="1:5">
      <c r="A21" s="434">
        <v>10800072</v>
      </c>
      <c r="B21" s="434" t="s">
        <v>453</v>
      </c>
      <c r="C21" s="435">
        <v>258436519</v>
      </c>
      <c r="E21" s="435"/>
    </row>
    <row r="22" spans="1:5">
      <c r="A22" s="434">
        <v>10800501</v>
      </c>
      <c r="B22" s="434" t="s">
        <v>275</v>
      </c>
      <c r="C22" s="435">
        <v>-3403998855.0900002</v>
      </c>
    </row>
    <row r="23" spans="1:5">
      <c r="A23" s="434">
        <v>10800502</v>
      </c>
      <c r="B23" s="434" t="s">
        <v>276</v>
      </c>
      <c r="C23" s="435">
        <v>-1261030046.4200001</v>
      </c>
    </row>
    <row r="24" spans="1:5">
      <c r="A24" s="434">
        <v>10800503</v>
      </c>
      <c r="B24" s="434" t="s">
        <v>547</v>
      </c>
      <c r="C24" s="435">
        <v>-98769079.450000003</v>
      </c>
      <c r="E24" s="435"/>
    </row>
    <row r="25" spans="1:5">
      <c r="A25" s="434">
        <v>10800541</v>
      </c>
      <c r="B25" s="434" t="s">
        <v>29</v>
      </c>
      <c r="C25" s="435">
        <v>9592111.3000000007</v>
      </c>
      <c r="E25" s="435"/>
    </row>
    <row r="26" spans="1:5">
      <c r="A26" s="434">
        <v>10800543</v>
      </c>
      <c r="B26" s="434" t="s">
        <v>30</v>
      </c>
      <c r="C26" s="435">
        <v>237683.59</v>
      </c>
      <c r="E26" s="435"/>
    </row>
    <row r="27" spans="1:5">
      <c r="A27" s="434">
        <v>10800552</v>
      </c>
      <c r="B27" s="434" t="s">
        <v>548</v>
      </c>
      <c r="C27" s="435">
        <v>3102846.1</v>
      </c>
      <c r="E27" s="435"/>
    </row>
    <row r="28" spans="1:5">
      <c r="A28" s="434">
        <v>10800601</v>
      </c>
      <c r="B28" s="434" t="s">
        <v>1798</v>
      </c>
      <c r="C28" s="435">
        <v>46500</v>
      </c>
      <c r="E28" s="435"/>
    </row>
    <row r="29" spans="1:5">
      <c r="A29" s="434">
        <v>11100501</v>
      </c>
      <c r="B29" s="434" t="s">
        <v>371</v>
      </c>
      <c r="C29" s="435">
        <v>-28366800.48</v>
      </c>
      <c r="E29" s="435"/>
    </row>
    <row r="30" spans="1:5">
      <c r="A30" s="434">
        <v>11100502</v>
      </c>
      <c r="B30" s="434" t="s">
        <v>372</v>
      </c>
      <c r="C30" s="435">
        <v>-5388313.9500000002</v>
      </c>
      <c r="E30" s="435"/>
    </row>
    <row r="31" spans="1:5">
      <c r="A31" s="434">
        <v>11100503</v>
      </c>
      <c r="B31" s="434" t="s">
        <v>373</v>
      </c>
      <c r="C31" s="435">
        <v>-84201268.709999993</v>
      </c>
      <c r="E31" s="435"/>
    </row>
    <row r="32" spans="1:5">
      <c r="A32" s="434">
        <v>11400001</v>
      </c>
      <c r="B32" s="434" t="s">
        <v>101</v>
      </c>
      <c r="C32" s="435">
        <v>946172.25</v>
      </c>
      <c r="E32" s="435"/>
    </row>
    <row r="33" spans="1:5">
      <c r="A33" s="434">
        <v>11400011</v>
      </c>
      <c r="B33" s="434" t="s">
        <v>1005</v>
      </c>
      <c r="C33" s="435">
        <v>302358.01</v>
      </c>
      <c r="E33" s="435"/>
    </row>
    <row r="34" spans="1:5">
      <c r="A34" s="434">
        <v>11400031</v>
      </c>
      <c r="B34" s="434" t="s">
        <v>812</v>
      </c>
      <c r="C34" s="435">
        <v>76622596.840000004</v>
      </c>
      <c r="E34" s="435"/>
    </row>
    <row r="35" spans="1:5">
      <c r="A35" s="434">
        <v>11400061</v>
      </c>
      <c r="B35" s="434" t="s">
        <v>736</v>
      </c>
      <c r="C35" s="435">
        <v>156960790.84</v>
      </c>
      <c r="E35" s="435"/>
    </row>
    <row r="36" spans="1:5">
      <c r="A36" s="434">
        <v>11400071</v>
      </c>
      <c r="B36" s="434" t="s">
        <v>1054</v>
      </c>
      <c r="C36" s="435">
        <v>16950332.899999999</v>
      </c>
    </row>
    <row r="37" spans="1:5">
      <c r="A37" s="434">
        <v>11400091</v>
      </c>
      <c r="B37" s="434" t="s">
        <v>1506</v>
      </c>
      <c r="C37" s="435">
        <v>31009424.030000001</v>
      </c>
    </row>
    <row r="38" spans="1:5">
      <c r="A38" s="434">
        <v>11500001</v>
      </c>
      <c r="B38" s="434" t="s">
        <v>476</v>
      </c>
      <c r="C38" s="435">
        <v>-869489</v>
      </c>
      <c r="E38" s="435"/>
    </row>
    <row r="39" spans="1:5">
      <c r="A39" s="434">
        <v>11500011</v>
      </c>
      <c r="B39" s="434" t="s">
        <v>320</v>
      </c>
      <c r="C39" s="435">
        <v>-302358.01</v>
      </c>
      <c r="E39" s="435"/>
    </row>
    <row r="40" spans="1:5">
      <c r="A40" s="434">
        <v>11500031</v>
      </c>
      <c r="B40" s="434" t="s">
        <v>695</v>
      </c>
      <c r="C40" s="435">
        <v>-58052288.659999996</v>
      </c>
      <c r="E40" s="435"/>
    </row>
    <row r="41" spans="1:5">
      <c r="A41" s="434">
        <v>11500041</v>
      </c>
      <c r="B41" s="434" t="s">
        <v>727</v>
      </c>
      <c r="C41" s="435">
        <v>-31797723.239999998</v>
      </c>
      <c r="E41" s="435"/>
    </row>
    <row r="42" spans="1:5">
      <c r="A42" s="434">
        <v>11500051</v>
      </c>
      <c r="B42" s="434" t="s">
        <v>1055</v>
      </c>
      <c r="C42" s="435">
        <v>-15412880.41</v>
      </c>
      <c r="E42" s="435"/>
    </row>
    <row r="43" spans="1:5">
      <c r="A43" s="434">
        <v>11500061</v>
      </c>
      <c r="B43" s="434" t="s">
        <v>1508</v>
      </c>
      <c r="C43" s="435">
        <v>-3386448.27</v>
      </c>
      <c r="E43" s="435"/>
    </row>
    <row r="44" spans="1:5">
      <c r="A44" s="434">
        <v>11730002</v>
      </c>
      <c r="B44" s="434" t="s">
        <v>321</v>
      </c>
      <c r="C44" s="435">
        <v>8654564.4700000007</v>
      </c>
      <c r="E44" s="435"/>
    </row>
    <row r="45" spans="1:5">
      <c r="A45" s="434">
        <v>12100503</v>
      </c>
      <c r="B45" s="434" t="s">
        <v>374</v>
      </c>
      <c r="C45" s="435">
        <v>-254425.5</v>
      </c>
      <c r="E45" s="435"/>
    </row>
    <row r="46" spans="1:5">
      <c r="A46" s="434">
        <v>12100513</v>
      </c>
      <c r="B46" s="434" t="s">
        <v>375</v>
      </c>
      <c r="C46" s="435">
        <v>3940911.85</v>
      </c>
      <c r="E46" s="435"/>
    </row>
    <row r="47" spans="1:5">
      <c r="A47" s="434">
        <v>12200503</v>
      </c>
      <c r="B47" s="434" t="s">
        <v>376</v>
      </c>
      <c r="C47" s="435">
        <v>398835.72</v>
      </c>
      <c r="E47" s="435"/>
    </row>
    <row r="48" spans="1:5">
      <c r="A48" s="434">
        <v>12310000</v>
      </c>
      <c r="B48" s="434" t="s">
        <v>416</v>
      </c>
      <c r="C48" s="435">
        <v>29594520</v>
      </c>
      <c r="E48" s="435"/>
    </row>
    <row r="49" spans="1:5">
      <c r="A49" s="434">
        <v>12400043</v>
      </c>
      <c r="B49" s="434" t="s">
        <v>594</v>
      </c>
      <c r="C49" s="435">
        <v>48384574.240000002</v>
      </c>
    </row>
    <row r="50" spans="1:5">
      <c r="A50" s="434">
        <v>12400503</v>
      </c>
      <c r="B50" s="434" t="s">
        <v>171</v>
      </c>
      <c r="C50" s="435">
        <v>543283.56999999995</v>
      </c>
    </row>
    <row r="51" spans="1:5">
      <c r="A51" s="434">
        <v>12400542</v>
      </c>
      <c r="B51" s="434" t="s">
        <v>2121</v>
      </c>
      <c r="C51" s="435">
        <v>-7277400</v>
      </c>
      <c r="E51" s="435"/>
    </row>
    <row r="52" spans="1:5">
      <c r="A52" s="434">
        <v>12400552</v>
      </c>
      <c r="B52" s="434" t="s">
        <v>2122</v>
      </c>
      <c r="C52" s="435">
        <v>7277400</v>
      </c>
      <c r="E52" s="435"/>
    </row>
    <row r="53" spans="1:5">
      <c r="A53" s="434">
        <v>12400553</v>
      </c>
      <c r="B53" s="434" t="s">
        <v>927</v>
      </c>
      <c r="C53" s="435">
        <v>1316260.6200000001</v>
      </c>
      <c r="E53" s="435"/>
    </row>
    <row r="54" spans="1:5">
      <c r="A54" s="434">
        <v>12400723</v>
      </c>
      <c r="B54" s="434" t="s">
        <v>1227</v>
      </c>
      <c r="C54" s="435">
        <v>42156</v>
      </c>
      <c r="E54" s="435"/>
    </row>
    <row r="55" spans="1:5">
      <c r="A55" s="434">
        <v>12800001</v>
      </c>
      <c r="B55" s="434" t="s">
        <v>1309</v>
      </c>
      <c r="C55" s="435">
        <v>18500000</v>
      </c>
      <c r="E55" s="435"/>
    </row>
    <row r="56" spans="1:5">
      <c r="A56" s="434">
        <v>12800011</v>
      </c>
      <c r="B56" s="434" t="s">
        <v>1496</v>
      </c>
      <c r="C56" s="435">
        <v>1661885.63</v>
      </c>
      <c r="E56" s="435"/>
    </row>
    <row r="57" spans="1:5">
      <c r="A57" s="434">
        <v>13100543</v>
      </c>
      <c r="B57" s="434" t="s">
        <v>810</v>
      </c>
      <c r="C57" s="435">
        <v>105315.28</v>
      </c>
      <c r="E57" s="435"/>
    </row>
    <row r="58" spans="1:5">
      <c r="A58" s="434">
        <v>13100563</v>
      </c>
      <c r="B58" s="434" t="s">
        <v>1597</v>
      </c>
      <c r="C58" s="435">
        <v>268397.88</v>
      </c>
      <c r="E58" s="435"/>
    </row>
    <row r="59" spans="1:5">
      <c r="A59" s="434">
        <v>13100573</v>
      </c>
      <c r="B59" s="434" t="s">
        <v>281</v>
      </c>
      <c r="C59" s="435">
        <v>13153.06</v>
      </c>
      <c r="E59" s="435"/>
    </row>
    <row r="60" spans="1:5">
      <c r="A60" s="434">
        <v>13101003</v>
      </c>
      <c r="B60" s="434" t="s">
        <v>1598</v>
      </c>
      <c r="C60" s="435">
        <v>4522382.63</v>
      </c>
      <c r="E60" s="435"/>
    </row>
    <row r="61" spans="1:5">
      <c r="A61" s="434">
        <v>13101013</v>
      </c>
      <c r="B61" s="434" t="s">
        <v>1599</v>
      </c>
      <c r="C61" s="435">
        <v>626574.06999999995</v>
      </c>
      <c r="E61" s="435"/>
    </row>
    <row r="62" spans="1:5">
      <c r="A62" s="434">
        <v>13101023</v>
      </c>
      <c r="B62" s="434" t="s">
        <v>908</v>
      </c>
      <c r="C62" s="435">
        <v>4704404.4000000004</v>
      </c>
      <c r="E62" s="435"/>
    </row>
    <row r="63" spans="1:5">
      <c r="A63" s="434">
        <v>13101033</v>
      </c>
      <c r="B63" s="434" t="s">
        <v>1600</v>
      </c>
      <c r="C63" s="435">
        <v>417406.26</v>
      </c>
      <c r="E63" s="435"/>
    </row>
    <row r="64" spans="1:5">
      <c r="A64" s="434">
        <v>13101093</v>
      </c>
      <c r="B64" s="434" t="s">
        <v>335</v>
      </c>
      <c r="C64" s="435">
        <v>-7781.74</v>
      </c>
      <c r="E64" s="435"/>
    </row>
    <row r="65" spans="1:5">
      <c r="A65" s="434">
        <v>13101113</v>
      </c>
      <c r="B65" s="434" t="s">
        <v>130</v>
      </c>
      <c r="C65" s="435">
        <v>-7379455.8700000001</v>
      </c>
      <c r="E65" s="435"/>
    </row>
    <row r="66" spans="1:5">
      <c r="A66" s="434">
        <v>13101123</v>
      </c>
      <c r="B66" s="434" t="s">
        <v>89</v>
      </c>
      <c r="C66" s="435">
        <v>-1335709.3</v>
      </c>
      <c r="E66" s="435"/>
    </row>
    <row r="67" spans="1:5">
      <c r="A67" s="434">
        <v>13101163</v>
      </c>
      <c r="B67" s="434" t="s">
        <v>200</v>
      </c>
      <c r="C67" s="435">
        <v>32731.65</v>
      </c>
      <c r="E67" s="435"/>
    </row>
    <row r="68" spans="1:5">
      <c r="A68" s="434">
        <v>13101183</v>
      </c>
      <c r="B68" s="434" t="s">
        <v>844</v>
      </c>
      <c r="C68" s="435">
        <v>1315999</v>
      </c>
      <c r="E68" s="435"/>
    </row>
    <row r="69" spans="1:5">
      <c r="A69" s="434">
        <v>13101193</v>
      </c>
      <c r="B69" s="434" t="s">
        <v>1247</v>
      </c>
      <c r="C69" s="435">
        <v>10115.549999999999</v>
      </c>
      <c r="E69" s="435"/>
    </row>
    <row r="70" spans="1:5">
      <c r="A70" s="434">
        <v>13101253</v>
      </c>
      <c r="B70" s="434" t="s">
        <v>1072</v>
      </c>
      <c r="C70" s="435">
        <v>426424.07</v>
      </c>
      <c r="E70" s="435"/>
    </row>
    <row r="71" spans="1:5">
      <c r="A71" s="434">
        <v>13109003</v>
      </c>
      <c r="B71" s="434" t="s">
        <v>1642</v>
      </c>
      <c r="C71" s="435">
        <v>16760.46</v>
      </c>
      <c r="E71" s="435"/>
    </row>
    <row r="72" spans="1:5">
      <c r="A72" s="434">
        <v>13400021</v>
      </c>
      <c r="B72" s="434" t="s">
        <v>654</v>
      </c>
      <c r="C72" s="435">
        <v>7196084.2000000002</v>
      </c>
      <c r="E72" s="435"/>
    </row>
    <row r="73" spans="1:5">
      <c r="A73" s="434">
        <v>13400031</v>
      </c>
      <c r="B73" s="434" t="s">
        <v>655</v>
      </c>
      <c r="C73" s="435">
        <v>-7196084.2000000002</v>
      </c>
      <c r="E73" s="435"/>
    </row>
    <row r="74" spans="1:5">
      <c r="A74" s="434">
        <v>13400073</v>
      </c>
      <c r="B74" s="434" t="s">
        <v>529</v>
      </c>
      <c r="C74" s="435">
        <v>1162897.3</v>
      </c>
      <c r="E74" s="435"/>
    </row>
    <row r="75" spans="1:5">
      <c r="A75" s="434">
        <v>13400111</v>
      </c>
      <c r="B75" s="434" t="s">
        <v>544</v>
      </c>
      <c r="C75" s="435">
        <v>145714</v>
      </c>
    </row>
    <row r="76" spans="1:5">
      <c r="A76" s="434">
        <v>13400123</v>
      </c>
      <c r="B76" s="434" t="s">
        <v>1192</v>
      </c>
      <c r="C76" s="435">
        <v>413808.86</v>
      </c>
      <c r="E76" s="435"/>
    </row>
    <row r="77" spans="1:5">
      <c r="A77" s="434">
        <v>13400211</v>
      </c>
      <c r="B77" s="434" t="s">
        <v>1248</v>
      </c>
      <c r="C77" s="435">
        <v>52300</v>
      </c>
    </row>
    <row r="78" spans="1:5">
      <c r="A78" s="434">
        <v>13400241</v>
      </c>
      <c r="B78" s="434" t="s">
        <v>1839</v>
      </c>
      <c r="C78" s="435">
        <v>449616</v>
      </c>
    </row>
    <row r="79" spans="1:5">
      <c r="A79" s="434">
        <v>13400261</v>
      </c>
      <c r="B79" s="434" t="s">
        <v>1934</v>
      </c>
      <c r="C79" s="435">
        <v>29580</v>
      </c>
    </row>
    <row r="80" spans="1:5">
      <c r="A80" s="434">
        <v>13400271</v>
      </c>
      <c r="B80" s="434" t="s">
        <v>1303</v>
      </c>
      <c r="C80" s="435">
        <v>177945.35</v>
      </c>
      <c r="E80" s="435"/>
    </row>
    <row r="81" spans="1:5">
      <c r="A81" s="434">
        <v>13400281</v>
      </c>
      <c r="B81" s="434" t="s">
        <v>1285</v>
      </c>
      <c r="C81" s="435">
        <v>67050.77</v>
      </c>
      <c r="E81" s="435"/>
    </row>
    <row r="82" spans="1:5">
      <c r="A82" s="434">
        <v>13400311</v>
      </c>
      <c r="B82" s="434" t="s">
        <v>1666</v>
      </c>
      <c r="C82" s="435">
        <v>194700</v>
      </c>
      <c r="E82" s="435"/>
    </row>
    <row r="83" spans="1:5">
      <c r="A83" s="434">
        <v>13400321</v>
      </c>
      <c r="B83" s="434" t="s">
        <v>2057</v>
      </c>
      <c r="C83" s="435">
        <v>44370</v>
      </c>
      <c r="E83" s="435"/>
    </row>
    <row r="84" spans="1:5">
      <c r="A84" s="434">
        <v>13400332</v>
      </c>
      <c r="B84" s="434" t="s">
        <v>2007</v>
      </c>
      <c r="C84" s="435">
        <v>602388.37</v>
      </c>
    </row>
    <row r="85" spans="1:5">
      <c r="A85" s="434">
        <v>13500003</v>
      </c>
      <c r="B85" s="434" t="s">
        <v>691</v>
      </c>
      <c r="C85" s="435">
        <v>22435.4</v>
      </c>
    </row>
    <row r="86" spans="1:5">
      <c r="A86" s="434">
        <v>13500051</v>
      </c>
      <c r="B86" s="434" t="s">
        <v>148</v>
      </c>
      <c r="C86" s="435">
        <v>73353</v>
      </c>
      <c r="E86" s="435"/>
    </row>
    <row r="87" spans="1:5">
      <c r="A87" s="434">
        <v>13500061</v>
      </c>
      <c r="B87" s="434" t="s">
        <v>650</v>
      </c>
      <c r="C87" s="435">
        <v>1938403</v>
      </c>
      <c r="E87" s="435"/>
    </row>
    <row r="88" spans="1:5">
      <c r="A88" s="434">
        <v>13500071</v>
      </c>
      <c r="B88" s="434" t="s">
        <v>651</v>
      </c>
      <c r="C88" s="435">
        <v>1073505</v>
      </c>
      <c r="E88" s="435"/>
    </row>
    <row r="89" spans="1:5">
      <c r="A89" s="434">
        <v>13500183</v>
      </c>
      <c r="B89" s="434" t="s">
        <v>1210</v>
      </c>
      <c r="C89" s="435">
        <v>100000</v>
      </c>
      <c r="E89" s="435"/>
    </row>
    <row r="90" spans="1:5">
      <c r="A90" s="434">
        <v>13500192</v>
      </c>
      <c r="B90" s="434" t="s">
        <v>1332</v>
      </c>
      <c r="C90" s="435">
        <v>6000</v>
      </c>
      <c r="E90" s="435"/>
    </row>
    <row r="91" spans="1:5">
      <c r="A91" s="434">
        <v>13500201</v>
      </c>
      <c r="B91" s="434" t="s">
        <v>1498</v>
      </c>
      <c r="C91" s="435">
        <v>497246.51</v>
      </c>
      <c r="E91" s="435"/>
    </row>
    <row r="92" spans="1:5">
      <c r="A92" s="434">
        <v>14100311</v>
      </c>
      <c r="B92" s="434" t="s">
        <v>51</v>
      </c>
      <c r="C92" s="435">
        <v>3312955.02</v>
      </c>
      <c r="E92" s="435"/>
    </row>
    <row r="93" spans="1:5">
      <c r="A93" s="434">
        <v>14200003</v>
      </c>
      <c r="B93" s="434" t="s">
        <v>142</v>
      </c>
      <c r="C93" s="434">
        <v>-659.5</v>
      </c>
      <c r="E93" s="435"/>
    </row>
    <row r="94" spans="1:5">
      <c r="A94" s="434">
        <v>14200201</v>
      </c>
      <c r="B94" s="434" t="s">
        <v>1607</v>
      </c>
      <c r="C94" s="435">
        <v>121758436.23999999</v>
      </c>
      <c r="E94" s="435"/>
    </row>
    <row r="95" spans="1:5">
      <c r="A95" s="434">
        <v>14200202</v>
      </c>
      <c r="B95" s="434" t="s">
        <v>1608</v>
      </c>
      <c r="C95" s="435">
        <v>36270977.969999999</v>
      </c>
      <c r="E95" s="435"/>
    </row>
    <row r="96" spans="1:5">
      <c r="A96" s="434">
        <v>14200203</v>
      </c>
      <c r="B96" s="434" t="s">
        <v>1609</v>
      </c>
      <c r="C96" s="435">
        <v>-8358503.6600000001</v>
      </c>
      <c r="E96" s="435"/>
    </row>
    <row r="97" spans="1:5">
      <c r="A97" s="434">
        <v>14200213</v>
      </c>
      <c r="B97" s="434" t="s">
        <v>1626</v>
      </c>
      <c r="C97" s="435">
        <v>-648179.01</v>
      </c>
      <c r="E97" s="435"/>
    </row>
    <row r="98" spans="1:5">
      <c r="A98" s="434">
        <v>14200223</v>
      </c>
      <c r="B98" s="434" t="s">
        <v>1627</v>
      </c>
      <c r="C98" s="435">
        <v>21838.79</v>
      </c>
      <c r="E98" s="435"/>
    </row>
    <row r="99" spans="1:5">
      <c r="A99" s="434">
        <v>14200253</v>
      </c>
      <c r="B99" s="434" t="s">
        <v>1610</v>
      </c>
      <c r="C99" s="435">
        <v>-367497.77</v>
      </c>
      <c r="E99" s="435"/>
    </row>
    <row r="100" spans="1:5">
      <c r="A100" s="434">
        <v>14300062</v>
      </c>
      <c r="B100" s="434" t="s">
        <v>1391</v>
      </c>
      <c r="C100" s="435">
        <v>9150371.3399999999</v>
      </c>
      <c r="E100" s="435"/>
    </row>
    <row r="101" spans="1:5">
      <c r="A101" s="434">
        <v>14300072</v>
      </c>
      <c r="B101" s="434" t="s">
        <v>947</v>
      </c>
      <c r="C101" s="435">
        <v>210442.36</v>
      </c>
    </row>
    <row r="102" spans="1:5">
      <c r="A102" s="434">
        <v>14300081</v>
      </c>
      <c r="B102" s="434" t="s">
        <v>226</v>
      </c>
      <c r="C102" s="435">
        <v>206985.73</v>
      </c>
      <c r="E102" s="435"/>
    </row>
    <row r="103" spans="1:5">
      <c r="A103" s="434">
        <v>14300082</v>
      </c>
      <c r="B103" s="434" t="s">
        <v>1951</v>
      </c>
      <c r="C103" s="435">
        <v>210442.27</v>
      </c>
    </row>
    <row r="104" spans="1:5">
      <c r="A104" s="434">
        <v>14300141</v>
      </c>
      <c r="B104" s="434" t="s">
        <v>893</v>
      </c>
      <c r="C104" s="435">
        <v>17732934.41</v>
      </c>
    </row>
    <row r="105" spans="1:5">
      <c r="A105" s="434">
        <v>14300151</v>
      </c>
      <c r="B105" s="434" t="s">
        <v>894</v>
      </c>
      <c r="C105" s="435">
        <v>1275762.55</v>
      </c>
    </row>
    <row r="106" spans="1:5">
      <c r="A106" s="434">
        <v>14300171</v>
      </c>
      <c r="B106" s="434" t="s">
        <v>355</v>
      </c>
      <c r="C106" s="435">
        <v>10598562.5</v>
      </c>
      <c r="E106" s="435"/>
    </row>
    <row r="107" spans="1:5">
      <c r="A107" s="434">
        <v>14300241</v>
      </c>
      <c r="B107" s="434" t="s">
        <v>1703</v>
      </c>
      <c r="C107" s="435">
        <v>60750</v>
      </c>
      <c r="E107" s="435"/>
    </row>
    <row r="108" spans="1:5">
      <c r="A108" s="434">
        <v>14300261</v>
      </c>
      <c r="B108" s="434" t="s">
        <v>210</v>
      </c>
      <c r="C108" s="435">
        <v>4359683.9400000004</v>
      </c>
      <c r="E108" s="435"/>
    </row>
    <row r="109" spans="1:5">
      <c r="A109" s="434">
        <v>14300333</v>
      </c>
      <c r="B109" s="434" t="s">
        <v>461</v>
      </c>
      <c r="C109" s="435">
        <v>46362.3</v>
      </c>
      <c r="E109" s="435"/>
    </row>
    <row r="110" spans="1:5">
      <c r="A110" s="434">
        <v>14300341</v>
      </c>
      <c r="B110" s="434" t="s">
        <v>1647</v>
      </c>
      <c r="C110" s="435">
        <v>45295.41</v>
      </c>
      <c r="E110" s="435"/>
    </row>
    <row r="111" spans="1:5">
      <c r="A111" s="434">
        <v>14300703</v>
      </c>
      <c r="B111" s="434" t="s">
        <v>1611</v>
      </c>
      <c r="C111" s="435">
        <v>13774894.41</v>
      </c>
      <c r="E111" s="435"/>
    </row>
    <row r="112" spans="1:5">
      <c r="A112" s="434">
        <v>14300713</v>
      </c>
      <c r="B112" s="434" t="s">
        <v>1612</v>
      </c>
      <c r="C112" s="435">
        <v>31572.45</v>
      </c>
      <c r="E112" s="435"/>
    </row>
    <row r="113" spans="1:5">
      <c r="A113" s="434">
        <v>14300733</v>
      </c>
      <c r="B113" s="434" t="s">
        <v>1613</v>
      </c>
      <c r="C113" s="435">
        <v>16460717.85</v>
      </c>
      <c r="E113" s="435"/>
    </row>
    <row r="114" spans="1:5">
      <c r="A114" s="434">
        <v>14300743</v>
      </c>
      <c r="B114" s="434" t="s">
        <v>1614</v>
      </c>
      <c r="C114" s="435">
        <v>649948.62</v>
      </c>
      <c r="E114" s="435"/>
    </row>
    <row r="115" spans="1:5">
      <c r="A115" s="434">
        <v>14300921</v>
      </c>
      <c r="B115" s="434" t="s">
        <v>446</v>
      </c>
      <c r="C115" s="435">
        <v>667342.82999999996</v>
      </c>
      <c r="E115" s="435"/>
    </row>
    <row r="116" spans="1:5">
      <c r="A116" s="434">
        <v>14301022</v>
      </c>
      <c r="B116" s="434" t="s">
        <v>162</v>
      </c>
      <c r="C116" s="435">
        <v>6028700.21</v>
      </c>
      <c r="E116" s="435"/>
    </row>
    <row r="117" spans="1:5">
      <c r="A117" s="434">
        <v>14301033</v>
      </c>
      <c r="B117" s="434" t="s">
        <v>1734</v>
      </c>
      <c r="C117" s="435">
        <v>-16717.05</v>
      </c>
      <c r="E117" s="435"/>
    </row>
    <row r="118" spans="1:5">
      <c r="A118" s="434">
        <v>14301041</v>
      </c>
      <c r="B118" s="434" t="s">
        <v>1792</v>
      </c>
      <c r="C118" s="435">
        <v>6951.6</v>
      </c>
      <c r="E118" s="435"/>
    </row>
    <row r="119" spans="1:5">
      <c r="A119" s="434">
        <v>14301043</v>
      </c>
      <c r="B119" s="434" t="s">
        <v>2092</v>
      </c>
      <c r="C119" s="435">
        <v>1061338.3500000001</v>
      </c>
      <c r="E119" s="435"/>
    </row>
    <row r="120" spans="1:5">
      <c r="A120" s="434">
        <v>14400311</v>
      </c>
      <c r="B120" s="434" t="s">
        <v>1615</v>
      </c>
      <c r="C120" s="435">
        <v>-6426726.8200000003</v>
      </c>
      <c r="E120" s="435"/>
    </row>
    <row r="121" spans="1:5">
      <c r="A121" s="434">
        <v>14400312</v>
      </c>
      <c r="B121" s="434" t="s">
        <v>1616</v>
      </c>
      <c r="C121" s="435">
        <v>-1875148.31</v>
      </c>
      <c r="E121" s="435"/>
    </row>
    <row r="122" spans="1:5">
      <c r="A122" s="434">
        <v>14400313</v>
      </c>
      <c r="B122" s="434" t="s">
        <v>1644</v>
      </c>
      <c r="C122" s="435">
        <v>-1876238.66</v>
      </c>
      <c r="E122" s="435"/>
    </row>
    <row r="123" spans="1:5">
      <c r="A123" s="434">
        <v>14400343</v>
      </c>
      <c r="B123" s="434" t="s">
        <v>744</v>
      </c>
      <c r="C123" s="435">
        <v>-1718136.94</v>
      </c>
      <c r="E123" s="435"/>
    </row>
    <row r="124" spans="1:5">
      <c r="A124" s="434">
        <v>14400353</v>
      </c>
      <c r="B124" s="434" t="s">
        <v>1617</v>
      </c>
      <c r="C124" s="435">
        <v>-649948.62</v>
      </c>
      <c r="E124" s="435"/>
    </row>
    <row r="125" spans="1:5">
      <c r="A125" s="434">
        <v>14600000</v>
      </c>
      <c r="B125" s="434" t="s">
        <v>95</v>
      </c>
      <c r="C125" s="435">
        <v>513887.43</v>
      </c>
      <c r="E125" s="435"/>
    </row>
    <row r="126" spans="1:5">
      <c r="A126" s="434">
        <v>15100021</v>
      </c>
      <c r="B126" s="434" t="s">
        <v>112</v>
      </c>
      <c r="C126" s="435">
        <v>2566048.16</v>
      </c>
      <c r="E126" s="435"/>
    </row>
    <row r="127" spans="1:5">
      <c r="A127" s="434">
        <v>15100031</v>
      </c>
      <c r="B127" s="434" t="s">
        <v>9</v>
      </c>
      <c r="C127" s="435">
        <v>3144737.14</v>
      </c>
      <c r="E127" s="435"/>
    </row>
    <row r="128" spans="1:5">
      <c r="A128" s="434">
        <v>15100041</v>
      </c>
      <c r="B128" s="434" t="s">
        <v>605</v>
      </c>
      <c r="C128" s="435">
        <v>252536.93</v>
      </c>
      <c r="E128" s="435"/>
    </row>
    <row r="129" spans="1:5">
      <c r="A129" s="434">
        <v>15100061</v>
      </c>
      <c r="B129" s="434" t="s">
        <v>462</v>
      </c>
      <c r="C129" s="435">
        <v>45674.81</v>
      </c>
      <c r="E129" s="435"/>
    </row>
    <row r="130" spans="1:5">
      <c r="A130" s="434">
        <v>15100081</v>
      </c>
      <c r="B130" s="434" t="s">
        <v>606</v>
      </c>
      <c r="C130" s="435">
        <v>1538235.79</v>
      </c>
      <c r="E130" s="435"/>
    </row>
    <row r="131" spans="1:5">
      <c r="A131" s="434">
        <v>15100091</v>
      </c>
      <c r="B131" s="434" t="s">
        <v>1189</v>
      </c>
      <c r="C131" s="435">
        <v>1780368.16</v>
      </c>
      <c r="E131" s="435"/>
    </row>
    <row r="132" spans="1:5">
      <c r="A132" s="434">
        <v>15100101</v>
      </c>
      <c r="B132" s="434" t="s">
        <v>90</v>
      </c>
      <c r="C132" s="435">
        <v>4583257.29</v>
      </c>
      <c r="E132" s="435"/>
    </row>
    <row r="133" spans="1:5">
      <c r="A133" s="434">
        <v>15100122</v>
      </c>
      <c r="B133" s="434" t="s">
        <v>217</v>
      </c>
      <c r="C133" s="435">
        <v>296599.96000000002</v>
      </c>
      <c r="E133" s="435"/>
    </row>
    <row r="134" spans="1:5">
      <c r="A134" s="434">
        <v>15100181</v>
      </c>
      <c r="B134" s="434" t="s">
        <v>753</v>
      </c>
      <c r="C134" s="435">
        <v>100478.11</v>
      </c>
      <c r="E134" s="435"/>
    </row>
    <row r="135" spans="1:5">
      <c r="A135" s="434">
        <v>15100211</v>
      </c>
      <c r="B135" s="434" t="s">
        <v>63</v>
      </c>
      <c r="C135" s="435">
        <v>119209.68</v>
      </c>
      <c r="E135" s="435"/>
    </row>
    <row r="136" spans="1:5">
      <c r="A136" s="434">
        <v>15100221</v>
      </c>
      <c r="B136" s="434" t="s">
        <v>737</v>
      </c>
      <c r="C136" s="435">
        <v>1577812.36</v>
      </c>
      <c r="E136" s="435"/>
    </row>
    <row r="137" spans="1:5">
      <c r="A137" s="434">
        <v>15100271</v>
      </c>
      <c r="B137" s="434" t="s">
        <v>1535</v>
      </c>
      <c r="C137" s="435">
        <v>2765952.67</v>
      </c>
      <c r="E137" s="435"/>
    </row>
    <row r="138" spans="1:5">
      <c r="A138" s="434">
        <v>15111001</v>
      </c>
      <c r="B138" s="434" t="s">
        <v>696</v>
      </c>
      <c r="C138" s="435">
        <v>248086.12</v>
      </c>
      <c r="E138" s="435"/>
    </row>
    <row r="139" spans="1:5">
      <c r="A139" s="434">
        <v>15400023</v>
      </c>
      <c r="B139" s="434" t="s">
        <v>897</v>
      </c>
      <c r="C139" s="435">
        <v>10671189.449999999</v>
      </c>
      <c r="E139" s="435"/>
    </row>
    <row r="140" spans="1:5">
      <c r="A140" s="434">
        <v>15400031</v>
      </c>
      <c r="B140" s="434" t="s">
        <v>600</v>
      </c>
      <c r="C140" s="435">
        <v>5720065.54</v>
      </c>
      <c r="E140" s="435"/>
    </row>
    <row r="141" spans="1:5">
      <c r="A141" s="434">
        <v>15400033</v>
      </c>
      <c r="B141" s="434" t="s">
        <v>632</v>
      </c>
      <c r="C141" s="435">
        <v>-10671189.449999999</v>
      </c>
      <c r="E141" s="435"/>
    </row>
    <row r="142" spans="1:5">
      <c r="A142" s="434">
        <v>15400041</v>
      </c>
      <c r="B142" s="434" t="s">
        <v>470</v>
      </c>
      <c r="C142" s="435">
        <v>4290068.03</v>
      </c>
      <c r="E142" s="435"/>
    </row>
    <row r="143" spans="1:5">
      <c r="A143" s="434">
        <v>15400061</v>
      </c>
      <c r="B143" s="434" t="s">
        <v>636</v>
      </c>
      <c r="C143" s="435">
        <v>18588583.510000002</v>
      </c>
      <c r="E143" s="435"/>
    </row>
    <row r="144" spans="1:5">
      <c r="A144" s="434">
        <v>15400101</v>
      </c>
      <c r="B144" s="434" t="s">
        <v>287</v>
      </c>
      <c r="C144" s="435">
        <v>34932676.450000003</v>
      </c>
      <c r="E144" s="435"/>
    </row>
    <row r="145" spans="1:5">
      <c r="A145" s="434">
        <v>15400102</v>
      </c>
      <c r="B145" s="434" t="s">
        <v>288</v>
      </c>
      <c r="C145" s="435">
        <v>6354088.6699999999</v>
      </c>
    </row>
    <row r="146" spans="1:5">
      <c r="A146" s="434">
        <v>15400103</v>
      </c>
      <c r="B146" s="434" t="s">
        <v>638</v>
      </c>
      <c r="C146" s="435">
        <v>4958438.9400000004</v>
      </c>
      <c r="E146" s="435"/>
    </row>
    <row r="147" spans="1:5">
      <c r="A147" s="434">
        <v>15400181</v>
      </c>
      <c r="B147" s="434" t="s">
        <v>1505</v>
      </c>
      <c r="C147" s="435">
        <v>2837125.37</v>
      </c>
      <c r="E147" s="435"/>
    </row>
    <row r="148" spans="1:5">
      <c r="A148" s="434">
        <v>15600003</v>
      </c>
      <c r="B148" s="434" t="s">
        <v>1797</v>
      </c>
      <c r="C148" s="435">
        <v>156115.41</v>
      </c>
    </row>
    <row r="149" spans="1:5">
      <c r="A149" s="434">
        <v>15810001</v>
      </c>
      <c r="B149" s="434" t="s">
        <v>1965</v>
      </c>
      <c r="C149" s="435">
        <v>34267.199999999997</v>
      </c>
      <c r="E149" s="435"/>
    </row>
    <row r="150" spans="1:5">
      <c r="A150" s="434">
        <v>16300023</v>
      </c>
      <c r="B150" s="434" t="s">
        <v>662</v>
      </c>
      <c r="C150" s="435">
        <v>4080774.94</v>
      </c>
      <c r="E150" s="435"/>
    </row>
    <row r="151" spans="1:5">
      <c r="A151" s="434">
        <v>16300063</v>
      </c>
      <c r="B151" s="434" t="s">
        <v>663</v>
      </c>
      <c r="C151" s="435">
        <v>741987.98</v>
      </c>
      <c r="E151" s="435"/>
    </row>
    <row r="152" spans="1:5">
      <c r="A152" s="434">
        <v>16410002</v>
      </c>
      <c r="B152" s="434" t="s">
        <v>679</v>
      </c>
      <c r="C152" s="435">
        <v>21641662.699999999</v>
      </c>
      <c r="E152" s="435"/>
    </row>
    <row r="153" spans="1:5">
      <c r="A153" s="434">
        <v>16410012</v>
      </c>
      <c r="B153" s="434" t="s">
        <v>396</v>
      </c>
      <c r="C153" s="435">
        <v>3340365.13</v>
      </c>
      <c r="E153" s="435"/>
    </row>
    <row r="154" spans="1:5">
      <c r="A154" s="434">
        <v>16410022</v>
      </c>
      <c r="B154" s="434" t="s">
        <v>138</v>
      </c>
      <c r="C154" s="435">
        <v>22451328.32</v>
      </c>
      <c r="E154" s="435"/>
    </row>
    <row r="155" spans="1:5">
      <c r="A155" s="434">
        <v>16420002</v>
      </c>
      <c r="B155" s="434" t="s">
        <v>293</v>
      </c>
      <c r="C155" s="435">
        <v>576201.30000000005</v>
      </c>
      <c r="E155" s="435"/>
    </row>
    <row r="156" spans="1:5">
      <c r="A156" s="434">
        <v>16420012</v>
      </c>
      <c r="B156" s="434" t="s">
        <v>38</v>
      </c>
      <c r="C156" s="435">
        <v>62446.22</v>
      </c>
      <c r="E156" s="435"/>
    </row>
    <row r="157" spans="1:5">
      <c r="A157" s="434">
        <v>16500013</v>
      </c>
      <c r="B157" s="434" t="s">
        <v>294</v>
      </c>
      <c r="C157" s="435">
        <v>354682.09</v>
      </c>
      <c r="E157" s="435"/>
    </row>
    <row r="158" spans="1:5">
      <c r="A158" s="434">
        <v>16500063</v>
      </c>
      <c r="B158" s="434" t="s">
        <v>1034</v>
      </c>
      <c r="C158" s="435">
        <v>36644.879999999997</v>
      </c>
      <c r="E158" s="435"/>
    </row>
    <row r="159" spans="1:5">
      <c r="A159" s="434">
        <v>16500071</v>
      </c>
      <c r="B159" s="434" t="s">
        <v>1452</v>
      </c>
      <c r="C159" s="435">
        <v>120627.31</v>
      </c>
      <c r="E159" s="435"/>
    </row>
    <row r="160" spans="1:5">
      <c r="A160" s="434">
        <v>16500083</v>
      </c>
      <c r="B160" s="434" t="s">
        <v>193</v>
      </c>
      <c r="C160" s="435">
        <v>1529012.5</v>
      </c>
      <c r="E160" s="435"/>
    </row>
    <row r="161" spans="1:5">
      <c r="A161" s="434">
        <v>16500103</v>
      </c>
      <c r="B161" s="434" t="s">
        <v>165</v>
      </c>
      <c r="C161" s="435">
        <v>40000</v>
      </c>
      <c r="E161" s="435"/>
    </row>
    <row r="162" spans="1:5">
      <c r="A162" s="434">
        <v>16500123</v>
      </c>
      <c r="B162" s="434" t="s">
        <v>366</v>
      </c>
      <c r="C162" s="435">
        <v>383967.7</v>
      </c>
      <c r="E162" s="435"/>
    </row>
    <row r="163" spans="1:5">
      <c r="A163" s="434">
        <v>16500143</v>
      </c>
      <c r="B163" s="434" t="s">
        <v>1403</v>
      </c>
      <c r="C163" s="435">
        <v>292483.06</v>
      </c>
      <c r="E163" s="435"/>
    </row>
    <row r="164" spans="1:5">
      <c r="A164" s="434">
        <v>16500173</v>
      </c>
      <c r="B164" s="434" t="s">
        <v>1583</v>
      </c>
      <c r="C164" s="435">
        <v>35096.93</v>
      </c>
      <c r="E164" s="435"/>
    </row>
    <row r="165" spans="1:5">
      <c r="A165" s="434">
        <v>16500183</v>
      </c>
      <c r="B165" s="434" t="s">
        <v>1594</v>
      </c>
      <c r="C165" s="435">
        <v>146665.65</v>
      </c>
      <c r="E165" s="435"/>
    </row>
    <row r="166" spans="1:5">
      <c r="A166" s="434">
        <v>16500251</v>
      </c>
      <c r="B166" s="434" t="s">
        <v>1531</v>
      </c>
      <c r="C166" s="435">
        <v>2722.61</v>
      </c>
      <c r="E166" s="435"/>
    </row>
    <row r="167" spans="1:5">
      <c r="A167" s="434">
        <v>16500283</v>
      </c>
      <c r="B167" s="434" t="s">
        <v>365</v>
      </c>
      <c r="C167" s="435">
        <v>493845.7</v>
      </c>
      <c r="E167" s="435"/>
    </row>
    <row r="168" spans="1:5">
      <c r="A168" s="434">
        <v>16500333</v>
      </c>
      <c r="B168" s="434" t="s">
        <v>579</v>
      </c>
      <c r="C168" s="435">
        <v>1395</v>
      </c>
      <c r="E168" s="435"/>
    </row>
    <row r="169" spans="1:5">
      <c r="A169" s="434">
        <v>16500373</v>
      </c>
      <c r="B169" s="434" t="s">
        <v>230</v>
      </c>
      <c r="C169" s="435">
        <v>4089.99</v>
      </c>
      <c r="E169" s="435"/>
    </row>
    <row r="170" spans="1:5">
      <c r="A170" s="434">
        <v>16500383</v>
      </c>
      <c r="B170" s="434" t="s">
        <v>1162</v>
      </c>
      <c r="C170" s="435">
        <v>1091207.1399999999</v>
      </c>
      <c r="E170" s="435"/>
    </row>
    <row r="171" spans="1:5">
      <c r="A171" s="434">
        <v>16500413</v>
      </c>
      <c r="B171" s="434" t="s">
        <v>1574</v>
      </c>
      <c r="C171" s="435">
        <v>74356.34</v>
      </c>
      <c r="E171" s="435"/>
    </row>
    <row r="172" spans="1:5">
      <c r="A172" s="434">
        <v>16500433</v>
      </c>
      <c r="B172" s="434" t="s">
        <v>1349</v>
      </c>
      <c r="C172" s="435">
        <v>56885.52</v>
      </c>
      <c r="E172" s="435"/>
    </row>
    <row r="173" spans="1:5">
      <c r="A173" s="434">
        <v>16500443</v>
      </c>
      <c r="B173" s="434" t="s">
        <v>1350</v>
      </c>
      <c r="C173" s="435">
        <v>52519.63</v>
      </c>
      <c r="E173" s="435"/>
    </row>
    <row r="174" spans="1:5">
      <c r="A174" s="434">
        <v>16500532</v>
      </c>
      <c r="B174" s="434" t="s">
        <v>1667</v>
      </c>
      <c r="C174" s="435">
        <v>3058256.25</v>
      </c>
      <c r="E174" s="435"/>
    </row>
    <row r="175" spans="1:5">
      <c r="A175" s="434">
        <v>16500563</v>
      </c>
      <c r="B175" s="434" t="s">
        <v>81</v>
      </c>
      <c r="C175" s="435">
        <v>24339.45</v>
      </c>
      <c r="E175" s="435"/>
    </row>
    <row r="176" spans="1:5">
      <c r="A176" s="434">
        <v>16500583</v>
      </c>
      <c r="B176" s="434" t="s">
        <v>545</v>
      </c>
      <c r="C176" s="435">
        <v>31861.78</v>
      </c>
      <c r="E176" s="435"/>
    </row>
    <row r="177" spans="1:5">
      <c r="A177" s="434">
        <v>16500591</v>
      </c>
      <c r="B177" s="434" t="s">
        <v>480</v>
      </c>
      <c r="C177" s="435">
        <v>283987.14</v>
      </c>
      <c r="E177" s="435"/>
    </row>
    <row r="178" spans="1:5">
      <c r="A178" s="434">
        <v>16500601</v>
      </c>
      <c r="B178" s="434" t="s">
        <v>465</v>
      </c>
      <c r="C178" s="435">
        <v>1212816.53</v>
      </c>
      <c r="E178" s="435"/>
    </row>
    <row r="179" spans="1:5">
      <c r="A179" s="434">
        <v>16500611</v>
      </c>
      <c r="B179" s="434" t="s">
        <v>381</v>
      </c>
      <c r="C179" s="435">
        <v>119554.9</v>
      </c>
      <c r="E179" s="435"/>
    </row>
    <row r="180" spans="1:5">
      <c r="A180" s="434">
        <v>16500612</v>
      </c>
      <c r="B180" s="434" t="s">
        <v>550</v>
      </c>
      <c r="C180" s="435">
        <v>74976.600000000006</v>
      </c>
      <c r="E180" s="435"/>
    </row>
    <row r="181" spans="1:5">
      <c r="A181" s="434">
        <v>16500622</v>
      </c>
      <c r="B181" s="434" t="s">
        <v>998</v>
      </c>
      <c r="C181" s="435">
        <v>14642.3</v>
      </c>
      <c r="E181" s="435"/>
    </row>
    <row r="182" spans="1:5">
      <c r="A182" s="434">
        <v>16500623</v>
      </c>
      <c r="B182" s="434" t="s">
        <v>260</v>
      </c>
      <c r="C182" s="435">
        <v>29727.8</v>
      </c>
    </row>
    <row r="183" spans="1:5">
      <c r="A183" s="434">
        <v>16500633</v>
      </c>
      <c r="B183" s="434" t="s">
        <v>1164</v>
      </c>
      <c r="C183" s="435">
        <v>168347.7</v>
      </c>
    </row>
    <row r="184" spans="1:5">
      <c r="A184" s="434">
        <v>16500643</v>
      </c>
      <c r="B184" s="434" t="s">
        <v>1938</v>
      </c>
      <c r="C184" s="435">
        <v>87600</v>
      </c>
      <c r="E184" s="435"/>
    </row>
    <row r="185" spans="1:5">
      <c r="A185" s="434">
        <v>16500651</v>
      </c>
      <c r="B185" s="434" t="s">
        <v>227</v>
      </c>
      <c r="C185" s="435">
        <v>1033959.46</v>
      </c>
      <c r="E185" s="435"/>
    </row>
    <row r="186" spans="1:5">
      <c r="A186" s="434">
        <v>16500661</v>
      </c>
      <c r="B186" s="434" t="s">
        <v>228</v>
      </c>
      <c r="C186" s="435">
        <v>2236904.66</v>
      </c>
      <c r="E186" s="435"/>
    </row>
    <row r="187" spans="1:5">
      <c r="A187" s="434">
        <v>16500671</v>
      </c>
      <c r="B187" s="434" t="s">
        <v>229</v>
      </c>
      <c r="C187" s="435">
        <v>2166807.35</v>
      </c>
      <c r="E187" s="435"/>
    </row>
    <row r="188" spans="1:5">
      <c r="A188" s="434">
        <v>16500673</v>
      </c>
      <c r="B188" s="434" t="s">
        <v>1364</v>
      </c>
      <c r="C188" s="435">
        <v>37594.69</v>
      </c>
    </row>
    <row r="189" spans="1:5">
      <c r="A189" s="434">
        <v>16500681</v>
      </c>
      <c r="B189" s="434" t="s">
        <v>466</v>
      </c>
      <c r="C189" s="435">
        <v>63904.85</v>
      </c>
    </row>
    <row r="190" spans="1:5">
      <c r="A190" s="434">
        <v>16500683</v>
      </c>
      <c r="B190" s="434" t="s">
        <v>1706</v>
      </c>
      <c r="C190" s="435">
        <v>15330</v>
      </c>
      <c r="E190" s="435"/>
    </row>
    <row r="191" spans="1:5">
      <c r="A191" s="434">
        <v>16500693</v>
      </c>
      <c r="B191" s="434" t="s">
        <v>1212</v>
      </c>
      <c r="C191" s="435">
        <v>48565.279999999999</v>
      </c>
      <c r="E191" s="435"/>
    </row>
    <row r="192" spans="1:5">
      <c r="A192" s="434">
        <v>16500703</v>
      </c>
      <c r="B192" s="434" t="s">
        <v>1229</v>
      </c>
      <c r="C192" s="435">
        <v>25244.15</v>
      </c>
      <c r="E192" s="435"/>
    </row>
    <row r="193" spans="1:5">
      <c r="A193" s="434">
        <v>16500731</v>
      </c>
      <c r="B193" s="434" t="s">
        <v>715</v>
      </c>
      <c r="C193" s="435">
        <v>482909.6</v>
      </c>
      <c r="E193" s="435"/>
    </row>
    <row r="194" spans="1:5">
      <c r="A194" s="434">
        <v>16500741</v>
      </c>
      <c r="B194" s="434" t="s">
        <v>716</v>
      </c>
      <c r="C194" s="435">
        <v>541444.1</v>
      </c>
      <c r="E194" s="435"/>
    </row>
    <row r="195" spans="1:5">
      <c r="A195" s="434">
        <v>16500743</v>
      </c>
      <c r="B195" s="434" t="s">
        <v>1231</v>
      </c>
      <c r="C195" s="435">
        <v>100855.5</v>
      </c>
      <c r="E195" s="435"/>
    </row>
    <row r="196" spans="1:5">
      <c r="A196" s="434">
        <v>16500753</v>
      </c>
      <c r="B196" s="434" t="s">
        <v>1232</v>
      </c>
      <c r="C196" s="435">
        <v>462432.36</v>
      </c>
      <c r="E196" s="435"/>
    </row>
    <row r="197" spans="1:5">
      <c r="A197" s="434">
        <v>16500763</v>
      </c>
      <c r="B197" s="434" t="s">
        <v>1720</v>
      </c>
      <c r="C197" s="435">
        <v>85686.51</v>
      </c>
      <c r="E197" s="435"/>
    </row>
    <row r="198" spans="1:5">
      <c r="A198" s="434">
        <v>16500783</v>
      </c>
      <c r="B198" s="434" t="s">
        <v>1466</v>
      </c>
      <c r="C198" s="435">
        <v>74486.28</v>
      </c>
    </row>
    <row r="199" spans="1:5">
      <c r="A199" s="434">
        <v>16500881</v>
      </c>
      <c r="B199" s="434" t="s">
        <v>1098</v>
      </c>
      <c r="C199" s="435">
        <v>125000</v>
      </c>
    </row>
    <row r="200" spans="1:5">
      <c r="A200" s="434">
        <v>16500893</v>
      </c>
      <c r="B200" s="434" t="s">
        <v>1454</v>
      </c>
      <c r="C200" s="435">
        <v>247716.77</v>
      </c>
      <c r="E200" s="435"/>
    </row>
    <row r="201" spans="1:5">
      <c r="A201" s="434">
        <v>16500901</v>
      </c>
      <c r="B201" s="434" t="s">
        <v>1356</v>
      </c>
      <c r="C201" s="435">
        <v>311705.77</v>
      </c>
      <c r="E201" s="435"/>
    </row>
    <row r="202" spans="1:5">
      <c r="A202" s="434">
        <v>16500911</v>
      </c>
      <c r="B202" s="434" t="s">
        <v>1523</v>
      </c>
      <c r="C202" s="435">
        <v>232889</v>
      </c>
      <c r="E202" s="435"/>
    </row>
    <row r="203" spans="1:5">
      <c r="A203" s="434">
        <v>16500953</v>
      </c>
      <c r="B203" s="434" t="s">
        <v>2020</v>
      </c>
      <c r="C203" s="435">
        <v>70159.08</v>
      </c>
      <c r="E203" s="435"/>
    </row>
    <row r="204" spans="1:5">
      <c r="A204" s="434">
        <v>16501003</v>
      </c>
      <c r="B204" s="434" t="s">
        <v>647</v>
      </c>
      <c r="C204" s="435">
        <v>41580.699999999997</v>
      </c>
      <c r="E204" s="435"/>
    </row>
    <row r="205" spans="1:5">
      <c r="A205" s="434">
        <v>16501013</v>
      </c>
      <c r="B205" s="434" t="s">
        <v>999</v>
      </c>
      <c r="C205" s="435">
        <v>648203.61</v>
      </c>
      <c r="E205" s="435"/>
    </row>
    <row r="206" spans="1:5">
      <c r="A206" s="434">
        <v>16501051</v>
      </c>
      <c r="B206" s="434" t="s">
        <v>1532</v>
      </c>
      <c r="C206" s="435">
        <v>49002.8</v>
      </c>
      <c r="E206" s="435"/>
    </row>
    <row r="207" spans="1:5">
      <c r="A207" s="434">
        <v>16501083</v>
      </c>
      <c r="B207" s="434" t="s">
        <v>1529</v>
      </c>
      <c r="C207" s="435">
        <v>22601.17</v>
      </c>
    </row>
    <row r="208" spans="1:5">
      <c r="A208" s="434">
        <v>16501103</v>
      </c>
      <c r="B208" s="434" t="s">
        <v>2093</v>
      </c>
      <c r="C208" s="435">
        <v>113018.53</v>
      </c>
    </row>
    <row r="209" spans="1:5">
      <c r="A209" s="434">
        <v>16502001</v>
      </c>
      <c r="B209" s="434" t="s">
        <v>2094</v>
      </c>
      <c r="C209" s="435">
        <v>35144</v>
      </c>
      <c r="E209" s="435"/>
    </row>
    <row r="210" spans="1:5">
      <c r="A210" s="434">
        <v>16502003</v>
      </c>
      <c r="B210" s="434" t="s">
        <v>1707</v>
      </c>
      <c r="C210" s="435">
        <v>11983.67</v>
      </c>
      <c r="E210" s="435"/>
    </row>
    <row r="211" spans="1:5">
      <c r="A211" s="434">
        <v>16502011</v>
      </c>
      <c r="B211" s="434" t="s">
        <v>1917</v>
      </c>
      <c r="C211" s="435">
        <v>19213.86</v>
      </c>
      <c r="E211" s="435"/>
    </row>
    <row r="212" spans="1:5">
      <c r="A212" s="434">
        <v>16502013</v>
      </c>
      <c r="B212" s="434" t="s">
        <v>1788</v>
      </c>
      <c r="C212" s="435">
        <v>97870.74</v>
      </c>
      <c r="E212" s="435"/>
    </row>
    <row r="213" spans="1:5">
      <c r="A213" s="434">
        <v>16502021</v>
      </c>
      <c r="B213" s="434" t="s">
        <v>2095</v>
      </c>
      <c r="C213" s="435">
        <v>54130</v>
      </c>
      <c r="E213" s="435"/>
    </row>
    <row r="214" spans="1:5">
      <c r="A214" s="434">
        <v>16502023</v>
      </c>
      <c r="B214" s="434" t="s">
        <v>1725</v>
      </c>
      <c r="C214" s="435">
        <v>127435.63</v>
      </c>
      <c r="E214" s="435"/>
    </row>
    <row r="215" spans="1:5">
      <c r="A215" s="434">
        <v>16502033</v>
      </c>
      <c r="B215" s="434" t="s">
        <v>1766</v>
      </c>
      <c r="C215" s="435">
        <v>60000</v>
      </c>
      <c r="E215" s="435"/>
    </row>
    <row r="216" spans="1:5">
      <c r="A216" s="434">
        <v>16502053</v>
      </c>
      <c r="B216" s="434" t="s">
        <v>1811</v>
      </c>
      <c r="C216" s="435">
        <v>16830.490000000002</v>
      </c>
      <c r="E216" s="435"/>
    </row>
    <row r="217" spans="1:5">
      <c r="A217" s="434">
        <v>16502063</v>
      </c>
      <c r="B217" s="434" t="s">
        <v>1830</v>
      </c>
      <c r="C217" s="435">
        <v>28766.17</v>
      </c>
      <c r="E217" s="435"/>
    </row>
    <row r="218" spans="1:5">
      <c r="A218" s="434">
        <v>16502083</v>
      </c>
      <c r="B218" s="434" t="s">
        <v>1852</v>
      </c>
      <c r="C218" s="435">
        <v>58526.52</v>
      </c>
      <c r="E218" s="435"/>
    </row>
    <row r="219" spans="1:5">
      <c r="A219" s="434">
        <v>16502103</v>
      </c>
      <c r="B219" s="434" t="s">
        <v>1895</v>
      </c>
      <c r="C219" s="435">
        <v>97295</v>
      </c>
      <c r="E219" s="435"/>
    </row>
    <row r="220" spans="1:5">
      <c r="A220" s="434">
        <v>16502113</v>
      </c>
      <c r="B220" s="434" t="s">
        <v>1911</v>
      </c>
      <c r="C220" s="435">
        <v>75452.36</v>
      </c>
      <c r="E220" s="435"/>
    </row>
    <row r="221" spans="1:5">
      <c r="A221" s="434">
        <v>16502123</v>
      </c>
      <c r="B221" s="434" t="s">
        <v>1985</v>
      </c>
      <c r="C221" s="435">
        <v>13140.78</v>
      </c>
      <c r="E221" s="435"/>
    </row>
    <row r="222" spans="1:5">
      <c r="A222" s="434">
        <v>16502133</v>
      </c>
      <c r="B222" s="434" t="s">
        <v>2066</v>
      </c>
      <c r="C222" s="435">
        <v>258595.20000000001</v>
      </c>
      <c r="E222" s="435"/>
    </row>
    <row r="223" spans="1:5">
      <c r="A223" s="434">
        <v>16502143</v>
      </c>
      <c r="B223" s="434" t="s">
        <v>2123</v>
      </c>
      <c r="C223" s="435">
        <v>99653.16</v>
      </c>
      <c r="E223" s="435"/>
    </row>
    <row r="224" spans="1:5">
      <c r="A224" s="434">
        <v>16502153</v>
      </c>
      <c r="B224" s="434" t="s">
        <v>2124</v>
      </c>
      <c r="C224" s="435">
        <v>189263.87</v>
      </c>
      <c r="E224" s="435"/>
    </row>
    <row r="225" spans="1:5">
      <c r="A225" s="434">
        <v>16502163</v>
      </c>
      <c r="B225" s="434" t="s">
        <v>2138</v>
      </c>
      <c r="C225" s="435">
        <v>72664.2</v>
      </c>
    </row>
    <row r="226" spans="1:5">
      <c r="A226" s="434">
        <v>16504003</v>
      </c>
      <c r="B226" s="434" t="s">
        <v>1730</v>
      </c>
      <c r="C226" s="435">
        <v>29382.5</v>
      </c>
    </row>
    <row r="227" spans="1:5">
      <c r="A227" s="434">
        <v>16504013</v>
      </c>
      <c r="B227" s="434" t="s">
        <v>1789</v>
      </c>
      <c r="C227" s="435">
        <v>8156</v>
      </c>
      <c r="E227" s="435"/>
    </row>
    <row r="228" spans="1:5">
      <c r="A228" s="434">
        <v>16504033</v>
      </c>
      <c r="B228" s="434" t="s">
        <v>1767</v>
      </c>
      <c r="C228" s="435">
        <v>105000</v>
      </c>
      <c r="E228" s="435"/>
    </row>
    <row r="229" spans="1:5">
      <c r="A229" s="434">
        <v>16504043</v>
      </c>
      <c r="B229" s="434" t="s">
        <v>1938</v>
      </c>
      <c r="C229" s="435">
        <v>80300</v>
      </c>
      <c r="E229" s="435"/>
    </row>
    <row r="230" spans="1:5">
      <c r="A230" s="434">
        <v>16504053</v>
      </c>
      <c r="B230" s="434" t="s">
        <v>2125</v>
      </c>
      <c r="C230" s="435">
        <v>348786.04</v>
      </c>
      <c r="E230" s="435"/>
    </row>
    <row r="231" spans="1:5">
      <c r="A231" s="434">
        <v>17300001</v>
      </c>
      <c r="B231" s="434" t="s">
        <v>1393</v>
      </c>
      <c r="C231" s="435">
        <v>111756419.16</v>
      </c>
      <c r="E231" s="435"/>
    </row>
    <row r="232" spans="1:5">
      <c r="A232" s="434">
        <v>17300002</v>
      </c>
      <c r="B232" s="434" t="s">
        <v>932</v>
      </c>
      <c r="C232" s="435">
        <v>37005792.979999997</v>
      </c>
      <c r="E232" s="435"/>
    </row>
    <row r="233" spans="1:5">
      <c r="A233" s="434">
        <v>17400001</v>
      </c>
      <c r="B233" s="434" t="s">
        <v>933</v>
      </c>
      <c r="C233" s="435">
        <v>22485722.829999998</v>
      </c>
      <c r="E233" s="435"/>
    </row>
    <row r="234" spans="1:5">
      <c r="A234" s="434">
        <v>17500001</v>
      </c>
      <c r="B234" s="434" t="s">
        <v>1477</v>
      </c>
      <c r="C234" s="435">
        <v>13921509.18</v>
      </c>
      <c r="E234" s="435"/>
    </row>
    <row r="235" spans="1:5">
      <c r="A235" s="434">
        <v>17500002</v>
      </c>
      <c r="B235" s="434" t="s">
        <v>1478</v>
      </c>
      <c r="C235" s="435">
        <v>6119202.8499999996</v>
      </c>
      <c r="E235" s="435"/>
    </row>
    <row r="236" spans="1:5">
      <c r="A236" s="434">
        <v>17500011</v>
      </c>
      <c r="B236" s="434" t="s">
        <v>1479</v>
      </c>
      <c r="C236" s="435">
        <v>2348323.31</v>
      </c>
      <c r="E236" s="435"/>
    </row>
    <row r="237" spans="1:5">
      <c r="A237" s="434">
        <v>17500012</v>
      </c>
      <c r="B237" s="434" t="s">
        <v>1480</v>
      </c>
      <c r="C237" s="435">
        <v>803325.47</v>
      </c>
      <c r="E237" s="435"/>
    </row>
    <row r="238" spans="1:5">
      <c r="A238" s="434">
        <v>18100003</v>
      </c>
      <c r="B238" s="434" t="s">
        <v>501</v>
      </c>
      <c r="C238" s="435">
        <v>264938.48</v>
      </c>
      <c r="E238" s="435"/>
    </row>
    <row r="239" spans="1:5">
      <c r="A239" s="434">
        <v>18100093</v>
      </c>
      <c r="B239" s="434" t="s">
        <v>105</v>
      </c>
      <c r="C239" s="435">
        <v>45033.18</v>
      </c>
      <c r="E239" s="435"/>
    </row>
    <row r="240" spans="1:5">
      <c r="A240" s="434">
        <v>18100203</v>
      </c>
      <c r="B240" s="434" t="s">
        <v>1031</v>
      </c>
      <c r="C240" s="435">
        <v>1606164.8</v>
      </c>
      <c r="E240" s="435"/>
    </row>
    <row r="241" spans="1:5">
      <c r="A241" s="434">
        <v>18100213</v>
      </c>
      <c r="B241" s="434" t="s">
        <v>2034</v>
      </c>
      <c r="C241" s="435">
        <v>4468472.99</v>
      </c>
      <c r="E241" s="435"/>
    </row>
    <row r="242" spans="1:5">
      <c r="A242" s="434">
        <v>18100223</v>
      </c>
      <c r="B242" s="434" t="s">
        <v>1659</v>
      </c>
      <c r="C242" s="435">
        <v>1268429.44</v>
      </c>
      <c r="E242" s="435"/>
    </row>
    <row r="243" spans="1:5">
      <c r="A243" s="434">
        <v>18100233</v>
      </c>
      <c r="B243" s="434" t="s">
        <v>1660</v>
      </c>
      <c r="C243" s="435">
        <v>214357.25</v>
      </c>
      <c r="E243" s="435"/>
    </row>
    <row r="244" spans="1:5">
      <c r="A244" s="434">
        <v>18100473</v>
      </c>
      <c r="B244" s="434" t="s">
        <v>659</v>
      </c>
      <c r="C244" s="435">
        <v>1222540.44</v>
      </c>
      <c r="E244" s="435"/>
    </row>
    <row r="245" spans="1:5">
      <c r="A245" s="434">
        <v>18100493</v>
      </c>
      <c r="B245" s="434" t="s">
        <v>347</v>
      </c>
      <c r="C245" s="435">
        <v>425255.51</v>
      </c>
      <c r="E245" s="435"/>
    </row>
    <row r="246" spans="1:5">
      <c r="A246" s="434">
        <v>18100663</v>
      </c>
      <c r="B246" s="434" t="s">
        <v>1573</v>
      </c>
      <c r="C246" s="435">
        <v>869392.59</v>
      </c>
      <c r="E246" s="435"/>
    </row>
    <row r="247" spans="1:5">
      <c r="A247" s="434">
        <v>18100673</v>
      </c>
      <c r="B247" s="434" t="s">
        <v>1575</v>
      </c>
      <c r="C247" s="435">
        <v>1553543.68</v>
      </c>
      <c r="E247" s="435"/>
    </row>
    <row r="248" spans="1:5">
      <c r="A248" s="434">
        <v>18100923</v>
      </c>
      <c r="B248" s="434" t="s">
        <v>1319</v>
      </c>
      <c r="C248" s="435">
        <v>2255102.34</v>
      </c>
      <c r="E248" s="435"/>
    </row>
    <row r="249" spans="1:5">
      <c r="A249" s="434">
        <v>18100933</v>
      </c>
      <c r="B249" s="434" t="s">
        <v>1320</v>
      </c>
      <c r="C249" s="435">
        <v>460925.38</v>
      </c>
      <c r="E249" s="435"/>
    </row>
    <row r="250" spans="1:5">
      <c r="A250" s="434">
        <v>18101023</v>
      </c>
      <c r="B250" s="434" t="s">
        <v>567</v>
      </c>
      <c r="C250" s="435">
        <v>1746402.36</v>
      </c>
      <c r="E250" s="435"/>
    </row>
    <row r="251" spans="1:5">
      <c r="A251" s="434">
        <v>18101033</v>
      </c>
      <c r="B251" s="434" t="s">
        <v>656</v>
      </c>
      <c r="C251" s="435">
        <v>2046740.87</v>
      </c>
    </row>
    <row r="252" spans="1:5">
      <c r="A252" s="434">
        <v>18101053</v>
      </c>
      <c r="B252" s="434" t="s">
        <v>1037</v>
      </c>
      <c r="C252" s="435">
        <v>677221.86</v>
      </c>
    </row>
    <row r="253" spans="1:5">
      <c r="A253" s="434">
        <v>18101083</v>
      </c>
      <c r="B253" s="434" t="s">
        <v>507</v>
      </c>
      <c r="C253" s="435">
        <v>603274.27</v>
      </c>
    </row>
    <row r="254" spans="1:5">
      <c r="A254" s="434">
        <v>18101093</v>
      </c>
      <c r="B254" s="434" t="s">
        <v>508</v>
      </c>
      <c r="C254" s="435">
        <v>464783.48</v>
      </c>
      <c r="E254" s="435"/>
    </row>
    <row r="255" spans="1:5">
      <c r="A255" s="434">
        <v>18101113</v>
      </c>
      <c r="B255" s="434" t="s">
        <v>886</v>
      </c>
      <c r="C255" s="435">
        <v>2829542.51</v>
      </c>
      <c r="E255" s="435"/>
    </row>
    <row r="256" spans="1:5">
      <c r="A256" s="434">
        <v>18101123</v>
      </c>
      <c r="B256" s="434" t="s">
        <v>1156</v>
      </c>
      <c r="C256" s="435">
        <v>2745764.41</v>
      </c>
      <c r="E256" s="435"/>
    </row>
    <row r="257" spans="1:5">
      <c r="A257" s="434">
        <v>18101133</v>
      </c>
      <c r="B257" s="434" t="s">
        <v>1157</v>
      </c>
      <c r="C257" s="435">
        <v>2127565.48</v>
      </c>
      <c r="E257" s="435"/>
    </row>
    <row r="258" spans="1:5">
      <c r="A258" s="434">
        <v>18101143</v>
      </c>
      <c r="B258" s="434" t="s">
        <v>1221</v>
      </c>
      <c r="C258" s="435">
        <v>2608601.27</v>
      </c>
      <c r="E258" s="435"/>
    </row>
    <row r="259" spans="1:5">
      <c r="A259" s="434">
        <v>18210231</v>
      </c>
      <c r="B259" s="434" t="s">
        <v>960</v>
      </c>
      <c r="C259" s="435">
        <v>23878049</v>
      </c>
    </row>
    <row r="260" spans="1:5">
      <c r="A260" s="434">
        <v>18210261</v>
      </c>
      <c r="B260" s="434" t="s">
        <v>1196</v>
      </c>
      <c r="C260" s="435">
        <v>50185.88</v>
      </c>
    </row>
    <row r="261" spans="1:5">
      <c r="A261" s="434">
        <v>18210281</v>
      </c>
      <c r="B261" s="434" t="s">
        <v>1353</v>
      </c>
      <c r="C261" s="435">
        <v>60295490.299999997</v>
      </c>
      <c r="E261" s="435"/>
    </row>
    <row r="262" spans="1:5">
      <c r="A262" s="434">
        <v>18210291</v>
      </c>
      <c r="B262" s="434" t="s">
        <v>1421</v>
      </c>
      <c r="C262" s="435">
        <v>3729091.77</v>
      </c>
      <c r="E262" s="435"/>
    </row>
    <row r="263" spans="1:5">
      <c r="A263" s="434">
        <v>18210301</v>
      </c>
      <c r="B263" s="434" t="s">
        <v>1940</v>
      </c>
      <c r="C263" s="435">
        <v>18185120.510000002</v>
      </c>
      <c r="E263" s="435"/>
    </row>
    <row r="264" spans="1:5">
      <c r="A264" s="434">
        <v>18210311</v>
      </c>
      <c r="B264" s="434" t="s">
        <v>2098</v>
      </c>
      <c r="C264" s="435">
        <v>6129238.4699999997</v>
      </c>
      <c r="E264" s="435"/>
    </row>
    <row r="265" spans="1:5">
      <c r="A265" s="434">
        <v>18220011</v>
      </c>
      <c r="B265" s="434" t="s">
        <v>235</v>
      </c>
      <c r="C265" s="435">
        <v>65708856.939999998</v>
      </c>
      <c r="E265" s="435"/>
    </row>
    <row r="266" spans="1:5">
      <c r="A266" s="434">
        <v>18220021</v>
      </c>
      <c r="B266" s="434" t="s">
        <v>592</v>
      </c>
      <c r="C266" s="435">
        <v>743111.53</v>
      </c>
      <c r="E266" s="435"/>
    </row>
    <row r="267" spans="1:5">
      <c r="A267" s="434">
        <v>18220031</v>
      </c>
      <c r="B267" s="434" t="s">
        <v>113</v>
      </c>
      <c r="C267" s="435">
        <v>-18818583.699999999</v>
      </c>
      <c r="E267" s="435"/>
    </row>
    <row r="268" spans="1:5">
      <c r="A268" s="434">
        <v>18220041</v>
      </c>
      <c r="B268" s="434" t="s">
        <v>678</v>
      </c>
      <c r="C268" s="435">
        <v>-17625027.739999998</v>
      </c>
      <c r="E268" s="435"/>
    </row>
    <row r="269" spans="1:5">
      <c r="A269" s="434">
        <v>18220061</v>
      </c>
      <c r="B269" s="434" t="s">
        <v>777</v>
      </c>
      <c r="C269" s="435">
        <v>-30211680.609999999</v>
      </c>
      <c r="E269" s="435"/>
    </row>
    <row r="270" spans="1:5">
      <c r="A270" s="434">
        <v>18220091</v>
      </c>
      <c r="B270" s="434" t="s">
        <v>1343</v>
      </c>
      <c r="C270" s="435">
        <v>281479.23</v>
      </c>
      <c r="E270" s="435"/>
    </row>
    <row r="271" spans="1:5">
      <c r="A271" s="434">
        <v>18220101</v>
      </c>
      <c r="B271" s="434" t="s">
        <v>1953</v>
      </c>
      <c r="C271" s="435">
        <v>11137878.27</v>
      </c>
      <c r="E271" s="435"/>
    </row>
    <row r="272" spans="1:5">
      <c r="A272" s="434">
        <v>18230002</v>
      </c>
      <c r="B272" s="434" t="s">
        <v>0</v>
      </c>
      <c r="C272" s="435">
        <v>1034878.94</v>
      </c>
      <c r="E272" s="435"/>
    </row>
    <row r="273" spans="1:5">
      <c r="A273" s="434">
        <v>18230021</v>
      </c>
      <c r="B273" s="434" t="s">
        <v>301</v>
      </c>
      <c r="C273" s="435">
        <v>72531723.670000002</v>
      </c>
    </row>
    <row r="274" spans="1:5">
      <c r="A274" s="434">
        <v>18230031</v>
      </c>
      <c r="B274" s="434" t="s">
        <v>680</v>
      </c>
      <c r="C274" s="435">
        <v>51677496.140000001</v>
      </c>
    </row>
    <row r="275" spans="1:5">
      <c r="A275" s="434">
        <v>18230032</v>
      </c>
      <c r="B275" s="434" t="s">
        <v>436</v>
      </c>
      <c r="C275" s="435">
        <v>10071209.16</v>
      </c>
      <c r="E275" s="435"/>
    </row>
    <row r="276" spans="1:5">
      <c r="A276" s="434">
        <v>18230041</v>
      </c>
      <c r="B276" s="434" t="s">
        <v>385</v>
      </c>
      <c r="C276" s="435">
        <v>21589277</v>
      </c>
      <c r="E276" s="435"/>
    </row>
    <row r="277" spans="1:5">
      <c r="A277" s="434">
        <v>18230042</v>
      </c>
      <c r="B277" s="434" t="s">
        <v>911</v>
      </c>
      <c r="C277" s="435">
        <v>-1447301.95</v>
      </c>
      <c r="E277" s="435"/>
    </row>
    <row r="278" spans="1:5">
      <c r="A278" s="434">
        <v>18230051</v>
      </c>
      <c r="B278" s="434" t="s">
        <v>386</v>
      </c>
      <c r="C278" s="435">
        <v>-16621951.25</v>
      </c>
      <c r="E278" s="435"/>
    </row>
    <row r="279" spans="1:5">
      <c r="A279" s="434">
        <v>18230061</v>
      </c>
      <c r="B279" s="434" t="s">
        <v>330</v>
      </c>
      <c r="C279" s="435">
        <v>1200779</v>
      </c>
      <c r="E279" s="435"/>
    </row>
    <row r="280" spans="1:5">
      <c r="A280" s="434">
        <v>18230071</v>
      </c>
      <c r="B280" s="434" t="s">
        <v>515</v>
      </c>
      <c r="C280" s="435">
        <v>113632921</v>
      </c>
      <c r="E280" s="435"/>
    </row>
    <row r="281" spans="1:5">
      <c r="A281" s="434">
        <v>18230081</v>
      </c>
      <c r="B281" s="434" t="s">
        <v>497</v>
      </c>
      <c r="C281" s="435">
        <v>-107755312.98999999</v>
      </c>
      <c r="E281" s="435"/>
    </row>
    <row r="282" spans="1:5">
      <c r="A282" s="434">
        <v>18230281</v>
      </c>
      <c r="B282" s="434" t="s">
        <v>62</v>
      </c>
      <c r="C282" s="435">
        <v>1828298</v>
      </c>
      <c r="E282" s="435"/>
    </row>
    <row r="283" spans="1:5">
      <c r="A283" s="434">
        <v>18230291</v>
      </c>
      <c r="B283" s="434" t="s">
        <v>820</v>
      </c>
      <c r="C283" s="435">
        <v>-1828298</v>
      </c>
      <c r="E283" s="435"/>
    </row>
    <row r="284" spans="1:5">
      <c r="A284" s="434">
        <v>18230311</v>
      </c>
      <c r="B284" s="434" t="s">
        <v>850</v>
      </c>
      <c r="C284" s="435">
        <v>30000</v>
      </c>
      <c r="E284" s="435"/>
    </row>
    <row r="285" spans="1:5">
      <c r="A285" s="434">
        <v>18230351</v>
      </c>
      <c r="B285" s="434" t="s">
        <v>102</v>
      </c>
      <c r="C285" s="435">
        <v>113409050.11</v>
      </c>
      <c r="E285" s="435"/>
    </row>
    <row r="286" spans="1:5">
      <c r="A286" s="434">
        <v>18230401</v>
      </c>
      <c r="B286" s="434" t="s">
        <v>1368</v>
      </c>
      <c r="C286" s="435">
        <v>13262.01</v>
      </c>
      <c r="E286" s="435"/>
    </row>
    <row r="287" spans="1:5">
      <c r="A287" s="434">
        <v>18230621</v>
      </c>
      <c r="B287" s="434" t="s">
        <v>694</v>
      </c>
      <c r="C287" s="435">
        <v>-46676178.310000002</v>
      </c>
      <c r="E287" s="435"/>
    </row>
    <row r="288" spans="1:5">
      <c r="A288" s="434">
        <v>18230631</v>
      </c>
      <c r="B288" s="434" t="s">
        <v>1032</v>
      </c>
      <c r="C288" s="435">
        <v>69338822.159999996</v>
      </c>
      <c r="E288" s="435"/>
    </row>
    <row r="289" spans="1:5">
      <c r="A289" s="434">
        <v>18230691</v>
      </c>
      <c r="B289" s="434" t="s">
        <v>697</v>
      </c>
      <c r="C289" s="435">
        <v>-474402.14</v>
      </c>
      <c r="E289" s="435"/>
    </row>
    <row r="290" spans="1:5">
      <c r="A290" s="434">
        <v>18230711</v>
      </c>
      <c r="B290" s="434" t="s">
        <v>523</v>
      </c>
      <c r="C290" s="435">
        <v>29551324</v>
      </c>
      <c r="E290" s="435"/>
    </row>
    <row r="291" spans="1:5">
      <c r="A291" s="434">
        <v>18230721</v>
      </c>
      <c r="B291" s="434" t="s">
        <v>524</v>
      </c>
      <c r="C291" s="435">
        <v>-29551324</v>
      </c>
      <c r="E291" s="435"/>
    </row>
    <row r="292" spans="1:5">
      <c r="A292" s="434">
        <v>18230731</v>
      </c>
      <c r="B292" s="434" t="s">
        <v>984</v>
      </c>
      <c r="C292" s="435">
        <v>9957561</v>
      </c>
      <c r="E292" s="435"/>
    </row>
    <row r="293" spans="1:5">
      <c r="A293" s="434">
        <v>18230741</v>
      </c>
      <c r="B293" s="434" t="s">
        <v>110</v>
      </c>
      <c r="C293" s="435">
        <v>-9957561</v>
      </c>
      <c r="E293" s="435"/>
    </row>
    <row r="294" spans="1:5">
      <c r="A294" s="434">
        <v>18230751</v>
      </c>
      <c r="B294" s="434" t="s">
        <v>132</v>
      </c>
      <c r="C294" s="435">
        <v>-12375488</v>
      </c>
      <c r="E294" s="435"/>
    </row>
    <row r="295" spans="1:5">
      <c r="A295" s="434">
        <v>18230761</v>
      </c>
      <c r="B295" s="434" t="s">
        <v>133</v>
      </c>
      <c r="C295" s="435">
        <v>12375488</v>
      </c>
      <c r="E295" s="435"/>
    </row>
    <row r="296" spans="1:5">
      <c r="A296" s="434">
        <v>18230771</v>
      </c>
      <c r="B296" s="434" t="s">
        <v>464</v>
      </c>
      <c r="C296" s="435">
        <v>18313822</v>
      </c>
      <c r="E296" s="435"/>
    </row>
    <row r="297" spans="1:5">
      <c r="A297" s="434">
        <v>18230781</v>
      </c>
      <c r="B297" s="434" t="s">
        <v>410</v>
      </c>
      <c r="C297" s="435">
        <v>-18313822</v>
      </c>
      <c r="E297" s="435"/>
    </row>
    <row r="298" spans="1:5">
      <c r="A298" s="434">
        <v>18230791</v>
      </c>
      <c r="B298" s="434" t="s">
        <v>182</v>
      </c>
      <c r="C298" s="435">
        <v>3858376</v>
      </c>
      <c r="E298" s="435"/>
    </row>
    <row r="299" spans="1:5">
      <c r="A299" s="434">
        <v>18230811</v>
      </c>
      <c r="B299" s="434" t="s">
        <v>901</v>
      </c>
      <c r="C299" s="435">
        <v>-671033</v>
      </c>
      <c r="E299" s="435"/>
    </row>
    <row r="300" spans="1:5">
      <c r="A300" s="434">
        <v>18230821</v>
      </c>
      <c r="B300" s="434" t="s">
        <v>902</v>
      </c>
      <c r="C300" s="435">
        <v>671033</v>
      </c>
      <c r="E300" s="435"/>
    </row>
    <row r="301" spans="1:5">
      <c r="A301" s="434">
        <v>18230831</v>
      </c>
      <c r="B301" s="434" t="s">
        <v>798</v>
      </c>
      <c r="C301" s="435">
        <v>-30212669</v>
      </c>
      <c r="E301" s="435"/>
    </row>
    <row r="302" spans="1:5">
      <c r="A302" s="434">
        <v>18230841</v>
      </c>
      <c r="B302" s="434" t="s">
        <v>377</v>
      </c>
      <c r="C302" s="435">
        <v>30212669</v>
      </c>
      <c r="E302" s="435"/>
    </row>
    <row r="303" spans="1:5">
      <c r="A303" s="434">
        <v>18230851</v>
      </c>
      <c r="B303" s="434" t="s">
        <v>613</v>
      </c>
      <c r="C303" s="435">
        <v>-1764924</v>
      </c>
      <c r="E303" s="435"/>
    </row>
    <row r="304" spans="1:5">
      <c r="A304" s="434">
        <v>18230861</v>
      </c>
      <c r="B304" s="434" t="s">
        <v>614</v>
      </c>
      <c r="C304" s="435">
        <v>1764924</v>
      </c>
      <c r="E304" s="435"/>
    </row>
    <row r="305" spans="1:5">
      <c r="A305" s="434">
        <v>18230871</v>
      </c>
      <c r="B305" s="434" t="s">
        <v>84</v>
      </c>
      <c r="C305" s="435">
        <v>30270096</v>
      </c>
      <c r="E305" s="435"/>
    </row>
    <row r="306" spans="1:5">
      <c r="A306" s="434">
        <v>18230881</v>
      </c>
      <c r="B306" s="434" t="s">
        <v>85</v>
      </c>
      <c r="C306" s="435">
        <v>-30270096</v>
      </c>
      <c r="E306" s="435"/>
    </row>
    <row r="307" spans="1:5">
      <c r="A307" s="434">
        <v>18230891</v>
      </c>
      <c r="B307" s="434" t="s">
        <v>481</v>
      </c>
      <c r="C307" s="435">
        <v>36163528</v>
      </c>
      <c r="E307" s="435"/>
    </row>
    <row r="308" spans="1:5">
      <c r="A308" s="434">
        <v>18230971</v>
      </c>
      <c r="B308" s="434" t="s">
        <v>756</v>
      </c>
      <c r="C308" s="435">
        <v>2749643.08</v>
      </c>
      <c r="E308" s="435"/>
    </row>
    <row r="309" spans="1:5">
      <c r="A309" s="434">
        <v>18230981</v>
      </c>
      <c r="B309" s="434" t="s">
        <v>483</v>
      </c>
      <c r="C309" s="435">
        <v>-36163528</v>
      </c>
      <c r="E309" s="435"/>
    </row>
    <row r="310" spans="1:5">
      <c r="A310" s="434">
        <v>18231051</v>
      </c>
      <c r="B310" s="434" t="s">
        <v>1206</v>
      </c>
      <c r="C310" s="435">
        <v>-34827817</v>
      </c>
      <c r="E310" s="435"/>
    </row>
    <row r="311" spans="1:5">
      <c r="A311" s="434">
        <v>18231061</v>
      </c>
      <c r="B311" s="434" t="s">
        <v>1207</v>
      </c>
      <c r="C311" s="435">
        <v>34827817</v>
      </c>
      <c r="E311" s="435"/>
    </row>
    <row r="312" spans="1:5">
      <c r="A312" s="434">
        <v>18231081</v>
      </c>
      <c r="B312" s="434" t="s">
        <v>1351</v>
      </c>
      <c r="C312" s="435">
        <v>-25644564</v>
      </c>
      <c r="E312" s="435"/>
    </row>
    <row r="313" spans="1:5">
      <c r="A313" s="434">
        <v>18231091</v>
      </c>
      <c r="B313" s="434" t="s">
        <v>1352</v>
      </c>
      <c r="C313" s="435">
        <v>25644564</v>
      </c>
      <c r="E313" s="435"/>
    </row>
    <row r="314" spans="1:5">
      <c r="A314" s="434">
        <v>18231141</v>
      </c>
      <c r="B314" s="434" t="s">
        <v>1577</v>
      </c>
      <c r="C314" s="435">
        <v>-37811937</v>
      </c>
      <c r="E314" s="435"/>
    </row>
    <row r="315" spans="1:5">
      <c r="A315" s="434">
        <v>18231151</v>
      </c>
      <c r="B315" s="434" t="s">
        <v>1578</v>
      </c>
      <c r="C315" s="435">
        <v>37811937</v>
      </c>
      <c r="E315" s="435"/>
    </row>
    <row r="316" spans="1:5">
      <c r="A316" s="434">
        <v>18231161</v>
      </c>
      <c r="B316" s="434" t="s">
        <v>1824</v>
      </c>
      <c r="C316" s="435">
        <v>40127111</v>
      </c>
      <c r="E316" s="435"/>
    </row>
    <row r="317" spans="1:5">
      <c r="A317" s="434">
        <v>18231171</v>
      </c>
      <c r="B317" s="434" t="s">
        <v>1825</v>
      </c>
      <c r="C317" s="435">
        <v>-40127111</v>
      </c>
      <c r="E317" s="435"/>
    </row>
    <row r="318" spans="1:5">
      <c r="A318" s="434">
        <v>18231181</v>
      </c>
      <c r="B318" s="434" t="s">
        <v>1991</v>
      </c>
      <c r="C318" s="435">
        <v>17582716</v>
      </c>
      <c r="E318" s="435"/>
    </row>
    <row r="319" spans="1:5">
      <c r="A319" s="434">
        <v>18231191</v>
      </c>
      <c r="B319" s="434" t="s">
        <v>1992</v>
      </c>
      <c r="C319" s="435">
        <v>-17582716</v>
      </c>
      <c r="E319" s="435"/>
    </row>
    <row r="320" spans="1:5">
      <c r="A320" s="434">
        <v>18232221</v>
      </c>
      <c r="B320" s="434" t="s">
        <v>851</v>
      </c>
      <c r="C320" s="435">
        <v>198375.75</v>
      </c>
      <c r="E320" s="435"/>
    </row>
    <row r="321" spans="1:5">
      <c r="A321" s="434">
        <v>18232251</v>
      </c>
      <c r="B321" s="434" t="s">
        <v>852</v>
      </c>
      <c r="C321" s="435">
        <v>2142305.36</v>
      </c>
      <c r="E321" s="435"/>
    </row>
    <row r="322" spans="1:5">
      <c r="A322" s="434">
        <v>18232261</v>
      </c>
      <c r="B322" s="434" t="s">
        <v>887</v>
      </c>
      <c r="C322" s="435">
        <v>102002.61</v>
      </c>
      <c r="E322" s="435"/>
    </row>
    <row r="323" spans="1:5">
      <c r="A323" s="434">
        <v>18232271</v>
      </c>
      <c r="B323" s="434" t="s">
        <v>853</v>
      </c>
      <c r="C323" s="435">
        <v>301742.2</v>
      </c>
      <c r="E323" s="435"/>
    </row>
    <row r="324" spans="1:5">
      <c r="A324" s="434">
        <v>18232301</v>
      </c>
      <c r="B324" s="434" t="s">
        <v>1422</v>
      </c>
      <c r="C324" s="435">
        <v>70340629.370000005</v>
      </c>
      <c r="E324" s="435"/>
    </row>
    <row r="325" spans="1:5">
      <c r="A325" s="434">
        <v>18232311</v>
      </c>
      <c r="B325" s="434" t="s">
        <v>1423</v>
      </c>
      <c r="C325" s="435">
        <v>14858814</v>
      </c>
      <c r="E325" s="435"/>
    </row>
    <row r="326" spans="1:5">
      <c r="A326" s="434">
        <v>18232321</v>
      </c>
      <c r="B326" s="434" t="s">
        <v>1424</v>
      </c>
      <c r="C326" s="435">
        <v>2083333.13</v>
      </c>
      <c r="E326" s="435"/>
    </row>
    <row r="327" spans="1:5">
      <c r="A327" s="434">
        <v>18232331</v>
      </c>
      <c r="B327" s="434" t="s">
        <v>1435</v>
      </c>
      <c r="C327" s="435">
        <v>2249806.62</v>
      </c>
      <c r="E327" s="435"/>
    </row>
    <row r="328" spans="1:5">
      <c r="A328" s="434">
        <v>18233061</v>
      </c>
      <c r="B328" s="434" t="s">
        <v>854</v>
      </c>
      <c r="C328" s="435">
        <v>20000</v>
      </c>
      <c r="E328" s="435"/>
    </row>
    <row r="329" spans="1:5">
      <c r="A329" s="434">
        <v>18233091</v>
      </c>
      <c r="B329" s="434" t="s">
        <v>855</v>
      </c>
      <c r="C329" s="435">
        <v>198092.16</v>
      </c>
      <c r="E329" s="435"/>
    </row>
    <row r="330" spans="1:5">
      <c r="A330" s="434">
        <v>18235521</v>
      </c>
      <c r="B330" s="434" t="s">
        <v>1108</v>
      </c>
      <c r="C330" s="435">
        <v>27001332.879999999</v>
      </c>
      <c r="E330" s="435"/>
    </row>
    <row r="331" spans="1:5">
      <c r="A331" s="434">
        <v>18236021</v>
      </c>
      <c r="B331" s="434" t="s">
        <v>11</v>
      </c>
      <c r="C331" s="435">
        <v>15256064.07</v>
      </c>
      <c r="E331" s="435"/>
    </row>
    <row r="332" spans="1:5">
      <c r="A332" s="434">
        <v>18236031</v>
      </c>
      <c r="B332" s="434" t="s">
        <v>12</v>
      </c>
      <c r="C332" s="435">
        <v>2873005.76</v>
      </c>
      <c r="E332" s="435"/>
    </row>
    <row r="333" spans="1:5">
      <c r="A333" s="434">
        <v>18236041</v>
      </c>
      <c r="B333" s="434" t="s">
        <v>13</v>
      </c>
      <c r="C333" s="435">
        <v>-228709.77</v>
      </c>
      <c r="E333" s="435"/>
    </row>
    <row r="334" spans="1:5">
      <c r="A334" s="434">
        <v>18236051</v>
      </c>
      <c r="B334" s="434" t="s">
        <v>657</v>
      </c>
      <c r="C334" s="435">
        <v>107024.51</v>
      </c>
      <c r="E334" s="435"/>
    </row>
    <row r="335" spans="1:5">
      <c r="A335" s="434">
        <v>18236061</v>
      </c>
      <c r="B335" s="434" t="s">
        <v>155</v>
      </c>
      <c r="C335" s="435">
        <v>1031542.85</v>
      </c>
      <c r="E335" s="435"/>
    </row>
    <row r="336" spans="1:5">
      <c r="A336" s="434">
        <v>18236071</v>
      </c>
      <c r="B336" s="434" t="s">
        <v>156</v>
      </c>
      <c r="C336" s="435">
        <v>671052.84</v>
      </c>
      <c r="E336" s="435"/>
    </row>
    <row r="337" spans="1:5">
      <c r="A337" s="434">
        <v>18236091</v>
      </c>
      <c r="B337" s="434" t="s">
        <v>757</v>
      </c>
      <c r="C337" s="435">
        <v>-100555.3</v>
      </c>
      <c r="E337" s="435"/>
    </row>
    <row r="338" spans="1:5">
      <c r="A338" s="434">
        <v>18236101</v>
      </c>
      <c r="B338" s="434" t="s">
        <v>779</v>
      </c>
      <c r="C338" s="435">
        <v>3769772.47</v>
      </c>
      <c r="E338" s="435"/>
    </row>
    <row r="339" spans="1:5">
      <c r="A339" s="434">
        <v>18236111</v>
      </c>
      <c r="B339" s="434" t="s">
        <v>1844</v>
      </c>
      <c r="C339" s="435">
        <v>-1810013.07</v>
      </c>
      <c r="E339" s="435"/>
    </row>
    <row r="340" spans="1:5">
      <c r="A340" s="434">
        <v>18237112</v>
      </c>
      <c r="B340" s="434" t="s">
        <v>331</v>
      </c>
      <c r="C340" s="435">
        <v>279321.2</v>
      </c>
    </row>
    <row r="341" spans="1:5">
      <c r="A341" s="434">
        <v>18237122</v>
      </c>
      <c r="B341" s="434" t="s">
        <v>512</v>
      </c>
      <c r="C341" s="435">
        <v>169602.13</v>
      </c>
      <c r="E341" s="435"/>
    </row>
    <row r="342" spans="1:5">
      <c r="A342" s="434">
        <v>18237132</v>
      </c>
      <c r="B342" s="434" t="s">
        <v>20</v>
      </c>
      <c r="C342" s="435">
        <v>133750.43</v>
      </c>
    </row>
    <row r="343" spans="1:5">
      <c r="A343" s="434">
        <v>18237142</v>
      </c>
      <c r="B343" s="434" t="s">
        <v>21</v>
      </c>
      <c r="C343" s="435">
        <v>53995.63</v>
      </c>
    </row>
    <row r="344" spans="1:5">
      <c r="A344" s="434">
        <v>18237152</v>
      </c>
      <c r="B344" s="434" t="s">
        <v>154</v>
      </c>
      <c r="C344" s="435">
        <v>67987.45</v>
      </c>
    </row>
    <row r="345" spans="1:5">
      <c r="A345" s="434">
        <v>18238031</v>
      </c>
      <c r="B345" s="434" t="s">
        <v>1693</v>
      </c>
      <c r="C345" s="435">
        <v>8741365.8300000001</v>
      </c>
      <c r="E345" s="435"/>
    </row>
    <row r="346" spans="1:5">
      <c r="A346" s="434">
        <v>18238032</v>
      </c>
      <c r="B346" s="434" t="s">
        <v>1693</v>
      </c>
      <c r="C346" s="435">
        <v>3282790.81</v>
      </c>
      <c r="E346" s="435"/>
    </row>
    <row r="347" spans="1:5">
      <c r="A347" s="434">
        <v>18238041</v>
      </c>
      <c r="B347" s="434" t="s">
        <v>1694</v>
      </c>
      <c r="C347" s="435">
        <v>21539010</v>
      </c>
      <c r="E347" s="435"/>
    </row>
    <row r="348" spans="1:5">
      <c r="A348" s="434">
        <v>18238042</v>
      </c>
      <c r="B348" s="434" t="s">
        <v>1695</v>
      </c>
      <c r="C348" s="435">
        <v>9293686</v>
      </c>
      <c r="E348" s="435"/>
    </row>
    <row r="349" spans="1:5">
      <c r="A349" s="434">
        <v>18238141</v>
      </c>
      <c r="B349" s="434" t="s">
        <v>1880</v>
      </c>
      <c r="C349" s="435">
        <v>21141293.800000001</v>
      </c>
    </row>
    <row r="350" spans="1:5">
      <c r="A350" s="434">
        <v>18238142</v>
      </c>
      <c r="B350" s="434" t="s">
        <v>1879</v>
      </c>
      <c r="C350" s="435">
        <v>48950342.740000002</v>
      </c>
    </row>
    <row r="351" spans="1:5">
      <c r="A351" s="434">
        <v>18238151</v>
      </c>
      <c r="B351" s="434" t="s">
        <v>1779</v>
      </c>
      <c r="C351" s="435">
        <v>5872344.8899999997</v>
      </c>
    </row>
    <row r="352" spans="1:5">
      <c r="A352" s="434">
        <v>18238152</v>
      </c>
      <c r="B352" s="434" t="s">
        <v>1709</v>
      </c>
      <c r="C352" s="435">
        <v>10404749.35</v>
      </c>
      <c r="E352" s="435"/>
    </row>
    <row r="353" spans="1:5">
      <c r="A353" s="434">
        <v>18238161</v>
      </c>
      <c r="B353" s="434" t="s">
        <v>1692</v>
      </c>
      <c r="C353" s="435">
        <v>634610.18999999994</v>
      </c>
      <c r="E353" s="435"/>
    </row>
    <row r="354" spans="1:5">
      <c r="A354" s="434">
        <v>18238162</v>
      </c>
      <c r="B354" s="434" t="s">
        <v>1956</v>
      </c>
      <c r="C354" s="435">
        <v>1210018.05</v>
      </c>
      <c r="E354" s="435"/>
    </row>
    <row r="355" spans="1:5">
      <c r="A355" s="434">
        <v>18238171</v>
      </c>
      <c r="B355" s="434" t="s">
        <v>1859</v>
      </c>
      <c r="C355" s="435">
        <v>266610.49</v>
      </c>
    </row>
    <row r="356" spans="1:5">
      <c r="A356" s="434">
        <v>18238172</v>
      </c>
      <c r="B356" s="434" t="s">
        <v>1710</v>
      </c>
      <c r="C356" s="435">
        <v>319966.46999999997</v>
      </c>
      <c r="E356" s="435"/>
    </row>
    <row r="357" spans="1:5">
      <c r="A357" s="434">
        <v>18238181</v>
      </c>
      <c r="B357" s="434" t="s">
        <v>1820</v>
      </c>
      <c r="C357" s="435">
        <v>87753.26</v>
      </c>
      <c r="E357" s="435"/>
    </row>
    <row r="358" spans="1:5">
      <c r="A358" s="434">
        <v>18238191</v>
      </c>
      <c r="B358" s="434" t="s">
        <v>1821</v>
      </c>
      <c r="C358" s="435">
        <v>1750723.7</v>
      </c>
      <c r="E358" s="435"/>
    </row>
    <row r="359" spans="1:5">
      <c r="A359" s="434">
        <v>18238211</v>
      </c>
      <c r="B359" s="434" t="s">
        <v>1814</v>
      </c>
      <c r="C359" s="435">
        <v>27215.96</v>
      </c>
      <c r="E359" s="435"/>
    </row>
    <row r="360" spans="1:5">
      <c r="A360" s="434">
        <v>18238221</v>
      </c>
      <c r="B360" s="434" t="s">
        <v>1815</v>
      </c>
      <c r="C360" s="435">
        <v>66007.92</v>
      </c>
    </row>
    <row r="361" spans="1:5">
      <c r="A361" s="434">
        <v>18238311</v>
      </c>
      <c r="B361" s="434" t="s">
        <v>1780</v>
      </c>
      <c r="C361" s="435">
        <v>18081689.760000002</v>
      </c>
    </row>
    <row r="362" spans="1:5">
      <c r="A362" s="434">
        <v>18238321</v>
      </c>
      <c r="B362" s="434" t="s">
        <v>1781</v>
      </c>
      <c r="C362" s="435">
        <v>2020050.9</v>
      </c>
      <c r="E362" s="435"/>
    </row>
    <row r="363" spans="1:5">
      <c r="A363" s="434">
        <v>18238331</v>
      </c>
      <c r="B363" s="434" t="s">
        <v>1786</v>
      </c>
      <c r="C363" s="435">
        <v>7932365.7199999997</v>
      </c>
      <c r="E363" s="435"/>
    </row>
    <row r="364" spans="1:5">
      <c r="A364" s="434">
        <v>18239001</v>
      </c>
      <c r="B364" s="434" t="s">
        <v>1024</v>
      </c>
      <c r="C364" s="435">
        <v>101895577.72</v>
      </c>
      <c r="E364" s="435"/>
    </row>
    <row r="365" spans="1:5">
      <c r="A365" s="434">
        <v>18239002</v>
      </c>
      <c r="B365" s="434" t="s">
        <v>1025</v>
      </c>
      <c r="C365" s="435">
        <v>32289728.93</v>
      </c>
      <c r="E365" s="435"/>
    </row>
    <row r="366" spans="1:5">
      <c r="A366" s="434">
        <v>18239011</v>
      </c>
      <c r="B366" s="434" t="s">
        <v>290</v>
      </c>
      <c r="C366" s="435">
        <v>3199142.42</v>
      </c>
    </row>
    <row r="367" spans="1:5">
      <c r="A367" s="434">
        <v>18239012</v>
      </c>
      <c r="B367" s="434" t="s">
        <v>291</v>
      </c>
      <c r="C367" s="435">
        <v>1259471.71</v>
      </c>
      <c r="E367" s="435"/>
    </row>
    <row r="368" spans="1:5">
      <c r="A368" s="434">
        <v>18239021</v>
      </c>
      <c r="B368" s="434" t="s">
        <v>1026</v>
      </c>
      <c r="C368" s="435">
        <v>23961724.699999999</v>
      </c>
      <c r="E368" s="435"/>
    </row>
    <row r="369" spans="1:5">
      <c r="A369" s="434">
        <v>18239022</v>
      </c>
      <c r="B369" s="434" t="s">
        <v>1027</v>
      </c>
      <c r="C369" s="435">
        <v>9103317.1899999995</v>
      </c>
      <c r="E369" s="435"/>
    </row>
    <row r="370" spans="1:5">
      <c r="A370" s="434">
        <v>18239031</v>
      </c>
      <c r="B370" s="434" t="s">
        <v>472</v>
      </c>
      <c r="C370" s="435">
        <v>-129056444.84</v>
      </c>
      <c r="E370" s="435"/>
    </row>
    <row r="371" spans="1:5">
      <c r="A371" s="434">
        <v>18239032</v>
      </c>
      <c r="B371" s="434" t="s">
        <v>473</v>
      </c>
      <c r="C371" s="435">
        <v>-42652517.829999998</v>
      </c>
    </row>
    <row r="372" spans="1:5">
      <c r="A372" s="434">
        <v>18239061</v>
      </c>
      <c r="B372" s="434" t="s">
        <v>929</v>
      </c>
      <c r="C372" s="435">
        <v>869394</v>
      </c>
    </row>
    <row r="373" spans="1:5">
      <c r="A373" s="434">
        <v>18239081</v>
      </c>
      <c r="B373" s="434" t="s">
        <v>2035</v>
      </c>
      <c r="C373" s="435">
        <v>4039222.03</v>
      </c>
    </row>
    <row r="374" spans="1:5">
      <c r="A374" s="434">
        <v>18239082</v>
      </c>
      <c r="B374" s="434" t="s">
        <v>2036</v>
      </c>
      <c r="C374" s="435">
        <v>9358219.7899999991</v>
      </c>
    </row>
    <row r="375" spans="1:5">
      <c r="A375" s="434">
        <v>18239091</v>
      </c>
      <c r="B375" s="434" t="s">
        <v>2037</v>
      </c>
      <c r="C375" s="435">
        <v>3240386.06</v>
      </c>
    </row>
    <row r="376" spans="1:5">
      <c r="A376" s="434">
        <v>18239092</v>
      </c>
      <c r="B376" s="434" t="s">
        <v>1869</v>
      </c>
      <c r="C376" s="435">
        <v>4269554.43</v>
      </c>
      <c r="E376" s="435"/>
    </row>
    <row r="377" spans="1:5">
      <c r="A377" s="434">
        <v>18239101</v>
      </c>
      <c r="B377" s="434" t="s">
        <v>2038</v>
      </c>
      <c r="C377" s="435">
        <v>653378.36</v>
      </c>
      <c r="E377" s="435"/>
    </row>
    <row r="378" spans="1:5">
      <c r="A378" s="434">
        <v>18400013</v>
      </c>
      <c r="B378" s="434" t="s">
        <v>939</v>
      </c>
      <c r="C378" s="435">
        <v>-454520.99</v>
      </c>
      <c r="E378" s="435"/>
    </row>
    <row r="379" spans="1:5">
      <c r="A379" s="434">
        <v>18400123</v>
      </c>
      <c r="B379" s="434" t="s">
        <v>940</v>
      </c>
      <c r="C379" s="435">
        <v>-221302.73</v>
      </c>
      <c r="E379" s="435"/>
    </row>
    <row r="380" spans="1:5">
      <c r="A380" s="434">
        <v>18400143</v>
      </c>
      <c r="B380" s="434" t="s">
        <v>941</v>
      </c>
      <c r="C380" s="435">
        <v>-397092.81</v>
      </c>
      <c r="E380" s="435"/>
    </row>
    <row r="381" spans="1:5">
      <c r="A381" s="434">
        <v>18400483</v>
      </c>
      <c r="B381" s="434" t="s">
        <v>323</v>
      </c>
      <c r="C381" s="435">
        <v>-584941.1</v>
      </c>
    </row>
    <row r="382" spans="1:5">
      <c r="A382" s="434">
        <v>18500003</v>
      </c>
      <c r="B382" s="434" t="s">
        <v>342</v>
      </c>
      <c r="C382" s="435">
        <v>-34723.68</v>
      </c>
    </row>
    <row r="383" spans="1:5">
      <c r="A383" s="434">
        <v>18600013</v>
      </c>
      <c r="B383" s="434" t="s">
        <v>692</v>
      </c>
      <c r="C383" s="435">
        <v>524494.92000000004</v>
      </c>
      <c r="E383" s="435"/>
    </row>
    <row r="384" spans="1:5">
      <c r="A384" s="434">
        <v>18600053</v>
      </c>
      <c r="B384" s="434" t="s">
        <v>693</v>
      </c>
      <c r="C384" s="435">
        <v>3670522.34</v>
      </c>
      <c r="E384" s="435"/>
    </row>
    <row r="385" spans="1:5">
      <c r="A385" s="434">
        <v>18600091</v>
      </c>
      <c r="B385" s="434" t="s">
        <v>1262</v>
      </c>
      <c r="C385" s="435">
        <v>6469.97</v>
      </c>
      <c r="E385" s="435"/>
    </row>
    <row r="386" spans="1:5">
      <c r="A386" s="434">
        <v>18600122</v>
      </c>
      <c r="B386" s="434" t="s">
        <v>913</v>
      </c>
      <c r="C386" s="435">
        <v>-5805.85</v>
      </c>
      <c r="E386" s="435"/>
    </row>
    <row r="387" spans="1:5">
      <c r="A387" s="434">
        <v>18600123</v>
      </c>
      <c r="B387" s="434" t="s">
        <v>111</v>
      </c>
      <c r="C387" s="434">
        <v>690.84</v>
      </c>
      <c r="E387" s="435"/>
    </row>
    <row r="388" spans="1:5">
      <c r="A388" s="434">
        <v>18600143</v>
      </c>
      <c r="B388" s="434" t="s">
        <v>1960</v>
      </c>
      <c r="C388" s="435">
        <v>32841.68</v>
      </c>
      <c r="E388" s="435"/>
    </row>
    <row r="389" spans="1:5">
      <c r="A389" s="434">
        <v>18600291</v>
      </c>
      <c r="B389" s="434" t="s">
        <v>1875</v>
      </c>
      <c r="C389" s="435">
        <v>12399.37</v>
      </c>
      <c r="E389" s="435"/>
    </row>
    <row r="390" spans="1:5">
      <c r="A390" s="434">
        <v>18600293</v>
      </c>
      <c r="B390" s="434" t="s">
        <v>448</v>
      </c>
      <c r="C390" s="435">
        <v>22816.41</v>
      </c>
      <c r="E390" s="435"/>
    </row>
    <row r="391" spans="1:5">
      <c r="A391" s="434">
        <v>18600403</v>
      </c>
      <c r="B391" s="434" t="s">
        <v>1633</v>
      </c>
      <c r="C391" s="435">
        <v>1806145.43</v>
      </c>
      <c r="E391" s="435"/>
    </row>
    <row r="392" spans="1:5">
      <c r="A392" s="434">
        <v>18600512</v>
      </c>
      <c r="B392" s="434" t="s">
        <v>1481</v>
      </c>
      <c r="C392" s="435">
        <v>70161331.170000002</v>
      </c>
      <c r="E392" s="435"/>
    </row>
    <row r="393" spans="1:5">
      <c r="A393" s="434">
        <v>18600561</v>
      </c>
      <c r="B393" s="434" t="s">
        <v>593</v>
      </c>
      <c r="C393" s="435">
        <v>8126893</v>
      </c>
      <c r="E393" s="435"/>
    </row>
    <row r="394" spans="1:5">
      <c r="A394" s="434">
        <v>18600571</v>
      </c>
      <c r="B394" s="434" t="s">
        <v>739</v>
      </c>
      <c r="C394" s="435">
        <v>60429728.780000001</v>
      </c>
      <c r="E394" s="435"/>
    </row>
    <row r="395" spans="1:5">
      <c r="A395" s="434">
        <v>18600573</v>
      </c>
      <c r="B395" s="434" t="s">
        <v>1971</v>
      </c>
      <c r="C395" s="435">
        <v>5391282</v>
      </c>
      <c r="E395" s="435"/>
    </row>
    <row r="396" spans="1:5">
      <c r="A396" s="434">
        <v>18600751</v>
      </c>
      <c r="B396" s="434" t="s">
        <v>1310</v>
      </c>
      <c r="C396" s="435">
        <v>2496008.75</v>
      </c>
      <c r="E396" s="435"/>
    </row>
    <row r="397" spans="1:5">
      <c r="A397" s="434">
        <v>18600761</v>
      </c>
      <c r="B397" s="434" t="s">
        <v>1311</v>
      </c>
      <c r="C397" s="435">
        <v>1068918.52</v>
      </c>
      <c r="E397" s="435"/>
    </row>
    <row r="398" spans="1:5">
      <c r="A398" s="434">
        <v>18600771</v>
      </c>
      <c r="B398" s="434" t="s">
        <v>1458</v>
      </c>
      <c r="C398" s="435">
        <v>2577087.9500000002</v>
      </c>
      <c r="E398" s="435"/>
    </row>
    <row r="399" spans="1:5">
      <c r="A399" s="434">
        <v>18600781</v>
      </c>
      <c r="B399" s="434" t="s">
        <v>1459</v>
      </c>
      <c r="C399" s="435">
        <v>1365378.1</v>
      </c>
      <c r="E399" s="435"/>
    </row>
    <row r="400" spans="1:5">
      <c r="A400" s="434">
        <v>18600941</v>
      </c>
      <c r="B400" s="434" t="s">
        <v>1898</v>
      </c>
      <c r="C400" s="435">
        <v>38331.199999999997</v>
      </c>
      <c r="E400" s="435"/>
    </row>
    <row r="401" spans="1:5">
      <c r="A401" s="434">
        <v>18600943</v>
      </c>
      <c r="B401" s="434" t="s">
        <v>1899</v>
      </c>
      <c r="C401" s="435">
        <v>359021.76</v>
      </c>
      <c r="E401" s="435"/>
    </row>
    <row r="402" spans="1:5">
      <c r="A402" s="434">
        <v>18601013</v>
      </c>
      <c r="B402" s="434" t="s">
        <v>1997</v>
      </c>
      <c r="C402" s="435">
        <v>112637.5</v>
      </c>
      <c r="E402" s="435"/>
    </row>
    <row r="403" spans="1:5">
      <c r="A403" s="434">
        <v>18601021</v>
      </c>
      <c r="B403" s="434" t="s">
        <v>1670</v>
      </c>
      <c r="C403" s="435">
        <v>370253.82</v>
      </c>
      <c r="E403" s="435"/>
    </row>
    <row r="404" spans="1:5">
      <c r="A404" s="434">
        <v>18601173</v>
      </c>
      <c r="B404" s="434" t="s">
        <v>1818</v>
      </c>
      <c r="C404" s="435">
        <v>80437.97</v>
      </c>
      <c r="E404" s="435"/>
    </row>
    <row r="405" spans="1:5">
      <c r="A405" s="434">
        <v>18601502</v>
      </c>
      <c r="B405" s="434" t="s">
        <v>1635</v>
      </c>
      <c r="C405" s="435">
        <v>172602.46</v>
      </c>
      <c r="E405" s="435"/>
    </row>
    <row r="406" spans="1:5">
      <c r="A406" s="434">
        <v>18603003</v>
      </c>
      <c r="B406" s="434" t="s">
        <v>1897</v>
      </c>
      <c r="C406" s="435">
        <v>1468646.96</v>
      </c>
      <c r="E406" s="435"/>
    </row>
    <row r="407" spans="1:5">
      <c r="A407" s="434">
        <v>18603011</v>
      </c>
      <c r="B407" s="434" t="s">
        <v>1855</v>
      </c>
      <c r="C407" s="435">
        <v>1948438.02</v>
      </c>
      <c r="E407" s="435"/>
    </row>
    <row r="408" spans="1:5">
      <c r="A408" s="434">
        <v>18603021</v>
      </c>
      <c r="B408" s="434" t="s">
        <v>1876</v>
      </c>
      <c r="C408" s="435">
        <v>6001208.9800000004</v>
      </c>
      <c r="E408" s="435"/>
    </row>
    <row r="409" spans="1:5">
      <c r="A409" s="434">
        <v>18603031</v>
      </c>
      <c r="B409" s="434" t="s">
        <v>1850</v>
      </c>
      <c r="C409" s="435">
        <v>1855472.67</v>
      </c>
      <c r="E409" s="435"/>
    </row>
    <row r="410" spans="1:5">
      <c r="A410" s="434">
        <v>18603041</v>
      </c>
      <c r="B410" s="434" t="s">
        <v>1877</v>
      </c>
      <c r="C410" s="435">
        <v>954960.64</v>
      </c>
      <c r="E410" s="435"/>
    </row>
    <row r="411" spans="1:5">
      <c r="A411" s="434">
        <v>18603051</v>
      </c>
      <c r="B411" s="434" t="s">
        <v>1881</v>
      </c>
      <c r="C411" s="435">
        <v>615398.34</v>
      </c>
      <c r="E411" s="435"/>
    </row>
    <row r="412" spans="1:5">
      <c r="A412" s="434">
        <v>18603061</v>
      </c>
      <c r="B412" s="434" t="s">
        <v>2010</v>
      </c>
      <c r="C412" s="435">
        <v>2804412.82</v>
      </c>
      <c r="E412" s="435"/>
    </row>
    <row r="413" spans="1:5">
      <c r="A413" s="434">
        <v>18603072</v>
      </c>
      <c r="B413" s="434" t="s">
        <v>2011</v>
      </c>
      <c r="C413" s="435">
        <v>1530286.25</v>
      </c>
      <c r="E413" s="435"/>
    </row>
    <row r="414" spans="1:5">
      <c r="A414" s="434">
        <v>18603081</v>
      </c>
      <c r="B414" s="434" t="s">
        <v>2021</v>
      </c>
      <c r="C414" s="435">
        <v>10000</v>
      </c>
      <c r="E414" s="435"/>
    </row>
    <row r="415" spans="1:5">
      <c r="A415" s="434">
        <v>18603091</v>
      </c>
      <c r="B415" s="434" t="s">
        <v>2022</v>
      </c>
      <c r="C415" s="435">
        <v>12500</v>
      </c>
      <c r="E415" s="435"/>
    </row>
    <row r="416" spans="1:5">
      <c r="A416" s="434">
        <v>18605011</v>
      </c>
      <c r="B416" s="434" t="s">
        <v>1974</v>
      </c>
      <c r="C416" s="435">
        <v>1807820.92</v>
      </c>
      <c r="E416" s="435"/>
    </row>
    <row r="417" spans="1:5">
      <c r="A417" s="434">
        <v>18605021</v>
      </c>
      <c r="B417" s="434" t="s">
        <v>2023</v>
      </c>
      <c r="C417" s="435">
        <v>4328738.5599999996</v>
      </c>
    </row>
    <row r="418" spans="1:5">
      <c r="A418" s="434">
        <v>18605031</v>
      </c>
      <c r="B418" s="434" t="s">
        <v>2040</v>
      </c>
      <c r="C418" s="435">
        <v>1348358.44</v>
      </c>
    </row>
    <row r="419" spans="1:5">
      <c r="A419" s="434">
        <v>18605041</v>
      </c>
      <c r="B419" s="434" t="s">
        <v>2058</v>
      </c>
      <c r="C419" s="435">
        <v>2586219.2000000002</v>
      </c>
      <c r="E419" s="435"/>
    </row>
    <row r="420" spans="1:5">
      <c r="A420" s="434">
        <v>18608001</v>
      </c>
      <c r="B420" s="434" t="s">
        <v>856</v>
      </c>
      <c r="C420" s="435">
        <v>411481.88</v>
      </c>
      <c r="E420" s="435"/>
    </row>
    <row r="421" spans="1:5">
      <c r="A421" s="434">
        <v>18608002</v>
      </c>
      <c r="B421" s="434" t="s">
        <v>1887</v>
      </c>
      <c r="C421" s="435">
        <v>504328.4</v>
      </c>
      <c r="E421" s="435"/>
    </row>
    <row r="422" spans="1:5">
      <c r="A422" s="434">
        <v>18608011</v>
      </c>
      <c r="B422" s="434" t="s">
        <v>857</v>
      </c>
      <c r="C422" s="435">
        <v>340622.45</v>
      </c>
      <c r="E422" s="435"/>
    </row>
    <row r="423" spans="1:5">
      <c r="A423" s="434">
        <v>18608012</v>
      </c>
      <c r="B423" s="434" t="s">
        <v>1883</v>
      </c>
      <c r="C423" s="435">
        <v>212895.87</v>
      </c>
      <c r="E423" s="435"/>
    </row>
    <row r="424" spans="1:5">
      <c r="A424" s="434">
        <v>18608021</v>
      </c>
      <c r="B424" s="434" t="s">
        <v>858</v>
      </c>
      <c r="C424" s="435">
        <v>2254508.17</v>
      </c>
      <c r="E424" s="435"/>
    </row>
    <row r="425" spans="1:5">
      <c r="A425" s="434">
        <v>18608031</v>
      </c>
      <c r="B425" s="434" t="s">
        <v>859</v>
      </c>
      <c r="C425" s="435">
        <v>50000</v>
      </c>
      <c r="E425" s="435"/>
    </row>
    <row r="426" spans="1:5">
      <c r="A426" s="434">
        <v>18608041</v>
      </c>
      <c r="B426" s="434" t="s">
        <v>870</v>
      </c>
      <c r="C426" s="435">
        <v>2095187.76</v>
      </c>
      <c r="E426" s="435"/>
    </row>
    <row r="427" spans="1:5">
      <c r="A427" s="434">
        <v>18608051</v>
      </c>
      <c r="B427" s="434" t="s">
        <v>860</v>
      </c>
      <c r="C427" s="435">
        <v>2992681.55</v>
      </c>
      <c r="E427" s="435"/>
    </row>
    <row r="428" spans="1:5">
      <c r="A428" s="434">
        <v>18608062</v>
      </c>
      <c r="B428" s="434" t="s">
        <v>245</v>
      </c>
      <c r="C428" s="435">
        <v>-50267724.640000001</v>
      </c>
      <c r="E428" s="435"/>
    </row>
    <row r="429" spans="1:5">
      <c r="A429" s="434">
        <v>18608081</v>
      </c>
      <c r="B429" s="434" t="s">
        <v>861</v>
      </c>
      <c r="C429" s="435">
        <v>659654.59</v>
      </c>
      <c r="E429" s="435"/>
    </row>
    <row r="430" spans="1:5">
      <c r="A430" s="434">
        <v>18608111</v>
      </c>
      <c r="B430" s="434" t="s">
        <v>862</v>
      </c>
      <c r="C430" s="435">
        <v>250000</v>
      </c>
      <c r="E430" s="435"/>
    </row>
    <row r="431" spans="1:5">
      <c r="A431" s="434">
        <v>18608112</v>
      </c>
      <c r="B431" s="434" t="s">
        <v>871</v>
      </c>
      <c r="C431" s="435">
        <v>38883359.140000001</v>
      </c>
      <c r="E431" s="435"/>
    </row>
    <row r="432" spans="1:5">
      <c r="A432" s="434">
        <v>18608141</v>
      </c>
      <c r="B432" s="434" t="s">
        <v>835</v>
      </c>
      <c r="C432" s="435">
        <v>224879.76</v>
      </c>
      <c r="E432" s="435"/>
    </row>
    <row r="433" spans="1:5">
      <c r="A433" s="434">
        <v>18608151</v>
      </c>
      <c r="B433" s="434" t="s">
        <v>888</v>
      </c>
      <c r="C433" s="435">
        <v>75000</v>
      </c>
      <c r="E433" s="435"/>
    </row>
    <row r="434" spans="1:5">
      <c r="A434" s="434">
        <v>18608171</v>
      </c>
      <c r="B434" s="434" t="s">
        <v>1618</v>
      </c>
      <c r="C434" s="435">
        <v>212588.68</v>
      </c>
      <c r="E434" s="435"/>
    </row>
    <row r="435" spans="1:5">
      <c r="A435" s="434">
        <v>18608181</v>
      </c>
      <c r="B435" s="434" t="s">
        <v>1258</v>
      </c>
      <c r="C435" s="435">
        <v>50000</v>
      </c>
      <c r="E435" s="435"/>
    </row>
    <row r="436" spans="1:5">
      <c r="A436" s="434">
        <v>18608191</v>
      </c>
      <c r="B436" s="434" t="s">
        <v>1263</v>
      </c>
      <c r="C436" s="435">
        <v>400495.47</v>
      </c>
      <c r="E436" s="435"/>
    </row>
    <row r="437" spans="1:5">
      <c r="A437" s="434">
        <v>18608211</v>
      </c>
      <c r="B437" s="434" t="s">
        <v>1619</v>
      </c>
      <c r="C437" s="435">
        <v>111880.23</v>
      </c>
      <c r="E437" s="435"/>
    </row>
    <row r="438" spans="1:5">
      <c r="A438" s="434">
        <v>18608212</v>
      </c>
      <c r="B438" s="434" t="s">
        <v>872</v>
      </c>
      <c r="C438" s="435">
        <v>1466613.5</v>
      </c>
    </row>
    <row r="439" spans="1:5">
      <c r="A439" s="434">
        <v>18608221</v>
      </c>
      <c r="B439" s="434" t="s">
        <v>1369</v>
      </c>
      <c r="C439" s="435">
        <v>124919.19</v>
      </c>
      <c r="E439" s="435"/>
    </row>
    <row r="440" spans="1:5">
      <c r="A440" s="434">
        <v>18608231</v>
      </c>
      <c r="B440" s="434" t="s">
        <v>1464</v>
      </c>
      <c r="C440" s="435">
        <v>248109.92</v>
      </c>
      <c r="E440" s="435"/>
    </row>
    <row r="441" spans="1:5">
      <c r="A441" s="434">
        <v>18608241</v>
      </c>
      <c r="B441" s="434" t="s">
        <v>1370</v>
      </c>
      <c r="C441" s="435">
        <v>95304.25</v>
      </c>
      <c r="E441" s="435"/>
    </row>
    <row r="442" spans="1:5">
      <c r="A442" s="434">
        <v>18608251</v>
      </c>
      <c r="B442" s="434" t="s">
        <v>2059</v>
      </c>
      <c r="C442" s="434">
        <v>695.75</v>
      </c>
      <c r="E442" s="435"/>
    </row>
    <row r="443" spans="1:5">
      <c r="A443" s="434">
        <v>18608312</v>
      </c>
      <c r="B443" s="434" t="s">
        <v>873</v>
      </c>
      <c r="C443" s="435">
        <v>3956574.68</v>
      </c>
      <c r="E443" s="435"/>
    </row>
    <row r="444" spans="1:5">
      <c r="A444" s="434">
        <v>18608412</v>
      </c>
      <c r="B444" s="434" t="s">
        <v>1593</v>
      </c>
      <c r="C444" s="435">
        <v>2651381.7400000002</v>
      </c>
      <c r="E444" s="435"/>
    </row>
    <row r="445" spans="1:5">
      <c r="A445" s="434">
        <v>18608612</v>
      </c>
      <c r="B445" s="434" t="s">
        <v>874</v>
      </c>
      <c r="C445" s="435">
        <v>776531.8</v>
      </c>
      <c r="E445" s="435"/>
    </row>
    <row r="446" spans="1:5">
      <c r="A446" s="434">
        <v>18608712</v>
      </c>
      <c r="B446" s="434" t="s">
        <v>875</v>
      </c>
      <c r="C446" s="435">
        <v>5358200.1500000004</v>
      </c>
      <c r="E446" s="435"/>
    </row>
    <row r="447" spans="1:5">
      <c r="A447" s="434">
        <v>18608722</v>
      </c>
      <c r="B447" s="434" t="s">
        <v>2139</v>
      </c>
      <c r="C447" s="435">
        <v>7087.5</v>
      </c>
      <c r="E447" s="435"/>
    </row>
    <row r="448" spans="1:5">
      <c r="A448" s="434">
        <v>18608752</v>
      </c>
      <c r="B448" s="434" t="s">
        <v>876</v>
      </c>
      <c r="C448" s="435">
        <v>935530</v>
      </c>
    </row>
    <row r="449" spans="1:5">
      <c r="A449" s="434">
        <v>18608772</v>
      </c>
      <c r="B449" s="434" t="s">
        <v>1763</v>
      </c>
      <c r="C449" s="435">
        <v>-3488999.1</v>
      </c>
      <c r="E449" s="435"/>
    </row>
    <row r="450" spans="1:5">
      <c r="A450" s="434">
        <v>18608782</v>
      </c>
      <c r="B450" s="434" t="s">
        <v>1764</v>
      </c>
      <c r="C450" s="435">
        <v>-801550.75</v>
      </c>
      <c r="E450" s="435"/>
    </row>
    <row r="451" spans="1:5">
      <c r="A451" s="434">
        <v>18608792</v>
      </c>
      <c r="B451" s="434" t="s">
        <v>1765</v>
      </c>
      <c r="C451" s="435">
        <v>-160310.15</v>
      </c>
      <c r="E451" s="435"/>
    </row>
    <row r="452" spans="1:5">
      <c r="A452" s="434">
        <v>18609312</v>
      </c>
      <c r="B452" s="434" t="s">
        <v>1584</v>
      </c>
      <c r="C452" s="435">
        <v>12405154.710000001</v>
      </c>
      <c r="E452" s="435"/>
    </row>
    <row r="453" spans="1:5">
      <c r="A453" s="434">
        <v>18609422</v>
      </c>
      <c r="B453" s="434" t="s">
        <v>1384</v>
      </c>
      <c r="C453" s="435">
        <v>21308626.59</v>
      </c>
      <c r="E453" s="435"/>
    </row>
    <row r="454" spans="1:5">
      <c r="A454" s="434">
        <v>18609432</v>
      </c>
      <c r="B454" s="434" t="s">
        <v>1592</v>
      </c>
      <c r="C454" s="435">
        <v>5726977.7199999997</v>
      </c>
      <c r="E454" s="435"/>
    </row>
    <row r="455" spans="1:5">
      <c r="A455" s="434">
        <v>18609512</v>
      </c>
      <c r="B455" s="434" t="s">
        <v>2041</v>
      </c>
      <c r="C455" s="435">
        <v>30093.55</v>
      </c>
      <c r="E455" s="435"/>
    </row>
    <row r="456" spans="1:5">
      <c r="A456" s="434">
        <v>18609532</v>
      </c>
      <c r="B456" s="434" t="s">
        <v>877</v>
      </c>
      <c r="C456" s="435">
        <v>231369.84</v>
      </c>
      <c r="E456" s="435"/>
    </row>
    <row r="457" spans="1:5">
      <c r="A457" s="434">
        <v>18609542</v>
      </c>
      <c r="B457" s="434" t="s">
        <v>513</v>
      </c>
      <c r="C457" s="435">
        <v>1255957.1299999999</v>
      </c>
      <c r="E457" s="435"/>
    </row>
    <row r="458" spans="1:5">
      <c r="A458" s="434">
        <v>18609572</v>
      </c>
      <c r="B458" s="434" t="s">
        <v>1380</v>
      </c>
      <c r="C458" s="435">
        <v>609250</v>
      </c>
      <c r="E458" s="435"/>
    </row>
    <row r="459" spans="1:5">
      <c r="A459" s="434">
        <v>18609582</v>
      </c>
      <c r="B459" s="434" t="s">
        <v>1381</v>
      </c>
      <c r="C459" s="435">
        <v>628040.44999999995</v>
      </c>
      <c r="E459" s="435"/>
    </row>
    <row r="460" spans="1:5">
      <c r="A460" s="434">
        <v>18609592</v>
      </c>
      <c r="B460" s="434" t="s">
        <v>1382</v>
      </c>
      <c r="C460" s="435">
        <v>3298077.33</v>
      </c>
      <c r="E460" s="435"/>
    </row>
    <row r="461" spans="1:5">
      <c r="A461" s="434">
        <v>18609602</v>
      </c>
      <c r="B461" s="434" t="s">
        <v>1383</v>
      </c>
      <c r="C461" s="435">
        <v>229267.22</v>
      </c>
      <c r="E461" s="435"/>
    </row>
    <row r="462" spans="1:5">
      <c r="A462" s="434">
        <v>18609622</v>
      </c>
      <c r="B462" s="434" t="s">
        <v>1385</v>
      </c>
      <c r="C462" s="435">
        <v>1269906.45</v>
      </c>
      <c r="E462" s="435"/>
    </row>
    <row r="463" spans="1:5">
      <c r="A463" s="434">
        <v>18609642</v>
      </c>
      <c r="B463" s="434" t="s">
        <v>1386</v>
      </c>
      <c r="C463" s="435">
        <v>2359079.77</v>
      </c>
      <c r="E463" s="435"/>
    </row>
    <row r="464" spans="1:5">
      <c r="A464" s="434">
        <v>18609652</v>
      </c>
      <c r="B464" s="434" t="s">
        <v>1387</v>
      </c>
      <c r="C464" s="435">
        <v>2050000</v>
      </c>
      <c r="E464" s="435"/>
    </row>
    <row r="465" spans="1:5">
      <c r="A465" s="434">
        <v>18609662</v>
      </c>
      <c r="B465" s="434" t="s">
        <v>1388</v>
      </c>
      <c r="C465" s="435">
        <v>509729.84</v>
      </c>
      <c r="E465" s="435"/>
    </row>
    <row r="466" spans="1:5">
      <c r="A466" s="434">
        <v>18609672</v>
      </c>
      <c r="B466" s="434" t="s">
        <v>1389</v>
      </c>
      <c r="C466" s="435">
        <v>200000</v>
      </c>
      <c r="E466" s="435"/>
    </row>
    <row r="467" spans="1:5">
      <c r="A467" s="434">
        <v>18609682</v>
      </c>
      <c r="B467" s="434" t="s">
        <v>1406</v>
      </c>
      <c r="C467" s="435">
        <v>140000</v>
      </c>
      <c r="E467" s="435"/>
    </row>
    <row r="468" spans="1:5">
      <c r="A468" s="434">
        <v>18609692</v>
      </c>
      <c r="B468" s="434" t="s">
        <v>1407</v>
      </c>
      <c r="C468" s="435">
        <v>100000</v>
      </c>
      <c r="E468" s="435"/>
    </row>
    <row r="469" spans="1:5">
      <c r="A469" s="434">
        <v>18609801</v>
      </c>
      <c r="B469" s="434" t="s">
        <v>1304</v>
      </c>
      <c r="C469" s="435">
        <v>163595.71</v>
      </c>
      <c r="E469" s="435"/>
    </row>
    <row r="470" spans="1:5">
      <c r="A470" s="434">
        <v>18609821</v>
      </c>
      <c r="B470" s="434" t="s">
        <v>557</v>
      </c>
      <c r="C470" s="435">
        <v>817225.65</v>
      </c>
      <c r="E470" s="435"/>
    </row>
    <row r="471" spans="1:5">
      <c r="A471" s="434">
        <v>18609841</v>
      </c>
      <c r="B471" s="434" t="s">
        <v>1497</v>
      </c>
      <c r="C471" s="435">
        <v>1449799.6</v>
      </c>
      <c r="E471" s="435"/>
    </row>
    <row r="472" spans="1:5">
      <c r="A472" s="434">
        <v>18609861</v>
      </c>
      <c r="B472" s="434" t="s">
        <v>1305</v>
      </c>
      <c r="C472" s="435">
        <v>1351558.6</v>
      </c>
      <c r="E472" s="435"/>
    </row>
    <row r="473" spans="1:5">
      <c r="A473" s="434">
        <v>18630031</v>
      </c>
      <c r="B473" s="434" t="s">
        <v>1038</v>
      </c>
      <c r="C473" s="435">
        <v>432368.52</v>
      </c>
      <c r="E473" s="435"/>
    </row>
    <row r="474" spans="1:5">
      <c r="A474" s="434">
        <v>18700032</v>
      </c>
      <c r="B474" s="434" t="s">
        <v>1425</v>
      </c>
      <c r="C474" s="435">
        <v>316253.37</v>
      </c>
      <c r="E474" s="435"/>
    </row>
    <row r="475" spans="1:5">
      <c r="A475" s="434">
        <v>18700041</v>
      </c>
      <c r="B475" s="434" t="s">
        <v>1172</v>
      </c>
      <c r="C475" s="435">
        <v>322270.33</v>
      </c>
      <c r="E475" s="435"/>
    </row>
    <row r="476" spans="1:5">
      <c r="A476" s="434">
        <v>18700062</v>
      </c>
      <c r="B476" s="434" t="s">
        <v>1426</v>
      </c>
      <c r="C476" s="435">
        <v>-9584.93</v>
      </c>
      <c r="E476" s="435"/>
    </row>
    <row r="477" spans="1:5">
      <c r="A477" s="434">
        <v>18700071</v>
      </c>
      <c r="B477" s="434" t="s">
        <v>1427</v>
      </c>
      <c r="C477" s="435">
        <v>-65873.2</v>
      </c>
      <c r="E477" s="435"/>
    </row>
    <row r="478" spans="1:5">
      <c r="A478" s="434">
        <v>18900013</v>
      </c>
      <c r="B478" s="434" t="s">
        <v>326</v>
      </c>
      <c r="C478" s="435">
        <v>19126</v>
      </c>
      <c r="E478" s="435"/>
    </row>
    <row r="479" spans="1:5">
      <c r="A479" s="434">
        <v>18900173</v>
      </c>
      <c r="B479" s="434" t="s">
        <v>258</v>
      </c>
      <c r="C479" s="435">
        <v>1393261.32</v>
      </c>
      <c r="E479" s="435"/>
    </row>
    <row r="480" spans="1:5">
      <c r="A480" s="434">
        <v>18900183</v>
      </c>
      <c r="B480" s="434" t="s">
        <v>167</v>
      </c>
      <c r="C480" s="435">
        <v>334611.25</v>
      </c>
      <c r="E480" s="435"/>
    </row>
    <row r="481" spans="1:5">
      <c r="A481" s="434">
        <v>18900193</v>
      </c>
      <c r="B481" s="434" t="s">
        <v>261</v>
      </c>
      <c r="C481" s="435">
        <v>2661897.91</v>
      </c>
      <c r="E481" s="435"/>
    </row>
    <row r="482" spans="1:5">
      <c r="A482" s="434">
        <v>18900203</v>
      </c>
      <c r="B482" s="434" t="s">
        <v>2060</v>
      </c>
      <c r="C482" s="435">
        <v>2429327.7599999998</v>
      </c>
      <c r="E482" s="435"/>
    </row>
    <row r="483" spans="1:5">
      <c r="A483" s="434">
        <v>18900213</v>
      </c>
      <c r="B483" s="434" t="s">
        <v>2061</v>
      </c>
      <c r="C483" s="435">
        <v>9345178.0600000005</v>
      </c>
      <c r="E483" s="435"/>
    </row>
    <row r="484" spans="1:5">
      <c r="A484" s="434">
        <v>18900243</v>
      </c>
      <c r="B484" s="434" t="s">
        <v>1009</v>
      </c>
      <c r="C484" s="435">
        <v>9329.81</v>
      </c>
      <c r="E484" s="435"/>
    </row>
    <row r="485" spans="1:5">
      <c r="A485" s="434">
        <v>18900253</v>
      </c>
      <c r="B485" s="434" t="s">
        <v>1006</v>
      </c>
      <c r="C485" s="435">
        <v>697366.79</v>
      </c>
      <c r="E485" s="435"/>
    </row>
    <row r="486" spans="1:5">
      <c r="A486" s="434">
        <v>18900263</v>
      </c>
      <c r="B486" s="434" t="s">
        <v>1007</v>
      </c>
      <c r="C486" s="435">
        <v>529941.18000000005</v>
      </c>
      <c r="E486" s="435"/>
    </row>
    <row r="487" spans="1:5">
      <c r="A487" s="434">
        <v>18900273</v>
      </c>
      <c r="B487" s="434" t="s">
        <v>400</v>
      </c>
      <c r="C487" s="435">
        <v>1622656.31</v>
      </c>
      <c r="E487" s="435"/>
    </row>
    <row r="488" spans="1:5">
      <c r="A488" s="434">
        <v>18900283</v>
      </c>
      <c r="B488" s="434" t="s">
        <v>272</v>
      </c>
      <c r="C488" s="435">
        <v>495233.55</v>
      </c>
      <c r="E488" s="435"/>
    </row>
    <row r="489" spans="1:5">
      <c r="A489" s="434">
        <v>18900293</v>
      </c>
      <c r="B489" s="434" t="s">
        <v>181</v>
      </c>
      <c r="C489" s="435">
        <v>7036.84</v>
      </c>
      <c r="E489" s="435"/>
    </row>
    <row r="490" spans="1:5">
      <c r="A490" s="434">
        <v>18900303</v>
      </c>
      <c r="B490" s="434" t="s">
        <v>404</v>
      </c>
      <c r="C490" s="435">
        <v>16418.25</v>
      </c>
      <c r="E490" s="435"/>
    </row>
    <row r="491" spans="1:5">
      <c r="A491" s="434">
        <v>18900323</v>
      </c>
      <c r="B491" s="434" t="s">
        <v>325</v>
      </c>
      <c r="C491" s="435">
        <v>426985.84</v>
      </c>
      <c r="E491" s="435"/>
    </row>
    <row r="492" spans="1:5">
      <c r="A492" s="434">
        <v>18900353</v>
      </c>
      <c r="B492" s="434" t="s">
        <v>526</v>
      </c>
      <c r="C492" s="435">
        <v>82585.119999999995</v>
      </c>
      <c r="E492" s="435"/>
    </row>
    <row r="493" spans="1:5">
      <c r="A493" s="434">
        <v>18900373</v>
      </c>
      <c r="B493" s="434" t="s">
        <v>517</v>
      </c>
      <c r="C493" s="435">
        <v>4071774.86</v>
      </c>
      <c r="E493" s="435"/>
    </row>
    <row r="494" spans="1:5">
      <c r="A494" s="434">
        <v>18900383</v>
      </c>
      <c r="B494" s="434" t="s">
        <v>514</v>
      </c>
      <c r="C494" s="435">
        <v>302345.19</v>
      </c>
    </row>
    <row r="495" spans="1:5">
      <c r="A495" s="434">
        <v>18900393</v>
      </c>
      <c r="B495" s="434" t="s">
        <v>1331</v>
      </c>
      <c r="C495" s="435">
        <v>14418678.960000001</v>
      </c>
      <c r="E495" s="435"/>
    </row>
    <row r="496" spans="1:5">
      <c r="A496" s="434">
        <v>18900403</v>
      </c>
      <c r="B496" s="434" t="s">
        <v>1585</v>
      </c>
      <c r="C496" s="435">
        <v>142429.54999999999</v>
      </c>
      <c r="E496" s="435"/>
    </row>
    <row r="497" spans="1:5">
      <c r="A497" s="434">
        <v>18900413</v>
      </c>
      <c r="B497" s="434" t="s">
        <v>1589</v>
      </c>
      <c r="C497" s="435">
        <v>187086.7</v>
      </c>
      <c r="E497" s="435"/>
    </row>
    <row r="498" spans="1:5">
      <c r="A498" s="434">
        <v>18900423</v>
      </c>
      <c r="B498" s="434" t="s">
        <v>1586</v>
      </c>
      <c r="C498" s="435">
        <v>745718.83</v>
      </c>
      <c r="E498" s="435"/>
    </row>
    <row r="499" spans="1:5">
      <c r="A499" s="434">
        <v>18900433</v>
      </c>
      <c r="B499" s="434" t="s">
        <v>1671</v>
      </c>
      <c r="C499" s="435">
        <v>4586641.3</v>
      </c>
      <c r="E499" s="435"/>
    </row>
    <row r="500" spans="1:5">
      <c r="A500" s="434">
        <v>18900443</v>
      </c>
      <c r="B500" s="434" t="s">
        <v>1856</v>
      </c>
      <c r="C500" s="435">
        <v>95974.07</v>
      </c>
      <c r="E500" s="435"/>
    </row>
    <row r="501" spans="1:5">
      <c r="A501" s="434">
        <v>18900451</v>
      </c>
      <c r="B501" s="434" t="s">
        <v>1909</v>
      </c>
      <c r="C501" s="435">
        <v>32549.15</v>
      </c>
      <c r="E501" s="435"/>
    </row>
    <row r="502" spans="1:5">
      <c r="A502" s="434">
        <v>18900452</v>
      </c>
      <c r="B502" s="434" t="s">
        <v>1909</v>
      </c>
      <c r="C502" s="435">
        <v>19949.45</v>
      </c>
      <c r="E502" s="435"/>
    </row>
    <row r="503" spans="1:5">
      <c r="A503" s="434">
        <v>18900533</v>
      </c>
      <c r="B503" s="434" t="s">
        <v>1672</v>
      </c>
      <c r="C503" s="435">
        <v>775151.22</v>
      </c>
      <c r="E503" s="435"/>
    </row>
    <row r="504" spans="1:5">
      <c r="A504" s="434">
        <v>19000003</v>
      </c>
      <c r="B504" s="434" t="s">
        <v>45</v>
      </c>
      <c r="C504" s="435">
        <v>3092763.35</v>
      </c>
      <c r="E504" s="435"/>
    </row>
    <row r="505" spans="1:5">
      <c r="A505" s="434">
        <v>19000013</v>
      </c>
      <c r="B505" s="434" t="s">
        <v>382</v>
      </c>
      <c r="C505" s="435">
        <v>2920272.89</v>
      </c>
      <c r="E505" s="435"/>
    </row>
    <row r="506" spans="1:5">
      <c r="A506" s="434">
        <v>19000032</v>
      </c>
      <c r="B506" s="434" t="s">
        <v>979</v>
      </c>
      <c r="C506" s="435">
        <v>20388986.109999999</v>
      </c>
      <c r="E506" s="435"/>
    </row>
    <row r="507" spans="1:5">
      <c r="A507" s="434">
        <v>19000042</v>
      </c>
      <c r="B507" s="434" t="s">
        <v>995</v>
      </c>
      <c r="C507" s="435">
        <v>6590364.71</v>
      </c>
      <c r="E507" s="435"/>
    </row>
    <row r="508" spans="1:5">
      <c r="A508" s="434">
        <v>19000043</v>
      </c>
      <c r="B508" s="434" t="s">
        <v>3</v>
      </c>
      <c r="C508" s="435">
        <v>8067420.2400000002</v>
      </c>
      <c r="E508" s="435"/>
    </row>
    <row r="509" spans="1:5">
      <c r="A509" s="434">
        <v>19000081</v>
      </c>
      <c r="B509" s="434" t="s">
        <v>942</v>
      </c>
      <c r="C509" s="435">
        <v>28551487.920000002</v>
      </c>
      <c r="E509" s="435"/>
    </row>
    <row r="510" spans="1:5">
      <c r="A510" s="434">
        <v>19000091</v>
      </c>
      <c r="B510" s="434" t="s">
        <v>341</v>
      </c>
      <c r="C510" s="435">
        <v>11646780.6</v>
      </c>
      <c r="E510" s="435"/>
    </row>
    <row r="511" spans="1:5">
      <c r="A511" s="434">
        <v>19000093</v>
      </c>
      <c r="B511" s="434" t="s">
        <v>387</v>
      </c>
      <c r="C511" s="435">
        <v>4666853.4400000004</v>
      </c>
      <c r="E511" s="435"/>
    </row>
    <row r="512" spans="1:5">
      <c r="A512" s="434">
        <v>19000103</v>
      </c>
      <c r="B512" s="434" t="s">
        <v>1819</v>
      </c>
      <c r="C512" s="435">
        <v>1242205.42</v>
      </c>
      <c r="E512" s="435"/>
    </row>
    <row r="513" spans="1:5">
      <c r="A513" s="434">
        <v>19000111</v>
      </c>
      <c r="B513" s="434" t="s">
        <v>459</v>
      </c>
      <c r="C513" s="435">
        <v>1089037.58</v>
      </c>
      <c r="E513" s="435"/>
    </row>
    <row r="514" spans="1:5">
      <c r="A514" s="434">
        <v>19000112</v>
      </c>
      <c r="B514" s="434" t="s">
        <v>1096</v>
      </c>
      <c r="C514" s="435">
        <v>36734.160000000003</v>
      </c>
      <c r="E514" s="435"/>
    </row>
    <row r="515" spans="1:5">
      <c r="A515" s="434">
        <v>19000122</v>
      </c>
      <c r="B515" s="434" t="s">
        <v>1200</v>
      </c>
      <c r="C515" s="435">
        <v>-96902.43</v>
      </c>
      <c r="E515" s="435"/>
    </row>
    <row r="516" spans="1:5">
      <c r="A516" s="434">
        <v>19000133</v>
      </c>
      <c r="B516" s="434" t="s">
        <v>538</v>
      </c>
      <c r="C516" s="435">
        <v>13826956.57</v>
      </c>
      <c r="E516" s="435"/>
    </row>
    <row r="517" spans="1:5">
      <c r="A517" s="434">
        <v>19000151</v>
      </c>
      <c r="B517" s="434" t="s">
        <v>69</v>
      </c>
      <c r="C517" s="435">
        <v>411778.18</v>
      </c>
      <c r="E517" s="435"/>
    </row>
    <row r="518" spans="1:5">
      <c r="A518" s="434">
        <v>19000181</v>
      </c>
      <c r="B518" s="434" t="s">
        <v>500</v>
      </c>
      <c r="C518" s="435">
        <v>-1169854.73</v>
      </c>
      <c r="E518" s="435"/>
    </row>
    <row r="519" spans="1:5">
      <c r="A519" s="434">
        <v>19000193</v>
      </c>
      <c r="B519" s="434" t="s">
        <v>1542</v>
      </c>
      <c r="C519" s="435">
        <v>17207.97</v>
      </c>
      <c r="E519" s="435"/>
    </row>
    <row r="520" spans="1:5">
      <c r="A520" s="434">
        <v>19000251</v>
      </c>
      <c r="B520" s="434" t="s">
        <v>363</v>
      </c>
      <c r="C520" s="435">
        <v>16299.1</v>
      </c>
      <c r="E520" s="435"/>
    </row>
    <row r="521" spans="1:5">
      <c r="A521" s="434">
        <v>19000283</v>
      </c>
      <c r="B521" s="434" t="s">
        <v>830</v>
      </c>
      <c r="C521" s="435">
        <v>2542566.33</v>
      </c>
      <c r="E521" s="435"/>
    </row>
    <row r="522" spans="1:5">
      <c r="A522" s="434">
        <v>19000361</v>
      </c>
      <c r="B522" s="434" t="s">
        <v>573</v>
      </c>
      <c r="C522" s="435">
        <v>159437</v>
      </c>
      <c r="E522" s="435"/>
    </row>
    <row r="523" spans="1:5">
      <c r="A523" s="434">
        <v>19000371</v>
      </c>
      <c r="B523" s="434" t="s">
        <v>574</v>
      </c>
      <c r="C523" s="435">
        <v>40958.379999999997</v>
      </c>
      <c r="E523" s="435"/>
    </row>
    <row r="524" spans="1:5">
      <c r="A524" s="434">
        <v>19000403</v>
      </c>
      <c r="B524" s="434" t="s">
        <v>124</v>
      </c>
      <c r="C524" s="435">
        <v>156156.6</v>
      </c>
      <c r="E524" s="435"/>
    </row>
    <row r="525" spans="1:5">
      <c r="A525" s="434">
        <v>19000441</v>
      </c>
      <c r="B525" s="434" t="s">
        <v>149</v>
      </c>
      <c r="C525" s="435">
        <v>5357222.68</v>
      </c>
      <c r="E525" s="435"/>
    </row>
    <row r="526" spans="1:5">
      <c r="A526" s="434">
        <v>19000443</v>
      </c>
      <c r="B526" s="434" t="s">
        <v>253</v>
      </c>
      <c r="C526" s="435">
        <v>76990378.670000002</v>
      </c>
      <c r="E526" s="435"/>
    </row>
    <row r="527" spans="1:5">
      <c r="A527" s="434">
        <v>19000453</v>
      </c>
      <c r="B527" s="434" t="s">
        <v>254</v>
      </c>
      <c r="C527" s="435">
        <v>6141251.0999999996</v>
      </c>
      <c r="E527" s="435"/>
    </row>
    <row r="528" spans="1:5">
      <c r="A528" s="434">
        <v>19000463</v>
      </c>
      <c r="B528" s="434" t="s">
        <v>255</v>
      </c>
      <c r="C528" s="435">
        <v>-1117317.1200000001</v>
      </c>
      <c r="E528" s="435"/>
    </row>
    <row r="529" spans="1:5">
      <c r="A529" s="434">
        <v>19000471</v>
      </c>
      <c r="B529" s="434" t="s">
        <v>402</v>
      </c>
      <c r="C529" s="435">
        <v>3664712.76</v>
      </c>
      <c r="E529" s="435"/>
    </row>
    <row r="530" spans="1:5">
      <c r="A530" s="434">
        <v>19000473</v>
      </c>
      <c r="B530" s="434" t="s">
        <v>1171</v>
      </c>
      <c r="C530" s="435">
        <v>2562568</v>
      </c>
      <c r="E530" s="435"/>
    </row>
    <row r="531" spans="1:5">
      <c r="A531" s="434">
        <v>19000491</v>
      </c>
      <c r="B531" s="434" t="s">
        <v>1439</v>
      </c>
      <c r="C531" s="435">
        <v>2081957.15</v>
      </c>
      <c r="E531" s="435"/>
    </row>
    <row r="532" spans="1:5">
      <c r="A532" s="434">
        <v>19000551</v>
      </c>
      <c r="B532" s="434" t="s">
        <v>1919</v>
      </c>
      <c r="C532" s="435">
        <v>1965399</v>
      </c>
    </row>
    <row r="533" spans="1:5">
      <c r="A533" s="434">
        <v>19000552</v>
      </c>
      <c r="B533" s="434" t="s">
        <v>1420</v>
      </c>
      <c r="C533" s="435">
        <v>656301.91</v>
      </c>
      <c r="E533" s="435"/>
    </row>
    <row r="534" spans="1:5">
      <c r="A534" s="434">
        <v>19000553</v>
      </c>
      <c r="B534" s="434" t="s">
        <v>31</v>
      </c>
      <c r="C534" s="435">
        <v>234050.39</v>
      </c>
      <c r="E534" s="435"/>
    </row>
    <row r="535" spans="1:5">
      <c r="A535" s="434">
        <v>19000562</v>
      </c>
      <c r="B535" s="434" t="s">
        <v>383</v>
      </c>
      <c r="C535" s="435">
        <v>1605794.75</v>
      </c>
      <c r="E535" s="435"/>
    </row>
    <row r="536" spans="1:5">
      <c r="A536" s="434">
        <v>19000563</v>
      </c>
      <c r="B536" s="434" t="s">
        <v>1178</v>
      </c>
      <c r="C536" s="434">
        <v>0.02</v>
      </c>
      <c r="E536" s="435"/>
    </row>
    <row r="537" spans="1:5">
      <c r="A537" s="434">
        <v>19000572</v>
      </c>
      <c r="B537" s="434" t="s">
        <v>384</v>
      </c>
      <c r="C537" s="435">
        <v>266718.90000000002</v>
      </c>
      <c r="E537" s="435"/>
    </row>
    <row r="538" spans="1:5">
      <c r="A538" s="434">
        <v>19000573</v>
      </c>
      <c r="B538" s="434" t="s">
        <v>1223</v>
      </c>
      <c r="C538" s="435">
        <v>273176.02</v>
      </c>
      <c r="E538" s="435"/>
    </row>
    <row r="539" spans="1:5">
      <c r="A539" s="434">
        <v>19000581</v>
      </c>
      <c r="B539" s="434" t="s">
        <v>86</v>
      </c>
      <c r="C539" s="435">
        <v>2921923.25</v>
      </c>
      <c r="E539" s="435"/>
    </row>
    <row r="540" spans="1:5">
      <c r="A540" s="434">
        <v>19000592</v>
      </c>
      <c r="B540" s="434" t="s">
        <v>285</v>
      </c>
      <c r="C540" s="435">
        <v>3802058.64</v>
      </c>
      <c r="E540" s="435"/>
    </row>
    <row r="541" spans="1:5">
      <c r="A541" s="434">
        <v>19000601</v>
      </c>
      <c r="B541" s="434" t="s">
        <v>1159</v>
      </c>
      <c r="C541" s="435">
        <v>173220747</v>
      </c>
      <c r="E541" s="435"/>
    </row>
    <row r="542" spans="1:5">
      <c r="A542" s="434">
        <v>19000621</v>
      </c>
      <c r="B542" s="434" t="s">
        <v>1186</v>
      </c>
      <c r="C542" s="435">
        <v>60507167</v>
      </c>
      <c r="E542" s="435"/>
    </row>
    <row r="543" spans="1:5">
      <c r="A543" s="434">
        <v>19000641</v>
      </c>
      <c r="B543" s="434" t="s">
        <v>1185</v>
      </c>
      <c r="C543" s="435">
        <v>268811.64</v>
      </c>
      <c r="E543" s="435"/>
    </row>
    <row r="544" spans="1:5">
      <c r="A544" s="434">
        <v>19000671</v>
      </c>
      <c r="B544" s="434" t="s">
        <v>1197</v>
      </c>
      <c r="C544" s="435">
        <v>32765538.120000001</v>
      </c>
      <c r="E544" s="435"/>
    </row>
    <row r="545" spans="1:5">
      <c r="A545" s="434">
        <v>19000691</v>
      </c>
      <c r="B545" s="434" t="s">
        <v>1440</v>
      </c>
      <c r="C545" s="435">
        <v>48125</v>
      </c>
      <c r="E545" s="435"/>
    </row>
    <row r="546" spans="1:5">
      <c r="A546" s="434">
        <v>19000692</v>
      </c>
      <c r="B546" s="434" t="s">
        <v>621</v>
      </c>
      <c r="C546" s="435">
        <v>13125</v>
      </c>
      <c r="E546" s="435"/>
    </row>
    <row r="547" spans="1:5">
      <c r="A547" s="434">
        <v>19000711</v>
      </c>
      <c r="B547" s="434" t="s">
        <v>1097</v>
      </c>
      <c r="C547" s="435">
        <v>564507.54</v>
      </c>
      <c r="E547" s="435"/>
    </row>
    <row r="548" spans="1:5">
      <c r="A548" s="434">
        <v>19000721</v>
      </c>
      <c r="B548" s="434" t="s">
        <v>1201</v>
      </c>
      <c r="C548" s="435">
        <v>10869.86</v>
      </c>
      <c r="E548" s="435"/>
    </row>
    <row r="549" spans="1:5">
      <c r="A549" s="434">
        <v>19000731</v>
      </c>
      <c r="B549" s="434" t="s">
        <v>1272</v>
      </c>
      <c r="C549" s="435">
        <v>117432.65</v>
      </c>
      <c r="E549" s="435"/>
    </row>
    <row r="550" spans="1:5">
      <c r="A550" s="434">
        <v>19000732</v>
      </c>
      <c r="B550" s="434" t="s">
        <v>1268</v>
      </c>
      <c r="C550" s="435">
        <v>68825.81</v>
      </c>
      <c r="E550" s="435"/>
    </row>
    <row r="551" spans="1:5">
      <c r="A551" s="434">
        <v>19000741</v>
      </c>
      <c r="B551" s="434" t="s">
        <v>1301</v>
      </c>
      <c r="C551" s="435">
        <v>254867.8</v>
      </c>
      <c r="E551" s="435"/>
    </row>
    <row r="552" spans="1:5">
      <c r="A552" s="434">
        <v>19000751</v>
      </c>
      <c r="B552" s="434" t="s">
        <v>1324</v>
      </c>
      <c r="C552" s="435">
        <v>1795707.9</v>
      </c>
      <c r="E552" s="435"/>
    </row>
    <row r="553" spans="1:5">
      <c r="A553" s="434">
        <v>19000752</v>
      </c>
      <c r="B553" s="434" t="s">
        <v>1325</v>
      </c>
      <c r="C553" s="435">
        <v>960542.1</v>
      </c>
      <c r="E553" s="435"/>
    </row>
    <row r="554" spans="1:5">
      <c r="A554" s="434">
        <v>19000781</v>
      </c>
      <c r="B554" s="434" t="s">
        <v>1441</v>
      </c>
      <c r="C554" s="435">
        <v>3734867.86</v>
      </c>
      <c r="E554" s="435"/>
    </row>
    <row r="555" spans="1:5">
      <c r="A555" s="434">
        <v>19000791</v>
      </c>
      <c r="B555" s="434" t="s">
        <v>1442</v>
      </c>
      <c r="C555" s="435">
        <v>180329.44</v>
      </c>
      <c r="E555" s="435"/>
    </row>
    <row r="556" spans="1:5">
      <c r="A556" s="434">
        <v>19000801</v>
      </c>
      <c r="B556" s="434" t="s">
        <v>1443</v>
      </c>
      <c r="C556" s="435">
        <v>3452.71</v>
      </c>
      <c r="E556" s="435"/>
    </row>
    <row r="557" spans="1:5">
      <c r="A557" s="434">
        <v>19000811</v>
      </c>
      <c r="B557" s="434" t="s">
        <v>1444</v>
      </c>
      <c r="C557" s="435">
        <v>11983.62</v>
      </c>
      <c r="E557" s="435"/>
    </row>
    <row r="558" spans="1:5">
      <c r="A558" s="434">
        <v>19000821</v>
      </c>
      <c r="B558" s="434" t="s">
        <v>1475</v>
      </c>
      <c r="C558" s="435">
        <v>271744.42</v>
      </c>
    </row>
    <row r="559" spans="1:5">
      <c r="A559" s="434">
        <v>19000831</v>
      </c>
      <c r="B559" s="434" t="s">
        <v>1513</v>
      </c>
      <c r="C559" s="435">
        <v>757824.86</v>
      </c>
      <c r="E559" s="435"/>
    </row>
    <row r="560" spans="1:5">
      <c r="A560" s="434">
        <v>19000841</v>
      </c>
      <c r="B560" s="434" t="s">
        <v>1543</v>
      </c>
      <c r="C560" s="435">
        <v>-768937.84</v>
      </c>
      <c r="E560" s="435"/>
    </row>
    <row r="561" spans="1:5">
      <c r="A561" s="434">
        <v>19000851</v>
      </c>
      <c r="B561" s="434" t="s">
        <v>1655</v>
      </c>
      <c r="C561" s="435">
        <v>914377.62</v>
      </c>
    </row>
    <row r="562" spans="1:5">
      <c r="A562" s="434">
        <v>19000861</v>
      </c>
      <c r="B562" s="434" t="s">
        <v>1700</v>
      </c>
      <c r="C562" s="435">
        <v>229913.59</v>
      </c>
      <c r="E562" s="435"/>
    </row>
    <row r="563" spans="1:5">
      <c r="A563" s="434">
        <v>19000871</v>
      </c>
      <c r="B563" s="434" t="s">
        <v>2024</v>
      </c>
      <c r="C563" s="435">
        <v>1886948.7</v>
      </c>
      <c r="E563" s="435"/>
    </row>
    <row r="564" spans="1:5">
      <c r="A564" s="434">
        <v>19002003</v>
      </c>
      <c r="B564" s="434" t="s">
        <v>1805</v>
      </c>
      <c r="C564" s="435">
        <v>108489651.48999999</v>
      </c>
      <c r="E564" s="435"/>
    </row>
    <row r="565" spans="1:5">
      <c r="A565" s="434">
        <v>19003011</v>
      </c>
      <c r="B565" s="434" t="s">
        <v>1860</v>
      </c>
      <c r="C565" s="435">
        <v>1741133.1</v>
      </c>
      <c r="E565" s="435"/>
    </row>
    <row r="566" spans="1:5">
      <c r="A566" s="434">
        <v>19003021</v>
      </c>
      <c r="B566" s="434" t="s">
        <v>1878</v>
      </c>
      <c r="C566" s="435">
        <v>504028.35</v>
      </c>
      <c r="E566" s="435"/>
    </row>
    <row r="567" spans="1:5">
      <c r="A567" s="434">
        <v>19003032</v>
      </c>
      <c r="B567" s="434" t="s">
        <v>2026</v>
      </c>
      <c r="C567" s="435">
        <v>3425989.69</v>
      </c>
      <c r="E567" s="435"/>
    </row>
    <row r="568" spans="1:5">
      <c r="A568" s="434">
        <v>19003041</v>
      </c>
      <c r="B568" s="434" t="s">
        <v>2127</v>
      </c>
      <c r="C568" s="435">
        <v>3041500</v>
      </c>
      <c r="E568" s="435"/>
    </row>
    <row r="569" spans="1:5">
      <c r="A569" s="434">
        <v>19003042</v>
      </c>
      <c r="B569" s="434" t="s">
        <v>2062</v>
      </c>
      <c r="C569" s="435">
        <v>3139500</v>
      </c>
      <c r="E569" s="435"/>
    </row>
    <row r="570" spans="1:5">
      <c r="A570" s="434">
        <v>19100012</v>
      </c>
      <c r="B570" s="434" t="s">
        <v>504</v>
      </c>
      <c r="C570" s="435">
        <v>27234431.710000001</v>
      </c>
      <c r="E570" s="435"/>
    </row>
    <row r="571" spans="1:5">
      <c r="A571" s="434">
        <v>19100022</v>
      </c>
      <c r="B571" s="434" t="s">
        <v>338</v>
      </c>
      <c r="C571" s="435">
        <v>-42956000.399999999</v>
      </c>
      <c r="E571" s="435"/>
    </row>
    <row r="572" spans="1:5">
      <c r="A572" s="434">
        <v>19100132</v>
      </c>
      <c r="B572" s="434" t="s">
        <v>332</v>
      </c>
      <c r="C572" s="435">
        <v>-592402.56999999995</v>
      </c>
      <c r="E572" s="435"/>
    </row>
    <row r="573" spans="1:5">
      <c r="A573" s="434">
        <v>19100142</v>
      </c>
      <c r="B573" s="434" t="s">
        <v>333</v>
      </c>
      <c r="C573" s="435">
        <v>-613678.06000000006</v>
      </c>
      <c r="E573" s="435"/>
    </row>
    <row r="574" spans="1:5">
      <c r="A574" s="434">
        <v>19100152</v>
      </c>
      <c r="B574" s="434" t="s">
        <v>578</v>
      </c>
      <c r="C574" s="435">
        <v>-58842.26</v>
      </c>
      <c r="E574" s="435"/>
    </row>
    <row r="575" spans="1:5">
      <c r="A575" s="434">
        <v>19100162</v>
      </c>
      <c r="B575" s="434" t="s">
        <v>136</v>
      </c>
      <c r="C575" s="435">
        <v>6280465.0899999999</v>
      </c>
      <c r="E575" s="435"/>
    </row>
    <row r="576" spans="1:5">
      <c r="A576" s="434">
        <v>20100023</v>
      </c>
      <c r="B576" s="434" t="s">
        <v>1058</v>
      </c>
      <c r="C576" s="435">
        <v>-859037.91</v>
      </c>
      <c r="E576" s="435"/>
    </row>
    <row r="577" spans="1:5">
      <c r="A577" s="434">
        <v>20700003</v>
      </c>
      <c r="B577" s="434" t="s">
        <v>664</v>
      </c>
      <c r="C577" s="435">
        <v>-122847945.22</v>
      </c>
      <c r="E577" s="435"/>
    </row>
    <row r="578" spans="1:5">
      <c r="A578" s="434">
        <v>20700013</v>
      </c>
      <c r="B578" s="434" t="s">
        <v>1010</v>
      </c>
      <c r="C578" s="435">
        <v>-338395484.31</v>
      </c>
      <c r="E578" s="435"/>
    </row>
    <row r="579" spans="1:5">
      <c r="A579" s="434">
        <v>20700023</v>
      </c>
      <c r="B579" s="434" t="s">
        <v>689</v>
      </c>
      <c r="C579" s="435">
        <v>-16901820.34</v>
      </c>
      <c r="E579" s="435"/>
    </row>
    <row r="580" spans="1:5">
      <c r="A580" s="434">
        <v>21100003</v>
      </c>
      <c r="B580" s="434" t="s">
        <v>601</v>
      </c>
      <c r="C580" s="435">
        <v>-2803605116.4699998</v>
      </c>
      <c r="E580" s="435"/>
    </row>
    <row r="581" spans="1:5">
      <c r="A581" s="434">
        <v>21100383</v>
      </c>
      <c r="B581" s="434" t="s">
        <v>6</v>
      </c>
      <c r="C581" s="435">
        <v>-491575</v>
      </c>
      <c r="E581" s="435"/>
    </row>
    <row r="582" spans="1:5">
      <c r="A582" s="434">
        <v>21400013</v>
      </c>
      <c r="B582" s="434" t="s">
        <v>532</v>
      </c>
      <c r="C582" s="435">
        <v>2148854.7200000002</v>
      </c>
      <c r="E582" s="435"/>
    </row>
    <row r="583" spans="1:5">
      <c r="A583" s="434">
        <v>21400033</v>
      </c>
      <c r="B583" s="434" t="s">
        <v>533</v>
      </c>
      <c r="C583" s="435">
        <v>4985024.68</v>
      </c>
      <c r="E583" s="435"/>
    </row>
    <row r="584" spans="1:5">
      <c r="A584" s="434">
        <v>21500023</v>
      </c>
      <c r="B584" s="434" t="s">
        <v>690</v>
      </c>
      <c r="C584" s="435">
        <v>-10766141</v>
      </c>
      <c r="E584" s="435"/>
    </row>
    <row r="585" spans="1:5">
      <c r="A585" s="434">
        <v>21500033</v>
      </c>
      <c r="B585" s="434" t="s">
        <v>1011</v>
      </c>
      <c r="C585" s="435">
        <v>-3281918</v>
      </c>
      <c r="E585" s="435"/>
    </row>
    <row r="586" spans="1:5">
      <c r="A586" s="434">
        <v>21600003</v>
      </c>
      <c r="B586" s="434" t="s">
        <v>192</v>
      </c>
      <c r="C586" s="435">
        <v>-364699858.00999999</v>
      </c>
      <c r="E586" s="435"/>
    </row>
    <row r="587" spans="1:5">
      <c r="A587" s="434">
        <v>21600011</v>
      </c>
      <c r="B587" s="434" t="s">
        <v>1123</v>
      </c>
      <c r="C587" s="435">
        <v>58229926.119999997</v>
      </c>
      <c r="E587" s="435"/>
    </row>
    <row r="588" spans="1:5">
      <c r="A588" s="434">
        <v>21600013</v>
      </c>
      <c r="B588" s="434" t="s">
        <v>328</v>
      </c>
      <c r="C588" s="435">
        <v>77562549.519999996</v>
      </c>
      <c r="E588" s="435"/>
    </row>
    <row r="589" spans="1:5">
      <c r="A589" s="434">
        <v>21600023</v>
      </c>
      <c r="B589" s="434" t="s">
        <v>1012</v>
      </c>
      <c r="C589" s="435">
        <v>1755001.25</v>
      </c>
      <c r="E589" s="435"/>
    </row>
    <row r="590" spans="1:5">
      <c r="A590" s="434">
        <v>21600033</v>
      </c>
      <c r="B590" s="434" t="s">
        <v>607</v>
      </c>
      <c r="C590" s="435">
        <v>1471103.62</v>
      </c>
      <c r="E590" s="435"/>
    </row>
    <row r="591" spans="1:5">
      <c r="A591" s="434">
        <v>21600053</v>
      </c>
      <c r="B591" s="434" t="s">
        <v>549</v>
      </c>
      <c r="C591" s="435">
        <v>16359946.109999999</v>
      </c>
      <c r="E591" s="435"/>
    </row>
    <row r="592" spans="1:5">
      <c r="A592" s="434">
        <v>21610013</v>
      </c>
      <c r="B592" s="434" t="s">
        <v>151</v>
      </c>
      <c r="C592" s="435">
        <v>14902924</v>
      </c>
      <c r="E592" s="435"/>
    </row>
    <row r="593" spans="1:5">
      <c r="A593" s="434">
        <v>21900103</v>
      </c>
      <c r="B593" s="434" t="s">
        <v>1941</v>
      </c>
      <c r="C593" s="435">
        <v>-14687535.1</v>
      </c>
      <c r="E593" s="435"/>
    </row>
    <row r="594" spans="1:5">
      <c r="A594" s="434">
        <v>21900113</v>
      </c>
      <c r="B594" s="434" t="s">
        <v>1942</v>
      </c>
      <c r="C594" s="435">
        <v>23049772.399999999</v>
      </c>
      <c r="E594" s="435"/>
    </row>
    <row r="595" spans="1:5">
      <c r="A595" s="434">
        <v>21900133</v>
      </c>
      <c r="B595" s="434" t="s">
        <v>1943</v>
      </c>
      <c r="C595" s="435">
        <v>446161.7</v>
      </c>
      <c r="E595" s="435"/>
    </row>
    <row r="596" spans="1:5">
      <c r="A596" s="434">
        <v>21900143</v>
      </c>
      <c r="B596" s="434" t="s">
        <v>1958</v>
      </c>
      <c r="C596" s="435">
        <v>219972510.5</v>
      </c>
      <c r="E596" s="435"/>
    </row>
    <row r="597" spans="1:5">
      <c r="A597" s="434">
        <v>21900153</v>
      </c>
      <c r="B597" s="434" t="s">
        <v>1945</v>
      </c>
      <c r="C597" s="435">
        <v>-76990378.670000002</v>
      </c>
      <c r="E597" s="435"/>
    </row>
    <row r="598" spans="1:5">
      <c r="A598" s="434">
        <v>21900163</v>
      </c>
      <c r="B598" s="434" t="s">
        <v>1959</v>
      </c>
      <c r="C598" s="435">
        <v>17546432</v>
      </c>
      <c r="E598" s="435"/>
    </row>
    <row r="599" spans="1:5">
      <c r="A599" s="434">
        <v>21900173</v>
      </c>
      <c r="B599" s="434" t="s">
        <v>1947</v>
      </c>
      <c r="C599" s="435">
        <v>-6141251.1600000001</v>
      </c>
      <c r="E599" s="435"/>
    </row>
    <row r="600" spans="1:5">
      <c r="A600" s="434">
        <v>21900183</v>
      </c>
      <c r="B600" s="434" t="s">
        <v>1948</v>
      </c>
      <c r="C600" s="435">
        <v>-3192333.32</v>
      </c>
      <c r="E600" s="435"/>
    </row>
    <row r="601" spans="1:5">
      <c r="A601" s="434">
        <v>21900193</v>
      </c>
      <c r="B601" s="434" t="s">
        <v>1949</v>
      </c>
      <c r="C601" s="435">
        <v>1117316.57</v>
      </c>
    </row>
    <row r="602" spans="1:5">
      <c r="A602" s="434">
        <v>21900223</v>
      </c>
      <c r="B602" s="434" t="s">
        <v>1933</v>
      </c>
      <c r="C602" s="435">
        <v>-156156.6</v>
      </c>
      <c r="E602" s="435"/>
    </row>
    <row r="603" spans="1:5">
      <c r="A603" s="434">
        <v>21900233</v>
      </c>
      <c r="B603" s="434" t="s">
        <v>1902</v>
      </c>
      <c r="C603" s="435">
        <v>5140637.29</v>
      </c>
      <c r="E603" s="435"/>
    </row>
    <row r="604" spans="1:5">
      <c r="A604" s="434">
        <v>21900243</v>
      </c>
      <c r="B604" s="434" t="s">
        <v>1950</v>
      </c>
      <c r="C604" s="435">
        <v>-8067420.3399999999</v>
      </c>
      <c r="E604" s="435"/>
    </row>
    <row r="605" spans="1:5">
      <c r="A605" s="434">
        <v>22100393</v>
      </c>
      <c r="B605" s="434" t="s">
        <v>224</v>
      </c>
      <c r="C605" s="435">
        <v>-15000000</v>
      </c>
      <c r="E605" s="435"/>
    </row>
    <row r="606" spans="1:5">
      <c r="A606" s="434">
        <v>22100413</v>
      </c>
      <c r="B606" s="434" t="s">
        <v>52</v>
      </c>
      <c r="C606" s="435">
        <v>-2000000</v>
      </c>
      <c r="E606" s="435"/>
    </row>
    <row r="607" spans="1:5">
      <c r="A607" s="434">
        <v>22100713</v>
      </c>
      <c r="B607" s="434" t="s">
        <v>246</v>
      </c>
      <c r="C607" s="435">
        <v>-300000000</v>
      </c>
      <c r="E607" s="435"/>
    </row>
    <row r="608" spans="1:5">
      <c r="A608" s="434">
        <v>22100723</v>
      </c>
      <c r="B608" s="434" t="s">
        <v>247</v>
      </c>
      <c r="C608" s="435">
        <v>-200000000</v>
      </c>
      <c r="E608" s="435"/>
    </row>
    <row r="609" spans="1:5">
      <c r="A609" s="434">
        <v>22100743</v>
      </c>
      <c r="B609" s="434" t="s">
        <v>675</v>
      </c>
      <c r="C609" s="435">
        <v>-100000000</v>
      </c>
      <c r="E609" s="435"/>
    </row>
    <row r="610" spans="1:5">
      <c r="A610" s="434">
        <v>22100823</v>
      </c>
      <c r="B610" s="434" t="s">
        <v>1033</v>
      </c>
      <c r="C610" s="435">
        <v>-250000000</v>
      </c>
      <c r="E610" s="435"/>
    </row>
    <row r="611" spans="1:5">
      <c r="A611" s="434">
        <v>22100833</v>
      </c>
      <c r="B611" s="434" t="s">
        <v>1659</v>
      </c>
      <c r="C611" s="435">
        <v>-138460000</v>
      </c>
      <c r="E611" s="435"/>
    </row>
    <row r="612" spans="1:5">
      <c r="A612" s="434">
        <v>22100843</v>
      </c>
      <c r="B612" s="434" t="s">
        <v>1660</v>
      </c>
      <c r="C612" s="435">
        <v>-23400000</v>
      </c>
      <c r="E612" s="435"/>
    </row>
    <row r="613" spans="1:5">
      <c r="A613" s="434">
        <v>22100853</v>
      </c>
      <c r="B613" s="434" t="s">
        <v>2042</v>
      </c>
      <c r="C613" s="435">
        <v>-425000000</v>
      </c>
      <c r="E613" s="435"/>
    </row>
    <row r="614" spans="1:5">
      <c r="A614" s="434">
        <v>22100923</v>
      </c>
      <c r="B614" s="434" t="s">
        <v>1319</v>
      </c>
      <c r="C614" s="435">
        <v>-250000000</v>
      </c>
      <c r="E614" s="435"/>
    </row>
    <row r="615" spans="1:5">
      <c r="A615" s="434">
        <v>22100933</v>
      </c>
      <c r="B615" s="434" t="s">
        <v>1320</v>
      </c>
      <c r="C615" s="435">
        <v>-45000000</v>
      </c>
      <c r="E615" s="435"/>
    </row>
    <row r="616" spans="1:5">
      <c r="A616" s="434">
        <v>22101023</v>
      </c>
      <c r="B616" s="434" t="s">
        <v>519</v>
      </c>
      <c r="C616" s="435">
        <v>-250000000</v>
      </c>
      <c r="E616" s="435"/>
    </row>
    <row r="617" spans="1:5">
      <c r="A617" s="434">
        <v>22101033</v>
      </c>
      <c r="B617" s="434" t="s">
        <v>1014</v>
      </c>
      <c r="C617" s="435">
        <v>-300000000</v>
      </c>
      <c r="E617" s="435"/>
    </row>
    <row r="618" spans="1:5">
      <c r="A618" s="434">
        <v>22101053</v>
      </c>
      <c r="B618" s="434" t="s">
        <v>1037</v>
      </c>
      <c r="C618" s="435">
        <v>-250000000</v>
      </c>
      <c r="E618" s="435"/>
    </row>
    <row r="619" spans="1:5">
      <c r="A619" s="434">
        <v>22101113</v>
      </c>
      <c r="B619" s="434" t="s">
        <v>848</v>
      </c>
      <c r="C619" s="435">
        <v>-350000000</v>
      </c>
      <c r="E619" s="435"/>
    </row>
    <row r="620" spans="1:5">
      <c r="A620" s="434">
        <v>22101123</v>
      </c>
      <c r="B620" s="434" t="s">
        <v>1158</v>
      </c>
      <c r="C620" s="435">
        <v>-325000000</v>
      </c>
      <c r="E620" s="435"/>
    </row>
    <row r="621" spans="1:5">
      <c r="A621" s="434">
        <v>22101133</v>
      </c>
      <c r="B621" s="434" t="s">
        <v>1154</v>
      </c>
      <c r="C621" s="435">
        <v>-250000000</v>
      </c>
      <c r="E621" s="435"/>
    </row>
    <row r="622" spans="1:5">
      <c r="A622" s="434">
        <v>22101143</v>
      </c>
      <c r="B622" s="434" t="s">
        <v>1222</v>
      </c>
      <c r="C622" s="435">
        <v>-300000000</v>
      </c>
      <c r="E622" s="435"/>
    </row>
    <row r="623" spans="1:5">
      <c r="A623" s="434">
        <v>22600083</v>
      </c>
      <c r="B623" s="434" t="s">
        <v>1218</v>
      </c>
      <c r="C623" s="435">
        <v>12721.02</v>
      </c>
      <c r="E623" s="435"/>
    </row>
    <row r="624" spans="1:5">
      <c r="A624" s="434">
        <v>22600093</v>
      </c>
      <c r="B624" s="434" t="s">
        <v>2043</v>
      </c>
      <c r="C624" s="435">
        <v>1885052.08</v>
      </c>
      <c r="E624" s="435"/>
    </row>
    <row r="625" spans="1:5">
      <c r="A625" s="434">
        <v>22820011</v>
      </c>
      <c r="B625" s="434" t="s">
        <v>996</v>
      </c>
      <c r="C625" s="435">
        <v>-137500</v>
      </c>
      <c r="E625" s="435"/>
    </row>
    <row r="626" spans="1:5">
      <c r="A626" s="434">
        <v>22820012</v>
      </c>
      <c r="B626" s="434" t="s">
        <v>997</v>
      </c>
      <c r="C626" s="435">
        <v>-37500</v>
      </c>
      <c r="E626" s="435"/>
    </row>
    <row r="627" spans="1:5">
      <c r="A627" s="434">
        <v>22830003</v>
      </c>
      <c r="B627" s="434" t="s">
        <v>536</v>
      </c>
      <c r="C627" s="435">
        <v>-57052021.200000003</v>
      </c>
      <c r="E627" s="435"/>
    </row>
    <row r="628" spans="1:5">
      <c r="A628" s="434">
        <v>22830013</v>
      </c>
      <c r="B628" s="434" t="s">
        <v>535</v>
      </c>
      <c r="C628" s="435">
        <v>-5151303.5</v>
      </c>
      <c r="E628" s="435"/>
    </row>
    <row r="629" spans="1:5">
      <c r="A629" s="434">
        <v>22830023</v>
      </c>
      <c r="B629" s="434" t="s">
        <v>735</v>
      </c>
      <c r="C629" s="435">
        <v>-53194378.5</v>
      </c>
    </row>
    <row r="630" spans="1:5">
      <c r="A630" s="434">
        <v>22830033</v>
      </c>
      <c r="B630" s="434" t="s">
        <v>1336</v>
      </c>
      <c r="C630" s="435">
        <v>-1698717.14</v>
      </c>
      <c r="E630" s="435"/>
    </row>
    <row r="631" spans="1:5">
      <c r="A631" s="434">
        <v>22830043</v>
      </c>
      <c r="B631" s="434" t="s">
        <v>1679</v>
      </c>
      <c r="C631" s="435">
        <v>-102061.2</v>
      </c>
      <c r="E631" s="435"/>
    </row>
    <row r="632" spans="1:5">
      <c r="A632" s="434">
        <v>22830053</v>
      </c>
      <c r="B632" s="434" t="s">
        <v>1809</v>
      </c>
      <c r="C632" s="435">
        <v>-1596888.7</v>
      </c>
      <c r="E632" s="435"/>
    </row>
    <row r="633" spans="1:5">
      <c r="A633" s="434">
        <v>22830063</v>
      </c>
      <c r="B633" s="434" t="s">
        <v>1847</v>
      </c>
      <c r="C633" s="435">
        <v>-89322</v>
      </c>
      <c r="E633" s="435"/>
    </row>
    <row r="634" spans="1:5">
      <c r="A634" s="434">
        <v>22830073</v>
      </c>
      <c r="B634" s="434" t="s">
        <v>1848</v>
      </c>
      <c r="C634" s="435">
        <v>-164230.5</v>
      </c>
      <c r="E634" s="435"/>
    </row>
    <row r="635" spans="1:5">
      <c r="A635" s="434">
        <v>22840012</v>
      </c>
      <c r="B635" s="434" t="s">
        <v>1408</v>
      </c>
      <c r="C635" s="435">
        <v>-609250</v>
      </c>
      <c r="E635" s="435"/>
    </row>
    <row r="636" spans="1:5">
      <c r="A636" s="434">
        <v>22840021</v>
      </c>
      <c r="B636" s="434" t="s">
        <v>863</v>
      </c>
      <c r="C636" s="435">
        <v>-198375.75</v>
      </c>
      <c r="E636" s="435"/>
    </row>
    <row r="637" spans="1:5">
      <c r="A637" s="434">
        <v>22840022</v>
      </c>
      <c r="B637" s="434" t="s">
        <v>1409</v>
      </c>
      <c r="C637" s="435">
        <v>-628040.44999999995</v>
      </c>
      <c r="E637" s="435"/>
    </row>
    <row r="638" spans="1:5">
      <c r="A638" s="434">
        <v>22840031</v>
      </c>
      <c r="B638" s="434" t="s">
        <v>878</v>
      </c>
      <c r="C638" s="435">
        <v>-258000</v>
      </c>
    </row>
    <row r="639" spans="1:5">
      <c r="A639" s="434">
        <v>22840032</v>
      </c>
      <c r="B639" s="434" t="s">
        <v>1410</v>
      </c>
      <c r="C639" s="435">
        <v>-3298077.33</v>
      </c>
      <c r="E639" s="435"/>
    </row>
    <row r="640" spans="1:5">
      <c r="A640" s="434">
        <v>22840042</v>
      </c>
      <c r="B640" s="434" t="s">
        <v>1411</v>
      </c>
      <c r="C640" s="435">
        <v>-229267.22</v>
      </c>
      <c r="E640" s="435"/>
    </row>
    <row r="641" spans="1:5">
      <c r="A641" s="434">
        <v>22840051</v>
      </c>
      <c r="B641" s="434" t="s">
        <v>879</v>
      </c>
      <c r="C641" s="435">
        <v>-30000</v>
      </c>
      <c r="E641" s="435"/>
    </row>
    <row r="642" spans="1:5">
      <c r="A642" s="434">
        <v>22840062</v>
      </c>
      <c r="B642" s="434" t="s">
        <v>1413</v>
      </c>
      <c r="C642" s="435">
        <v>-1269906.45</v>
      </c>
      <c r="E642" s="435"/>
    </row>
    <row r="643" spans="1:5">
      <c r="A643" s="434">
        <v>22840081</v>
      </c>
      <c r="B643" s="434" t="s">
        <v>864</v>
      </c>
      <c r="C643" s="435">
        <v>-550000</v>
      </c>
      <c r="E643" s="435"/>
    </row>
    <row r="644" spans="1:5">
      <c r="A644" s="434">
        <v>22840082</v>
      </c>
      <c r="B644" s="434" t="s">
        <v>1414</v>
      </c>
      <c r="C644" s="435">
        <v>-2359079.77</v>
      </c>
      <c r="E644" s="435"/>
    </row>
    <row r="645" spans="1:5">
      <c r="A645" s="434">
        <v>22840092</v>
      </c>
      <c r="B645" s="434" t="s">
        <v>1415</v>
      </c>
      <c r="C645" s="435">
        <v>-2050000</v>
      </c>
      <c r="E645" s="435"/>
    </row>
    <row r="646" spans="1:5">
      <c r="A646" s="434">
        <v>22840102</v>
      </c>
      <c r="B646" s="434" t="s">
        <v>1416</v>
      </c>
      <c r="C646" s="435">
        <v>-509729.84</v>
      </c>
      <c r="E646" s="435"/>
    </row>
    <row r="647" spans="1:5">
      <c r="A647" s="434">
        <v>22840111</v>
      </c>
      <c r="B647" s="434" t="s">
        <v>880</v>
      </c>
      <c r="C647" s="435">
        <v>-20000</v>
      </c>
      <c r="E647" s="435"/>
    </row>
    <row r="648" spans="1:5">
      <c r="A648" s="434">
        <v>22840112</v>
      </c>
      <c r="B648" s="434" t="s">
        <v>1417</v>
      </c>
      <c r="C648" s="435">
        <v>-200000</v>
      </c>
      <c r="E648" s="435"/>
    </row>
    <row r="649" spans="1:5">
      <c r="A649" s="434">
        <v>22840122</v>
      </c>
      <c r="B649" s="434" t="s">
        <v>1418</v>
      </c>
      <c r="C649" s="435">
        <v>-140000</v>
      </c>
      <c r="E649" s="435"/>
    </row>
    <row r="650" spans="1:5">
      <c r="A650" s="434">
        <v>22840131</v>
      </c>
      <c r="B650" s="434" t="s">
        <v>865</v>
      </c>
      <c r="C650" s="435">
        <v>-500000</v>
      </c>
      <c r="E650" s="435"/>
    </row>
    <row r="651" spans="1:5">
      <c r="A651" s="434">
        <v>22840132</v>
      </c>
      <c r="B651" s="434" t="s">
        <v>1419</v>
      </c>
      <c r="C651" s="435">
        <v>-100000</v>
      </c>
      <c r="E651" s="435"/>
    </row>
    <row r="652" spans="1:5">
      <c r="A652" s="434">
        <v>22840161</v>
      </c>
      <c r="B652" s="434" t="s">
        <v>866</v>
      </c>
      <c r="C652" s="435">
        <v>-340622.45</v>
      </c>
      <c r="E652" s="435"/>
    </row>
    <row r="653" spans="1:5">
      <c r="A653" s="434">
        <v>22840162</v>
      </c>
      <c r="B653" s="434" t="s">
        <v>1884</v>
      </c>
      <c r="C653" s="435">
        <v>-212895.87</v>
      </c>
      <c r="E653" s="435"/>
    </row>
    <row r="654" spans="1:5">
      <c r="A654" s="434">
        <v>22840171</v>
      </c>
      <c r="B654" s="434" t="s">
        <v>867</v>
      </c>
      <c r="C654" s="435">
        <v>-50000</v>
      </c>
      <c r="E654" s="435"/>
    </row>
    <row r="655" spans="1:5">
      <c r="A655" s="434">
        <v>22840181</v>
      </c>
      <c r="B655" s="434" t="s">
        <v>881</v>
      </c>
      <c r="C655" s="435">
        <v>-2992681.55</v>
      </c>
      <c r="E655" s="435"/>
    </row>
    <row r="656" spans="1:5">
      <c r="A656" s="434">
        <v>22840191</v>
      </c>
      <c r="B656" s="434" t="s">
        <v>868</v>
      </c>
      <c r="C656" s="435">
        <v>-250000</v>
      </c>
      <c r="E656" s="435"/>
    </row>
    <row r="657" spans="1:5">
      <c r="A657" s="434">
        <v>22840221</v>
      </c>
      <c r="B657" s="434" t="s">
        <v>889</v>
      </c>
      <c r="C657" s="435">
        <v>-102002.61</v>
      </c>
      <c r="E657" s="435"/>
    </row>
    <row r="658" spans="1:5">
      <c r="A658" s="434">
        <v>22840231</v>
      </c>
      <c r="B658" s="434" t="s">
        <v>205</v>
      </c>
      <c r="C658" s="435">
        <v>-75000</v>
      </c>
      <c r="E658" s="435"/>
    </row>
    <row r="659" spans="1:5">
      <c r="A659" s="434">
        <v>22840251</v>
      </c>
      <c r="B659" s="434" t="s">
        <v>496</v>
      </c>
      <c r="C659" s="435">
        <v>-11708823</v>
      </c>
      <c r="E659" s="435"/>
    </row>
    <row r="660" spans="1:5">
      <c r="A660" s="434">
        <v>22840281</v>
      </c>
      <c r="B660" s="434" t="s">
        <v>1259</v>
      </c>
      <c r="C660" s="435">
        <v>-50000</v>
      </c>
      <c r="E660" s="435"/>
    </row>
    <row r="661" spans="1:5">
      <c r="A661" s="434">
        <v>22840301</v>
      </c>
      <c r="B661" s="434" t="s">
        <v>1371</v>
      </c>
      <c r="C661" s="435">
        <v>-124919.19</v>
      </c>
      <c r="E661" s="435"/>
    </row>
    <row r="662" spans="1:5">
      <c r="A662" s="434">
        <v>22840311</v>
      </c>
      <c r="B662" s="434" t="s">
        <v>1372</v>
      </c>
      <c r="C662" s="435">
        <v>-95304.25</v>
      </c>
      <c r="E662" s="435"/>
    </row>
    <row r="663" spans="1:5">
      <c r="A663" s="434">
        <v>22840321</v>
      </c>
      <c r="B663" s="434" t="s">
        <v>1528</v>
      </c>
      <c r="C663" s="435">
        <v>-145393439</v>
      </c>
      <c r="E663" s="435"/>
    </row>
    <row r="664" spans="1:5">
      <c r="A664" s="434">
        <v>22840331</v>
      </c>
      <c r="B664" s="434" t="s">
        <v>1885</v>
      </c>
      <c r="C664" s="435">
        <v>-76199930</v>
      </c>
      <c r="E664" s="435"/>
    </row>
    <row r="665" spans="1:5">
      <c r="A665" s="434">
        <v>22840332</v>
      </c>
      <c r="B665" s="434" t="s">
        <v>1412</v>
      </c>
      <c r="C665" s="435">
        <v>-21308626.59</v>
      </c>
      <c r="E665" s="435"/>
    </row>
    <row r="666" spans="1:5">
      <c r="A666" s="434">
        <v>22840341</v>
      </c>
      <c r="B666" s="434" t="s">
        <v>1864</v>
      </c>
      <c r="C666" s="435">
        <v>-26726144</v>
      </c>
      <c r="E666" s="435"/>
    </row>
    <row r="667" spans="1:5">
      <c r="A667" s="434">
        <v>22841001</v>
      </c>
      <c r="B667" s="434" t="s">
        <v>869</v>
      </c>
      <c r="C667" s="435">
        <v>-4610484.08</v>
      </c>
      <c r="E667" s="435"/>
    </row>
    <row r="668" spans="1:5">
      <c r="A668" s="434">
        <v>23001021</v>
      </c>
      <c r="B668" s="434" t="s">
        <v>7</v>
      </c>
      <c r="C668" s="435">
        <v>-18980446.219999999</v>
      </c>
      <c r="E668" s="435"/>
    </row>
    <row r="669" spans="1:5">
      <c r="A669" s="434">
        <v>23001031</v>
      </c>
      <c r="B669" s="434" t="s">
        <v>597</v>
      </c>
      <c r="C669" s="435">
        <v>-19368365.890000001</v>
      </c>
      <c r="E669" s="435"/>
    </row>
    <row r="670" spans="1:5">
      <c r="A670" s="434">
        <v>23001041</v>
      </c>
      <c r="B670" s="434" t="s">
        <v>174</v>
      </c>
      <c r="C670" s="435">
        <v>-1338035.43</v>
      </c>
      <c r="E670" s="435"/>
    </row>
    <row r="671" spans="1:5">
      <c r="A671" s="434">
        <v>23001043</v>
      </c>
      <c r="B671" s="434" t="s">
        <v>1537</v>
      </c>
      <c r="C671" s="435">
        <v>-913956.08</v>
      </c>
      <c r="E671" s="435"/>
    </row>
    <row r="672" spans="1:5">
      <c r="A672" s="434">
        <v>23001061</v>
      </c>
      <c r="B672" s="434" t="s">
        <v>537</v>
      </c>
      <c r="C672" s="435">
        <v>-7952301.46</v>
      </c>
      <c r="E672" s="435"/>
    </row>
    <row r="673" spans="1:5">
      <c r="A673" s="434">
        <v>23001071</v>
      </c>
      <c r="B673" s="434" t="s">
        <v>434</v>
      </c>
      <c r="C673" s="435">
        <v>-8926362.2400000002</v>
      </c>
      <c r="E673" s="435"/>
    </row>
    <row r="674" spans="1:5">
      <c r="A674" s="434">
        <v>23001092</v>
      </c>
      <c r="B674" s="434" t="s">
        <v>266</v>
      </c>
      <c r="C674" s="435">
        <v>-7378844.7800000003</v>
      </c>
      <c r="E674" s="435"/>
    </row>
    <row r="675" spans="1:5">
      <c r="A675" s="434">
        <v>23001131</v>
      </c>
      <c r="B675" s="434" t="s">
        <v>1358</v>
      </c>
      <c r="C675" s="435">
        <v>-6875992.8700000001</v>
      </c>
      <c r="E675" s="435"/>
    </row>
    <row r="676" spans="1:5">
      <c r="A676" s="434">
        <v>23001141</v>
      </c>
      <c r="B676" s="434" t="s">
        <v>1533</v>
      </c>
      <c r="C676" s="435">
        <v>-551155.56000000006</v>
      </c>
      <c r="E676" s="435"/>
    </row>
    <row r="677" spans="1:5">
      <c r="A677" s="434">
        <v>23001151</v>
      </c>
      <c r="B677" s="434" t="s">
        <v>1632</v>
      </c>
      <c r="C677" s="435">
        <v>-283257.67</v>
      </c>
      <c r="E677" s="435"/>
    </row>
    <row r="678" spans="1:5">
      <c r="A678" s="434">
        <v>23001231</v>
      </c>
      <c r="B678" s="434" t="s">
        <v>1514</v>
      </c>
      <c r="C678" s="435">
        <v>-1142902.19</v>
      </c>
      <c r="E678" s="435"/>
    </row>
    <row r="679" spans="1:5">
      <c r="A679" s="434">
        <v>23002011</v>
      </c>
      <c r="B679" s="434" t="s">
        <v>1000</v>
      </c>
      <c r="C679" s="435">
        <v>-886464.87</v>
      </c>
      <c r="E679" s="435"/>
    </row>
    <row r="680" spans="1:5">
      <c r="A680" s="434">
        <v>23002041</v>
      </c>
      <c r="B680" s="434" t="s">
        <v>623</v>
      </c>
      <c r="C680" s="435">
        <v>-7014521.3399999999</v>
      </c>
      <c r="E680" s="435"/>
    </row>
    <row r="681" spans="1:5">
      <c r="A681" s="434">
        <v>23002061</v>
      </c>
      <c r="B681" s="434" t="s">
        <v>24</v>
      </c>
      <c r="C681" s="435">
        <v>114248</v>
      </c>
      <c r="E681" s="435"/>
    </row>
    <row r="682" spans="1:5">
      <c r="A682" s="434">
        <v>23002071</v>
      </c>
      <c r="B682" s="434" t="s">
        <v>16</v>
      </c>
      <c r="C682" s="435">
        <v>266857.81</v>
      </c>
      <c r="E682" s="435"/>
    </row>
    <row r="683" spans="1:5">
      <c r="A683" s="434">
        <v>23002072</v>
      </c>
      <c r="B683" s="434" t="s">
        <v>1538</v>
      </c>
      <c r="C683" s="435">
        <v>1804646.16</v>
      </c>
      <c r="E683" s="435"/>
    </row>
    <row r="684" spans="1:5">
      <c r="A684" s="434">
        <v>23002091</v>
      </c>
      <c r="B684" s="434" t="s">
        <v>267</v>
      </c>
      <c r="C684" s="435">
        <v>-381105.81</v>
      </c>
      <c r="E684" s="435"/>
    </row>
    <row r="685" spans="1:5">
      <c r="A685" s="434">
        <v>23002092</v>
      </c>
      <c r="B685" s="434" t="s">
        <v>268</v>
      </c>
      <c r="C685" s="435">
        <v>-1804646.16</v>
      </c>
      <c r="E685" s="435"/>
    </row>
    <row r="686" spans="1:5">
      <c r="A686" s="434">
        <v>23108323</v>
      </c>
      <c r="B686" s="434" t="s">
        <v>54</v>
      </c>
      <c r="C686" s="435">
        <v>-35000000</v>
      </c>
      <c r="E686" s="435"/>
    </row>
    <row r="687" spans="1:5">
      <c r="A687" s="434">
        <v>23108383</v>
      </c>
      <c r="B687" s="434" t="s">
        <v>509</v>
      </c>
      <c r="C687" s="435">
        <v>-42000000</v>
      </c>
      <c r="E687" s="435"/>
    </row>
    <row r="688" spans="1:5">
      <c r="A688" s="434">
        <v>23200011</v>
      </c>
      <c r="B688" s="434" t="s">
        <v>957</v>
      </c>
      <c r="C688" s="435">
        <v>-5620095.2800000003</v>
      </c>
      <c r="E688" s="435"/>
    </row>
    <row r="689" spans="1:5">
      <c r="A689" s="434">
        <v>23200031</v>
      </c>
      <c r="B689" s="434" t="s">
        <v>198</v>
      </c>
      <c r="C689" s="435">
        <v>-26663292.129999999</v>
      </c>
      <c r="E689" s="435"/>
    </row>
    <row r="690" spans="1:5">
      <c r="A690" s="434">
        <v>23200033</v>
      </c>
      <c r="B690" s="434" t="s">
        <v>199</v>
      </c>
      <c r="C690" s="435">
        <v>-660828.22</v>
      </c>
    </row>
    <row r="691" spans="1:5">
      <c r="A691" s="434">
        <v>23200041</v>
      </c>
      <c r="B691" s="434" t="s">
        <v>406</v>
      </c>
      <c r="C691" s="435">
        <v>-9740982</v>
      </c>
      <c r="E691" s="435"/>
    </row>
    <row r="692" spans="1:5">
      <c r="A692" s="434">
        <v>23200051</v>
      </c>
      <c r="B692" s="434" t="s">
        <v>407</v>
      </c>
      <c r="C692" s="435">
        <v>-7044053.9100000001</v>
      </c>
    </row>
    <row r="693" spans="1:5">
      <c r="A693" s="434">
        <v>23200061</v>
      </c>
      <c r="B693" s="434" t="s">
        <v>169</v>
      </c>
      <c r="C693" s="435">
        <v>-10890603.939999999</v>
      </c>
      <c r="E693" s="435"/>
    </row>
    <row r="694" spans="1:5">
      <c r="A694" s="434">
        <v>23200071</v>
      </c>
      <c r="B694" s="434" t="s">
        <v>1019</v>
      </c>
      <c r="C694" s="435">
        <v>-566976.47</v>
      </c>
    </row>
    <row r="695" spans="1:5">
      <c r="A695" s="434">
        <v>23200081</v>
      </c>
      <c r="B695" s="434" t="s">
        <v>1020</v>
      </c>
      <c r="C695" s="435">
        <v>-3671335.32</v>
      </c>
    </row>
    <row r="696" spans="1:5">
      <c r="A696" s="434">
        <v>23200101</v>
      </c>
      <c r="B696" s="434" t="s">
        <v>403</v>
      </c>
      <c r="C696" s="435">
        <v>-694808</v>
      </c>
    </row>
    <row r="697" spans="1:5">
      <c r="A697" s="434">
        <v>23200103</v>
      </c>
      <c r="B697" s="434" t="s">
        <v>50</v>
      </c>
      <c r="C697" s="435">
        <v>-67897.990000000005</v>
      </c>
    </row>
    <row r="698" spans="1:5">
      <c r="A698" s="434">
        <v>23200111</v>
      </c>
      <c r="B698" s="434" t="s">
        <v>1021</v>
      </c>
      <c r="C698" s="435">
        <v>-275546.38</v>
      </c>
    </row>
    <row r="699" spans="1:5">
      <c r="A699" s="434">
        <v>23200121</v>
      </c>
      <c r="B699" s="434" t="s">
        <v>890</v>
      </c>
      <c r="C699" s="435">
        <v>-344939.24</v>
      </c>
    </row>
    <row r="700" spans="1:5">
      <c r="A700" s="434">
        <v>23200221</v>
      </c>
      <c r="B700" s="434" t="s">
        <v>2067</v>
      </c>
      <c r="C700" s="434">
        <v>-0.42</v>
      </c>
    </row>
    <row r="701" spans="1:5">
      <c r="A701" s="434">
        <v>23200222</v>
      </c>
      <c r="B701" s="434" t="s">
        <v>120</v>
      </c>
      <c r="C701" s="435">
        <v>-10232955.74</v>
      </c>
    </row>
    <row r="702" spans="1:5">
      <c r="A702" s="434">
        <v>23200242</v>
      </c>
      <c r="B702" s="434" t="s">
        <v>922</v>
      </c>
      <c r="C702" s="435">
        <v>-21967354.059999999</v>
      </c>
    </row>
    <row r="703" spans="1:5">
      <c r="A703" s="434">
        <v>23200333</v>
      </c>
      <c r="B703" s="434" t="s">
        <v>528</v>
      </c>
      <c r="C703" s="435">
        <v>-13333865.08</v>
      </c>
    </row>
    <row r="704" spans="1:5">
      <c r="A704" s="434">
        <v>23200483</v>
      </c>
      <c r="B704" s="434" t="s">
        <v>324</v>
      </c>
      <c r="C704" s="435">
        <v>-13182561.76</v>
      </c>
    </row>
    <row r="705" spans="1:5">
      <c r="A705" s="434">
        <v>23200493</v>
      </c>
      <c r="B705" s="434" t="s">
        <v>1892</v>
      </c>
      <c r="C705" s="435">
        <v>-205803.64</v>
      </c>
    </row>
    <row r="706" spans="1:5">
      <c r="A706" s="434">
        <v>23200543</v>
      </c>
      <c r="B706" s="434" t="s">
        <v>364</v>
      </c>
      <c r="C706" s="435">
        <v>-57020349.829999998</v>
      </c>
    </row>
    <row r="707" spans="1:5">
      <c r="A707" s="434">
        <v>23200643</v>
      </c>
      <c r="B707" s="434" t="s">
        <v>315</v>
      </c>
      <c r="C707" s="435">
        <v>-7082353.8399999999</v>
      </c>
    </row>
    <row r="708" spans="1:5">
      <c r="A708" s="434">
        <v>23200653</v>
      </c>
      <c r="B708" s="434" t="s">
        <v>917</v>
      </c>
      <c r="C708" s="435">
        <v>-1417031.74</v>
      </c>
      <c r="E708" s="435"/>
    </row>
    <row r="709" spans="1:5">
      <c r="A709" s="434">
        <v>23200693</v>
      </c>
      <c r="B709" s="434" t="s">
        <v>699</v>
      </c>
      <c r="C709" s="434">
        <v>-55.08</v>
      </c>
      <c r="E709" s="435"/>
    </row>
    <row r="710" spans="1:5">
      <c r="A710" s="434">
        <v>23200733</v>
      </c>
      <c r="B710" s="434" t="s">
        <v>107</v>
      </c>
      <c r="C710" s="435">
        <v>-5462.87</v>
      </c>
      <c r="E710" s="435"/>
    </row>
    <row r="711" spans="1:5">
      <c r="A711" s="434">
        <v>23200743</v>
      </c>
      <c r="B711" s="434" t="s">
        <v>1040</v>
      </c>
      <c r="C711" s="435">
        <v>-4086.38</v>
      </c>
      <c r="E711" s="435"/>
    </row>
    <row r="712" spans="1:5">
      <c r="A712" s="434">
        <v>23200753</v>
      </c>
      <c r="B712" s="434" t="s">
        <v>903</v>
      </c>
      <c r="C712" s="435">
        <v>-1656.52</v>
      </c>
    </row>
    <row r="713" spans="1:5">
      <c r="A713" s="434">
        <v>23200763</v>
      </c>
      <c r="B713" s="434" t="s">
        <v>1039</v>
      </c>
      <c r="C713" s="434">
        <v>149.12</v>
      </c>
      <c r="E713" s="435"/>
    </row>
    <row r="714" spans="1:5">
      <c r="A714" s="434">
        <v>23200773</v>
      </c>
      <c r="B714" s="434" t="s">
        <v>575</v>
      </c>
      <c r="C714" s="435">
        <v>-14354.6</v>
      </c>
      <c r="E714" s="435"/>
    </row>
    <row r="715" spans="1:5">
      <c r="A715" s="434">
        <v>23200813</v>
      </c>
      <c r="B715" s="434" t="s">
        <v>1982</v>
      </c>
      <c r="C715" s="434">
        <v>100</v>
      </c>
      <c r="E715" s="435"/>
    </row>
    <row r="716" spans="1:5">
      <c r="A716" s="434">
        <v>23200823</v>
      </c>
      <c r="B716" s="434" t="s">
        <v>1999</v>
      </c>
      <c r="C716" s="435">
        <v>-167246.84</v>
      </c>
      <c r="E716" s="435"/>
    </row>
    <row r="717" spans="1:5">
      <c r="A717" s="434">
        <v>23200873</v>
      </c>
      <c r="B717" s="434" t="s">
        <v>2068</v>
      </c>
      <c r="C717" s="435">
        <v>-861005.63</v>
      </c>
      <c r="E717" s="435"/>
    </row>
    <row r="718" spans="1:5">
      <c r="A718" s="434">
        <v>23201003</v>
      </c>
      <c r="B718" s="434" t="s">
        <v>392</v>
      </c>
      <c r="C718" s="435">
        <v>-19752412.149999999</v>
      </c>
      <c r="E718" s="435"/>
    </row>
    <row r="719" spans="1:5">
      <c r="A719" s="434">
        <v>23201013</v>
      </c>
      <c r="B719" s="434" t="s">
        <v>752</v>
      </c>
      <c r="C719" s="435">
        <v>-10927689.109999999</v>
      </c>
      <c r="E719" s="435"/>
    </row>
    <row r="720" spans="1:5">
      <c r="A720" s="434">
        <v>23201033</v>
      </c>
      <c r="B720" s="434" t="s">
        <v>598</v>
      </c>
      <c r="C720" s="435">
        <v>-169775.69</v>
      </c>
      <c r="E720" s="435"/>
    </row>
    <row r="721" spans="1:5">
      <c r="A721" s="434">
        <v>23201043</v>
      </c>
      <c r="B721" s="434" t="s">
        <v>240</v>
      </c>
      <c r="C721" s="435">
        <v>-190858.25</v>
      </c>
      <c r="E721" s="435"/>
    </row>
    <row r="722" spans="1:5">
      <c r="A722" s="434">
        <v>23201053</v>
      </c>
      <c r="B722" s="434" t="s">
        <v>1534</v>
      </c>
      <c r="C722" s="435">
        <v>-45662.559999999998</v>
      </c>
      <c r="E722" s="435"/>
    </row>
    <row r="723" spans="1:5">
      <c r="A723" s="434">
        <v>23201073</v>
      </c>
      <c r="B723" s="434" t="s">
        <v>661</v>
      </c>
      <c r="C723" s="434">
        <v>-144.09</v>
      </c>
    </row>
    <row r="724" spans="1:5">
      <c r="A724" s="434">
        <v>23201113</v>
      </c>
      <c r="B724" s="434" t="s">
        <v>282</v>
      </c>
      <c r="C724" s="435">
        <v>10345.6</v>
      </c>
      <c r="E724" s="435"/>
    </row>
    <row r="725" spans="1:5">
      <c r="A725" s="434">
        <v>23201153</v>
      </c>
      <c r="B725" s="434" t="s">
        <v>1601</v>
      </c>
      <c r="C725" s="435">
        <v>-4529.33</v>
      </c>
      <c r="E725" s="435"/>
    </row>
    <row r="726" spans="1:5">
      <c r="A726" s="434">
        <v>23201163</v>
      </c>
      <c r="B726" s="434" t="s">
        <v>1602</v>
      </c>
      <c r="C726" s="435">
        <v>-9496.08</v>
      </c>
      <c r="E726" s="435"/>
    </row>
    <row r="727" spans="1:5">
      <c r="A727" s="434">
        <v>23201173</v>
      </c>
      <c r="B727" s="434" t="s">
        <v>238</v>
      </c>
      <c r="C727" s="435">
        <v>10561.86</v>
      </c>
      <c r="E727" s="435"/>
    </row>
    <row r="728" spans="1:5">
      <c r="A728" s="434">
        <v>23201193</v>
      </c>
      <c r="B728" s="434" t="s">
        <v>1603</v>
      </c>
      <c r="C728" s="435">
        <v>-19619.150000000001</v>
      </c>
      <c r="E728" s="435"/>
    </row>
    <row r="729" spans="1:5">
      <c r="A729" s="434">
        <v>23201203</v>
      </c>
      <c r="B729" s="434" t="s">
        <v>1604</v>
      </c>
      <c r="C729" s="435">
        <v>-3301.36</v>
      </c>
      <c r="E729" s="435"/>
    </row>
    <row r="730" spans="1:5">
      <c r="A730" s="434">
        <v>23201251</v>
      </c>
      <c r="B730" s="434" t="s">
        <v>1539</v>
      </c>
      <c r="C730" s="435">
        <v>-325473</v>
      </c>
      <c r="E730" s="435"/>
    </row>
    <row r="731" spans="1:5">
      <c r="A731" s="434">
        <v>23202173</v>
      </c>
      <c r="B731" s="434" t="s">
        <v>189</v>
      </c>
      <c r="C731" s="434">
        <v>53.6</v>
      </c>
      <c r="E731" s="435"/>
    </row>
    <row r="732" spans="1:5">
      <c r="A732" s="434">
        <v>23202183</v>
      </c>
      <c r="B732" s="434" t="s">
        <v>642</v>
      </c>
      <c r="C732" s="435">
        <v>-17689.8</v>
      </c>
      <c r="E732" s="435"/>
    </row>
    <row r="733" spans="1:5">
      <c r="A733" s="434">
        <v>23202233</v>
      </c>
      <c r="B733" s="434" t="s">
        <v>2063</v>
      </c>
      <c r="C733" s="435">
        <v>-515651.61</v>
      </c>
      <c r="E733" s="435"/>
    </row>
    <row r="734" spans="1:5">
      <c r="A734" s="434">
        <v>23202353</v>
      </c>
      <c r="B734" s="434" t="s">
        <v>2064</v>
      </c>
      <c r="C734" s="435">
        <v>-10275656.560000001</v>
      </c>
      <c r="E734" s="435"/>
    </row>
    <row r="735" spans="1:5">
      <c r="A735" s="434">
        <v>23500003</v>
      </c>
      <c r="B735" s="434" t="s">
        <v>1620</v>
      </c>
      <c r="C735" s="435">
        <v>-23969140.859999999</v>
      </c>
      <c r="E735" s="435"/>
    </row>
    <row r="736" spans="1:5">
      <c r="A736" s="434">
        <v>23500011</v>
      </c>
      <c r="B736" s="434" t="s">
        <v>498</v>
      </c>
      <c r="C736" s="435">
        <v>-4672953.8099999996</v>
      </c>
    </row>
    <row r="737" spans="1:5">
      <c r="A737" s="434">
        <v>23600021</v>
      </c>
      <c r="B737" s="434" t="s">
        <v>1395</v>
      </c>
      <c r="C737" s="435">
        <v>-4328773.1399999997</v>
      </c>
      <c r="E737" s="435"/>
    </row>
    <row r="738" spans="1:5">
      <c r="A738" s="434">
        <v>23600022</v>
      </c>
      <c r="B738" s="434" t="s">
        <v>1396</v>
      </c>
      <c r="C738" s="435">
        <v>-1425463.15</v>
      </c>
      <c r="E738" s="435"/>
    </row>
    <row r="739" spans="1:5">
      <c r="A739" s="434">
        <v>23600063</v>
      </c>
      <c r="B739" s="434" t="s">
        <v>475</v>
      </c>
      <c r="C739" s="434">
        <v>-108.27</v>
      </c>
      <c r="E739" s="435"/>
    </row>
    <row r="740" spans="1:5">
      <c r="A740" s="434">
        <v>23600093</v>
      </c>
      <c r="B740" s="434" t="s">
        <v>153</v>
      </c>
      <c r="C740" s="434">
        <v>23.44</v>
      </c>
      <c r="E740" s="435"/>
    </row>
    <row r="741" spans="1:5">
      <c r="A741" s="434">
        <v>23600201</v>
      </c>
      <c r="B741" s="434" t="s">
        <v>231</v>
      </c>
      <c r="C741" s="435">
        <v>-40426106.100000001</v>
      </c>
      <c r="E741" s="435"/>
    </row>
    <row r="742" spans="1:5">
      <c r="A742" s="434">
        <v>23600211</v>
      </c>
      <c r="B742" s="434" t="s">
        <v>232</v>
      </c>
      <c r="C742" s="435">
        <v>-8790422.0800000001</v>
      </c>
      <c r="E742" s="435"/>
    </row>
    <row r="743" spans="1:5">
      <c r="A743" s="434">
        <v>23600213</v>
      </c>
      <c r="B743" s="434" t="s">
        <v>991</v>
      </c>
      <c r="C743" s="435">
        <v>-92809.58</v>
      </c>
    </row>
    <row r="744" spans="1:5">
      <c r="A744" s="434">
        <v>23600221</v>
      </c>
      <c r="B744" s="434" t="s">
        <v>348</v>
      </c>
      <c r="C744" s="435">
        <v>-194240</v>
      </c>
      <c r="E744" s="435"/>
    </row>
    <row r="745" spans="1:5">
      <c r="A745" s="434">
        <v>23600232</v>
      </c>
      <c r="B745" s="434" t="s">
        <v>233</v>
      </c>
      <c r="C745" s="435">
        <v>-17695686.48</v>
      </c>
      <c r="E745" s="435"/>
    </row>
    <row r="746" spans="1:5">
      <c r="A746" s="434">
        <v>23600351</v>
      </c>
      <c r="B746" s="434" t="s">
        <v>898</v>
      </c>
      <c r="C746" s="435">
        <v>-6317559.6200000001</v>
      </c>
      <c r="E746" s="435"/>
    </row>
    <row r="747" spans="1:5">
      <c r="A747" s="434">
        <v>23600391</v>
      </c>
      <c r="B747" s="434" t="s">
        <v>369</v>
      </c>
      <c r="C747" s="435">
        <v>-179067.4</v>
      </c>
    </row>
    <row r="748" spans="1:5">
      <c r="A748" s="434">
        <v>23600431</v>
      </c>
      <c r="B748" s="434" t="s">
        <v>1920</v>
      </c>
      <c r="C748" s="435">
        <v>2400</v>
      </c>
      <c r="E748" s="435"/>
    </row>
    <row r="749" spans="1:5">
      <c r="A749" s="434">
        <v>23600471</v>
      </c>
      <c r="B749" s="434" t="s">
        <v>986</v>
      </c>
      <c r="C749" s="435">
        <v>-5085489.53</v>
      </c>
      <c r="E749" s="435"/>
    </row>
    <row r="750" spans="1:5">
      <c r="A750" s="434">
        <v>23600552</v>
      </c>
      <c r="B750" s="434" t="s">
        <v>986</v>
      </c>
      <c r="C750" s="435">
        <v>-1799488.94</v>
      </c>
      <c r="E750" s="435"/>
    </row>
    <row r="751" spans="1:5">
      <c r="A751" s="434">
        <v>23600602</v>
      </c>
      <c r="B751" s="434" t="s">
        <v>987</v>
      </c>
      <c r="C751" s="435">
        <v>-2454203.2799999998</v>
      </c>
      <c r="E751" s="435"/>
    </row>
    <row r="752" spans="1:5">
      <c r="A752" s="434">
        <v>23601003</v>
      </c>
      <c r="B752" s="434" t="s">
        <v>935</v>
      </c>
      <c r="C752" s="435">
        <v>-81776.210000000006</v>
      </c>
      <c r="E752" s="435"/>
    </row>
    <row r="753" spans="1:5">
      <c r="A753" s="434">
        <v>23601013</v>
      </c>
      <c r="B753" s="434" t="s">
        <v>1397</v>
      </c>
      <c r="C753" s="435">
        <v>-121415</v>
      </c>
    </row>
    <row r="754" spans="1:5">
      <c r="A754" s="434">
        <v>23601023</v>
      </c>
      <c r="B754" s="434" t="s">
        <v>334</v>
      </c>
      <c r="C754" s="435">
        <v>-8858.75</v>
      </c>
      <c r="E754" s="435"/>
    </row>
    <row r="755" spans="1:5">
      <c r="A755" s="434">
        <v>23601043</v>
      </c>
      <c r="B755" s="434" t="s">
        <v>992</v>
      </c>
      <c r="C755" s="435">
        <v>-3024.19</v>
      </c>
    </row>
    <row r="756" spans="1:5">
      <c r="A756" s="434">
        <v>23700363</v>
      </c>
      <c r="B756" s="434" t="s">
        <v>925</v>
      </c>
      <c r="C756" s="435">
        <v>-402187.5</v>
      </c>
    </row>
    <row r="757" spans="1:5">
      <c r="A757" s="434">
        <v>23700383</v>
      </c>
      <c r="B757" s="434" t="s">
        <v>88</v>
      </c>
      <c r="C757" s="435">
        <v>-54000</v>
      </c>
      <c r="E757" s="435"/>
    </row>
    <row r="758" spans="1:5">
      <c r="A758" s="434">
        <v>23700713</v>
      </c>
      <c r="B758" s="434" t="s">
        <v>596</v>
      </c>
      <c r="C758" s="435">
        <v>-67565.86</v>
      </c>
      <c r="E758" s="435"/>
    </row>
    <row r="759" spans="1:5">
      <c r="A759" s="434">
        <v>23700813</v>
      </c>
      <c r="B759" s="434" t="s">
        <v>180</v>
      </c>
      <c r="C759" s="435">
        <v>-291666.46000000002</v>
      </c>
    </row>
    <row r="760" spans="1:5">
      <c r="A760" s="434">
        <v>23700823</v>
      </c>
      <c r="B760" s="434" t="s">
        <v>48</v>
      </c>
      <c r="C760" s="435">
        <v>-1684999.79</v>
      </c>
    </row>
    <row r="761" spans="1:5">
      <c r="A761" s="434">
        <v>23700841</v>
      </c>
      <c r="B761" s="434" t="s">
        <v>648</v>
      </c>
      <c r="C761" s="435">
        <v>-374766.31</v>
      </c>
      <c r="E761" s="435"/>
    </row>
    <row r="762" spans="1:5">
      <c r="A762" s="434">
        <v>23700873</v>
      </c>
      <c r="B762" s="434" t="s">
        <v>1029</v>
      </c>
      <c r="C762" s="435">
        <v>-2632500</v>
      </c>
      <c r="E762" s="435"/>
    </row>
    <row r="763" spans="1:5">
      <c r="A763" s="434">
        <v>23700963</v>
      </c>
      <c r="B763" s="434" t="s">
        <v>1050</v>
      </c>
      <c r="C763" s="435">
        <v>-5749535.04</v>
      </c>
      <c r="E763" s="435"/>
    </row>
    <row r="764" spans="1:5">
      <c r="A764" s="434">
        <v>23701023</v>
      </c>
      <c r="B764" s="434" t="s">
        <v>522</v>
      </c>
      <c r="C764" s="435">
        <v>-6349804.4500000002</v>
      </c>
      <c r="E764" s="435"/>
    </row>
    <row r="765" spans="1:5">
      <c r="A765" s="434">
        <v>23701033</v>
      </c>
      <c r="B765" s="434" t="s">
        <v>1015</v>
      </c>
      <c r="C765" s="435">
        <v>-2405033.33</v>
      </c>
    </row>
    <row r="766" spans="1:5">
      <c r="A766" s="434">
        <v>23701053</v>
      </c>
      <c r="B766" s="434" t="s">
        <v>1037</v>
      </c>
      <c r="C766" s="435">
        <v>-7264583.4900000002</v>
      </c>
    </row>
    <row r="767" spans="1:5">
      <c r="A767" s="434">
        <v>23701063</v>
      </c>
      <c r="B767" s="434" t="s">
        <v>1059</v>
      </c>
      <c r="C767" s="435">
        <v>-101205.97</v>
      </c>
      <c r="E767" s="435"/>
    </row>
    <row r="768" spans="1:5">
      <c r="A768" s="434">
        <v>23701113</v>
      </c>
      <c r="B768" s="434" t="s">
        <v>209</v>
      </c>
      <c r="C768" s="435">
        <v>-1679125</v>
      </c>
      <c r="E768" s="435"/>
    </row>
    <row r="769" spans="1:5">
      <c r="A769" s="434">
        <v>23701123</v>
      </c>
      <c r="B769" s="434" t="s">
        <v>1158</v>
      </c>
      <c r="C769" s="435">
        <v>-2458850.8199999998</v>
      </c>
      <c r="E769" s="435"/>
    </row>
    <row r="770" spans="1:5">
      <c r="A770" s="434">
        <v>23701133</v>
      </c>
      <c r="B770" s="434" t="s">
        <v>1154</v>
      </c>
      <c r="C770" s="435">
        <v>-4242944.22</v>
      </c>
    </row>
    <row r="771" spans="1:5">
      <c r="A771" s="434">
        <v>23701143</v>
      </c>
      <c r="B771" s="434" t="s">
        <v>1222</v>
      </c>
      <c r="C771" s="435">
        <v>-798716.66</v>
      </c>
    </row>
    <row r="772" spans="1:5">
      <c r="A772" s="434">
        <v>23701153</v>
      </c>
      <c r="B772" s="434" t="s">
        <v>1319</v>
      </c>
      <c r="C772" s="435">
        <v>-5111416.67</v>
      </c>
      <c r="E772" s="435"/>
    </row>
    <row r="773" spans="1:5">
      <c r="A773" s="434">
        <v>23701163</v>
      </c>
      <c r="B773" s="434" t="s">
        <v>1320</v>
      </c>
      <c r="C773" s="435">
        <v>-975250</v>
      </c>
      <c r="E773" s="435"/>
    </row>
    <row r="774" spans="1:5">
      <c r="A774" s="434">
        <v>23701173</v>
      </c>
      <c r="B774" s="434" t="s">
        <v>1628</v>
      </c>
      <c r="C774" s="435">
        <v>-28950.03</v>
      </c>
    </row>
    <row r="775" spans="1:5">
      <c r="A775" s="434">
        <v>23701183</v>
      </c>
      <c r="B775" s="434" t="s">
        <v>1659</v>
      </c>
      <c r="C775" s="435">
        <v>-914989.83</v>
      </c>
    </row>
    <row r="776" spans="1:5">
      <c r="A776" s="434">
        <v>23701193</v>
      </c>
      <c r="B776" s="434" t="s">
        <v>1660</v>
      </c>
      <c r="C776" s="435">
        <v>-158600</v>
      </c>
      <c r="E776" s="435"/>
    </row>
    <row r="777" spans="1:5">
      <c r="A777" s="434">
        <v>23701203</v>
      </c>
      <c r="B777" s="434" t="s">
        <v>2044</v>
      </c>
      <c r="C777" s="435">
        <v>-7868402.79</v>
      </c>
      <c r="E777" s="435"/>
    </row>
    <row r="778" spans="1:5">
      <c r="A778" s="434">
        <v>24100063</v>
      </c>
      <c r="B778" s="434" t="s">
        <v>1030</v>
      </c>
      <c r="C778" s="434">
        <v>-260.7</v>
      </c>
      <c r="E778" s="435"/>
    </row>
    <row r="779" spans="1:5">
      <c r="A779" s="434">
        <v>24100143</v>
      </c>
      <c r="B779" s="434" t="s">
        <v>302</v>
      </c>
      <c r="C779" s="434">
        <v>57.2</v>
      </c>
      <c r="E779" s="435"/>
    </row>
    <row r="780" spans="1:5">
      <c r="A780" s="434">
        <v>24100173</v>
      </c>
      <c r="B780" s="434" t="s">
        <v>1030</v>
      </c>
      <c r="C780" s="435">
        <v>-36723.919999999998</v>
      </c>
      <c r="E780" s="435"/>
    </row>
    <row r="781" spans="1:5">
      <c r="A781" s="434">
        <v>24100212</v>
      </c>
      <c r="B781" s="434" t="s">
        <v>611</v>
      </c>
      <c r="C781" s="435">
        <v>-1743504.03</v>
      </c>
      <c r="E781" s="435"/>
    </row>
    <row r="782" spans="1:5">
      <c r="A782" s="434">
        <v>24200011</v>
      </c>
      <c r="B782" s="434" t="s">
        <v>1357</v>
      </c>
      <c r="C782" s="435">
        <v>-61638.73</v>
      </c>
      <c r="E782" s="435"/>
    </row>
    <row r="783" spans="1:5">
      <c r="A783" s="434">
        <v>24200041</v>
      </c>
      <c r="B783" s="434" t="s">
        <v>624</v>
      </c>
      <c r="C783" s="435">
        <v>-201380</v>
      </c>
      <c r="E783" s="435"/>
    </row>
    <row r="784" spans="1:5">
      <c r="A784" s="434">
        <v>24200061</v>
      </c>
      <c r="B784" s="434" t="s">
        <v>1606</v>
      </c>
      <c r="C784" s="435">
        <v>-800875</v>
      </c>
      <c r="E784" s="435"/>
    </row>
    <row r="785" spans="1:5">
      <c r="A785" s="434">
        <v>24200071</v>
      </c>
      <c r="B785" s="434" t="s">
        <v>1968</v>
      </c>
      <c r="C785" s="435">
        <v>-34267.199999999997</v>
      </c>
      <c r="E785" s="435"/>
    </row>
    <row r="786" spans="1:5">
      <c r="A786" s="434">
        <v>24200103</v>
      </c>
      <c r="B786" s="434" t="s">
        <v>1509</v>
      </c>
      <c r="C786" s="435">
        <v>-25000</v>
      </c>
      <c r="E786" s="435"/>
    </row>
    <row r="787" spans="1:5">
      <c r="A787" s="434">
        <v>24200451</v>
      </c>
      <c r="B787" s="434" t="s">
        <v>1205</v>
      </c>
      <c r="C787" s="435">
        <v>-786762.26</v>
      </c>
      <c r="E787" s="435"/>
    </row>
    <row r="788" spans="1:5">
      <c r="A788" s="434">
        <v>24200461</v>
      </c>
      <c r="B788" s="434" t="s">
        <v>1528</v>
      </c>
      <c r="C788" s="435">
        <v>-5529640.7999999998</v>
      </c>
      <c r="E788" s="435"/>
    </row>
    <row r="789" spans="1:5">
      <c r="A789" s="434">
        <v>24200511</v>
      </c>
      <c r="B789" s="434" t="s">
        <v>551</v>
      </c>
      <c r="C789" s="435">
        <v>-3378885</v>
      </c>
      <c r="E789" s="435"/>
    </row>
    <row r="790" spans="1:5">
      <c r="A790" s="434">
        <v>24200521</v>
      </c>
      <c r="B790" s="434" t="s">
        <v>1731</v>
      </c>
      <c r="C790" s="435">
        <v>-82436.12</v>
      </c>
      <c r="E790" s="435"/>
    </row>
    <row r="791" spans="1:5">
      <c r="A791" s="434">
        <v>24200541</v>
      </c>
      <c r="B791" s="434" t="s">
        <v>660</v>
      </c>
      <c r="C791" s="435">
        <v>-59269.26</v>
      </c>
      <c r="E791" s="435"/>
    </row>
    <row r="792" spans="1:5">
      <c r="A792" s="434">
        <v>24200551</v>
      </c>
      <c r="B792" s="434" t="s">
        <v>15</v>
      </c>
      <c r="C792" s="435">
        <v>-59269.26</v>
      </c>
      <c r="E792" s="435"/>
    </row>
    <row r="793" spans="1:5">
      <c r="A793" s="434">
        <v>24200561</v>
      </c>
      <c r="B793" s="434" t="s">
        <v>424</v>
      </c>
      <c r="C793" s="435">
        <v>-15676.62</v>
      </c>
    </row>
    <row r="794" spans="1:5">
      <c r="A794" s="434">
        <v>24200571</v>
      </c>
      <c r="B794" s="434" t="s">
        <v>190</v>
      </c>
      <c r="C794" s="435">
        <v>-15676.62</v>
      </c>
    </row>
    <row r="795" spans="1:5">
      <c r="A795" s="434">
        <v>24200611</v>
      </c>
      <c r="B795" s="434" t="s">
        <v>1188</v>
      </c>
      <c r="C795" s="435">
        <v>-55746.75</v>
      </c>
      <c r="E795" s="435"/>
    </row>
    <row r="796" spans="1:5">
      <c r="A796" s="434">
        <v>24200622</v>
      </c>
      <c r="B796" s="434" t="s">
        <v>391</v>
      </c>
      <c r="C796" s="435">
        <v>-1487088</v>
      </c>
      <c r="E796" s="435"/>
    </row>
    <row r="797" spans="1:5">
      <c r="A797" s="434">
        <v>24200632</v>
      </c>
      <c r="B797" s="434" t="s">
        <v>994</v>
      </c>
      <c r="C797" s="435">
        <v>-113058</v>
      </c>
      <c r="E797" s="435"/>
    </row>
    <row r="798" spans="1:5">
      <c r="A798" s="434">
        <v>24200633</v>
      </c>
      <c r="B798" s="434" t="s">
        <v>1841</v>
      </c>
      <c r="C798" s="435">
        <v>-2084123.19</v>
      </c>
      <c r="E798" s="435"/>
    </row>
    <row r="799" spans="1:5">
      <c r="A799" s="434">
        <v>24200641</v>
      </c>
      <c r="B799" s="434" t="s">
        <v>915</v>
      </c>
      <c r="C799" s="435">
        <v>-156942</v>
      </c>
      <c r="E799" s="435"/>
    </row>
    <row r="800" spans="1:5">
      <c r="A800" s="434">
        <v>24200651</v>
      </c>
      <c r="B800" s="434" t="s">
        <v>721</v>
      </c>
      <c r="C800" s="435">
        <v>-28000</v>
      </c>
      <c r="E800" s="435"/>
    </row>
    <row r="801" spans="1:5">
      <c r="A801" s="434">
        <v>24200653</v>
      </c>
      <c r="B801" s="434" t="s">
        <v>928</v>
      </c>
      <c r="C801" s="435">
        <v>-790953.71</v>
      </c>
    </row>
    <row r="802" spans="1:5">
      <c r="A802" s="434">
        <v>24200661</v>
      </c>
      <c r="B802" s="434" t="s">
        <v>722</v>
      </c>
      <c r="C802" s="435">
        <v>-249508.14</v>
      </c>
    </row>
    <row r="803" spans="1:5">
      <c r="A803" s="434">
        <v>24200671</v>
      </c>
      <c r="B803" s="434" t="s">
        <v>723</v>
      </c>
      <c r="C803" s="435">
        <v>-73894.94</v>
      </c>
      <c r="E803" s="435"/>
    </row>
    <row r="804" spans="1:5">
      <c r="A804" s="434">
        <v>24200681</v>
      </c>
      <c r="B804" s="434" t="s">
        <v>724</v>
      </c>
      <c r="C804" s="435">
        <v>-73894.94</v>
      </c>
      <c r="E804" s="435"/>
    </row>
    <row r="805" spans="1:5">
      <c r="A805" s="434">
        <v>24200811</v>
      </c>
      <c r="B805" s="434" t="s">
        <v>558</v>
      </c>
      <c r="C805" s="435">
        <v>-173136.64000000001</v>
      </c>
      <c r="E805" s="435"/>
    </row>
    <row r="806" spans="1:5">
      <c r="A806" s="434">
        <v>24200821</v>
      </c>
      <c r="B806" s="434" t="s">
        <v>559</v>
      </c>
      <c r="C806" s="435">
        <v>-173104.63</v>
      </c>
      <c r="E806" s="435"/>
    </row>
    <row r="807" spans="1:5">
      <c r="A807" s="434">
        <v>24200831</v>
      </c>
      <c r="B807" s="434" t="s">
        <v>560</v>
      </c>
      <c r="C807" s="435">
        <v>-87689.75</v>
      </c>
      <c r="E807" s="435"/>
    </row>
    <row r="808" spans="1:5">
      <c r="A808" s="434">
        <v>24200841</v>
      </c>
      <c r="B808" s="434" t="s">
        <v>1122</v>
      </c>
      <c r="C808" s="435">
        <v>-323123.15000000002</v>
      </c>
      <c r="E808" s="435"/>
    </row>
    <row r="809" spans="1:5">
      <c r="A809" s="434">
        <v>24200851</v>
      </c>
      <c r="B809" s="434" t="s">
        <v>766</v>
      </c>
      <c r="C809" s="435">
        <v>-75897.23</v>
      </c>
      <c r="E809" s="435"/>
    </row>
    <row r="810" spans="1:5">
      <c r="A810" s="434">
        <v>24200871</v>
      </c>
      <c r="B810" s="434" t="s">
        <v>1220</v>
      </c>
      <c r="C810" s="435">
        <v>-94691.64</v>
      </c>
      <c r="E810" s="435"/>
    </row>
    <row r="811" spans="1:5">
      <c r="A811" s="434">
        <v>24200881</v>
      </c>
      <c r="B811" s="434" t="s">
        <v>1471</v>
      </c>
      <c r="C811" s="435">
        <v>-262654.58</v>
      </c>
      <c r="E811" s="435"/>
    </row>
    <row r="812" spans="1:5">
      <c r="A812" s="434">
        <v>24200891</v>
      </c>
      <c r="B812" s="434" t="s">
        <v>1193</v>
      </c>
      <c r="C812" s="435">
        <v>-67388.98</v>
      </c>
      <c r="E812" s="435"/>
    </row>
    <row r="813" spans="1:5">
      <c r="A813" s="434">
        <v>24200901</v>
      </c>
      <c r="B813" s="434" t="s">
        <v>1304</v>
      </c>
      <c r="C813" s="435">
        <v>-163595.71</v>
      </c>
      <c r="E813" s="435"/>
    </row>
    <row r="814" spans="1:5">
      <c r="A814" s="434">
        <v>24200911</v>
      </c>
      <c r="B814" s="434" t="s">
        <v>1194</v>
      </c>
      <c r="C814" s="435">
        <v>-16928.46</v>
      </c>
      <c r="E814" s="435"/>
    </row>
    <row r="815" spans="1:5">
      <c r="A815" s="434">
        <v>24200921</v>
      </c>
      <c r="B815" s="434" t="s">
        <v>557</v>
      </c>
      <c r="C815" s="435">
        <v>-2232450.67</v>
      </c>
      <c r="E815" s="435"/>
    </row>
    <row r="816" spans="1:5">
      <c r="A816" s="434">
        <v>24200931</v>
      </c>
      <c r="B816" s="434" t="s">
        <v>561</v>
      </c>
      <c r="C816" s="435">
        <v>-344267.89</v>
      </c>
      <c r="E816" s="435"/>
    </row>
    <row r="817" spans="1:5">
      <c r="A817" s="434">
        <v>24200941</v>
      </c>
      <c r="B817" s="434" t="s">
        <v>1497</v>
      </c>
      <c r="C817" s="435">
        <v>-67999.600000000006</v>
      </c>
      <c r="E817" s="435"/>
    </row>
    <row r="818" spans="1:5">
      <c r="A818" s="434">
        <v>24200951</v>
      </c>
      <c r="B818" s="434" t="s">
        <v>1307</v>
      </c>
      <c r="C818" s="435">
        <v>-204389.16</v>
      </c>
      <c r="E818" s="435"/>
    </row>
    <row r="819" spans="1:5">
      <c r="A819" s="434">
        <v>24200961</v>
      </c>
      <c r="B819" s="434" t="s">
        <v>1305</v>
      </c>
      <c r="C819" s="435">
        <v>-1318133.58</v>
      </c>
      <c r="E819" s="435"/>
    </row>
    <row r="820" spans="1:5">
      <c r="A820" s="434">
        <v>24200971</v>
      </c>
      <c r="B820" s="434" t="s">
        <v>562</v>
      </c>
      <c r="C820" s="435">
        <v>-117878.28</v>
      </c>
      <c r="E820" s="435"/>
    </row>
    <row r="821" spans="1:5">
      <c r="A821" s="434">
        <v>24200991</v>
      </c>
      <c r="B821" s="434" t="s">
        <v>1363</v>
      </c>
      <c r="C821" s="435">
        <v>-1267.27</v>
      </c>
      <c r="E821" s="435"/>
    </row>
    <row r="822" spans="1:5">
      <c r="A822" s="434">
        <v>24201031</v>
      </c>
      <c r="B822" s="434" t="s">
        <v>1472</v>
      </c>
      <c r="C822" s="435">
        <v>-96365.82</v>
      </c>
      <c r="E822" s="435"/>
    </row>
    <row r="823" spans="1:5">
      <c r="A823" s="434">
        <v>24201041</v>
      </c>
      <c r="B823" s="434" t="s">
        <v>1473</v>
      </c>
      <c r="C823" s="435">
        <v>-22846.25</v>
      </c>
      <c r="E823" s="435"/>
    </row>
    <row r="824" spans="1:5">
      <c r="A824" s="434">
        <v>24300013</v>
      </c>
      <c r="B824" s="434" t="s">
        <v>1251</v>
      </c>
      <c r="C824" s="435">
        <v>-630384.77</v>
      </c>
      <c r="E824" s="435"/>
    </row>
    <row r="825" spans="1:5">
      <c r="A825" s="434">
        <v>24400001</v>
      </c>
      <c r="B825" s="434" t="s">
        <v>1484</v>
      </c>
      <c r="C825" s="435">
        <v>-81575679.75</v>
      </c>
      <c r="E825" s="435"/>
    </row>
    <row r="826" spans="1:5">
      <c r="A826" s="434">
        <v>24400002</v>
      </c>
      <c r="B826" s="434" t="s">
        <v>1485</v>
      </c>
      <c r="C826" s="435">
        <v>-58254246.039999999</v>
      </c>
      <c r="E826" s="435"/>
    </row>
    <row r="827" spans="1:5">
      <c r="A827" s="434">
        <v>24400011</v>
      </c>
      <c r="B827" s="434" t="s">
        <v>1486</v>
      </c>
      <c r="C827" s="435">
        <v>-33276516</v>
      </c>
    </row>
    <row r="828" spans="1:5">
      <c r="A828" s="434">
        <v>24400012</v>
      </c>
      <c r="B828" s="434" t="s">
        <v>1487</v>
      </c>
      <c r="C828" s="435">
        <v>-18829613.449999999</v>
      </c>
    </row>
    <row r="829" spans="1:5">
      <c r="A829" s="434">
        <v>25200121</v>
      </c>
      <c r="B829" s="434" t="s">
        <v>1018</v>
      </c>
      <c r="C829" s="435">
        <v>-135739.34</v>
      </c>
    </row>
    <row r="830" spans="1:5">
      <c r="A830" s="434">
        <v>25200152</v>
      </c>
      <c r="B830" s="434" t="s">
        <v>649</v>
      </c>
      <c r="C830" s="435">
        <v>-107354.9</v>
      </c>
      <c r="E830" s="435"/>
    </row>
    <row r="831" spans="1:5">
      <c r="A831" s="434">
        <v>25200161</v>
      </c>
      <c r="B831" s="434" t="s">
        <v>18</v>
      </c>
      <c r="C831" s="435">
        <v>-6537682.3099999996</v>
      </c>
      <c r="E831" s="435"/>
    </row>
    <row r="832" spans="1:5">
      <c r="A832" s="434">
        <v>25200171</v>
      </c>
      <c r="B832" s="434" t="s">
        <v>19</v>
      </c>
      <c r="C832" s="435">
        <v>-14238513.24</v>
      </c>
      <c r="E832" s="435"/>
    </row>
    <row r="833" spans="1:5">
      <c r="A833" s="434">
        <v>25200181</v>
      </c>
      <c r="B833" s="434" t="s">
        <v>652</v>
      </c>
      <c r="C833" s="435">
        <v>-33133719.09</v>
      </c>
      <c r="E833" s="435"/>
    </row>
    <row r="834" spans="1:5">
      <c r="A834" s="434">
        <v>25200202</v>
      </c>
      <c r="B834" s="434" t="s">
        <v>702</v>
      </c>
      <c r="C834" s="435">
        <v>-21764799.370000001</v>
      </c>
      <c r="E834" s="435"/>
    </row>
    <row r="835" spans="1:5">
      <c r="A835" s="434">
        <v>25200222</v>
      </c>
      <c r="B835" s="434" t="s">
        <v>703</v>
      </c>
      <c r="C835" s="435">
        <v>-1572884</v>
      </c>
    </row>
    <row r="836" spans="1:5">
      <c r="A836" s="434">
        <v>25200262</v>
      </c>
      <c r="B836" s="434" t="s">
        <v>582</v>
      </c>
      <c r="C836" s="435">
        <v>-39367.31</v>
      </c>
    </row>
    <row r="837" spans="1:5">
      <c r="A837" s="434">
        <v>25300001</v>
      </c>
      <c r="B837" s="434" t="s">
        <v>292</v>
      </c>
      <c r="C837" s="435">
        <v>-117022.96</v>
      </c>
      <c r="E837" s="435"/>
    </row>
    <row r="838" spans="1:5">
      <c r="A838" s="434">
        <v>25300011</v>
      </c>
      <c r="B838" s="434" t="s">
        <v>539</v>
      </c>
      <c r="C838" s="435">
        <v>-6901</v>
      </c>
      <c r="E838" s="435"/>
    </row>
    <row r="839" spans="1:5">
      <c r="A839" s="434">
        <v>25300033</v>
      </c>
      <c r="B839" s="434" t="s">
        <v>150</v>
      </c>
      <c r="C839" s="435">
        <v>-8836465.9299999997</v>
      </c>
      <c r="E839" s="435"/>
    </row>
    <row r="840" spans="1:5">
      <c r="A840" s="434">
        <v>25300071</v>
      </c>
      <c r="B840" s="434" t="s">
        <v>1179</v>
      </c>
      <c r="C840" s="435">
        <v>-172877620</v>
      </c>
      <c r="E840" s="435"/>
    </row>
    <row r="841" spans="1:5">
      <c r="A841" s="434">
        <v>25300081</v>
      </c>
      <c r="B841" s="434" t="s">
        <v>1681</v>
      </c>
      <c r="C841" s="435">
        <v>-1000</v>
      </c>
      <c r="E841" s="435"/>
    </row>
    <row r="842" spans="1:5">
      <c r="A842" s="434">
        <v>25300091</v>
      </c>
      <c r="B842" s="434" t="s">
        <v>1652</v>
      </c>
      <c r="C842" s="435">
        <v>-2612507.4900000002</v>
      </c>
      <c r="E842" s="435"/>
    </row>
    <row r="843" spans="1:5">
      <c r="A843" s="434">
        <v>25300121</v>
      </c>
      <c r="B843" s="434" t="s">
        <v>1696</v>
      </c>
      <c r="C843" s="435">
        <v>-656895.99</v>
      </c>
      <c r="E843" s="435"/>
    </row>
    <row r="844" spans="1:5">
      <c r="A844" s="434">
        <v>25300141</v>
      </c>
      <c r="B844" s="434" t="s">
        <v>388</v>
      </c>
      <c r="C844" s="435">
        <v>-2059858.3</v>
      </c>
      <c r="E844" s="435"/>
    </row>
    <row r="845" spans="1:5">
      <c r="A845" s="434">
        <v>25300151</v>
      </c>
      <c r="B845" s="434" t="s">
        <v>643</v>
      </c>
      <c r="C845" s="435">
        <v>-9738245.4600000009</v>
      </c>
      <c r="E845" s="435"/>
    </row>
    <row r="846" spans="1:5">
      <c r="A846" s="434">
        <v>25300153</v>
      </c>
      <c r="B846" s="434" t="s">
        <v>1510</v>
      </c>
      <c r="C846" s="435">
        <v>-100000</v>
      </c>
      <c r="E846" s="435"/>
    </row>
    <row r="847" spans="1:5">
      <c r="A847" s="434">
        <v>25300161</v>
      </c>
      <c r="B847" s="434" t="s">
        <v>175</v>
      </c>
      <c r="C847" s="435">
        <v>-862959.66</v>
      </c>
      <c r="E847" s="435"/>
    </row>
    <row r="848" spans="1:5">
      <c r="A848" s="434">
        <v>25300181</v>
      </c>
      <c r="B848" s="434" t="s">
        <v>1175</v>
      </c>
      <c r="C848" s="435">
        <v>-4359683.7699999996</v>
      </c>
      <c r="E848" s="435"/>
    </row>
    <row r="849" spans="1:5">
      <c r="A849" s="434">
        <v>25300201</v>
      </c>
      <c r="B849" s="434" t="s">
        <v>1176</v>
      </c>
      <c r="C849" s="435">
        <v>-5948449</v>
      </c>
      <c r="E849" s="435"/>
    </row>
    <row r="850" spans="1:5">
      <c r="A850" s="434">
        <v>25300212</v>
      </c>
      <c r="B850" s="434" t="s">
        <v>491</v>
      </c>
      <c r="C850" s="435">
        <v>-104954.35</v>
      </c>
      <c r="E850" s="435"/>
    </row>
    <row r="851" spans="1:5">
      <c r="A851" s="434">
        <v>25300271</v>
      </c>
      <c r="B851" s="434" t="s">
        <v>1373</v>
      </c>
      <c r="C851" s="435">
        <v>-776412.62</v>
      </c>
      <c r="E851" s="435"/>
    </row>
    <row r="852" spans="1:5">
      <c r="A852" s="434">
        <v>25300281</v>
      </c>
      <c r="B852" s="434" t="s">
        <v>1456</v>
      </c>
      <c r="C852" s="435">
        <v>-506260</v>
      </c>
      <c r="E852" s="435"/>
    </row>
    <row r="853" spans="1:5">
      <c r="A853" s="434">
        <v>25300293</v>
      </c>
      <c r="B853" s="434" t="s">
        <v>829</v>
      </c>
      <c r="C853" s="435">
        <v>-7264477</v>
      </c>
      <c r="E853" s="435"/>
    </row>
    <row r="854" spans="1:5">
      <c r="A854" s="434">
        <v>25300323</v>
      </c>
      <c r="B854" s="434" t="s">
        <v>681</v>
      </c>
      <c r="C854" s="435">
        <v>-56663.98</v>
      </c>
      <c r="E854" s="435"/>
    </row>
    <row r="855" spans="1:5">
      <c r="A855" s="434">
        <v>25300343</v>
      </c>
      <c r="B855" s="434" t="s">
        <v>1733</v>
      </c>
      <c r="C855" s="435">
        <v>-3274792.39</v>
      </c>
      <c r="E855" s="435"/>
    </row>
    <row r="856" spans="1:5">
      <c r="A856" s="434">
        <v>25300353</v>
      </c>
      <c r="B856" s="434" t="s">
        <v>993</v>
      </c>
      <c r="C856" s="435">
        <v>-6289342.3600000003</v>
      </c>
      <c r="E856" s="435"/>
    </row>
    <row r="857" spans="1:5">
      <c r="A857" s="434">
        <v>25300363</v>
      </c>
      <c r="B857" s="434" t="s">
        <v>946</v>
      </c>
      <c r="C857" s="435">
        <v>-1787695.17</v>
      </c>
      <c r="E857" s="435"/>
    </row>
    <row r="858" spans="1:5">
      <c r="A858" s="434">
        <v>25300413</v>
      </c>
      <c r="B858" s="434" t="s">
        <v>468</v>
      </c>
      <c r="C858" s="435">
        <v>-668715.19999999995</v>
      </c>
      <c r="E858" s="435"/>
    </row>
    <row r="859" spans="1:5">
      <c r="A859" s="434">
        <v>25300443</v>
      </c>
      <c r="B859" s="434" t="s">
        <v>1215</v>
      </c>
      <c r="C859" s="435">
        <v>-780503.18</v>
      </c>
      <c r="E859" s="435"/>
    </row>
    <row r="860" spans="1:5">
      <c r="A860" s="434">
        <v>25300503</v>
      </c>
      <c r="B860" s="434" t="s">
        <v>197</v>
      </c>
      <c r="C860" s="434">
        <v>-500</v>
      </c>
      <c r="E860" s="435"/>
    </row>
    <row r="861" spans="1:5">
      <c r="A861" s="434">
        <v>25300541</v>
      </c>
      <c r="B861" s="434" t="s">
        <v>455</v>
      </c>
      <c r="C861" s="435">
        <v>-7454265.7400000002</v>
      </c>
      <c r="E861" s="435"/>
    </row>
    <row r="862" spans="1:5">
      <c r="A862" s="434">
        <v>25300553</v>
      </c>
      <c r="B862" s="434" t="s">
        <v>1732</v>
      </c>
      <c r="C862" s="435">
        <v>-3513.77</v>
      </c>
      <c r="E862" s="435"/>
    </row>
    <row r="863" spans="1:5">
      <c r="A863" s="434">
        <v>25300561</v>
      </c>
      <c r="B863" s="434" t="s">
        <v>1041</v>
      </c>
      <c r="C863" s="435">
        <v>-8126893</v>
      </c>
      <c r="E863" s="435"/>
    </row>
    <row r="864" spans="1:5">
      <c r="A864" s="434">
        <v>25300581</v>
      </c>
      <c r="B864" s="434" t="s">
        <v>359</v>
      </c>
      <c r="C864" s="435">
        <v>-5048811.0999999996</v>
      </c>
      <c r="E864" s="435"/>
    </row>
    <row r="865" spans="1:5">
      <c r="A865" s="434">
        <v>25300582</v>
      </c>
      <c r="B865" s="434" t="s">
        <v>359</v>
      </c>
      <c r="C865" s="435">
        <v>-2151861.11</v>
      </c>
      <c r="E865" s="435"/>
    </row>
    <row r="866" spans="1:5">
      <c r="A866" s="434">
        <v>25300591</v>
      </c>
      <c r="B866" s="434" t="s">
        <v>360</v>
      </c>
      <c r="C866" s="435">
        <v>5048811.0999999996</v>
      </c>
      <c r="E866" s="435"/>
    </row>
    <row r="867" spans="1:5">
      <c r="A867" s="434">
        <v>25300592</v>
      </c>
      <c r="B867" s="434" t="s">
        <v>360</v>
      </c>
      <c r="C867" s="435">
        <v>2151861.11</v>
      </c>
      <c r="E867" s="435"/>
    </row>
    <row r="868" spans="1:5">
      <c r="A868" s="434">
        <v>25300611</v>
      </c>
      <c r="B868" s="434" t="s">
        <v>725</v>
      </c>
      <c r="C868" s="435">
        <v>-60429728.780000001</v>
      </c>
      <c r="E868" s="435"/>
    </row>
    <row r="869" spans="1:5">
      <c r="A869" s="434">
        <v>25300621</v>
      </c>
      <c r="B869" s="434" t="s">
        <v>740</v>
      </c>
      <c r="C869" s="435">
        <v>-8348337.4400000004</v>
      </c>
      <c r="E869" s="435"/>
    </row>
    <row r="870" spans="1:5">
      <c r="A870" s="434">
        <v>25300641</v>
      </c>
      <c r="B870" s="434" t="s">
        <v>1265</v>
      </c>
      <c r="C870" s="435">
        <v>-335521.65999999997</v>
      </c>
      <c r="E870" s="435"/>
    </row>
    <row r="871" spans="1:5">
      <c r="A871" s="434">
        <v>25300642</v>
      </c>
      <c r="B871" s="434" t="s">
        <v>1265</v>
      </c>
      <c r="C871" s="435">
        <v>-196644.98</v>
      </c>
      <c r="E871" s="435"/>
    </row>
    <row r="872" spans="1:5">
      <c r="A872" s="434">
        <v>25300663</v>
      </c>
      <c r="B872" s="434" t="s">
        <v>1467</v>
      </c>
      <c r="C872" s="435">
        <v>-92121.08</v>
      </c>
      <c r="E872" s="435"/>
    </row>
    <row r="873" spans="1:5">
      <c r="A873" s="434">
        <v>25300731</v>
      </c>
      <c r="B873" s="434" t="s">
        <v>1980</v>
      </c>
      <c r="C873" s="435">
        <v>-15154.75</v>
      </c>
      <c r="E873" s="435"/>
    </row>
    <row r="874" spans="1:5">
      <c r="A874" s="434">
        <v>25300733</v>
      </c>
      <c r="B874" s="434" t="s">
        <v>1981</v>
      </c>
      <c r="C874" s="435">
        <v>-50468.17</v>
      </c>
      <c r="E874" s="435"/>
    </row>
    <row r="875" spans="1:5">
      <c r="A875" s="434">
        <v>25300742</v>
      </c>
      <c r="B875" s="434" t="s">
        <v>2030</v>
      </c>
      <c r="C875" s="435">
        <v>-9788541.9800000004</v>
      </c>
      <c r="E875" s="435"/>
    </row>
    <row r="876" spans="1:5">
      <c r="A876" s="434">
        <v>25300761</v>
      </c>
      <c r="B876" s="434" t="s">
        <v>172</v>
      </c>
      <c r="C876" s="435">
        <v>-187542.61</v>
      </c>
      <c r="E876" s="435"/>
    </row>
    <row r="877" spans="1:5">
      <c r="A877" s="434">
        <v>25300771</v>
      </c>
      <c r="B877" s="434" t="s">
        <v>103</v>
      </c>
      <c r="C877" s="435">
        <v>-4772049.84</v>
      </c>
      <c r="E877" s="435"/>
    </row>
    <row r="878" spans="1:5">
      <c r="A878" s="434">
        <v>25301073</v>
      </c>
      <c r="B878" s="434" t="s">
        <v>284</v>
      </c>
      <c r="C878" s="435">
        <v>-1476.92</v>
      </c>
      <c r="E878" s="435"/>
    </row>
    <row r="879" spans="1:5">
      <c r="A879" s="434">
        <v>25301151</v>
      </c>
      <c r="B879" s="434" t="s">
        <v>1515</v>
      </c>
      <c r="C879" s="435">
        <v>-2165213.89</v>
      </c>
      <c r="E879" s="435"/>
    </row>
    <row r="880" spans="1:5">
      <c r="A880" s="434">
        <v>25301203</v>
      </c>
      <c r="B880" s="434" t="s">
        <v>546</v>
      </c>
      <c r="C880" s="435">
        <v>-192146.15</v>
      </c>
      <c r="E880" s="435"/>
    </row>
    <row r="881" spans="1:5">
      <c r="A881" s="434">
        <v>25301213</v>
      </c>
      <c r="B881" s="434" t="s">
        <v>1986</v>
      </c>
      <c r="C881" s="435">
        <v>-675825</v>
      </c>
      <c r="E881" s="435"/>
    </row>
    <row r="882" spans="1:5">
      <c r="A882" s="434">
        <v>25302221</v>
      </c>
      <c r="B882" s="434" t="s">
        <v>977</v>
      </c>
      <c r="C882" s="435">
        <v>-2451710.17</v>
      </c>
      <c r="E882" s="435"/>
    </row>
    <row r="883" spans="1:5">
      <c r="A883" s="434">
        <v>25302222</v>
      </c>
      <c r="B883" s="434" t="s">
        <v>658</v>
      </c>
      <c r="C883" s="435">
        <v>-3731000.5</v>
      </c>
      <c r="E883" s="435"/>
    </row>
    <row r="884" spans="1:5">
      <c r="A884" s="434">
        <v>25302223</v>
      </c>
      <c r="B884" s="434" t="s">
        <v>1971</v>
      </c>
      <c r="C884" s="435">
        <v>-5391282</v>
      </c>
      <c r="E884" s="435"/>
    </row>
    <row r="885" spans="1:5">
      <c r="A885" s="434">
        <v>25400101</v>
      </c>
      <c r="B885" s="434" t="s">
        <v>673</v>
      </c>
      <c r="C885" s="435">
        <v>-38047.199999999997</v>
      </c>
      <c r="E885" s="435"/>
    </row>
    <row r="886" spans="1:5">
      <c r="A886" s="434">
        <v>25400111</v>
      </c>
      <c r="B886" s="434" t="s">
        <v>674</v>
      </c>
      <c r="C886" s="435">
        <v>-8521.91</v>
      </c>
      <c r="E886" s="435"/>
    </row>
    <row r="887" spans="1:5">
      <c r="A887" s="434">
        <v>25400181</v>
      </c>
      <c r="B887" s="434" t="s">
        <v>958</v>
      </c>
      <c r="C887" s="435">
        <v>-5130594</v>
      </c>
      <c r="E887" s="435"/>
    </row>
    <row r="888" spans="1:5">
      <c r="A888" s="434">
        <v>25400182</v>
      </c>
      <c r="B888" s="434" t="s">
        <v>959</v>
      </c>
      <c r="C888" s="435">
        <v>-2744406</v>
      </c>
      <c r="E888" s="435"/>
    </row>
    <row r="889" spans="1:5">
      <c r="A889" s="434">
        <v>25400191</v>
      </c>
      <c r="B889" s="434" t="s">
        <v>1109</v>
      </c>
      <c r="C889" s="435">
        <v>-1612878.94</v>
      </c>
      <c r="E889" s="435"/>
    </row>
    <row r="890" spans="1:5">
      <c r="A890" s="434">
        <v>25400201</v>
      </c>
      <c r="B890" s="434" t="s">
        <v>1110</v>
      </c>
      <c r="C890" s="435">
        <v>-1176509.3600000001</v>
      </c>
      <c r="E890" s="435"/>
    </row>
    <row r="891" spans="1:5">
      <c r="A891" s="434">
        <v>25400221</v>
      </c>
      <c r="B891" s="434" t="s">
        <v>1187</v>
      </c>
      <c r="C891" s="435">
        <v>-768033.26</v>
      </c>
    </row>
    <row r="892" spans="1:5">
      <c r="A892" s="434">
        <v>25400261</v>
      </c>
      <c r="B892" s="434" t="s">
        <v>1195</v>
      </c>
      <c r="C892" s="435">
        <v>-93615823</v>
      </c>
      <c r="E892" s="435"/>
    </row>
    <row r="893" spans="1:5">
      <c r="A893" s="434">
        <v>25400291</v>
      </c>
      <c r="B893" s="434" t="s">
        <v>1433</v>
      </c>
      <c r="C893" s="435">
        <v>-515226.98</v>
      </c>
    </row>
    <row r="894" spans="1:5">
      <c r="A894" s="434">
        <v>25400301</v>
      </c>
      <c r="B894" s="434" t="s">
        <v>1434</v>
      </c>
      <c r="C894" s="435">
        <v>-9864.9</v>
      </c>
    </row>
    <row r="895" spans="1:5">
      <c r="A895" s="434">
        <v>25400311</v>
      </c>
      <c r="B895" s="434" t="s">
        <v>1436</v>
      </c>
      <c r="C895" s="435">
        <v>-34238.93</v>
      </c>
    </row>
    <row r="896" spans="1:5">
      <c r="A896" s="434">
        <v>25400321</v>
      </c>
      <c r="B896" s="434" t="s">
        <v>1525</v>
      </c>
      <c r="C896" s="435">
        <v>-194327.02</v>
      </c>
      <c r="E896" s="435"/>
    </row>
    <row r="897" spans="1:5">
      <c r="A897" s="434">
        <v>25400331</v>
      </c>
      <c r="B897" s="434" t="s">
        <v>1526</v>
      </c>
      <c r="C897" s="435">
        <v>-2196965.2400000002</v>
      </c>
      <c r="E897" s="435"/>
    </row>
    <row r="898" spans="1:5">
      <c r="A898" s="434">
        <v>25400392</v>
      </c>
      <c r="B898" s="434" t="s">
        <v>2016</v>
      </c>
      <c r="C898" s="435">
        <v>-8970000</v>
      </c>
      <c r="E898" s="435"/>
    </row>
    <row r="899" spans="1:5">
      <c r="A899" s="434">
        <v>25400431</v>
      </c>
      <c r="B899" s="434" t="s">
        <v>1776</v>
      </c>
      <c r="C899" s="435">
        <v>-716355.64</v>
      </c>
      <c r="E899" s="435"/>
    </row>
    <row r="900" spans="1:5">
      <c r="A900" s="434">
        <v>25400441</v>
      </c>
      <c r="B900" s="434" t="s">
        <v>1782</v>
      </c>
      <c r="C900" s="435">
        <v>-11838.07</v>
      </c>
    </row>
    <row r="901" spans="1:5">
      <c r="A901" s="434">
        <v>25400481</v>
      </c>
      <c r="B901" s="434" t="s">
        <v>1874</v>
      </c>
      <c r="C901" s="435">
        <v>1074.3900000000001</v>
      </c>
    </row>
    <row r="902" spans="1:5">
      <c r="A902" s="434">
        <v>25400491</v>
      </c>
      <c r="B902" s="434" t="s">
        <v>1890</v>
      </c>
      <c r="C902" s="435">
        <v>-4974666</v>
      </c>
      <c r="E902" s="435"/>
    </row>
    <row r="903" spans="1:5">
      <c r="A903" s="434">
        <v>25400501</v>
      </c>
      <c r="B903" s="434" t="s">
        <v>1891</v>
      </c>
      <c r="C903" s="435">
        <v>-1440081</v>
      </c>
      <c r="E903" s="435"/>
    </row>
    <row r="904" spans="1:5">
      <c r="A904" s="434">
        <v>25400511</v>
      </c>
      <c r="B904" s="434" t="s">
        <v>1916</v>
      </c>
      <c r="C904" s="435">
        <v>8507.3700000000008</v>
      </c>
      <c r="E904" s="435"/>
    </row>
    <row r="905" spans="1:5">
      <c r="A905" s="434">
        <v>25400521</v>
      </c>
      <c r="B905" s="434" t="s">
        <v>1967</v>
      </c>
      <c r="C905" s="435">
        <v>-8690000</v>
      </c>
      <c r="E905" s="435"/>
    </row>
    <row r="906" spans="1:5">
      <c r="A906" s="434">
        <v>25500002</v>
      </c>
      <c r="B906" s="434" t="s">
        <v>930</v>
      </c>
      <c r="C906" s="435">
        <v>-8165809</v>
      </c>
      <c r="E906" s="435"/>
    </row>
    <row r="907" spans="1:5">
      <c r="A907" s="434">
        <v>25500022</v>
      </c>
      <c r="B907" s="434" t="s">
        <v>930</v>
      </c>
      <c r="C907" s="435">
        <v>8165809</v>
      </c>
      <c r="E907" s="435"/>
    </row>
    <row r="908" spans="1:5">
      <c r="A908" s="434">
        <v>25600072</v>
      </c>
      <c r="B908" s="434" t="s">
        <v>1226</v>
      </c>
      <c r="C908" s="435">
        <v>-65777.98</v>
      </c>
      <c r="E908" s="435"/>
    </row>
    <row r="909" spans="1:5">
      <c r="A909" s="434">
        <v>25600081</v>
      </c>
      <c r="B909" s="434" t="s">
        <v>1111</v>
      </c>
      <c r="C909" s="435">
        <v>-3732477.57</v>
      </c>
      <c r="E909" s="435"/>
    </row>
    <row r="910" spans="1:5">
      <c r="A910" s="434">
        <v>25600102</v>
      </c>
      <c r="B910" s="434" t="s">
        <v>1428</v>
      </c>
      <c r="C910" s="435">
        <v>35973.599999999999</v>
      </c>
      <c r="E910" s="435"/>
    </row>
    <row r="911" spans="1:5">
      <c r="A911" s="434">
        <v>25600111</v>
      </c>
      <c r="B911" s="434" t="s">
        <v>1429</v>
      </c>
      <c r="C911" s="435">
        <v>364490.47</v>
      </c>
      <c r="E911" s="435"/>
    </row>
    <row r="912" spans="1:5">
      <c r="A912" s="434">
        <v>28200002</v>
      </c>
      <c r="B912" s="434" t="s">
        <v>2128</v>
      </c>
      <c r="C912" s="435">
        <v>-472543363.97000003</v>
      </c>
      <c r="E912" s="435"/>
    </row>
    <row r="913" spans="1:5">
      <c r="A913" s="434">
        <v>28200013</v>
      </c>
      <c r="B913" s="434" t="s">
        <v>2129</v>
      </c>
      <c r="C913" s="435">
        <v>-38815571.109999999</v>
      </c>
      <c r="E913" s="435"/>
    </row>
    <row r="914" spans="1:5">
      <c r="A914" s="434">
        <v>28200121</v>
      </c>
      <c r="B914" s="434" t="s">
        <v>2130</v>
      </c>
      <c r="C914" s="435">
        <v>-1239589858.1300001</v>
      </c>
      <c r="E914" s="435"/>
    </row>
    <row r="915" spans="1:5">
      <c r="A915" s="434">
        <v>28300031</v>
      </c>
      <c r="B915" s="434" t="s">
        <v>754</v>
      </c>
      <c r="C915" s="435">
        <v>-4872528.22</v>
      </c>
      <c r="E915" s="435"/>
    </row>
    <row r="916" spans="1:5">
      <c r="A916" s="434">
        <v>28300033</v>
      </c>
      <c r="B916" s="434" t="s">
        <v>121</v>
      </c>
      <c r="C916" s="435">
        <v>-67295458.969999999</v>
      </c>
      <c r="E916" s="435"/>
    </row>
    <row r="917" spans="1:5">
      <c r="A917" s="434">
        <v>28300041</v>
      </c>
      <c r="B917" s="434" t="s">
        <v>469</v>
      </c>
      <c r="C917" s="435">
        <v>-821913.41</v>
      </c>
      <c r="E917" s="435"/>
    </row>
    <row r="918" spans="1:5">
      <c r="A918" s="434">
        <v>28300043</v>
      </c>
      <c r="B918" s="434" t="s">
        <v>122</v>
      </c>
      <c r="C918" s="435">
        <v>-15882360.560000001</v>
      </c>
      <c r="E918" s="435"/>
    </row>
    <row r="919" spans="1:5">
      <c r="A919" s="434">
        <v>28300081</v>
      </c>
      <c r="B919" s="434" t="s">
        <v>1445</v>
      </c>
      <c r="C919" s="435">
        <v>-5200584.9000000004</v>
      </c>
      <c r="E919" s="435"/>
    </row>
    <row r="920" spans="1:5">
      <c r="A920" s="434">
        <v>28300091</v>
      </c>
      <c r="B920" s="434" t="s">
        <v>1656</v>
      </c>
      <c r="C920" s="435">
        <v>-2776328</v>
      </c>
      <c r="E920" s="435"/>
    </row>
    <row r="921" spans="1:5">
      <c r="A921" s="434">
        <v>28300152</v>
      </c>
      <c r="B921" s="434" t="s">
        <v>505</v>
      </c>
      <c r="C921" s="435">
        <v>-2141721</v>
      </c>
      <c r="E921" s="435"/>
    </row>
    <row r="922" spans="1:5">
      <c r="A922" s="434">
        <v>28300162</v>
      </c>
      <c r="B922" s="434" t="s">
        <v>395</v>
      </c>
      <c r="C922" s="435">
        <v>-281163.90999999997</v>
      </c>
      <c r="E922" s="435"/>
    </row>
    <row r="923" spans="1:5">
      <c r="A923" s="434">
        <v>28300211</v>
      </c>
      <c r="B923" s="434" t="s">
        <v>2000</v>
      </c>
      <c r="C923" s="435">
        <v>-30783485.93</v>
      </c>
      <c r="E923" s="435"/>
    </row>
    <row r="924" spans="1:5">
      <c r="A924" s="434">
        <v>28300221</v>
      </c>
      <c r="B924" s="434" t="s">
        <v>2001</v>
      </c>
      <c r="C924" s="435">
        <v>-6364792.1699999999</v>
      </c>
      <c r="E924" s="435"/>
    </row>
    <row r="925" spans="1:5">
      <c r="A925" s="434">
        <v>28300232</v>
      </c>
      <c r="B925" s="434" t="s">
        <v>487</v>
      </c>
      <c r="C925" s="435">
        <v>-24556465.920000002</v>
      </c>
      <c r="E925" s="435"/>
    </row>
    <row r="926" spans="1:5">
      <c r="A926" s="434">
        <v>28300252</v>
      </c>
      <c r="B926" s="434" t="s">
        <v>1326</v>
      </c>
      <c r="C926" s="435">
        <v>-7058850.5899999999</v>
      </c>
      <c r="E926" s="435"/>
    </row>
    <row r="927" spans="1:5">
      <c r="A927" s="434">
        <v>28300262</v>
      </c>
      <c r="B927" s="434" t="s">
        <v>1327</v>
      </c>
      <c r="C927" s="435">
        <v>-3018367.17</v>
      </c>
      <c r="E927" s="435"/>
    </row>
    <row r="928" spans="1:5">
      <c r="A928" s="434">
        <v>28300311</v>
      </c>
      <c r="B928" s="434" t="s">
        <v>2100</v>
      </c>
      <c r="C928" s="435">
        <v>-2145233.46</v>
      </c>
    </row>
    <row r="929" spans="1:5">
      <c r="A929" s="434">
        <v>28300361</v>
      </c>
      <c r="B929" s="434" t="s">
        <v>67</v>
      </c>
      <c r="C929" s="435">
        <v>-69338822.159999996</v>
      </c>
      <c r="E929" s="435"/>
    </row>
    <row r="930" spans="1:5">
      <c r="A930" s="434">
        <v>28300362</v>
      </c>
      <c r="B930" s="434" t="s">
        <v>68</v>
      </c>
      <c r="C930" s="435">
        <v>-1034878.94</v>
      </c>
      <c r="E930" s="435"/>
    </row>
    <row r="931" spans="1:5">
      <c r="A931" s="434">
        <v>28300431</v>
      </c>
      <c r="B931" s="434" t="s">
        <v>270</v>
      </c>
      <c r="C931" s="435">
        <v>-1877223.68</v>
      </c>
      <c r="E931" s="435"/>
    </row>
    <row r="932" spans="1:5">
      <c r="A932" s="434">
        <v>28300501</v>
      </c>
      <c r="B932" s="434" t="s">
        <v>1169</v>
      </c>
      <c r="C932" s="435">
        <v>1502968.85</v>
      </c>
      <c r="E932" s="435"/>
    </row>
    <row r="933" spans="1:5">
      <c r="A933" s="434">
        <v>28300503</v>
      </c>
      <c r="B933" s="434" t="s">
        <v>899</v>
      </c>
      <c r="C933" s="435">
        <v>-5140637.29</v>
      </c>
      <c r="E933" s="435"/>
    </row>
    <row r="934" spans="1:5">
      <c r="A934" s="434">
        <v>28300511</v>
      </c>
      <c r="B934" s="434" t="s">
        <v>916</v>
      </c>
      <c r="C934" s="435">
        <v>-1350431.6</v>
      </c>
      <c r="E934" s="435"/>
    </row>
    <row r="935" spans="1:5">
      <c r="A935" s="434">
        <v>28300561</v>
      </c>
      <c r="B935" s="434" t="s">
        <v>467</v>
      </c>
      <c r="C935" s="435">
        <v>-14772976.720000001</v>
      </c>
      <c r="E935" s="435"/>
    </row>
    <row r="936" spans="1:5">
      <c r="A936" s="434">
        <v>28300581</v>
      </c>
      <c r="B936" s="434" t="s">
        <v>732</v>
      </c>
      <c r="C936" s="435">
        <v>-9049440.8800000008</v>
      </c>
      <c r="E936" s="435"/>
    </row>
    <row r="937" spans="1:5">
      <c r="A937" s="434">
        <v>28300651</v>
      </c>
      <c r="B937" s="434" t="s">
        <v>563</v>
      </c>
      <c r="C937" s="435">
        <v>-8279027.2999999998</v>
      </c>
      <c r="E937" s="435"/>
    </row>
    <row r="938" spans="1:5">
      <c r="A938" s="434">
        <v>28300661</v>
      </c>
      <c r="B938" s="434" t="s">
        <v>1112</v>
      </c>
      <c r="C938" s="435">
        <v>-9450466.5500000007</v>
      </c>
      <c r="E938" s="435"/>
    </row>
    <row r="939" spans="1:5">
      <c r="A939" s="434">
        <v>28300721</v>
      </c>
      <c r="B939" s="434" t="s">
        <v>1379</v>
      </c>
      <c r="C939" s="435">
        <v>-787432.32</v>
      </c>
      <c r="E939" s="435"/>
    </row>
    <row r="940" spans="1:5">
      <c r="A940" s="434">
        <v>28300731</v>
      </c>
      <c r="B940" s="434" t="s">
        <v>1516</v>
      </c>
      <c r="C940" s="435">
        <v>-6328591.4199999999</v>
      </c>
      <c r="E940" s="435"/>
    </row>
    <row r="941" spans="1:5">
      <c r="A941" s="434">
        <v>28300741</v>
      </c>
      <c r="B941" s="434" t="s">
        <v>1701</v>
      </c>
      <c r="C941" s="435">
        <v>-707017.82</v>
      </c>
      <c r="E941" s="435"/>
    </row>
    <row r="942" spans="1:5">
      <c r="A942" s="434">
        <v>28300761</v>
      </c>
      <c r="B942" s="434" t="s">
        <v>2024</v>
      </c>
      <c r="C942" s="435">
        <v>-1886948.7</v>
      </c>
      <c r="E942" s="435"/>
    </row>
    <row r="943" spans="1:5">
      <c r="A943" s="434">
        <v>28302001</v>
      </c>
      <c r="B943" s="434" t="s">
        <v>1711</v>
      </c>
      <c r="C943" s="435">
        <v>-9035294.1099999994</v>
      </c>
      <c r="E943" s="435"/>
    </row>
    <row r="944" spans="1:5">
      <c r="A944" s="434">
        <v>28302002</v>
      </c>
      <c r="B944" s="434" t="s">
        <v>1712</v>
      </c>
      <c r="C944" s="435">
        <v>-20831503.210000001</v>
      </c>
      <c r="E944" s="435"/>
    </row>
    <row r="945" spans="1:5">
      <c r="A945" s="434">
        <v>28302011</v>
      </c>
      <c r="B945" s="434" t="s">
        <v>1713</v>
      </c>
      <c r="C945" s="435">
        <v>-3282769.5</v>
      </c>
      <c r="E945" s="435"/>
    </row>
    <row r="946" spans="1:5">
      <c r="A946" s="434">
        <v>28302012</v>
      </c>
      <c r="B946" s="434" t="s">
        <v>1714</v>
      </c>
      <c r="C946" s="435">
        <v>-5247994.58</v>
      </c>
      <c r="E946" s="435"/>
    </row>
    <row r="947" spans="1:5">
      <c r="A947" s="434">
        <v>28302021</v>
      </c>
      <c r="B947" s="434" t="s">
        <v>1715</v>
      </c>
      <c r="C947" s="435">
        <v>-10598131.550000001</v>
      </c>
      <c r="E947" s="435"/>
    </row>
    <row r="948" spans="1:5">
      <c r="A948" s="434">
        <v>28302022</v>
      </c>
      <c r="B948" s="434" t="s">
        <v>1716</v>
      </c>
      <c r="C948" s="435">
        <v>-4401766.88</v>
      </c>
      <c r="E948" s="435"/>
    </row>
    <row r="949" spans="1:5">
      <c r="A949" s="434">
        <v>28302031</v>
      </c>
      <c r="B949" s="434" t="s">
        <v>1826</v>
      </c>
      <c r="C949" s="435">
        <v>-905153.75</v>
      </c>
      <c r="E949" s="435"/>
    </row>
    <row r="950" spans="1:5">
      <c r="A950" s="434">
        <v>28302041</v>
      </c>
      <c r="B950" s="434" t="s">
        <v>1851</v>
      </c>
      <c r="C950" s="435">
        <v>-6340064.1900000004</v>
      </c>
      <c r="E950" s="435"/>
    </row>
    <row r="951" spans="1:5">
      <c r="A951" s="434">
        <v>28302051</v>
      </c>
      <c r="B951" s="434" t="s">
        <v>1957</v>
      </c>
      <c r="C951" s="435">
        <v>-2147795.8199999998</v>
      </c>
      <c r="E951" s="435"/>
    </row>
    <row r="952" spans="1:5">
      <c r="A952" s="434">
        <v>28302061</v>
      </c>
      <c r="B952" s="434" t="s">
        <v>1976</v>
      </c>
      <c r="C952" s="435">
        <v>-3898257.39</v>
      </c>
      <c r="E952" s="435"/>
    </row>
    <row r="953" spans="1:5">
      <c r="A953" s="434">
        <v>41810000</v>
      </c>
      <c r="B953" s="434" t="s">
        <v>2070</v>
      </c>
      <c r="C953" s="435">
        <v>270887</v>
      </c>
      <c r="E953" s="435"/>
    </row>
    <row r="954" spans="1:5">
      <c r="A954" s="434">
        <v>41900013</v>
      </c>
      <c r="B954" s="434" t="s">
        <v>2071</v>
      </c>
      <c r="C954" s="435">
        <v>-458890.98</v>
      </c>
      <c r="E954" s="435"/>
    </row>
    <row r="955" spans="1:5">
      <c r="A955" s="434">
        <v>43800003</v>
      </c>
      <c r="B955" s="434" t="s">
        <v>953</v>
      </c>
      <c r="C955" s="435">
        <v>175871053.78</v>
      </c>
      <c r="E955" s="435"/>
    </row>
    <row r="956" spans="1:5">
      <c r="A956" s="434">
        <v>43900003</v>
      </c>
      <c r="B956" s="434" t="s">
        <v>672</v>
      </c>
      <c r="C956" s="435">
        <v>5848610</v>
      </c>
      <c r="E956" s="435"/>
    </row>
    <row r="957" spans="1:5">
      <c r="A957" s="434" t="s">
        <v>191</v>
      </c>
      <c r="C957" s="435">
        <v>-197498920.88999999</v>
      </c>
      <c r="E957" s="435"/>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960"/>
  <sheetViews>
    <sheetView topLeftCell="A917" workbookViewId="0">
      <selection activeCell="C959" sqref="C959"/>
    </sheetView>
  </sheetViews>
  <sheetFormatPr defaultColWidth="9.109375" defaultRowHeight="14.4"/>
  <cols>
    <col min="1" max="1" width="44" style="427" bestFit="1" customWidth="1"/>
    <col min="2" max="2" width="41.44140625" style="427" bestFit="1" customWidth="1"/>
    <col min="3" max="3" width="17.33203125" style="427" bestFit="1" customWidth="1"/>
    <col min="4" max="5" width="9.109375" style="427"/>
    <col min="6" max="6" width="9" style="427" bestFit="1" customWidth="1"/>
    <col min="7" max="7" width="43.33203125" style="427" bestFit="1" customWidth="1"/>
    <col min="8" max="16384" width="9.109375" style="427"/>
  </cols>
  <sheetData>
    <row r="1" spans="1:8">
      <c r="A1" s="427">
        <v>10100501</v>
      </c>
      <c r="B1" s="427" t="s">
        <v>438</v>
      </c>
      <c r="C1" s="428">
        <v>9062172777.6100006</v>
      </c>
      <c r="E1" s="428"/>
    </row>
    <row r="2" spans="1:8">
      <c r="A2" s="427">
        <v>10100502</v>
      </c>
      <c r="B2" s="427" t="s">
        <v>439</v>
      </c>
      <c r="C2" s="428">
        <v>3284595182.1300001</v>
      </c>
      <c r="E2" s="428"/>
      <c r="F2" s="430">
        <v>12400542</v>
      </c>
      <c r="G2" s="429" t="s">
        <v>2121</v>
      </c>
    </row>
    <row r="3" spans="1:8">
      <c r="A3" s="427">
        <v>10100503</v>
      </c>
      <c r="B3" s="427" t="s">
        <v>440</v>
      </c>
      <c r="C3" s="428">
        <v>465073975.06999999</v>
      </c>
      <c r="E3" s="428"/>
      <c r="F3" s="430">
        <v>12400552</v>
      </c>
      <c r="G3" s="429" t="s">
        <v>2122</v>
      </c>
    </row>
    <row r="4" spans="1:8">
      <c r="A4" s="427">
        <v>10110013</v>
      </c>
      <c r="B4" s="427" t="s">
        <v>1256</v>
      </c>
      <c r="C4" s="428">
        <v>756461.72</v>
      </c>
      <c r="E4" s="428"/>
      <c r="F4" s="430">
        <v>16502153</v>
      </c>
      <c r="G4" s="429" t="s">
        <v>2124</v>
      </c>
    </row>
    <row r="5" spans="1:8">
      <c r="A5" s="427">
        <v>10500501</v>
      </c>
      <c r="B5" s="427" t="s">
        <v>441</v>
      </c>
      <c r="C5" s="428">
        <v>49892821.960000001</v>
      </c>
      <c r="E5" s="428"/>
      <c r="F5" s="430">
        <v>18603013</v>
      </c>
      <c r="G5" s="429" t="s">
        <v>2132</v>
      </c>
    </row>
    <row r="6" spans="1:8">
      <c r="A6" s="427">
        <v>10500502</v>
      </c>
      <c r="B6" s="427" t="s">
        <v>442</v>
      </c>
      <c r="C6" s="428">
        <v>6138640.21</v>
      </c>
      <c r="E6" s="428"/>
      <c r="F6" s="431">
        <v>19003041</v>
      </c>
      <c r="G6" s="432" t="s">
        <v>2133</v>
      </c>
      <c r="H6" s="433" t="s">
        <v>2134</v>
      </c>
    </row>
    <row r="7" spans="1:8">
      <c r="A7" s="427">
        <v>10600501</v>
      </c>
      <c r="B7" s="427" t="s">
        <v>443</v>
      </c>
      <c r="C7" s="428">
        <v>17818867.25</v>
      </c>
      <c r="E7" s="428"/>
      <c r="F7" s="430">
        <v>24200632</v>
      </c>
      <c r="G7" s="429" t="s">
        <v>994</v>
      </c>
    </row>
    <row r="8" spans="1:8">
      <c r="A8" s="427">
        <v>10600502</v>
      </c>
      <c r="B8" s="427" t="s">
        <v>444</v>
      </c>
      <c r="C8" s="428">
        <v>23476289.649999999</v>
      </c>
      <c r="E8" s="428"/>
    </row>
    <row r="9" spans="1:8">
      <c r="A9" s="427">
        <v>10600503</v>
      </c>
      <c r="B9" s="427" t="s">
        <v>1199</v>
      </c>
      <c r="C9" s="428">
        <v>117138.09</v>
      </c>
      <c r="E9" s="428"/>
    </row>
    <row r="10" spans="1:8">
      <c r="A10" s="427">
        <v>10700013</v>
      </c>
      <c r="B10" s="427" t="s">
        <v>920</v>
      </c>
      <c r="C10" s="428">
        <v>1730509</v>
      </c>
      <c r="E10" s="428"/>
    </row>
    <row r="11" spans="1:8">
      <c r="A11" s="427">
        <v>10700023</v>
      </c>
      <c r="B11" s="427" t="s">
        <v>1198</v>
      </c>
      <c r="C11" s="428">
        <v>-393750</v>
      </c>
      <c r="E11" s="428"/>
    </row>
    <row r="12" spans="1:8">
      <c r="A12" s="427">
        <v>10700501</v>
      </c>
      <c r="B12" s="427" t="s">
        <v>195</v>
      </c>
      <c r="C12" s="428">
        <v>219899760.72999999</v>
      </c>
      <c r="E12" s="428"/>
    </row>
    <row r="13" spans="1:8">
      <c r="A13" s="427">
        <v>10700502</v>
      </c>
      <c r="B13" s="427" t="s">
        <v>445</v>
      </c>
      <c r="C13" s="428">
        <v>77592443.269999996</v>
      </c>
      <c r="E13" s="428"/>
    </row>
    <row r="14" spans="1:8">
      <c r="A14" s="427">
        <v>10700503</v>
      </c>
      <c r="B14" s="427" t="s">
        <v>988</v>
      </c>
      <c r="C14" s="428">
        <v>53815133.340000004</v>
      </c>
      <c r="E14" s="428"/>
    </row>
    <row r="15" spans="1:8">
      <c r="A15" s="427">
        <v>10700601</v>
      </c>
      <c r="B15" s="427" t="s">
        <v>1736</v>
      </c>
      <c r="C15" s="428">
        <v>382834</v>
      </c>
      <c r="E15" s="428"/>
    </row>
    <row r="16" spans="1:8">
      <c r="A16" s="427">
        <v>10700602</v>
      </c>
      <c r="B16" s="427" t="s">
        <v>1737</v>
      </c>
      <c r="C16" s="428">
        <v>360640</v>
      </c>
      <c r="E16" s="428"/>
    </row>
    <row r="17" spans="1:5">
      <c r="A17" s="427">
        <v>10800061</v>
      </c>
      <c r="B17" s="427" t="s">
        <v>452</v>
      </c>
      <c r="C17" s="428">
        <v>-78261603</v>
      </c>
      <c r="E17" s="428"/>
    </row>
    <row r="18" spans="1:5">
      <c r="A18" s="427">
        <v>10800062</v>
      </c>
      <c r="B18" s="427" t="s">
        <v>452</v>
      </c>
      <c r="C18" s="428">
        <v>-258466023</v>
      </c>
      <c r="E18" s="428"/>
    </row>
    <row r="19" spans="1:5">
      <c r="A19" s="427">
        <v>10800071</v>
      </c>
      <c r="B19" s="427" t="s">
        <v>453</v>
      </c>
      <c r="C19" s="428">
        <v>78261603</v>
      </c>
      <c r="E19" s="428"/>
    </row>
    <row r="20" spans="1:5">
      <c r="A20" s="427">
        <v>10800072</v>
      </c>
      <c r="B20" s="427" t="s">
        <v>453</v>
      </c>
      <c r="C20" s="428">
        <v>258466023</v>
      </c>
      <c r="E20" s="428"/>
    </row>
    <row r="21" spans="1:5">
      <c r="A21" s="427">
        <v>10800501</v>
      </c>
      <c r="B21" s="427" t="s">
        <v>275</v>
      </c>
      <c r="C21" s="428">
        <v>-3387789053</v>
      </c>
    </row>
    <row r="22" spans="1:5">
      <c r="A22" s="427">
        <v>10800502</v>
      </c>
      <c r="B22" s="427" t="s">
        <v>276</v>
      </c>
      <c r="C22" s="428">
        <v>-1253617104.6700001</v>
      </c>
    </row>
    <row r="23" spans="1:5">
      <c r="A23" s="427">
        <v>10800503</v>
      </c>
      <c r="B23" s="427" t="s">
        <v>547</v>
      </c>
      <c r="C23" s="428">
        <v>-96990383.569999993</v>
      </c>
      <c r="E23" s="428"/>
    </row>
    <row r="24" spans="1:5">
      <c r="A24" s="427">
        <v>10800541</v>
      </c>
      <c r="B24" s="427" t="s">
        <v>29</v>
      </c>
      <c r="C24" s="428">
        <v>7585764.5599999996</v>
      </c>
      <c r="E24" s="428"/>
    </row>
    <row r="25" spans="1:5">
      <c r="A25" s="427">
        <v>10800543</v>
      </c>
      <c r="B25" s="427" t="s">
        <v>30</v>
      </c>
      <c r="C25" s="428">
        <v>238364.95</v>
      </c>
      <c r="E25" s="428"/>
    </row>
    <row r="26" spans="1:5">
      <c r="A26" s="427">
        <v>10800552</v>
      </c>
      <c r="B26" s="427" t="s">
        <v>548</v>
      </c>
      <c r="C26" s="428">
        <v>2624634.81</v>
      </c>
      <c r="E26" s="428"/>
    </row>
    <row r="27" spans="1:5">
      <c r="A27" s="427">
        <v>11100501</v>
      </c>
      <c r="B27" s="427" t="s">
        <v>371</v>
      </c>
      <c r="C27" s="428">
        <v>-27593678.120000001</v>
      </c>
      <c r="E27" s="428"/>
    </row>
    <row r="28" spans="1:5">
      <c r="A28" s="427">
        <v>11100502</v>
      </c>
      <c r="B28" s="427" t="s">
        <v>372</v>
      </c>
      <c r="C28" s="428">
        <v>-5253016.1100000003</v>
      </c>
      <c r="E28" s="428"/>
    </row>
    <row r="29" spans="1:5">
      <c r="A29" s="427">
        <v>11100503</v>
      </c>
      <c r="B29" s="427" t="s">
        <v>373</v>
      </c>
      <c r="C29" s="428">
        <v>-83766448.120000005</v>
      </c>
      <c r="E29" s="428"/>
    </row>
    <row r="30" spans="1:5">
      <c r="A30" s="427">
        <v>11400001</v>
      </c>
      <c r="B30" s="427" t="s">
        <v>101</v>
      </c>
      <c r="C30" s="428">
        <v>946172.25</v>
      </c>
      <c r="E30" s="428"/>
    </row>
    <row r="31" spans="1:5">
      <c r="A31" s="427">
        <v>11400011</v>
      </c>
      <c r="B31" s="427" t="s">
        <v>1005</v>
      </c>
      <c r="C31" s="428">
        <v>302358.01</v>
      </c>
      <c r="E31" s="428"/>
    </row>
    <row r="32" spans="1:5">
      <c r="A32" s="427">
        <v>11400031</v>
      </c>
      <c r="B32" s="427" t="s">
        <v>812</v>
      </c>
      <c r="C32" s="428">
        <v>76622596.840000004</v>
      </c>
      <c r="E32" s="428"/>
    </row>
    <row r="33" spans="1:5">
      <c r="A33" s="427">
        <v>11400061</v>
      </c>
      <c r="B33" s="427" t="s">
        <v>736</v>
      </c>
      <c r="C33" s="428">
        <v>156960790.84</v>
      </c>
      <c r="E33" s="428"/>
    </row>
    <row r="34" spans="1:5">
      <c r="A34" s="427">
        <v>11400071</v>
      </c>
      <c r="B34" s="427" t="s">
        <v>1054</v>
      </c>
      <c r="C34" s="428">
        <v>16950332.899999999</v>
      </c>
      <c r="E34" s="428"/>
    </row>
    <row r="35" spans="1:5">
      <c r="A35" s="427">
        <v>11400091</v>
      </c>
      <c r="B35" s="427" t="s">
        <v>1506</v>
      </c>
      <c r="C35" s="428">
        <v>31009424.030000001</v>
      </c>
    </row>
    <row r="36" spans="1:5">
      <c r="A36" s="427">
        <v>11500001</v>
      </c>
      <c r="B36" s="427" t="s">
        <v>476</v>
      </c>
      <c r="C36" s="428">
        <v>-867339</v>
      </c>
    </row>
    <row r="37" spans="1:5">
      <c r="A37" s="427">
        <v>11500011</v>
      </c>
      <c r="B37" s="427" t="s">
        <v>320</v>
      </c>
      <c r="C37" s="428">
        <v>-302358.01</v>
      </c>
      <c r="E37" s="428"/>
    </row>
    <row r="38" spans="1:5">
      <c r="A38" s="427">
        <v>11500031</v>
      </c>
      <c r="B38" s="427" t="s">
        <v>695</v>
      </c>
      <c r="C38" s="428">
        <v>-57831213.659999996</v>
      </c>
      <c r="E38" s="428"/>
    </row>
    <row r="39" spans="1:5">
      <c r="A39" s="427">
        <v>11500041</v>
      </c>
      <c r="B39" s="427" t="s">
        <v>727</v>
      </c>
      <c r="C39" s="428">
        <v>-31413014.960000001</v>
      </c>
      <c r="E39" s="428"/>
    </row>
    <row r="40" spans="1:5">
      <c r="A40" s="427">
        <v>11500051</v>
      </c>
      <c r="B40" s="427" t="s">
        <v>1055</v>
      </c>
      <c r="C40" s="428">
        <v>-15222471.67</v>
      </c>
      <c r="E40" s="428"/>
    </row>
    <row r="41" spans="1:5">
      <c r="A41" s="427">
        <v>11500061</v>
      </c>
      <c r="B41" s="427" t="s">
        <v>1508</v>
      </c>
      <c r="C41" s="428">
        <v>-3291032.12</v>
      </c>
      <c r="E41" s="428"/>
    </row>
    <row r="42" spans="1:5">
      <c r="A42" s="427">
        <v>11730002</v>
      </c>
      <c r="B42" s="427" t="s">
        <v>321</v>
      </c>
      <c r="C42" s="428">
        <v>8654564.4700000007</v>
      </c>
      <c r="E42" s="428"/>
    </row>
    <row r="43" spans="1:5">
      <c r="A43" s="427">
        <v>12100503</v>
      </c>
      <c r="B43" s="427" t="s">
        <v>374</v>
      </c>
      <c r="C43" s="428">
        <v>140334.54999999999</v>
      </c>
      <c r="E43" s="428"/>
    </row>
    <row r="44" spans="1:5">
      <c r="A44" s="427">
        <v>12100513</v>
      </c>
      <c r="B44" s="427" t="s">
        <v>375</v>
      </c>
      <c r="C44" s="428">
        <v>3888217.33</v>
      </c>
      <c r="E44" s="428"/>
    </row>
    <row r="45" spans="1:5">
      <c r="A45" s="427">
        <v>12200503</v>
      </c>
      <c r="B45" s="427" t="s">
        <v>376</v>
      </c>
      <c r="C45" s="428">
        <v>398835.72</v>
      </c>
      <c r="E45" s="428"/>
    </row>
    <row r="46" spans="1:5">
      <c r="A46" s="427">
        <v>12310000</v>
      </c>
      <c r="B46" s="427" t="s">
        <v>416</v>
      </c>
      <c r="C46" s="428">
        <v>29594520</v>
      </c>
      <c r="E46" s="428"/>
    </row>
    <row r="47" spans="1:5">
      <c r="A47" s="427">
        <v>12400043</v>
      </c>
      <c r="B47" s="427" t="s">
        <v>594</v>
      </c>
      <c r="C47" s="428">
        <v>48384574.240000002</v>
      </c>
      <c r="E47" s="428"/>
    </row>
    <row r="48" spans="1:5">
      <c r="A48" s="427">
        <v>12400503</v>
      </c>
      <c r="B48" s="427" t="s">
        <v>171</v>
      </c>
      <c r="C48" s="428">
        <v>550597.30000000005</v>
      </c>
    </row>
    <row r="49" spans="1:5">
      <c r="A49" s="427">
        <v>12400542</v>
      </c>
      <c r="B49" s="427" t="s">
        <v>2121</v>
      </c>
      <c r="C49" s="428">
        <v>-9028500</v>
      </c>
    </row>
    <row r="50" spans="1:5">
      <c r="A50" s="427">
        <v>12400552</v>
      </c>
      <c r="B50" s="427" t="s">
        <v>2122</v>
      </c>
      <c r="C50" s="428">
        <v>9028500</v>
      </c>
      <c r="E50" s="428"/>
    </row>
    <row r="51" spans="1:5">
      <c r="A51" s="427">
        <v>12400553</v>
      </c>
      <c r="B51" s="427" t="s">
        <v>927</v>
      </c>
      <c r="C51" s="428">
        <v>1316260.6200000001</v>
      </c>
      <c r="E51" s="428"/>
    </row>
    <row r="52" spans="1:5">
      <c r="A52" s="427">
        <v>12400723</v>
      </c>
      <c r="B52" s="427" t="s">
        <v>1227</v>
      </c>
      <c r="C52" s="428">
        <v>42156</v>
      </c>
      <c r="E52" s="428"/>
    </row>
    <row r="53" spans="1:5">
      <c r="A53" s="427">
        <v>12800001</v>
      </c>
      <c r="B53" s="427" t="s">
        <v>1309</v>
      </c>
      <c r="C53" s="428">
        <v>18500000</v>
      </c>
      <c r="E53" s="428"/>
    </row>
    <row r="54" spans="1:5">
      <c r="A54" s="427">
        <v>12800011</v>
      </c>
      <c r="B54" s="427" t="s">
        <v>1496</v>
      </c>
      <c r="C54" s="428">
        <v>1661843.28</v>
      </c>
      <c r="E54" s="428"/>
    </row>
    <row r="55" spans="1:5">
      <c r="A55" s="427">
        <v>13100543</v>
      </c>
      <c r="B55" s="427" t="s">
        <v>810</v>
      </c>
      <c r="C55" s="428">
        <v>101763.58</v>
      </c>
      <c r="E55" s="428"/>
    </row>
    <row r="56" spans="1:5">
      <c r="A56" s="427">
        <v>13100563</v>
      </c>
      <c r="B56" s="427" t="s">
        <v>1597</v>
      </c>
      <c r="C56" s="428">
        <v>599734.94999999995</v>
      </c>
      <c r="E56" s="428"/>
    </row>
    <row r="57" spans="1:5">
      <c r="A57" s="427">
        <v>13100573</v>
      </c>
      <c r="B57" s="427" t="s">
        <v>281</v>
      </c>
      <c r="C57" s="428">
        <v>12428.7</v>
      </c>
      <c r="E57" s="428"/>
    </row>
    <row r="58" spans="1:5">
      <c r="A58" s="427">
        <v>13101003</v>
      </c>
      <c r="B58" s="427" t="s">
        <v>1598</v>
      </c>
      <c r="C58" s="428">
        <v>7226575.8099999996</v>
      </c>
      <c r="E58" s="428"/>
    </row>
    <row r="59" spans="1:5">
      <c r="A59" s="427">
        <v>13101013</v>
      </c>
      <c r="B59" s="427" t="s">
        <v>1599</v>
      </c>
      <c r="C59" s="428">
        <v>-2921.73</v>
      </c>
      <c r="E59" s="428"/>
    </row>
    <row r="60" spans="1:5">
      <c r="A60" s="427">
        <v>13101023</v>
      </c>
      <c r="B60" s="427" t="s">
        <v>908</v>
      </c>
      <c r="C60" s="428">
        <v>12606489.43</v>
      </c>
      <c r="E60" s="428"/>
    </row>
    <row r="61" spans="1:5">
      <c r="A61" s="427">
        <v>13101033</v>
      </c>
      <c r="B61" s="427" t="s">
        <v>1600</v>
      </c>
      <c r="C61" s="428">
        <v>368900.05</v>
      </c>
      <c r="E61" s="428"/>
    </row>
    <row r="62" spans="1:5">
      <c r="A62" s="427">
        <v>13101093</v>
      </c>
      <c r="B62" s="427" t="s">
        <v>335</v>
      </c>
      <c r="C62" s="427">
        <v>-510.01</v>
      </c>
      <c r="E62" s="428"/>
    </row>
    <row r="63" spans="1:5">
      <c r="A63" s="427">
        <v>13101113</v>
      </c>
      <c r="B63" s="427" t="s">
        <v>130</v>
      </c>
      <c r="C63" s="428">
        <v>-7821479.3399999999</v>
      </c>
      <c r="E63" s="428"/>
    </row>
    <row r="64" spans="1:5">
      <c r="A64" s="427">
        <v>13101123</v>
      </c>
      <c r="B64" s="427" t="s">
        <v>89</v>
      </c>
      <c r="C64" s="428">
        <v>-1151561.8700000001</v>
      </c>
      <c r="E64" s="428"/>
    </row>
    <row r="65" spans="1:5">
      <c r="A65" s="427">
        <v>13101133</v>
      </c>
      <c r="B65" s="427" t="s">
        <v>1641</v>
      </c>
      <c r="C65" s="427">
        <v>-107.81</v>
      </c>
      <c r="E65" s="428"/>
    </row>
    <row r="66" spans="1:5">
      <c r="A66" s="427">
        <v>13101163</v>
      </c>
      <c r="B66" s="427" t="s">
        <v>200</v>
      </c>
      <c r="C66" s="428">
        <v>111874.24000000001</v>
      </c>
      <c r="E66" s="428"/>
    </row>
    <row r="67" spans="1:5">
      <c r="A67" s="427">
        <v>13101183</v>
      </c>
      <c r="B67" s="427" t="s">
        <v>844</v>
      </c>
      <c r="C67" s="428">
        <v>1149019.92</v>
      </c>
      <c r="E67" s="428"/>
    </row>
    <row r="68" spans="1:5">
      <c r="A68" s="427">
        <v>13101193</v>
      </c>
      <c r="B68" s="427" t="s">
        <v>1247</v>
      </c>
      <c r="C68" s="428">
        <v>8261.59</v>
      </c>
      <c r="E68" s="428"/>
    </row>
    <row r="69" spans="1:5">
      <c r="A69" s="427">
        <v>13101253</v>
      </c>
      <c r="B69" s="427" t="s">
        <v>1072</v>
      </c>
      <c r="C69" s="428">
        <v>417698.25</v>
      </c>
      <c r="E69" s="428"/>
    </row>
    <row r="70" spans="1:5">
      <c r="A70" s="427">
        <v>13109003</v>
      </c>
      <c r="B70" s="427" t="s">
        <v>1642</v>
      </c>
      <c r="C70" s="428">
        <v>48102.38</v>
      </c>
      <c r="E70" s="428"/>
    </row>
    <row r="71" spans="1:5">
      <c r="A71" s="427">
        <v>13400021</v>
      </c>
      <c r="B71" s="427" t="s">
        <v>654</v>
      </c>
      <c r="C71" s="428">
        <v>7196084.2000000002</v>
      </c>
      <c r="E71" s="428"/>
    </row>
    <row r="72" spans="1:5">
      <c r="A72" s="427">
        <v>13400031</v>
      </c>
      <c r="B72" s="427" t="s">
        <v>655</v>
      </c>
      <c r="C72" s="428">
        <v>-7196084.2000000002</v>
      </c>
      <c r="E72" s="428"/>
    </row>
    <row r="73" spans="1:5">
      <c r="A73" s="427">
        <v>13400073</v>
      </c>
      <c r="B73" s="427" t="s">
        <v>529</v>
      </c>
      <c r="C73" s="428">
        <v>4804212.7699999996</v>
      </c>
    </row>
    <row r="74" spans="1:5">
      <c r="A74" s="427">
        <v>13400111</v>
      </c>
      <c r="B74" s="427" t="s">
        <v>544</v>
      </c>
      <c r="C74" s="428">
        <v>145714</v>
      </c>
      <c r="E74" s="428"/>
    </row>
    <row r="75" spans="1:5">
      <c r="A75" s="427">
        <v>13400123</v>
      </c>
      <c r="B75" s="427" t="s">
        <v>1192</v>
      </c>
      <c r="C75" s="428">
        <v>413805.5</v>
      </c>
    </row>
    <row r="76" spans="1:5">
      <c r="A76" s="427">
        <v>13400211</v>
      </c>
      <c r="B76" s="427" t="s">
        <v>1248</v>
      </c>
      <c r="C76" s="428">
        <v>52300</v>
      </c>
    </row>
    <row r="77" spans="1:5">
      <c r="A77" s="427">
        <v>13400241</v>
      </c>
      <c r="B77" s="427" t="s">
        <v>1839</v>
      </c>
      <c r="C77" s="428">
        <v>449616</v>
      </c>
    </row>
    <row r="78" spans="1:5">
      <c r="A78" s="427">
        <v>13400261</v>
      </c>
      <c r="B78" s="427" t="s">
        <v>1934</v>
      </c>
      <c r="C78" s="428">
        <v>29580</v>
      </c>
      <c r="E78" s="428"/>
    </row>
    <row r="79" spans="1:5">
      <c r="A79" s="427">
        <v>13400271</v>
      </c>
      <c r="B79" s="427" t="s">
        <v>1303</v>
      </c>
      <c r="C79" s="428">
        <v>155005.04999999999</v>
      </c>
      <c r="E79" s="428"/>
    </row>
    <row r="80" spans="1:5">
      <c r="A80" s="427">
        <v>13400281</v>
      </c>
      <c r="B80" s="427" t="s">
        <v>1285</v>
      </c>
      <c r="C80" s="428">
        <v>55490.69</v>
      </c>
      <c r="E80" s="428"/>
    </row>
    <row r="81" spans="1:5">
      <c r="A81" s="427">
        <v>13400311</v>
      </c>
      <c r="B81" s="427" t="s">
        <v>1666</v>
      </c>
      <c r="C81" s="428">
        <v>194700</v>
      </c>
      <c r="E81" s="428"/>
    </row>
    <row r="82" spans="1:5">
      <c r="A82" s="427">
        <v>13400321</v>
      </c>
      <c r="B82" s="427" t="s">
        <v>2057</v>
      </c>
      <c r="C82" s="428">
        <v>44370</v>
      </c>
    </row>
    <row r="83" spans="1:5">
      <c r="A83" s="427">
        <v>13400332</v>
      </c>
      <c r="B83" s="427" t="s">
        <v>2007</v>
      </c>
      <c r="C83" s="428">
        <v>602373.55000000005</v>
      </c>
    </row>
    <row r="84" spans="1:5">
      <c r="A84" s="427">
        <v>13500003</v>
      </c>
      <c r="B84" s="427" t="s">
        <v>691</v>
      </c>
      <c r="C84" s="428">
        <v>31078.06</v>
      </c>
      <c r="E84" s="428"/>
    </row>
    <row r="85" spans="1:5">
      <c r="A85" s="427">
        <v>13500041</v>
      </c>
      <c r="B85" s="427" t="s">
        <v>471</v>
      </c>
      <c r="C85" s="428">
        <v>316049.95</v>
      </c>
      <c r="E85" s="428"/>
    </row>
    <row r="86" spans="1:5">
      <c r="A86" s="427">
        <v>13500051</v>
      </c>
      <c r="B86" s="427" t="s">
        <v>148</v>
      </c>
      <c r="C86" s="428">
        <v>73353</v>
      </c>
      <c r="E86" s="428"/>
    </row>
    <row r="87" spans="1:5">
      <c r="A87" s="427">
        <v>13500061</v>
      </c>
      <c r="B87" s="427" t="s">
        <v>650</v>
      </c>
      <c r="C87" s="428">
        <v>1938403</v>
      </c>
      <c r="E87" s="428"/>
    </row>
    <row r="88" spans="1:5">
      <c r="A88" s="427">
        <v>13500071</v>
      </c>
      <c r="B88" s="427" t="s">
        <v>651</v>
      </c>
      <c r="C88" s="428">
        <v>1073505</v>
      </c>
      <c r="E88" s="428"/>
    </row>
    <row r="89" spans="1:5">
      <c r="A89" s="427">
        <v>13500183</v>
      </c>
      <c r="B89" s="427" t="s">
        <v>1210</v>
      </c>
      <c r="C89" s="428">
        <v>100000</v>
      </c>
      <c r="E89" s="428"/>
    </row>
    <row r="90" spans="1:5">
      <c r="A90" s="427">
        <v>13500192</v>
      </c>
      <c r="B90" s="427" t="s">
        <v>1332</v>
      </c>
      <c r="C90" s="428">
        <v>6000</v>
      </c>
      <c r="E90" s="428"/>
    </row>
    <row r="91" spans="1:5">
      <c r="A91" s="427">
        <v>13500201</v>
      </c>
      <c r="B91" s="427" t="s">
        <v>1498</v>
      </c>
      <c r="C91" s="428">
        <v>537090.43999999994</v>
      </c>
      <c r="E91" s="428"/>
    </row>
    <row r="92" spans="1:5">
      <c r="A92" s="427">
        <v>14100311</v>
      </c>
      <c r="B92" s="427" t="s">
        <v>51</v>
      </c>
      <c r="C92" s="428">
        <v>3312955.02</v>
      </c>
      <c r="E92" s="428"/>
    </row>
    <row r="93" spans="1:5">
      <c r="A93" s="427">
        <v>14200003</v>
      </c>
      <c r="B93" s="427" t="s">
        <v>142</v>
      </c>
      <c r="C93" s="428">
        <v>-11430.81</v>
      </c>
      <c r="E93" s="428"/>
    </row>
    <row r="94" spans="1:5">
      <c r="A94" s="427">
        <v>14200201</v>
      </c>
      <c r="B94" s="427" t="s">
        <v>1607</v>
      </c>
      <c r="C94" s="428">
        <v>121610573.98999999</v>
      </c>
      <c r="E94" s="428"/>
    </row>
    <row r="95" spans="1:5">
      <c r="A95" s="427">
        <v>14200202</v>
      </c>
      <c r="B95" s="427" t="s">
        <v>1608</v>
      </c>
      <c r="C95" s="428">
        <v>31920610.870000001</v>
      </c>
      <c r="E95" s="428"/>
    </row>
    <row r="96" spans="1:5">
      <c r="A96" s="427">
        <v>14200203</v>
      </c>
      <c r="B96" s="427" t="s">
        <v>1609</v>
      </c>
      <c r="C96" s="428">
        <v>-10084593.960000001</v>
      </c>
      <c r="E96" s="428"/>
    </row>
    <row r="97" spans="1:5">
      <c r="A97" s="427">
        <v>14200213</v>
      </c>
      <c r="B97" s="427" t="s">
        <v>1626</v>
      </c>
      <c r="C97" s="428">
        <v>-20490.18</v>
      </c>
      <c r="E97" s="428"/>
    </row>
    <row r="98" spans="1:5">
      <c r="A98" s="427">
        <v>14200223</v>
      </c>
      <c r="B98" s="427" t="s">
        <v>1627</v>
      </c>
      <c r="C98" s="428">
        <v>21983.79</v>
      </c>
      <c r="E98" s="428"/>
    </row>
    <row r="99" spans="1:5">
      <c r="A99" s="427">
        <v>14200253</v>
      </c>
      <c r="B99" s="427" t="s">
        <v>1610</v>
      </c>
      <c r="C99" s="428">
        <v>-8235.25</v>
      </c>
    </row>
    <row r="100" spans="1:5">
      <c r="A100" s="427">
        <v>14300062</v>
      </c>
      <c r="B100" s="427" t="s">
        <v>1391</v>
      </c>
      <c r="C100" s="428">
        <v>10334863.630000001</v>
      </c>
      <c r="E100" s="428"/>
    </row>
    <row r="101" spans="1:5">
      <c r="A101" s="427">
        <v>14300072</v>
      </c>
      <c r="B101" s="427" t="s">
        <v>947</v>
      </c>
      <c r="C101" s="428">
        <v>316391.14</v>
      </c>
    </row>
    <row r="102" spans="1:5">
      <c r="A102" s="427">
        <v>14300081</v>
      </c>
      <c r="B102" s="427" t="s">
        <v>226</v>
      </c>
      <c r="C102" s="428">
        <v>1331.1</v>
      </c>
    </row>
    <row r="103" spans="1:5">
      <c r="A103" s="427">
        <v>14300082</v>
      </c>
      <c r="B103" s="427" t="s">
        <v>1951</v>
      </c>
      <c r="C103" s="428">
        <v>316391</v>
      </c>
    </row>
    <row r="104" spans="1:5">
      <c r="A104" s="427">
        <v>14300141</v>
      </c>
      <c r="B104" s="427" t="s">
        <v>893</v>
      </c>
      <c r="C104" s="428">
        <v>25199837.890000001</v>
      </c>
      <c r="E104" s="428"/>
    </row>
    <row r="105" spans="1:5">
      <c r="A105" s="427">
        <v>14300151</v>
      </c>
      <c r="B105" s="427" t="s">
        <v>894</v>
      </c>
      <c r="C105" s="428">
        <v>1244635.05</v>
      </c>
      <c r="E105" s="428"/>
    </row>
    <row r="106" spans="1:5">
      <c r="A106" s="427">
        <v>14300171</v>
      </c>
      <c r="B106" s="427" t="s">
        <v>355</v>
      </c>
      <c r="C106" s="428">
        <v>12108358.92</v>
      </c>
      <c r="E106" s="428"/>
    </row>
    <row r="107" spans="1:5">
      <c r="A107" s="427">
        <v>14300241</v>
      </c>
      <c r="B107" s="427" t="s">
        <v>1703</v>
      </c>
      <c r="C107" s="428">
        <v>60750</v>
      </c>
      <c r="E107" s="428"/>
    </row>
    <row r="108" spans="1:5">
      <c r="A108" s="427">
        <v>14300261</v>
      </c>
      <c r="B108" s="427" t="s">
        <v>210</v>
      </c>
      <c r="C108" s="428">
        <v>4371301.88</v>
      </c>
      <c r="E108" s="428"/>
    </row>
    <row r="109" spans="1:5">
      <c r="A109" s="427">
        <v>14300323</v>
      </c>
      <c r="B109" s="427" t="s">
        <v>2091</v>
      </c>
      <c r="C109" s="428">
        <v>-5094.16</v>
      </c>
      <c r="E109" s="428"/>
    </row>
    <row r="110" spans="1:5">
      <c r="A110" s="427">
        <v>14300333</v>
      </c>
      <c r="B110" s="427" t="s">
        <v>461</v>
      </c>
      <c r="C110" s="428">
        <v>46455.02</v>
      </c>
      <c r="E110" s="428"/>
    </row>
    <row r="111" spans="1:5">
      <c r="A111" s="427">
        <v>14300341</v>
      </c>
      <c r="B111" s="427" t="s">
        <v>1647</v>
      </c>
      <c r="C111" s="427">
        <v>253.39</v>
      </c>
    </row>
    <row r="112" spans="1:5">
      <c r="A112" s="427">
        <v>14300703</v>
      </c>
      <c r="B112" s="427" t="s">
        <v>1611</v>
      </c>
      <c r="C112" s="428">
        <v>7699994.46</v>
      </c>
      <c r="E112" s="428"/>
    </row>
    <row r="113" spans="1:5">
      <c r="A113" s="427">
        <v>14300713</v>
      </c>
      <c r="B113" s="427" t="s">
        <v>1612</v>
      </c>
      <c r="C113" s="428">
        <v>29042.27</v>
      </c>
      <c r="E113" s="428"/>
    </row>
    <row r="114" spans="1:5">
      <c r="A114" s="427">
        <v>14300733</v>
      </c>
      <c r="B114" s="427" t="s">
        <v>1613</v>
      </c>
      <c r="C114" s="428">
        <v>16234131.16</v>
      </c>
    </row>
    <row r="115" spans="1:5">
      <c r="A115" s="427">
        <v>14300743</v>
      </c>
      <c r="B115" s="427" t="s">
        <v>1614</v>
      </c>
      <c r="C115" s="428">
        <v>667879.29</v>
      </c>
      <c r="E115" s="428"/>
    </row>
    <row r="116" spans="1:5">
      <c r="A116" s="427">
        <v>14300763</v>
      </c>
      <c r="B116" s="427" t="s">
        <v>1582</v>
      </c>
      <c r="C116" s="428">
        <v>2154413.1</v>
      </c>
      <c r="E116" s="428"/>
    </row>
    <row r="117" spans="1:5">
      <c r="A117" s="427">
        <v>14300921</v>
      </c>
      <c r="B117" s="427" t="s">
        <v>446</v>
      </c>
      <c r="C117" s="428">
        <v>667342.82999999996</v>
      </c>
      <c r="E117" s="428"/>
    </row>
    <row r="118" spans="1:5">
      <c r="A118" s="427">
        <v>14301022</v>
      </c>
      <c r="B118" s="427" t="s">
        <v>162</v>
      </c>
      <c r="C118" s="428">
        <v>6339120.6600000001</v>
      </c>
      <c r="E118" s="428"/>
    </row>
    <row r="119" spans="1:5">
      <c r="A119" s="427">
        <v>14301033</v>
      </c>
      <c r="B119" s="427" t="s">
        <v>1734</v>
      </c>
      <c r="C119" s="428">
        <v>23502.21</v>
      </c>
      <c r="E119" s="428"/>
    </row>
    <row r="120" spans="1:5">
      <c r="A120" s="427">
        <v>14301041</v>
      </c>
      <c r="B120" s="427" t="s">
        <v>1792</v>
      </c>
      <c r="C120" s="428">
        <v>6951.6</v>
      </c>
      <c r="E120" s="428"/>
    </row>
    <row r="121" spans="1:5">
      <c r="A121" s="427">
        <v>14301043</v>
      </c>
      <c r="B121" s="427" t="s">
        <v>2092</v>
      </c>
      <c r="C121" s="428">
        <v>862293.7</v>
      </c>
      <c r="E121" s="428"/>
    </row>
    <row r="122" spans="1:5">
      <c r="A122" s="427">
        <v>14400311</v>
      </c>
      <c r="B122" s="427" t="s">
        <v>1615</v>
      </c>
      <c r="C122" s="428">
        <v>-6783350.1500000004</v>
      </c>
      <c r="E122" s="428"/>
    </row>
    <row r="123" spans="1:5">
      <c r="A123" s="427">
        <v>14400312</v>
      </c>
      <c r="B123" s="427" t="s">
        <v>1616</v>
      </c>
      <c r="C123" s="428">
        <v>-2186114.9700000002</v>
      </c>
      <c r="E123" s="428"/>
    </row>
    <row r="124" spans="1:5">
      <c r="A124" s="427">
        <v>14400313</v>
      </c>
      <c r="B124" s="427" t="s">
        <v>1644</v>
      </c>
      <c r="C124" s="428">
        <v>-125759.34</v>
      </c>
      <c r="E124" s="428"/>
    </row>
    <row r="125" spans="1:5">
      <c r="A125" s="427">
        <v>14400343</v>
      </c>
      <c r="B125" s="427" t="s">
        <v>744</v>
      </c>
      <c r="C125" s="428">
        <v>-1724859.46</v>
      </c>
      <c r="E125" s="428"/>
    </row>
    <row r="126" spans="1:5">
      <c r="A126" s="427">
        <v>14400353</v>
      </c>
      <c r="B126" s="427" t="s">
        <v>1617</v>
      </c>
      <c r="C126" s="428">
        <v>-667879.29</v>
      </c>
      <c r="E126" s="428"/>
    </row>
    <row r="127" spans="1:5">
      <c r="A127" s="427">
        <v>14600000</v>
      </c>
      <c r="B127" s="427" t="s">
        <v>95</v>
      </c>
      <c r="C127" s="428">
        <v>398250.18</v>
      </c>
      <c r="E127" s="428"/>
    </row>
    <row r="128" spans="1:5">
      <c r="A128" s="427">
        <v>15100021</v>
      </c>
      <c r="B128" s="427" t="s">
        <v>112</v>
      </c>
      <c r="C128" s="428">
        <v>3027947.51</v>
      </c>
      <c r="E128" s="428"/>
    </row>
    <row r="129" spans="1:5">
      <c r="A129" s="427">
        <v>15100031</v>
      </c>
      <c r="B129" s="427" t="s">
        <v>9</v>
      </c>
      <c r="C129" s="428">
        <v>3106037.69</v>
      </c>
      <c r="E129" s="428"/>
    </row>
    <row r="130" spans="1:5">
      <c r="A130" s="427">
        <v>15100041</v>
      </c>
      <c r="B130" s="427" t="s">
        <v>605</v>
      </c>
      <c r="C130" s="428">
        <v>277117.93</v>
      </c>
      <c r="E130" s="428"/>
    </row>
    <row r="131" spans="1:5">
      <c r="A131" s="427">
        <v>15100061</v>
      </c>
      <c r="B131" s="427" t="s">
        <v>462</v>
      </c>
      <c r="C131" s="428">
        <v>36490.33</v>
      </c>
      <c r="E131" s="428"/>
    </row>
    <row r="132" spans="1:5">
      <c r="A132" s="427">
        <v>15100081</v>
      </c>
      <c r="B132" s="427" t="s">
        <v>606</v>
      </c>
      <c r="C132" s="428">
        <v>1546517.23</v>
      </c>
      <c r="E132" s="428"/>
    </row>
    <row r="133" spans="1:5">
      <c r="A133" s="427">
        <v>15100091</v>
      </c>
      <c r="B133" s="427" t="s">
        <v>1189</v>
      </c>
      <c r="C133" s="428">
        <v>1780368.16</v>
      </c>
      <c r="E133" s="428"/>
    </row>
    <row r="134" spans="1:5">
      <c r="A134" s="427">
        <v>15100101</v>
      </c>
      <c r="B134" s="427" t="s">
        <v>90</v>
      </c>
      <c r="C134" s="428">
        <v>4583257.29</v>
      </c>
      <c r="E134" s="428"/>
    </row>
    <row r="135" spans="1:5">
      <c r="A135" s="427">
        <v>15100122</v>
      </c>
      <c r="B135" s="427" t="s">
        <v>217</v>
      </c>
      <c r="C135" s="428">
        <v>296599.96000000002</v>
      </c>
      <c r="E135" s="428"/>
    </row>
    <row r="136" spans="1:5">
      <c r="A136" s="427">
        <v>15100181</v>
      </c>
      <c r="B136" s="427" t="s">
        <v>753</v>
      </c>
      <c r="C136" s="428">
        <v>59321.11</v>
      </c>
      <c r="E136" s="428"/>
    </row>
    <row r="137" spans="1:5">
      <c r="A137" s="427">
        <v>15100211</v>
      </c>
      <c r="B137" s="427" t="s">
        <v>63</v>
      </c>
      <c r="C137" s="428">
        <v>29080.98</v>
      </c>
      <c r="E137" s="428"/>
    </row>
    <row r="138" spans="1:5">
      <c r="A138" s="427">
        <v>15100221</v>
      </c>
      <c r="B138" s="427" t="s">
        <v>737</v>
      </c>
      <c r="C138" s="428">
        <v>1780922.53</v>
      </c>
      <c r="E138" s="428"/>
    </row>
    <row r="139" spans="1:5">
      <c r="A139" s="427">
        <v>15100271</v>
      </c>
      <c r="B139" s="427" t="s">
        <v>1535</v>
      </c>
      <c r="C139" s="428">
        <v>2766925.81</v>
      </c>
      <c r="E139" s="428"/>
    </row>
    <row r="140" spans="1:5">
      <c r="A140" s="427">
        <v>15111001</v>
      </c>
      <c r="B140" s="427" t="s">
        <v>696</v>
      </c>
      <c r="C140" s="428">
        <v>248086.12</v>
      </c>
      <c r="E140" s="428"/>
    </row>
    <row r="141" spans="1:5">
      <c r="A141" s="427">
        <v>15400023</v>
      </c>
      <c r="B141" s="427" t="s">
        <v>897</v>
      </c>
      <c r="C141" s="428">
        <v>9657425.1300000008</v>
      </c>
      <c r="E141" s="428"/>
    </row>
    <row r="142" spans="1:5">
      <c r="A142" s="427">
        <v>15400031</v>
      </c>
      <c r="B142" s="427" t="s">
        <v>600</v>
      </c>
      <c r="C142" s="428">
        <v>5696969.54</v>
      </c>
      <c r="E142" s="428"/>
    </row>
    <row r="143" spans="1:5">
      <c r="A143" s="427">
        <v>15400033</v>
      </c>
      <c r="B143" s="427" t="s">
        <v>632</v>
      </c>
      <c r="C143" s="428">
        <v>-9658254.0700000003</v>
      </c>
      <c r="E143" s="428"/>
    </row>
    <row r="144" spans="1:5">
      <c r="A144" s="427">
        <v>15400041</v>
      </c>
      <c r="B144" s="427" t="s">
        <v>470</v>
      </c>
      <c r="C144" s="428">
        <v>4272747.03</v>
      </c>
      <c r="E144" s="428"/>
    </row>
    <row r="145" spans="1:5">
      <c r="A145" s="427">
        <v>15400061</v>
      </c>
      <c r="B145" s="427" t="s">
        <v>636</v>
      </c>
      <c r="C145" s="428">
        <v>19669704.18</v>
      </c>
    </row>
    <row r="146" spans="1:5">
      <c r="A146" s="427">
        <v>15400101</v>
      </c>
      <c r="B146" s="427" t="s">
        <v>287</v>
      </c>
      <c r="C146" s="428">
        <v>35628006.490000002</v>
      </c>
      <c r="E146" s="428"/>
    </row>
    <row r="147" spans="1:5">
      <c r="A147" s="427">
        <v>15400102</v>
      </c>
      <c r="B147" s="427" t="s">
        <v>288</v>
      </c>
      <c r="C147" s="428">
        <v>6359475.3200000003</v>
      </c>
      <c r="E147" s="428"/>
    </row>
    <row r="148" spans="1:5">
      <c r="A148" s="427">
        <v>15400103</v>
      </c>
      <c r="B148" s="427" t="s">
        <v>638</v>
      </c>
      <c r="C148" s="428">
        <v>4970338.99</v>
      </c>
      <c r="E148" s="428"/>
    </row>
    <row r="149" spans="1:5">
      <c r="A149" s="427">
        <v>15400181</v>
      </c>
      <c r="B149" s="427" t="s">
        <v>1505</v>
      </c>
      <c r="C149" s="428">
        <v>2787983.07</v>
      </c>
      <c r="E149" s="428"/>
    </row>
    <row r="150" spans="1:5">
      <c r="A150" s="427">
        <v>15600003</v>
      </c>
      <c r="B150" s="427" t="s">
        <v>1797</v>
      </c>
      <c r="C150" s="428">
        <v>259569.61</v>
      </c>
      <c r="E150" s="428"/>
    </row>
    <row r="151" spans="1:5">
      <c r="A151" s="427">
        <v>15810001</v>
      </c>
      <c r="B151" s="427" t="s">
        <v>1965</v>
      </c>
      <c r="C151" s="428">
        <v>34267.199999999997</v>
      </c>
      <c r="E151" s="428"/>
    </row>
    <row r="152" spans="1:5">
      <c r="A152" s="427">
        <v>16300023</v>
      </c>
      <c r="B152" s="427" t="s">
        <v>662</v>
      </c>
      <c r="C152" s="428">
        <v>4321991.79</v>
      </c>
      <c r="E152" s="428"/>
    </row>
    <row r="153" spans="1:5">
      <c r="A153" s="427">
        <v>16300063</v>
      </c>
      <c r="B153" s="427" t="s">
        <v>663</v>
      </c>
      <c r="C153" s="428">
        <v>748744.78</v>
      </c>
      <c r="E153" s="428"/>
    </row>
    <row r="154" spans="1:5">
      <c r="A154" s="427">
        <v>16410002</v>
      </c>
      <c r="B154" s="427" t="s">
        <v>679</v>
      </c>
      <c r="C154" s="428">
        <v>21528322.350000001</v>
      </c>
      <c r="E154" s="428"/>
    </row>
    <row r="155" spans="1:5">
      <c r="A155" s="427">
        <v>16410012</v>
      </c>
      <c r="B155" s="427" t="s">
        <v>396</v>
      </c>
      <c r="C155" s="428">
        <v>3348693.94</v>
      </c>
      <c r="E155" s="428"/>
    </row>
    <row r="156" spans="1:5">
      <c r="A156" s="427">
        <v>16410022</v>
      </c>
      <c r="B156" s="427" t="s">
        <v>138</v>
      </c>
      <c r="C156" s="428">
        <v>21093624.420000002</v>
      </c>
      <c r="E156" s="428"/>
    </row>
    <row r="157" spans="1:5">
      <c r="A157" s="427">
        <v>16420002</v>
      </c>
      <c r="B157" s="427" t="s">
        <v>293</v>
      </c>
      <c r="C157" s="428">
        <v>576201.30000000005</v>
      </c>
      <c r="E157" s="428"/>
    </row>
    <row r="158" spans="1:5">
      <c r="A158" s="427">
        <v>16420012</v>
      </c>
      <c r="B158" s="427" t="s">
        <v>38</v>
      </c>
      <c r="C158" s="428">
        <v>56363.62</v>
      </c>
      <c r="E158" s="428"/>
    </row>
    <row r="159" spans="1:5">
      <c r="A159" s="427">
        <v>16500013</v>
      </c>
      <c r="B159" s="427" t="s">
        <v>294</v>
      </c>
      <c r="C159" s="428">
        <v>709364.22</v>
      </c>
      <c r="E159" s="428"/>
    </row>
    <row r="160" spans="1:5">
      <c r="A160" s="427">
        <v>16500063</v>
      </c>
      <c r="B160" s="427" t="s">
        <v>1034</v>
      </c>
      <c r="C160" s="428">
        <v>73289.8</v>
      </c>
      <c r="E160" s="428"/>
    </row>
    <row r="161" spans="1:5">
      <c r="A161" s="427">
        <v>16500071</v>
      </c>
      <c r="B161" s="427" t="s">
        <v>1452</v>
      </c>
      <c r="C161" s="428">
        <v>121440.91</v>
      </c>
      <c r="E161" s="428"/>
    </row>
    <row r="162" spans="1:5">
      <c r="A162" s="427">
        <v>16500083</v>
      </c>
      <c r="B162" s="427" t="s">
        <v>193</v>
      </c>
      <c r="C162" s="428">
        <v>1834815</v>
      </c>
      <c r="E162" s="428"/>
    </row>
    <row r="163" spans="1:5">
      <c r="A163" s="427">
        <v>16500103</v>
      </c>
      <c r="B163" s="427" t="s">
        <v>165</v>
      </c>
      <c r="C163" s="428">
        <v>60000</v>
      </c>
      <c r="E163" s="428"/>
    </row>
    <row r="164" spans="1:5">
      <c r="A164" s="427">
        <v>16500123</v>
      </c>
      <c r="B164" s="427" t="s">
        <v>366</v>
      </c>
      <c r="C164" s="428">
        <v>575951.53</v>
      </c>
      <c r="E164" s="428"/>
    </row>
    <row r="165" spans="1:5">
      <c r="A165" s="427">
        <v>16500143</v>
      </c>
      <c r="B165" s="427" t="s">
        <v>1403</v>
      </c>
      <c r="C165" s="428">
        <v>341230.24</v>
      </c>
      <c r="E165" s="428"/>
    </row>
    <row r="166" spans="1:5">
      <c r="A166" s="427">
        <v>16500173</v>
      </c>
      <c r="B166" s="427" t="s">
        <v>1583</v>
      </c>
      <c r="C166" s="428">
        <v>46795.91</v>
      </c>
      <c r="E166" s="428"/>
    </row>
    <row r="167" spans="1:5">
      <c r="A167" s="427">
        <v>16500183</v>
      </c>
      <c r="B167" s="427" t="s">
        <v>1594</v>
      </c>
      <c r="C167" s="428">
        <v>175998.78</v>
      </c>
    </row>
    <row r="168" spans="1:5">
      <c r="A168" s="427">
        <v>16500251</v>
      </c>
      <c r="B168" s="427" t="s">
        <v>1531</v>
      </c>
      <c r="C168" s="428">
        <v>2722.61</v>
      </c>
      <c r="E168" s="428"/>
    </row>
    <row r="169" spans="1:5">
      <c r="A169" s="427">
        <v>16500283</v>
      </c>
      <c r="B169" s="427" t="s">
        <v>365</v>
      </c>
      <c r="C169" s="428">
        <v>740768.53</v>
      </c>
      <c r="E169" s="428"/>
    </row>
    <row r="170" spans="1:5">
      <c r="A170" s="427">
        <v>16500333</v>
      </c>
      <c r="B170" s="427" t="s">
        <v>579</v>
      </c>
      <c r="C170" s="428">
        <v>1550</v>
      </c>
      <c r="E170" s="428"/>
    </row>
    <row r="171" spans="1:5">
      <c r="A171" s="427">
        <v>16500373</v>
      </c>
      <c r="B171" s="427" t="s">
        <v>230</v>
      </c>
      <c r="C171" s="428">
        <v>7281.65</v>
      </c>
      <c r="E171" s="428"/>
    </row>
    <row r="172" spans="1:5">
      <c r="A172" s="427">
        <v>16500383</v>
      </c>
      <c r="B172" s="427" t="s">
        <v>1162</v>
      </c>
      <c r="C172" s="428">
        <v>74479.199999999997</v>
      </c>
      <c r="E172" s="428"/>
    </row>
    <row r="173" spans="1:5">
      <c r="A173" s="427">
        <v>16500413</v>
      </c>
      <c r="B173" s="427" t="s">
        <v>1574</v>
      </c>
      <c r="C173" s="428">
        <v>111534.51</v>
      </c>
      <c r="E173" s="428"/>
    </row>
    <row r="174" spans="1:5">
      <c r="A174" s="427">
        <v>16500433</v>
      </c>
      <c r="B174" s="427" t="s">
        <v>1349</v>
      </c>
      <c r="C174" s="428">
        <v>85328.3</v>
      </c>
      <c r="E174" s="428"/>
    </row>
    <row r="175" spans="1:5">
      <c r="A175" s="427">
        <v>16500443</v>
      </c>
      <c r="B175" s="427" t="s">
        <v>1350</v>
      </c>
      <c r="C175" s="428">
        <v>78779.44</v>
      </c>
      <c r="E175" s="428"/>
    </row>
    <row r="176" spans="1:5">
      <c r="A176" s="427">
        <v>16500532</v>
      </c>
      <c r="B176" s="427" t="s">
        <v>1667</v>
      </c>
      <c r="C176" s="428">
        <v>2686131.25</v>
      </c>
      <c r="E176" s="428"/>
    </row>
    <row r="177" spans="1:5">
      <c r="A177" s="427">
        <v>16500563</v>
      </c>
      <c r="B177" s="427" t="s">
        <v>81</v>
      </c>
      <c r="C177" s="428">
        <v>36509.24</v>
      </c>
      <c r="E177" s="428"/>
    </row>
    <row r="178" spans="1:5">
      <c r="A178" s="427">
        <v>16500583</v>
      </c>
      <c r="B178" s="427" t="s">
        <v>545</v>
      </c>
      <c r="C178" s="428">
        <v>43285.64</v>
      </c>
      <c r="E178" s="428"/>
    </row>
    <row r="179" spans="1:5">
      <c r="A179" s="427">
        <v>16500591</v>
      </c>
      <c r="B179" s="427" t="s">
        <v>480</v>
      </c>
      <c r="C179" s="428">
        <v>283987.14</v>
      </c>
      <c r="E179" s="428"/>
    </row>
    <row r="180" spans="1:5">
      <c r="A180" s="427">
        <v>16500601</v>
      </c>
      <c r="B180" s="427" t="s">
        <v>465</v>
      </c>
      <c r="C180" s="428">
        <v>1212816.53</v>
      </c>
      <c r="E180" s="428"/>
    </row>
    <row r="181" spans="1:5">
      <c r="A181" s="427">
        <v>16500611</v>
      </c>
      <c r="B181" s="427" t="s">
        <v>381</v>
      </c>
      <c r="C181" s="428">
        <v>179332.31</v>
      </c>
      <c r="E181" s="428"/>
    </row>
    <row r="182" spans="1:5">
      <c r="A182" s="427">
        <v>16500612</v>
      </c>
      <c r="B182" s="427" t="s">
        <v>550</v>
      </c>
      <c r="C182" s="428">
        <v>112464.94</v>
      </c>
      <c r="E182" s="428"/>
    </row>
    <row r="183" spans="1:5">
      <c r="A183" s="427">
        <v>16500622</v>
      </c>
      <c r="B183" s="427" t="s">
        <v>998</v>
      </c>
      <c r="C183" s="428">
        <v>21963.47</v>
      </c>
      <c r="E183" s="428"/>
    </row>
    <row r="184" spans="1:5">
      <c r="A184" s="427">
        <v>16500623</v>
      </c>
      <c r="B184" s="427" t="s">
        <v>260</v>
      </c>
      <c r="C184" s="428">
        <v>37159.75</v>
      </c>
    </row>
    <row r="185" spans="1:5">
      <c r="A185" s="427">
        <v>16500633</v>
      </c>
      <c r="B185" s="427" t="s">
        <v>1164</v>
      </c>
      <c r="C185" s="428">
        <v>252521.62</v>
      </c>
    </row>
    <row r="186" spans="1:5">
      <c r="A186" s="427">
        <v>16500643</v>
      </c>
      <c r="B186" s="427" t="s">
        <v>1938</v>
      </c>
      <c r="C186" s="428">
        <v>87600</v>
      </c>
      <c r="E186" s="428"/>
    </row>
    <row r="187" spans="1:5">
      <c r="A187" s="427">
        <v>16500651</v>
      </c>
      <c r="B187" s="427" t="s">
        <v>227</v>
      </c>
      <c r="C187" s="428">
        <v>994942.18</v>
      </c>
      <c r="E187" s="428"/>
    </row>
    <row r="188" spans="1:5">
      <c r="A188" s="427">
        <v>16500661</v>
      </c>
      <c r="B188" s="427" t="s">
        <v>228</v>
      </c>
      <c r="C188" s="428">
        <v>2152493.29</v>
      </c>
      <c r="E188" s="428"/>
    </row>
    <row r="189" spans="1:5">
      <c r="A189" s="427">
        <v>16500671</v>
      </c>
      <c r="B189" s="427" t="s">
        <v>229</v>
      </c>
      <c r="C189" s="428">
        <v>2128915.67</v>
      </c>
      <c r="E189" s="428"/>
    </row>
    <row r="190" spans="1:5">
      <c r="A190" s="427">
        <v>16500673</v>
      </c>
      <c r="B190" s="427" t="s">
        <v>1364</v>
      </c>
      <c r="C190" s="428">
        <v>56392.11</v>
      </c>
    </row>
    <row r="191" spans="1:5">
      <c r="A191" s="427">
        <v>16500681</v>
      </c>
      <c r="B191" s="427" t="s">
        <v>466</v>
      </c>
      <c r="C191" s="428">
        <v>63904.85</v>
      </c>
    </row>
    <row r="192" spans="1:5">
      <c r="A192" s="427">
        <v>16500683</v>
      </c>
      <c r="B192" s="427" t="s">
        <v>1706</v>
      </c>
      <c r="C192" s="428">
        <v>15330</v>
      </c>
      <c r="E192" s="428"/>
    </row>
    <row r="193" spans="1:5">
      <c r="A193" s="427">
        <v>16500693</v>
      </c>
      <c r="B193" s="427" t="s">
        <v>1212</v>
      </c>
      <c r="C193" s="428">
        <v>72847.92</v>
      </c>
      <c r="E193" s="428"/>
    </row>
    <row r="194" spans="1:5">
      <c r="A194" s="427">
        <v>16500703</v>
      </c>
      <c r="B194" s="427" t="s">
        <v>1229</v>
      </c>
      <c r="C194" s="428">
        <v>31555.18</v>
      </c>
      <c r="E194" s="428"/>
    </row>
    <row r="195" spans="1:5">
      <c r="A195" s="427">
        <v>16500731</v>
      </c>
      <c r="B195" s="427" t="s">
        <v>715</v>
      </c>
      <c r="C195" s="428">
        <v>482909.6</v>
      </c>
      <c r="E195" s="428"/>
    </row>
    <row r="196" spans="1:5">
      <c r="A196" s="427">
        <v>16500741</v>
      </c>
      <c r="B196" s="427" t="s">
        <v>716</v>
      </c>
      <c r="C196" s="428">
        <v>541444.1</v>
      </c>
      <c r="E196" s="428"/>
    </row>
    <row r="197" spans="1:5">
      <c r="A197" s="427">
        <v>16500743</v>
      </c>
      <c r="B197" s="427" t="s">
        <v>1231</v>
      </c>
      <c r="C197" s="428">
        <v>117664.76</v>
      </c>
      <c r="E197" s="428"/>
    </row>
    <row r="198" spans="1:5">
      <c r="A198" s="427">
        <v>16500753</v>
      </c>
      <c r="B198" s="427" t="s">
        <v>1232</v>
      </c>
      <c r="C198" s="428">
        <v>528494.12</v>
      </c>
      <c r="E198" s="428"/>
    </row>
    <row r="199" spans="1:5">
      <c r="A199" s="427">
        <v>16500763</v>
      </c>
      <c r="B199" s="427" t="s">
        <v>1720</v>
      </c>
      <c r="C199" s="428">
        <v>95207.23</v>
      </c>
      <c r="E199" s="428"/>
    </row>
    <row r="200" spans="1:5">
      <c r="A200" s="427">
        <v>16500783</v>
      </c>
      <c r="B200" s="427" t="s">
        <v>1466</v>
      </c>
      <c r="C200" s="428">
        <v>81257.759999999995</v>
      </c>
    </row>
    <row r="201" spans="1:5">
      <c r="A201" s="427">
        <v>16500881</v>
      </c>
      <c r="B201" s="427" t="s">
        <v>1098</v>
      </c>
      <c r="C201" s="428">
        <v>250000</v>
      </c>
    </row>
    <row r="202" spans="1:5">
      <c r="A202" s="427">
        <v>16500893</v>
      </c>
      <c r="B202" s="427" t="s">
        <v>1454</v>
      </c>
      <c r="C202" s="428">
        <v>289002.89</v>
      </c>
      <c r="E202" s="428"/>
    </row>
    <row r="203" spans="1:5">
      <c r="A203" s="427">
        <v>16500901</v>
      </c>
      <c r="B203" s="427" t="s">
        <v>1356</v>
      </c>
      <c r="C203" s="428">
        <v>178411.89</v>
      </c>
      <c r="E203" s="428"/>
    </row>
    <row r="204" spans="1:5">
      <c r="A204" s="427">
        <v>16500911</v>
      </c>
      <c r="B204" s="427" t="s">
        <v>1523</v>
      </c>
      <c r="C204" s="428">
        <v>234146.5</v>
      </c>
      <c r="E204" s="428"/>
    </row>
    <row r="205" spans="1:5">
      <c r="A205" s="427">
        <v>16500953</v>
      </c>
      <c r="B205" s="427" t="s">
        <v>2020</v>
      </c>
      <c r="C205" s="428">
        <v>74286.080000000002</v>
      </c>
      <c r="E205" s="428"/>
    </row>
    <row r="206" spans="1:5">
      <c r="A206" s="427">
        <v>16501003</v>
      </c>
      <c r="B206" s="427" t="s">
        <v>647</v>
      </c>
      <c r="C206" s="428">
        <v>40070</v>
      </c>
      <c r="E206" s="428"/>
    </row>
    <row r="207" spans="1:5">
      <c r="A207" s="427">
        <v>16501013</v>
      </c>
      <c r="B207" s="427" t="s">
        <v>999</v>
      </c>
      <c r="C207" s="428">
        <v>227365.28</v>
      </c>
      <c r="E207" s="428"/>
    </row>
    <row r="208" spans="1:5">
      <c r="A208" s="427">
        <v>16501051</v>
      </c>
      <c r="B208" s="427" t="s">
        <v>1532</v>
      </c>
      <c r="C208" s="428">
        <v>73504.179999999993</v>
      </c>
      <c r="E208" s="428"/>
    </row>
    <row r="209" spans="1:5">
      <c r="A209" s="427">
        <v>16501083</v>
      </c>
      <c r="B209" s="427" t="s">
        <v>1529</v>
      </c>
      <c r="C209" s="428">
        <v>23351.17</v>
      </c>
    </row>
    <row r="210" spans="1:5">
      <c r="A210" s="427">
        <v>16501103</v>
      </c>
      <c r="B210" s="427" t="s">
        <v>2093</v>
      </c>
      <c r="C210" s="428">
        <v>127145.85</v>
      </c>
    </row>
    <row r="211" spans="1:5">
      <c r="A211" s="427">
        <v>16502001</v>
      </c>
      <c r="B211" s="427" t="s">
        <v>2094</v>
      </c>
      <c r="C211" s="428">
        <v>35144</v>
      </c>
      <c r="E211" s="428"/>
    </row>
    <row r="212" spans="1:5">
      <c r="A212" s="427">
        <v>16502003</v>
      </c>
      <c r="B212" s="427" t="s">
        <v>1707</v>
      </c>
      <c r="C212" s="428">
        <v>17975.509999999998</v>
      </c>
      <c r="E212" s="428"/>
    </row>
    <row r="213" spans="1:5">
      <c r="A213" s="427">
        <v>16502013</v>
      </c>
      <c r="B213" s="427" t="s">
        <v>1788</v>
      </c>
      <c r="C213" s="428">
        <v>97870.74</v>
      </c>
      <c r="E213" s="428"/>
    </row>
    <row r="214" spans="1:5">
      <c r="A214" s="427">
        <v>16502021</v>
      </c>
      <c r="B214" s="427" t="s">
        <v>2095</v>
      </c>
      <c r="C214" s="428">
        <v>54130</v>
      </c>
      <c r="E214" s="428"/>
    </row>
    <row r="215" spans="1:5">
      <c r="A215" s="427">
        <v>16502023</v>
      </c>
      <c r="B215" s="427" t="s">
        <v>1725</v>
      </c>
      <c r="C215" s="428">
        <v>140179.20000000001</v>
      </c>
      <c r="E215" s="428"/>
    </row>
    <row r="216" spans="1:5">
      <c r="A216" s="427">
        <v>16502033</v>
      </c>
      <c r="B216" s="427" t="s">
        <v>1766</v>
      </c>
      <c r="C216" s="428">
        <v>60000</v>
      </c>
      <c r="E216" s="428"/>
    </row>
    <row r="217" spans="1:5">
      <c r="A217" s="427">
        <v>16502053</v>
      </c>
      <c r="B217" s="427" t="s">
        <v>1811</v>
      </c>
      <c r="C217" s="428">
        <v>25245.75</v>
      </c>
      <c r="E217" s="428"/>
    </row>
    <row r="218" spans="1:5">
      <c r="A218" s="427">
        <v>16502063</v>
      </c>
      <c r="B218" s="427" t="s">
        <v>1830</v>
      </c>
      <c r="C218" s="428">
        <v>43149.29</v>
      </c>
      <c r="E218" s="428"/>
    </row>
    <row r="219" spans="1:5">
      <c r="A219" s="427">
        <v>16502083</v>
      </c>
      <c r="B219" s="427" t="s">
        <v>1852</v>
      </c>
      <c r="C219" s="428">
        <v>73158.16</v>
      </c>
      <c r="E219" s="428"/>
    </row>
    <row r="220" spans="1:5">
      <c r="A220" s="427">
        <v>16502103</v>
      </c>
      <c r="B220" s="427" t="s">
        <v>1895</v>
      </c>
      <c r="C220" s="428">
        <v>110788</v>
      </c>
      <c r="E220" s="428"/>
    </row>
    <row r="221" spans="1:5">
      <c r="A221" s="427">
        <v>16502113</v>
      </c>
      <c r="B221" s="427" t="s">
        <v>1911</v>
      </c>
      <c r="C221" s="428">
        <v>83835.95</v>
      </c>
      <c r="E221" s="428"/>
    </row>
    <row r="222" spans="1:5">
      <c r="A222" s="427">
        <v>16502123</v>
      </c>
      <c r="B222" s="427" t="s">
        <v>1985</v>
      </c>
      <c r="C222" s="428">
        <v>19711.169999999998</v>
      </c>
      <c r="E222" s="428"/>
    </row>
    <row r="223" spans="1:5">
      <c r="A223" s="427">
        <v>16502133</v>
      </c>
      <c r="B223" s="427" t="s">
        <v>2066</v>
      </c>
      <c r="C223" s="428">
        <v>290919.59999999998</v>
      </c>
      <c r="E223" s="428"/>
    </row>
    <row r="224" spans="1:5">
      <c r="A224" s="427">
        <v>16502143</v>
      </c>
      <c r="B224" s="427" t="s">
        <v>2123</v>
      </c>
      <c r="C224" s="428">
        <v>99653.16</v>
      </c>
      <c r="E224" s="428"/>
    </row>
    <row r="225" spans="1:5">
      <c r="A225" s="427">
        <v>16502153</v>
      </c>
      <c r="B225" s="427" t="s">
        <v>2124</v>
      </c>
      <c r="C225" s="428">
        <v>208190.26</v>
      </c>
      <c r="E225" s="428"/>
    </row>
    <row r="226" spans="1:5">
      <c r="A226" s="427">
        <v>16504003</v>
      </c>
      <c r="B226" s="427" t="s">
        <v>1730</v>
      </c>
      <c r="C226" s="428">
        <v>30660</v>
      </c>
      <c r="E226" s="428"/>
    </row>
    <row r="227" spans="1:5">
      <c r="A227" s="427">
        <v>16504013</v>
      </c>
      <c r="B227" s="427" t="s">
        <v>1789</v>
      </c>
      <c r="C227" s="428">
        <v>16311.89</v>
      </c>
    </row>
    <row r="228" spans="1:5">
      <c r="A228" s="427">
        <v>16504033</v>
      </c>
      <c r="B228" s="427" t="s">
        <v>1767</v>
      </c>
      <c r="C228" s="428">
        <v>110000</v>
      </c>
    </row>
    <row r="229" spans="1:5">
      <c r="A229" s="427">
        <v>16504043</v>
      </c>
      <c r="B229" s="427" t="s">
        <v>1938</v>
      </c>
      <c r="C229" s="428">
        <v>87600</v>
      </c>
      <c r="E229" s="428"/>
    </row>
    <row r="230" spans="1:5">
      <c r="A230" s="427">
        <v>16504053</v>
      </c>
      <c r="B230" s="427" t="s">
        <v>2125</v>
      </c>
      <c r="C230" s="428">
        <v>398612.62</v>
      </c>
      <c r="E230" s="428"/>
    </row>
    <row r="231" spans="1:5">
      <c r="A231" s="427">
        <v>17300001</v>
      </c>
      <c r="B231" s="427" t="s">
        <v>1393</v>
      </c>
      <c r="C231" s="428">
        <v>98951352.25</v>
      </c>
      <c r="E231" s="428"/>
    </row>
    <row r="232" spans="1:5">
      <c r="A232" s="427">
        <v>17300002</v>
      </c>
      <c r="B232" s="427" t="s">
        <v>932</v>
      </c>
      <c r="C232" s="428">
        <v>28668535.77</v>
      </c>
      <c r="E232" s="428"/>
    </row>
    <row r="233" spans="1:5">
      <c r="A233" s="427">
        <v>17400001</v>
      </c>
      <c r="B233" s="427" t="s">
        <v>933</v>
      </c>
      <c r="C233" s="428">
        <v>22485722.829999998</v>
      </c>
      <c r="E233" s="428"/>
    </row>
    <row r="234" spans="1:5">
      <c r="A234" s="427">
        <v>17500001</v>
      </c>
      <c r="B234" s="427" t="s">
        <v>1477</v>
      </c>
      <c r="C234" s="428">
        <v>13483248.550000001</v>
      </c>
      <c r="E234" s="428"/>
    </row>
    <row r="235" spans="1:5">
      <c r="A235" s="427">
        <v>17500002</v>
      </c>
      <c r="B235" s="427" t="s">
        <v>1478</v>
      </c>
      <c r="C235" s="428">
        <v>5288075.4400000004</v>
      </c>
      <c r="E235" s="428"/>
    </row>
    <row r="236" spans="1:5">
      <c r="A236" s="427">
        <v>17500011</v>
      </c>
      <c r="B236" s="427" t="s">
        <v>1479</v>
      </c>
      <c r="C236" s="428">
        <v>2432740.9900000002</v>
      </c>
      <c r="E236" s="428"/>
    </row>
    <row r="237" spans="1:5">
      <c r="A237" s="427">
        <v>17500012</v>
      </c>
      <c r="B237" s="427" t="s">
        <v>1480</v>
      </c>
      <c r="C237" s="428">
        <v>876590.69</v>
      </c>
      <c r="E237" s="428"/>
    </row>
    <row r="238" spans="1:5">
      <c r="A238" s="427">
        <v>18100003</v>
      </c>
      <c r="B238" s="427" t="s">
        <v>501</v>
      </c>
      <c r="C238" s="428">
        <v>273349.24</v>
      </c>
      <c r="E238" s="428"/>
    </row>
    <row r="239" spans="1:5">
      <c r="A239" s="427">
        <v>18100093</v>
      </c>
      <c r="B239" s="427" t="s">
        <v>105</v>
      </c>
      <c r="C239" s="428">
        <v>45405.35</v>
      </c>
      <c r="E239" s="428"/>
    </row>
    <row r="240" spans="1:5">
      <c r="A240" s="427">
        <v>18100203</v>
      </c>
      <c r="B240" s="427" t="s">
        <v>1031</v>
      </c>
      <c r="C240" s="428">
        <v>1612999.55</v>
      </c>
      <c r="E240" s="428"/>
    </row>
    <row r="241" spans="1:5">
      <c r="A241" s="427">
        <v>18100213</v>
      </c>
      <c r="B241" s="427" t="s">
        <v>2034</v>
      </c>
      <c r="C241" s="428">
        <v>4398762.67</v>
      </c>
      <c r="E241" s="428"/>
    </row>
    <row r="242" spans="1:5">
      <c r="A242" s="427">
        <v>18100223</v>
      </c>
      <c r="B242" s="427" t="s">
        <v>1659</v>
      </c>
      <c r="C242" s="428">
        <v>1275323.08</v>
      </c>
      <c r="E242" s="428"/>
    </row>
    <row r="243" spans="1:5">
      <c r="A243" s="427">
        <v>18100233</v>
      </c>
      <c r="B243" s="427" t="s">
        <v>1660</v>
      </c>
      <c r="C243" s="428">
        <v>215522.24</v>
      </c>
      <c r="E243" s="428"/>
    </row>
    <row r="244" spans="1:5">
      <c r="A244" s="427">
        <v>18100473</v>
      </c>
      <c r="B244" s="427" t="s">
        <v>659</v>
      </c>
      <c r="C244" s="428">
        <v>1230971.76</v>
      </c>
      <c r="E244" s="428"/>
    </row>
    <row r="245" spans="1:5">
      <c r="A245" s="427">
        <v>18100493</v>
      </c>
      <c r="B245" s="427" t="s">
        <v>347</v>
      </c>
      <c r="C245" s="428">
        <v>427908.38</v>
      </c>
      <c r="E245" s="428"/>
    </row>
    <row r="246" spans="1:5">
      <c r="A246" s="427">
        <v>18100663</v>
      </c>
      <c r="B246" s="427" t="s">
        <v>1573</v>
      </c>
      <c r="C246" s="428">
        <v>890653.33</v>
      </c>
      <c r="E246" s="428"/>
    </row>
    <row r="247" spans="1:5">
      <c r="A247" s="427">
        <v>18100673</v>
      </c>
      <c r="B247" s="427" t="s">
        <v>1575</v>
      </c>
      <c r="C247" s="428">
        <v>1590532.82</v>
      </c>
      <c r="E247" s="428"/>
    </row>
    <row r="248" spans="1:5">
      <c r="A248" s="427">
        <v>18100923</v>
      </c>
      <c r="B248" s="427" t="s">
        <v>1319</v>
      </c>
      <c r="C248" s="428">
        <v>2262330.23</v>
      </c>
      <c r="E248" s="428"/>
    </row>
    <row r="249" spans="1:5">
      <c r="A249" s="427">
        <v>18100933</v>
      </c>
      <c r="B249" s="427" t="s">
        <v>1320</v>
      </c>
      <c r="C249" s="428">
        <v>461992.34</v>
      </c>
      <c r="E249" s="428"/>
    </row>
    <row r="250" spans="1:5">
      <c r="A250" s="427">
        <v>18101023</v>
      </c>
      <c r="B250" s="427" t="s">
        <v>567</v>
      </c>
      <c r="C250" s="428">
        <v>1753453.24</v>
      </c>
      <c r="E250" s="428"/>
    </row>
    <row r="251" spans="1:5">
      <c r="A251" s="427">
        <v>18101033</v>
      </c>
      <c r="B251" s="427" t="s">
        <v>656</v>
      </c>
      <c r="C251" s="428">
        <v>2054735.95</v>
      </c>
      <c r="E251" s="428"/>
    </row>
    <row r="252" spans="1:5">
      <c r="A252" s="427">
        <v>18101053</v>
      </c>
      <c r="B252" s="427" t="s">
        <v>1037</v>
      </c>
      <c r="C252" s="428">
        <v>714638.35</v>
      </c>
      <c r="E252" s="428"/>
    </row>
    <row r="253" spans="1:5">
      <c r="A253" s="427">
        <v>18101083</v>
      </c>
      <c r="B253" s="427" t="s">
        <v>507</v>
      </c>
      <c r="C253" s="428">
        <v>625617.77</v>
      </c>
    </row>
    <row r="254" spans="1:5">
      <c r="A254" s="427">
        <v>18101093</v>
      </c>
      <c r="B254" s="427" t="s">
        <v>508</v>
      </c>
      <c r="C254" s="428">
        <v>481997.68</v>
      </c>
    </row>
    <row r="255" spans="1:5">
      <c r="A255" s="427">
        <v>18101113</v>
      </c>
      <c r="B255" s="427" t="s">
        <v>886</v>
      </c>
      <c r="C255" s="428">
        <v>2839436.01</v>
      </c>
    </row>
    <row r="256" spans="1:5">
      <c r="A256" s="427">
        <v>18101123</v>
      </c>
      <c r="B256" s="427" t="s">
        <v>1156</v>
      </c>
      <c r="C256" s="428">
        <v>2755167.71</v>
      </c>
      <c r="E256" s="428"/>
    </row>
    <row r="257" spans="1:5">
      <c r="A257" s="427">
        <v>18101133</v>
      </c>
      <c r="B257" s="427" t="s">
        <v>1157</v>
      </c>
      <c r="C257" s="428">
        <v>2134729</v>
      </c>
      <c r="E257" s="428"/>
    </row>
    <row r="258" spans="1:5">
      <c r="A258" s="427">
        <v>18101143</v>
      </c>
      <c r="B258" s="427" t="s">
        <v>1221</v>
      </c>
      <c r="C258" s="428">
        <v>2617106.4</v>
      </c>
      <c r="E258" s="428"/>
    </row>
    <row r="259" spans="1:5">
      <c r="A259" s="427">
        <v>18210231</v>
      </c>
      <c r="B259" s="427" t="s">
        <v>960</v>
      </c>
      <c r="C259" s="428">
        <v>24541327</v>
      </c>
      <c r="E259" s="428"/>
    </row>
    <row r="260" spans="1:5">
      <c r="A260" s="427">
        <v>18210261</v>
      </c>
      <c r="B260" s="427" t="s">
        <v>1196</v>
      </c>
      <c r="C260" s="428">
        <v>50185.88</v>
      </c>
      <c r="E260" s="428"/>
    </row>
    <row r="261" spans="1:5">
      <c r="A261" s="427">
        <v>18210281</v>
      </c>
      <c r="B261" s="427" t="s">
        <v>1353</v>
      </c>
      <c r="C261" s="428">
        <v>60295490.299999997</v>
      </c>
    </row>
    <row r="262" spans="1:5">
      <c r="A262" s="427">
        <v>18210291</v>
      </c>
      <c r="B262" s="427" t="s">
        <v>1421</v>
      </c>
      <c r="C262" s="428">
        <v>4355596.7699999996</v>
      </c>
    </row>
    <row r="263" spans="1:5">
      <c r="A263" s="427">
        <v>18210301</v>
      </c>
      <c r="B263" s="427" t="s">
        <v>1940</v>
      </c>
      <c r="C263" s="428">
        <v>18185120.510000002</v>
      </c>
      <c r="E263" s="428"/>
    </row>
    <row r="264" spans="1:5">
      <c r="A264" s="427">
        <v>18210311</v>
      </c>
      <c r="B264" s="427" t="s">
        <v>2098</v>
      </c>
      <c r="C264" s="428">
        <v>4934336.2699999996</v>
      </c>
      <c r="E264" s="428"/>
    </row>
    <row r="265" spans="1:5">
      <c r="A265" s="427">
        <v>18220011</v>
      </c>
      <c r="B265" s="427" t="s">
        <v>235</v>
      </c>
      <c r="C265" s="428">
        <v>65708856.939999998</v>
      </c>
      <c r="E265" s="428"/>
    </row>
    <row r="266" spans="1:5">
      <c r="A266" s="427">
        <v>18220021</v>
      </c>
      <c r="B266" s="427" t="s">
        <v>592</v>
      </c>
      <c r="C266" s="428">
        <v>743111.53</v>
      </c>
      <c r="E266" s="428"/>
    </row>
    <row r="267" spans="1:5">
      <c r="A267" s="427">
        <v>18220031</v>
      </c>
      <c r="B267" s="427" t="s">
        <v>113</v>
      </c>
      <c r="C267" s="428">
        <v>-18818583.699999999</v>
      </c>
      <c r="E267" s="428"/>
    </row>
    <row r="268" spans="1:5">
      <c r="A268" s="427">
        <v>18220041</v>
      </c>
      <c r="B268" s="427" t="s">
        <v>678</v>
      </c>
      <c r="C268" s="428">
        <v>-17500469.239999998</v>
      </c>
      <c r="E268" s="428"/>
    </row>
    <row r="269" spans="1:5">
      <c r="A269" s="427">
        <v>18220061</v>
      </c>
      <c r="B269" s="427" t="s">
        <v>777</v>
      </c>
      <c r="C269" s="428">
        <v>-30211680.609999999</v>
      </c>
      <c r="E269" s="428"/>
    </row>
    <row r="270" spans="1:5">
      <c r="A270" s="427">
        <v>18220091</v>
      </c>
      <c r="B270" s="427" t="s">
        <v>1343</v>
      </c>
      <c r="C270" s="428">
        <v>301584.90999999997</v>
      </c>
      <c r="E270" s="428"/>
    </row>
    <row r="271" spans="1:5">
      <c r="A271" s="427">
        <v>18220101</v>
      </c>
      <c r="B271" s="427" t="s">
        <v>1953</v>
      </c>
      <c r="C271" s="428">
        <v>11420503.27</v>
      </c>
      <c r="E271" s="428"/>
    </row>
    <row r="272" spans="1:5">
      <c r="A272" s="427">
        <v>18230002</v>
      </c>
      <c r="B272" s="427" t="s">
        <v>0</v>
      </c>
      <c r="C272" s="428">
        <v>993655.74</v>
      </c>
      <c r="E272" s="428"/>
    </row>
    <row r="273" spans="1:5">
      <c r="A273" s="427">
        <v>18230021</v>
      </c>
      <c r="B273" s="427" t="s">
        <v>301</v>
      </c>
      <c r="C273" s="428">
        <v>64813214.200000003</v>
      </c>
      <c r="E273" s="428"/>
    </row>
    <row r="274" spans="1:5">
      <c r="A274" s="427">
        <v>18230031</v>
      </c>
      <c r="B274" s="427" t="s">
        <v>680</v>
      </c>
      <c r="C274" s="428">
        <v>51880625.939999998</v>
      </c>
      <c r="E274" s="428"/>
    </row>
    <row r="275" spans="1:5">
      <c r="A275" s="427">
        <v>18230032</v>
      </c>
      <c r="B275" s="427" t="s">
        <v>436</v>
      </c>
      <c r="C275" s="428">
        <v>8516631.8900000006</v>
      </c>
    </row>
    <row r="276" spans="1:5">
      <c r="A276" s="427">
        <v>18230041</v>
      </c>
      <c r="B276" s="427" t="s">
        <v>385</v>
      </c>
      <c r="C276" s="428">
        <v>21589277</v>
      </c>
    </row>
    <row r="277" spans="1:5">
      <c r="A277" s="427">
        <v>18230042</v>
      </c>
      <c r="B277" s="427" t="s">
        <v>911</v>
      </c>
      <c r="C277" s="428">
        <v>-758655.04</v>
      </c>
      <c r="E277" s="428"/>
    </row>
    <row r="278" spans="1:5">
      <c r="A278" s="427">
        <v>18230051</v>
      </c>
      <c r="B278" s="427" t="s">
        <v>386</v>
      </c>
      <c r="C278" s="428">
        <v>-16573911.359999999</v>
      </c>
      <c r="E278" s="428"/>
    </row>
    <row r="279" spans="1:5">
      <c r="A279" s="427">
        <v>18230061</v>
      </c>
      <c r="B279" s="427" t="s">
        <v>330</v>
      </c>
      <c r="C279" s="428">
        <v>1212346</v>
      </c>
      <c r="E279" s="428"/>
    </row>
    <row r="280" spans="1:5">
      <c r="A280" s="427">
        <v>18230071</v>
      </c>
      <c r="B280" s="427" t="s">
        <v>515</v>
      </c>
      <c r="C280" s="428">
        <v>113632921</v>
      </c>
      <c r="E280" s="428"/>
    </row>
    <row r="281" spans="1:5">
      <c r="A281" s="427">
        <v>18230081</v>
      </c>
      <c r="B281" s="427" t="s">
        <v>497</v>
      </c>
      <c r="C281" s="428">
        <v>-107461427.98999999</v>
      </c>
      <c r="E281" s="428"/>
    </row>
    <row r="282" spans="1:5">
      <c r="A282" s="427">
        <v>18230281</v>
      </c>
      <c r="B282" s="427" t="s">
        <v>62</v>
      </c>
      <c r="C282" s="428">
        <v>1828298</v>
      </c>
      <c r="E282" s="428"/>
    </row>
    <row r="283" spans="1:5">
      <c r="A283" s="427">
        <v>18230291</v>
      </c>
      <c r="B283" s="427" t="s">
        <v>820</v>
      </c>
      <c r="C283" s="428">
        <v>-1828298</v>
      </c>
      <c r="E283" s="428"/>
    </row>
    <row r="284" spans="1:5">
      <c r="A284" s="427">
        <v>18230311</v>
      </c>
      <c r="B284" s="427" t="s">
        <v>850</v>
      </c>
      <c r="C284" s="428">
        <v>30000</v>
      </c>
      <c r="E284" s="428"/>
    </row>
    <row r="285" spans="1:5">
      <c r="A285" s="427">
        <v>18230351</v>
      </c>
      <c r="B285" s="427" t="s">
        <v>102</v>
      </c>
      <c r="C285" s="428">
        <v>113999722.23999999</v>
      </c>
      <c r="E285" s="428"/>
    </row>
    <row r="286" spans="1:5">
      <c r="A286" s="427">
        <v>18230401</v>
      </c>
      <c r="B286" s="427" t="s">
        <v>1368</v>
      </c>
      <c r="C286" s="428">
        <v>13262.01</v>
      </c>
      <c r="E286" s="428"/>
    </row>
    <row r="287" spans="1:5">
      <c r="A287" s="427">
        <v>18230621</v>
      </c>
      <c r="B287" s="427" t="s">
        <v>694</v>
      </c>
      <c r="C287" s="428">
        <v>-38850805.719999999</v>
      </c>
      <c r="E287" s="428"/>
    </row>
    <row r="288" spans="1:5">
      <c r="A288" s="427">
        <v>18230631</v>
      </c>
      <c r="B288" s="427" t="s">
        <v>1032</v>
      </c>
      <c r="C288" s="428">
        <v>70000128.870000005</v>
      </c>
      <c r="E288" s="428"/>
    </row>
    <row r="289" spans="1:5">
      <c r="A289" s="427">
        <v>18230691</v>
      </c>
      <c r="B289" s="427" t="s">
        <v>697</v>
      </c>
      <c r="C289" s="428">
        <v>-474402.14</v>
      </c>
      <c r="E289" s="428"/>
    </row>
    <row r="290" spans="1:5">
      <c r="A290" s="427">
        <v>18230711</v>
      </c>
      <c r="B290" s="427" t="s">
        <v>523</v>
      </c>
      <c r="C290" s="428">
        <v>29551324</v>
      </c>
      <c r="E290" s="428"/>
    </row>
    <row r="291" spans="1:5">
      <c r="A291" s="427">
        <v>18230721</v>
      </c>
      <c r="B291" s="427" t="s">
        <v>524</v>
      </c>
      <c r="C291" s="428">
        <v>-29551324</v>
      </c>
      <c r="E291" s="428"/>
    </row>
    <row r="292" spans="1:5">
      <c r="A292" s="427">
        <v>18230731</v>
      </c>
      <c r="B292" s="427" t="s">
        <v>984</v>
      </c>
      <c r="C292" s="428">
        <v>9957561</v>
      </c>
      <c r="E292" s="428"/>
    </row>
    <row r="293" spans="1:5">
      <c r="A293" s="427">
        <v>18230741</v>
      </c>
      <c r="B293" s="427" t="s">
        <v>110</v>
      </c>
      <c r="C293" s="428">
        <v>-9957561</v>
      </c>
      <c r="E293" s="428"/>
    </row>
    <row r="294" spans="1:5">
      <c r="A294" s="427">
        <v>18230751</v>
      </c>
      <c r="B294" s="427" t="s">
        <v>132</v>
      </c>
      <c r="C294" s="428">
        <v>-12375488</v>
      </c>
      <c r="E294" s="428"/>
    </row>
    <row r="295" spans="1:5">
      <c r="A295" s="427">
        <v>18230761</v>
      </c>
      <c r="B295" s="427" t="s">
        <v>133</v>
      </c>
      <c r="C295" s="428">
        <v>12375488</v>
      </c>
      <c r="E295" s="428"/>
    </row>
    <row r="296" spans="1:5">
      <c r="A296" s="427">
        <v>18230771</v>
      </c>
      <c r="B296" s="427" t="s">
        <v>464</v>
      </c>
      <c r="C296" s="428">
        <v>15541758</v>
      </c>
      <c r="E296" s="428"/>
    </row>
    <row r="297" spans="1:5">
      <c r="A297" s="427">
        <v>18230781</v>
      </c>
      <c r="B297" s="427" t="s">
        <v>410</v>
      </c>
      <c r="C297" s="428">
        <v>-15541758</v>
      </c>
      <c r="E297" s="428"/>
    </row>
    <row r="298" spans="1:5">
      <c r="A298" s="427">
        <v>18230791</v>
      </c>
      <c r="B298" s="427" t="s">
        <v>182</v>
      </c>
      <c r="C298" s="428">
        <v>3858376</v>
      </c>
      <c r="E298" s="428"/>
    </row>
    <row r="299" spans="1:5">
      <c r="A299" s="427">
        <v>18230811</v>
      </c>
      <c r="B299" s="427" t="s">
        <v>901</v>
      </c>
      <c r="C299" s="428">
        <v>-671033</v>
      </c>
      <c r="E299" s="428"/>
    </row>
    <row r="300" spans="1:5">
      <c r="A300" s="427">
        <v>18230821</v>
      </c>
      <c r="B300" s="427" t="s">
        <v>902</v>
      </c>
      <c r="C300" s="428">
        <v>671033</v>
      </c>
      <c r="E300" s="428"/>
    </row>
    <row r="301" spans="1:5">
      <c r="A301" s="427">
        <v>18230831</v>
      </c>
      <c r="B301" s="427" t="s">
        <v>798</v>
      </c>
      <c r="C301" s="428">
        <v>-30212669</v>
      </c>
      <c r="E301" s="428"/>
    </row>
    <row r="302" spans="1:5">
      <c r="A302" s="427">
        <v>18230841</v>
      </c>
      <c r="B302" s="427" t="s">
        <v>377</v>
      </c>
      <c r="C302" s="428">
        <v>30212669</v>
      </c>
      <c r="E302" s="428"/>
    </row>
    <row r="303" spans="1:5">
      <c r="A303" s="427">
        <v>18230851</v>
      </c>
      <c r="B303" s="427" t="s">
        <v>613</v>
      </c>
      <c r="C303" s="428">
        <v>-1764924</v>
      </c>
      <c r="E303" s="428"/>
    </row>
    <row r="304" spans="1:5">
      <c r="A304" s="427">
        <v>18230861</v>
      </c>
      <c r="B304" s="427" t="s">
        <v>614</v>
      </c>
      <c r="C304" s="428">
        <v>1764924</v>
      </c>
      <c r="E304" s="428"/>
    </row>
    <row r="305" spans="1:5">
      <c r="A305" s="427">
        <v>18230871</v>
      </c>
      <c r="B305" s="427" t="s">
        <v>84</v>
      </c>
      <c r="C305" s="428">
        <v>30270096</v>
      </c>
      <c r="E305" s="428"/>
    </row>
    <row r="306" spans="1:5">
      <c r="A306" s="427">
        <v>18230881</v>
      </c>
      <c r="B306" s="427" t="s">
        <v>85</v>
      </c>
      <c r="C306" s="428">
        <v>-30270096</v>
      </c>
      <c r="E306" s="428"/>
    </row>
    <row r="307" spans="1:5">
      <c r="A307" s="427">
        <v>18230891</v>
      </c>
      <c r="B307" s="427" t="s">
        <v>481</v>
      </c>
      <c r="C307" s="428">
        <v>36163528</v>
      </c>
      <c r="E307" s="428"/>
    </row>
    <row r="308" spans="1:5">
      <c r="A308" s="427">
        <v>18230971</v>
      </c>
      <c r="B308" s="427" t="s">
        <v>756</v>
      </c>
      <c r="C308" s="428">
        <v>2749643.08</v>
      </c>
      <c r="E308" s="428"/>
    </row>
    <row r="309" spans="1:5">
      <c r="A309" s="427">
        <v>18230981</v>
      </c>
      <c r="B309" s="427" t="s">
        <v>483</v>
      </c>
      <c r="C309" s="428">
        <v>-36163528</v>
      </c>
      <c r="E309" s="428"/>
    </row>
    <row r="310" spans="1:5">
      <c r="A310" s="427">
        <v>18231051</v>
      </c>
      <c r="B310" s="427" t="s">
        <v>1206</v>
      </c>
      <c r="C310" s="428">
        <v>-34827817</v>
      </c>
      <c r="E310" s="428"/>
    </row>
    <row r="311" spans="1:5">
      <c r="A311" s="427">
        <v>18231061</v>
      </c>
      <c r="B311" s="427" t="s">
        <v>1207</v>
      </c>
      <c r="C311" s="428">
        <v>34827817</v>
      </c>
      <c r="E311" s="428"/>
    </row>
    <row r="312" spans="1:5">
      <c r="A312" s="427">
        <v>18231081</v>
      </c>
      <c r="B312" s="427" t="s">
        <v>1351</v>
      </c>
      <c r="C312" s="428">
        <v>-25644564</v>
      </c>
      <c r="E312" s="428"/>
    </row>
    <row r="313" spans="1:5">
      <c r="A313" s="427">
        <v>18231091</v>
      </c>
      <c r="B313" s="427" t="s">
        <v>1352</v>
      </c>
      <c r="C313" s="428">
        <v>25644564</v>
      </c>
      <c r="E313" s="428"/>
    </row>
    <row r="314" spans="1:5">
      <c r="A314" s="427">
        <v>18231141</v>
      </c>
      <c r="B314" s="427" t="s">
        <v>1577</v>
      </c>
      <c r="C314" s="428">
        <v>-37811937</v>
      </c>
      <c r="E314" s="428"/>
    </row>
    <row r="315" spans="1:5">
      <c r="A315" s="427">
        <v>18231151</v>
      </c>
      <c r="B315" s="427" t="s">
        <v>1578</v>
      </c>
      <c r="C315" s="428">
        <v>37811937</v>
      </c>
      <c r="E315" s="428"/>
    </row>
    <row r="316" spans="1:5">
      <c r="A316" s="427">
        <v>18231161</v>
      </c>
      <c r="B316" s="427" t="s">
        <v>1824</v>
      </c>
      <c r="C316" s="428">
        <v>40127111</v>
      </c>
      <c r="E316" s="428"/>
    </row>
    <row r="317" spans="1:5">
      <c r="A317" s="427">
        <v>18231171</v>
      </c>
      <c r="B317" s="427" t="s">
        <v>1825</v>
      </c>
      <c r="C317" s="428">
        <v>-40127111</v>
      </c>
      <c r="E317" s="428"/>
    </row>
    <row r="318" spans="1:5">
      <c r="A318" s="427">
        <v>18231181</v>
      </c>
      <c r="B318" s="427" t="s">
        <v>1991</v>
      </c>
      <c r="C318" s="428">
        <v>14810652</v>
      </c>
      <c r="E318" s="428"/>
    </row>
    <row r="319" spans="1:5">
      <c r="A319" s="427">
        <v>18231191</v>
      </c>
      <c r="B319" s="427" t="s">
        <v>1992</v>
      </c>
      <c r="C319" s="428">
        <v>-14810652</v>
      </c>
      <c r="E319" s="428"/>
    </row>
    <row r="320" spans="1:5">
      <c r="A320" s="427">
        <v>18232221</v>
      </c>
      <c r="B320" s="427" t="s">
        <v>851</v>
      </c>
      <c r="C320" s="428">
        <v>198375.75</v>
      </c>
      <c r="E320" s="428"/>
    </row>
    <row r="321" spans="1:5">
      <c r="A321" s="427">
        <v>18232251</v>
      </c>
      <c r="B321" s="427" t="s">
        <v>852</v>
      </c>
      <c r="C321" s="428">
        <v>2142305.36</v>
      </c>
      <c r="E321" s="428"/>
    </row>
    <row r="322" spans="1:5">
      <c r="A322" s="427">
        <v>18232261</v>
      </c>
      <c r="B322" s="427" t="s">
        <v>887</v>
      </c>
      <c r="C322" s="428">
        <v>102002.61</v>
      </c>
      <c r="E322" s="428"/>
    </row>
    <row r="323" spans="1:5">
      <c r="A323" s="427">
        <v>18232271</v>
      </c>
      <c r="B323" s="427" t="s">
        <v>853</v>
      </c>
      <c r="C323" s="428">
        <v>298211.56</v>
      </c>
      <c r="E323" s="428"/>
    </row>
    <row r="324" spans="1:5">
      <c r="A324" s="427">
        <v>18232301</v>
      </c>
      <c r="B324" s="427" t="s">
        <v>1422</v>
      </c>
      <c r="C324" s="428">
        <v>70606281.370000005</v>
      </c>
      <c r="E324" s="428"/>
    </row>
    <row r="325" spans="1:5">
      <c r="A325" s="427">
        <v>18232311</v>
      </c>
      <c r="B325" s="427" t="s">
        <v>1423</v>
      </c>
      <c r="C325" s="428">
        <v>14916099</v>
      </c>
      <c r="E325" s="428"/>
    </row>
    <row r="326" spans="1:5">
      <c r="A326" s="427">
        <v>18232321</v>
      </c>
      <c r="B326" s="427" t="s">
        <v>1424</v>
      </c>
      <c r="C326" s="428">
        <v>2124999.7999999998</v>
      </c>
      <c r="E326" s="428"/>
    </row>
    <row r="327" spans="1:5">
      <c r="A327" s="427">
        <v>18232331</v>
      </c>
      <c r="B327" s="427" t="s">
        <v>1435</v>
      </c>
      <c r="C327" s="428">
        <v>2624776.62</v>
      </c>
      <c r="E327" s="428"/>
    </row>
    <row r="328" spans="1:5">
      <c r="A328" s="427">
        <v>18233061</v>
      </c>
      <c r="B328" s="427" t="s">
        <v>854</v>
      </c>
      <c r="C328" s="428">
        <v>20000</v>
      </c>
      <c r="E328" s="428"/>
    </row>
    <row r="329" spans="1:5">
      <c r="A329" s="427">
        <v>18233091</v>
      </c>
      <c r="B329" s="427" t="s">
        <v>855</v>
      </c>
      <c r="C329" s="428">
        <v>198092.16</v>
      </c>
      <c r="E329" s="428"/>
    </row>
    <row r="330" spans="1:5">
      <c r="A330" s="427">
        <v>18235521</v>
      </c>
      <c r="B330" s="427" t="s">
        <v>1108</v>
      </c>
      <c r="C330" s="428">
        <v>27241753.879999999</v>
      </c>
      <c r="E330" s="428"/>
    </row>
    <row r="331" spans="1:5">
      <c r="A331" s="427">
        <v>18236021</v>
      </c>
      <c r="B331" s="427" t="s">
        <v>11</v>
      </c>
      <c r="C331" s="428">
        <v>15256064.07</v>
      </c>
      <c r="E331" s="428"/>
    </row>
    <row r="332" spans="1:5">
      <c r="A332" s="427">
        <v>18236031</v>
      </c>
      <c r="B332" s="427" t="s">
        <v>12</v>
      </c>
      <c r="C332" s="428">
        <v>2873005.76</v>
      </c>
      <c r="E332" s="428"/>
    </row>
    <row r="333" spans="1:5">
      <c r="A333" s="427">
        <v>18236041</v>
      </c>
      <c r="B333" s="427" t="s">
        <v>13</v>
      </c>
      <c r="C333" s="428">
        <v>-228709.77</v>
      </c>
      <c r="E333" s="428"/>
    </row>
    <row r="334" spans="1:5">
      <c r="A334" s="427">
        <v>18236051</v>
      </c>
      <c r="B334" s="427" t="s">
        <v>657</v>
      </c>
      <c r="C334" s="428">
        <v>107024.51</v>
      </c>
      <c r="E334" s="428"/>
    </row>
    <row r="335" spans="1:5">
      <c r="A335" s="427">
        <v>18236061</v>
      </c>
      <c r="B335" s="427" t="s">
        <v>155</v>
      </c>
      <c r="C335" s="428">
        <v>1031542.85</v>
      </c>
      <c r="E335" s="428"/>
    </row>
    <row r="336" spans="1:5">
      <c r="A336" s="427">
        <v>18236071</v>
      </c>
      <c r="B336" s="427" t="s">
        <v>156</v>
      </c>
      <c r="C336" s="428">
        <v>671052.84</v>
      </c>
      <c r="E336" s="428"/>
    </row>
    <row r="337" spans="1:5">
      <c r="A337" s="427">
        <v>18236091</v>
      </c>
      <c r="B337" s="427" t="s">
        <v>757</v>
      </c>
      <c r="C337" s="428">
        <v>-100555.3</v>
      </c>
      <c r="E337" s="428"/>
    </row>
    <row r="338" spans="1:5">
      <c r="A338" s="427">
        <v>18236101</v>
      </c>
      <c r="B338" s="427" t="s">
        <v>779</v>
      </c>
      <c r="C338" s="428">
        <v>3769772.47</v>
      </c>
      <c r="E338" s="428"/>
    </row>
    <row r="339" spans="1:5">
      <c r="A339" s="427">
        <v>18236111</v>
      </c>
      <c r="B339" s="427" t="s">
        <v>1844</v>
      </c>
      <c r="C339" s="428">
        <v>-1813683.69</v>
      </c>
      <c r="E339" s="428"/>
    </row>
    <row r="340" spans="1:5">
      <c r="A340" s="427">
        <v>18237112</v>
      </c>
      <c r="B340" s="427" t="s">
        <v>331</v>
      </c>
      <c r="C340" s="428">
        <v>279321.2</v>
      </c>
    </row>
    <row r="341" spans="1:5">
      <c r="A341" s="427">
        <v>18237122</v>
      </c>
      <c r="B341" s="427" t="s">
        <v>512</v>
      </c>
      <c r="C341" s="428">
        <v>169602.13</v>
      </c>
      <c r="E341" s="428"/>
    </row>
    <row r="342" spans="1:5">
      <c r="A342" s="427">
        <v>18237132</v>
      </c>
      <c r="B342" s="427" t="s">
        <v>20</v>
      </c>
      <c r="C342" s="428">
        <v>133750.43</v>
      </c>
    </row>
    <row r="343" spans="1:5">
      <c r="A343" s="427">
        <v>18237142</v>
      </c>
      <c r="B343" s="427" t="s">
        <v>21</v>
      </c>
      <c r="C343" s="428">
        <v>53995.63</v>
      </c>
    </row>
    <row r="344" spans="1:5">
      <c r="A344" s="427">
        <v>18237152</v>
      </c>
      <c r="B344" s="427" t="s">
        <v>154</v>
      </c>
      <c r="C344" s="428">
        <v>67987.45</v>
      </c>
    </row>
    <row r="345" spans="1:5">
      <c r="A345" s="427">
        <v>18238031</v>
      </c>
      <c r="B345" s="427" t="s">
        <v>1693</v>
      </c>
      <c r="C345" s="428">
        <v>10198259.83</v>
      </c>
      <c r="E345" s="428"/>
    </row>
    <row r="346" spans="1:5">
      <c r="A346" s="427">
        <v>18238032</v>
      </c>
      <c r="B346" s="427" t="s">
        <v>1693</v>
      </c>
      <c r="C346" s="428">
        <v>3829922.81</v>
      </c>
      <c r="E346" s="428"/>
    </row>
    <row r="347" spans="1:5">
      <c r="A347" s="427">
        <v>18238041</v>
      </c>
      <c r="B347" s="427" t="s">
        <v>1694</v>
      </c>
      <c r="C347" s="428">
        <v>19296685</v>
      </c>
      <c r="E347" s="428"/>
    </row>
    <row r="348" spans="1:5">
      <c r="A348" s="427">
        <v>18238042</v>
      </c>
      <c r="B348" s="427" t="s">
        <v>1695</v>
      </c>
      <c r="C348" s="428">
        <v>8103431</v>
      </c>
      <c r="E348" s="428"/>
    </row>
    <row r="349" spans="1:5">
      <c r="A349" s="427">
        <v>18238141</v>
      </c>
      <c r="B349" s="427" t="s">
        <v>1880</v>
      </c>
      <c r="C349" s="428">
        <v>22807187.850000001</v>
      </c>
    </row>
    <row r="350" spans="1:5">
      <c r="A350" s="427">
        <v>18238142</v>
      </c>
      <c r="B350" s="427" t="s">
        <v>1879</v>
      </c>
      <c r="C350" s="428">
        <v>43713451.409999996</v>
      </c>
    </row>
    <row r="351" spans="1:5">
      <c r="A351" s="427">
        <v>18238151</v>
      </c>
      <c r="B351" s="427" t="s">
        <v>1779</v>
      </c>
      <c r="C351" s="428">
        <v>5630275.8600000003</v>
      </c>
    </row>
    <row r="352" spans="1:5">
      <c r="A352" s="427">
        <v>18238152</v>
      </c>
      <c r="B352" s="427" t="s">
        <v>1709</v>
      </c>
      <c r="C352" s="428">
        <v>9160349.8200000003</v>
      </c>
      <c r="E352" s="428"/>
    </row>
    <row r="353" spans="1:5">
      <c r="A353" s="427">
        <v>18238161</v>
      </c>
      <c r="B353" s="427" t="s">
        <v>1692</v>
      </c>
      <c r="C353" s="428">
        <v>563395.37</v>
      </c>
      <c r="E353" s="428"/>
    </row>
    <row r="354" spans="1:5">
      <c r="A354" s="427">
        <v>18238162</v>
      </c>
      <c r="B354" s="427" t="s">
        <v>1956</v>
      </c>
      <c r="C354" s="428">
        <v>1058589.3500000001</v>
      </c>
      <c r="E354" s="428"/>
    </row>
    <row r="355" spans="1:5">
      <c r="A355" s="427">
        <v>18238171</v>
      </c>
      <c r="B355" s="427" t="s">
        <v>1859</v>
      </c>
      <c r="C355" s="428">
        <v>241769.71</v>
      </c>
    </row>
    <row r="356" spans="1:5">
      <c r="A356" s="427">
        <v>18238172</v>
      </c>
      <c r="B356" s="427" t="s">
        <v>1710</v>
      </c>
      <c r="C356" s="428">
        <v>281732.46000000002</v>
      </c>
      <c r="E356" s="428"/>
    </row>
    <row r="357" spans="1:5">
      <c r="A357" s="427">
        <v>18238191</v>
      </c>
      <c r="B357" s="427" t="s">
        <v>1821</v>
      </c>
      <c r="C357" s="428">
        <v>1700506.14</v>
      </c>
      <c r="E357" s="428"/>
    </row>
    <row r="358" spans="1:5">
      <c r="A358" s="427">
        <v>18238211</v>
      </c>
      <c r="B358" s="427" t="s">
        <v>1814</v>
      </c>
      <c r="C358" s="428">
        <v>25520.45</v>
      </c>
      <c r="E358" s="428"/>
    </row>
    <row r="359" spans="1:5">
      <c r="A359" s="427">
        <v>18238221</v>
      </c>
      <c r="B359" s="427" t="s">
        <v>1815</v>
      </c>
      <c r="C359" s="428">
        <v>61331.18</v>
      </c>
      <c r="E359" s="428"/>
    </row>
    <row r="360" spans="1:5">
      <c r="A360" s="427">
        <v>18238311</v>
      </c>
      <c r="B360" s="427" t="s">
        <v>1780</v>
      </c>
      <c r="C360" s="428">
        <v>18458391.760000002</v>
      </c>
    </row>
    <row r="361" spans="1:5">
      <c r="A361" s="427">
        <v>18238321</v>
      </c>
      <c r="B361" s="427" t="s">
        <v>1781</v>
      </c>
      <c r="C361" s="428">
        <v>2076163.9</v>
      </c>
    </row>
    <row r="362" spans="1:5">
      <c r="A362" s="427">
        <v>18238331</v>
      </c>
      <c r="B362" s="427" t="s">
        <v>1786</v>
      </c>
      <c r="C362" s="428">
        <v>8152709.7199999997</v>
      </c>
      <c r="E362" s="428"/>
    </row>
    <row r="363" spans="1:5">
      <c r="A363" s="427">
        <v>18239001</v>
      </c>
      <c r="B363" s="427" t="s">
        <v>1024</v>
      </c>
      <c r="C363" s="428">
        <v>101402178.68000001</v>
      </c>
      <c r="E363" s="428"/>
    </row>
    <row r="364" spans="1:5">
      <c r="A364" s="427">
        <v>18239002</v>
      </c>
      <c r="B364" s="427" t="s">
        <v>1025</v>
      </c>
      <c r="C364" s="428">
        <v>32156482.579999998</v>
      </c>
      <c r="E364" s="428"/>
    </row>
    <row r="365" spans="1:5">
      <c r="A365" s="427">
        <v>18239011</v>
      </c>
      <c r="B365" s="427" t="s">
        <v>290</v>
      </c>
      <c r="C365" s="428">
        <v>3172011.41</v>
      </c>
      <c r="E365" s="428"/>
    </row>
    <row r="366" spans="1:5">
      <c r="A366" s="427">
        <v>18239012</v>
      </c>
      <c r="B366" s="427" t="s">
        <v>291</v>
      </c>
      <c r="C366" s="428">
        <v>1250428.04</v>
      </c>
    </row>
    <row r="367" spans="1:5">
      <c r="A367" s="427">
        <v>18239021</v>
      </c>
      <c r="B367" s="427" t="s">
        <v>1026</v>
      </c>
      <c r="C367" s="428">
        <v>23338108.57</v>
      </c>
      <c r="E367" s="428"/>
    </row>
    <row r="368" spans="1:5">
      <c r="A368" s="427">
        <v>18239022</v>
      </c>
      <c r="B368" s="427" t="s">
        <v>1027</v>
      </c>
      <c r="C368" s="428">
        <v>8895445.1400000006</v>
      </c>
      <c r="E368" s="428"/>
    </row>
    <row r="369" spans="1:5">
      <c r="A369" s="427">
        <v>18239031</v>
      </c>
      <c r="B369" s="427" t="s">
        <v>472</v>
      </c>
      <c r="C369" s="428">
        <v>-127912298.66</v>
      </c>
      <c r="E369" s="428"/>
    </row>
    <row r="370" spans="1:5">
      <c r="A370" s="427">
        <v>18239032</v>
      </c>
      <c r="B370" s="427" t="s">
        <v>473</v>
      </c>
      <c r="C370" s="428">
        <v>-42302355.759999998</v>
      </c>
      <c r="E370" s="428"/>
    </row>
    <row r="371" spans="1:5">
      <c r="A371" s="427">
        <v>18239061</v>
      </c>
      <c r="B371" s="427" t="s">
        <v>929</v>
      </c>
      <c r="C371" s="428">
        <v>858744</v>
      </c>
    </row>
    <row r="372" spans="1:5">
      <c r="A372" s="427">
        <v>18239081</v>
      </c>
      <c r="B372" s="427" t="s">
        <v>2035</v>
      </c>
      <c r="C372" s="428">
        <v>4534130.0999999996</v>
      </c>
    </row>
    <row r="373" spans="1:5">
      <c r="A373" s="427">
        <v>18239082</v>
      </c>
      <c r="B373" s="427" t="s">
        <v>2036</v>
      </c>
      <c r="C373" s="428">
        <v>9911407.2200000007</v>
      </c>
    </row>
    <row r="374" spans="1:5">
      <c r="A374" s="427">
        <v>18239091</v>
      </c>
      <c r="B374" s="427" t="s">
        <v>2037</v>
      </c>
      <c r="C374" s="428">
        <v>3721081.58</v>
      </c>
    </row>
    <row r="375" spans="1:5">
      <c r="A375" s="427">
        <v>18239092</v>
      </c>
      <c r="B375" s="427" t="s">
        <v>1869</v>
      </c>
      <c r="C375" s="428">
        <v>4546901.62</v>
      </c>
    </row>
    <row r="376" spans="1:5">
      <c r="A376" s="427">
        <v>18239101</v>
      </c>
      <c r="B376" s="427" t="s">
        <v>2038</v>
      </c>
      <c r="C376" s="428">
        <v>750255.53</v>
      </c>
      <c r="E376" s="428"/>
    </row>
    <row r="377" spans="1:5">
      <c r="A377" s="427">
        <v>18400013</v>
      </c>
      <c r="B377" s="427" t="s">
        <v>939</v>
      </c>
      <c r="C377" s="428">
        <v>-374196.55</v>
      </c>
      <c r="E377" s="428"/>
    </row>
    <row r="378" spans="1:5">
      <c r="A378" s="427">
        <v>18500003</v>
      </c>
      <c r="B378" s="427" t="s">
        <v>342</v>
      </c>
      <c r="C378" s="428">
        <v>-23870.04</v>
      </c>
      <c r="E378" s="428"/>
    </row>
    <row r="379" spans="1:5">
      <c r="A379" s="427">
        <v>18600013</v>
      </c>
      <c r="B379" s="427" t="s">
        <v>692</v>
      </c>
      <c r="C379" s="428">
        <v>786498.22</v>
      </c>
      <c r="E379" s="428"/>
    </row>
    <row r="380" spans="1:5">
      <c r="A380" s="427">
        <v>18600053</v>
      </c>
      <c r="B380" s="427" t="s">
        <v>693</v>
      </c>
      <c r="C380" s="428">
        <v>3961132.96</v>
      </c>
      <c r="E380" s="428"/>
    </row>
    <row r="381" spans="1:5">
      <c r="A381" s="427">
        <v>18600091</v>
      </c>
      <c r="B381" s="427" t="s">
        <v>1262</v>
      </c>
      <c r="C381" s="428">
        <v>6736.13</v>
      </c>
    </row>
    <row r="382" spans="1:5">
      <c r="A382" s="427">
        <v>18600122</v>
      </c>
      <c r="B382" s="427" t="s">
        <v>913</v>
      </c>
      <c r="C382" s="427">
        <v>-270.87</v>
      </c>
    </row>
    <row r="383" spans="1:5">
      <c r="A383" s="427">
        <v>18600123</v>
      </c>
      <c r="B383" s="427" t="s">
        <v>111</v>
      </c>
      <c r="C383" s="427">
        <v>630.84</v>
      </c>
      <c r="E383" s="428"/>
    </row>
    <row r="384" spans="1:5">
      <c r="A384" s="427">
        <v>18600143</v>
      </c>
      <c r="B384" s="427" t="s">
        <v>1960</v>
      </c>
      <c r="C384" s="428">
        <v>14893.62</v>
      </c>
      <c r="E384" s="428"/>
    </row>
    <row r="385" spans="1:5">
      <c r="A385" s="427">
        <v>18600291</v>
      </c>
      <c r="B385" s="427" t="s">
        <v>1875</v>
      </c>
      <c r="C385" s="428">
        <v>12399.37</v>
      </c>
      <c r="E385" s="428"/>
    </row>
    <row r="386" spans="1:5">
      <c r="A386" s="427">
        <v>18600293</v>
      </c>
      <c r="B386" s="427" t="s">
        <v>448</v>
      </c>
      <c r="C386" s="428">
        <v>11849.47</v>
      </c>
      <c r="E386" s="428"/>
    </row>
    <row r="387" spans="1:5">
      <c r="A387" s="427">
        <v>18600403</v>
      </c>
      <c r="B387" s="427" t="s">
        <v>1633</v>
      </c>
      <c r="C387" s="428">
        <v>1806145.43</v>
      </c>
      <c r="E387" s="428"/>
    </row>
    <row r="388" spans="1:5">
      <c r="A388" s="427">
        <v>18600512</v>
      </c>
      <c r="B388" s="427" t="s">
        <v>1481</v>
      </c>
      <c r="C388" s="428">
        <v>63403668.590000004</v>
      </c>
      <c r="E388" s="428"/>
    </row>
    <row r="389" spans="1:5">
      <c r="A389" s="427">
        <v>18600561</v>
      </c>
      <c r="B389" s="427" t="s">
        <v>593</v>
      </c>
      <c r="C389" s="428">
        <v>8126893</v>
      </c>
      <c r="E389" s="428"/>
    </row>
    <row r="390" spans="1:5">
      <c r="A390" s="427">
        <v>18600571</v>
      </c>
      <c r="B390" s="427" t="s">
        <v>739</v>
      </c>
      <c r="C390" s="428">
        <v>60429728.780000001</v>
      </c>
      <c r="E390" s="428"/>
    </row>
    <row r="391" spans="1:5">
      <c r="A391" s="427">
        <v>18600573</v>
      </c>
      <c r="B391" s="427" t="s">
        <v>1971</v>
      </c>
      <c r="C391" s="428">
        <v>5402685</v>
      </c>
      <c r="E391" s="428"/>
    </row>
    <row r="392" spans="1:5">
      <c r="A392" s="427">
        <v>18600751</v>
      </c>
      <c r="B392" s="427" t="s">
        <v>1310</v>
      </c>
      <c r="C392" s="428">
        <v>2508797.92</v>
      </c>
      <c r="E392" s="428"/>
    </row>
    <row r="393" spans="1:5">
      <c r="A393" s="427">
        <v>18600761</v>
      </c>
      <c r="B393" s="427" t="s">
        <v>1311</v>
      </c>
      <c r="C393" s="428">
        <v>1074485.81</v>
      </c>
      <c r="E393" s="428"/>
    </row>
    <row r="394" spans="1:5">
      <c r="A394" s="427">
        <v>18600771</v>
      </c>
      <c r="B394" s="427" t="s">
        <v>1458</v>
      </c>
      <c r="C394" s="428">
        <v>2590299.4</v>
      </c>
      <c r="E394" s="428"/>
    </row>
    <row r="395" spans="1:5">
      <c r="A395" s="427">
        <v>18600781</v>
      </c>
      <c r="B395" s="427" t="s">
        <v>1459</v>
      </c>
      <c r="C395" s="428">
        <v>1372489.44</v>
      </c>
      <c r="E395" s="428"/>
    </row>
    <row r="396" spans="1:5">
      <c r="A396" s="427">
        <v>18600941</v>
      </c>
      <c r="B396" s="427" t="s">
        <v>1898</v>
      </c>
      <c r="C396" s="428">
        <v>39997.760000000002</v>
      </c>
      <c r="E396" s="428"/>
    </row>
    <row r="397" spans="1:5">
      <c r="A397" s="427">
        <v>18600943</v>
      </c>
      <c r="B397" s="427" t="s">
        <v>1899</v>
      </c>
      <c r="C397" s="428">
        <v>369809.45</v>
      </c>
      <c r="E397" s="428"/>
    </row>
    <row r="398" spans="1:5">
      <c r="A398" s="427">
        <v>18601013</v>
      </c>
      <c r="B398" s="427" t="s">
        <v>1997</v>
      </c>
      <c r="C398" s="428">
        <v>112637.5</v>
      </c>
      <c r="E398" s="428"/>
    </row>
    <row r="399" spans="1:5">
      <c r="A399" s="427">
        <v>18601021</v>
      </c>
      <c r="B399" s="427" t="s">
        <v>1670</v>
      </c>
      <c r="C399" s="428">
        <v>423147.21</v>
      </c>
      <c r="E399" s="428"/>
    </row>
    <row r="400" spans="1:5">
      <c r="A400" s="427">
        <v>18601173</v>
      </c>
      <c r="B400" s="427" t="s">
        <v>1818</v>
      </c>
      <c r="C400" s="428">
        <v>80437.97</v>
      </c>
      <c r="E400" s="428"/>
    </row>
    <row r="401" spans="1:5">
      <c r="A401" s="427">
        <v>18601502</v>
      </c>
      <c r="B401" s="427" t="s">
        <v>1635</v>
      </c>
      <c r="C401" s="428">
        <v>162837.93</v>
      </c>
      <c r="E401" s="428"/>
    </row>
    <row r="402" spans="1:5">
      <c r="A402" s="427">
        <v>18603003</v>
      </c>
      <c r="B402" s="427" t="s">
        <v>1897</v>
      </c>
      <c r="C402" s="428">
        <v>1468646.96</v>
      </c>
      <c r="E402" s="428"/>
    </row>
    <row r="403" spans="1:5">
      <c r="A403" s="427">
        <v>18603011</v>
      </c>
      <c r="B403" s="427" t="s">
        <v>1855</v>
      </c>
      <c r="C403" s="428">
        <v>1980223.51</v>
      </c>
      <c r="E403" s="428"/>
    </row>
    <row r="404" spans="1:5">
      <c r="A404" s="427">
        <v>18603013</v>
      </c>
      <c r="B404" s="427" t="s">
        <v>2126</v>
      </c>
      <c r="C404" s="428">
        <v>82415.960000000006</v>
      </c>
      <c r="E404" s="428"/>
    </row>
    <row r="405" spans="1:5">
      <c r="A405" s="427">
        <v>18603021</v>
      </c>
      <c r="B405" s="427" t="s">
        <v>1876</v>
      </c>
      <c r="C405" s="428">
        <v>6059461.3300000001</v>
      </c>
      <c r="E405" s="428"/>
    </row>
    <row r="406" spans="1:5">
      <c r="A406" s="427">
        <v>18603031</v>
      </c>
      <c r="B406" s="427" t="s">
        <v>1850</v>
      </c>
      <c r="C406" s="428">
        <v>1913160.33</v>
      </c>
      <c r="E406" s="428"/>
    </row>
    <row r="407" spans="1:5">
      <c r="A407" s="427">
        <v>18603041</v>
      </c>
      <c r="B407" s="427" t="s">
        <v>1877</v>
      </c>
      <c r="C407" s="428">
        <v>975278.95</v>
      </c>
      <c r="E407" s="428"/>
    </row>
    <row r="408" spans="1:5">
      <c r="A408" s="427">
        <v>18603051</v>
      </c>
      <c r="B408" s="427" t="s">
        <v>1881</v>
      </c>
      <c r="C408" s="428">
        <v>703312.39</v>
      </c>
      <c r="E408" s="428"/>
    </row>
    <row r="409" spans="1:5">
      <c r="A409" s="427">
        <v>18603061</v>
      </c>
      <c r="B409" s="427" t="s">
        <v>2010</v>
      </c>
      <c r="C409" s="428">
        <v>1387129.81</v>
      </c>
      <c r="E409" s="428"/>
    </row>
    <row r="410" spans="1:5">
      <c r="A410" s="427">
        <v>18603072</v>
      </c>
      <c r="B410" s="427" t="s">
        <v>2011</v>
      </c>
      <c r="C410" s="428">
        <v>1530286.25</v>
      </c>
      <c r="E410" s="428"/>
    </row>
    <row r="411" spans="1:5">
      <c r="A411" s="427">
        <v>18603081</v>
      </c>
      <c r="B411" s="427" t="s">
        <v>2021</v>
      </c>
      <c r="C411" s="428">
        <v>10000</v>
      </c>
      <c r="E411" s="428"/>
    </row>
    <row r="412" spans="1:5">
      <c r="A412" s="427">
        <v>18603091</v>
      </c>
      <c r="B412" s="427" t="s">
        <v>2022</v>
      </c>
      <c r="C412" s="428">
        <v>12500</v>
      </c>
      <c r="E412" s="428"/>
    </row>
    <row r="413" spans="1:5">
      <c r="A413" s="427">
        <v>18605011</v>
      </c>
      <c r="B413" s="427" t="s">
        <v>1974</v>
      </c>
      <c r="C413" s="428">
        <v>1898211.96</v>
      </c>
      <c r="E413" s="428"/>
    </row>
    <row r="414" spans="1:5">
      <c r="A414" s="427">
        <v>18605021</v>
      </c>
      <c r="B414" s="427" t="s">
        <v>2023</v>
      </c>
      <c r="C414" s="428">
        <v>4005168.71</v>
      </c>
      <c r="E414" s="428"/>
    </row>
    <row r="415" spans="1:5">
      <c r="A415" s="427">
        <v>18605031</v>
      </c>
      <c r="B415" s="427" t="s">
        <v>2040</v>
      </c>
      <c r="C415" s="428">
        <v>1419324.68</v>
      </c>
      <c r="E415" s="428"/>
    </row>
    <row r="416" spans="1:5">
      <c r="A416" s="427">
        <v>18605041</v>
      </c>
      <c r="B416" s="427" t="s">
        <v>2058</v>
      </c>
      <c r="C416" s="428">
        <v>2598952.7400000002</v>
      </c>
      <c r="E416" s="428"/>
    </row>
    <row r="417" spans="1:5">
      <c r="A417" s="427">
        <v>18608001</v>
      </c>
      <c r="B417" s="427" t="s">
        <v>856</v>
      </c>
      <c r="C417" s="428">
        <v>411481.88</v>
      </c>
    </row>
    <row r="418" spans="1:5">
      <c r="A418" s="427">
        <v>18608002</v>
      </c>
      <c r="B418" s="427" t="s">
        <v>1887</v>
      </c>
      <c r="C418" s="428">
        <v>504328.4</v>
      </c>
    </row>
    <row r="419" spans="1:5">
      <c r="A419" s="427">
        <v>18608011</v>
      </c>
      <c r="B419" s="427" t="s">
        <v>857</v>
      </c>
      <c r="C419" s="428">
        <v>340622.45</v>
      </c>
      <c r="E419" s="428"/>
    </row>
    <row r="420" spans="1:5">
      <c r="A420" s="427">
        <v>18608012</v>
      </c>
      <c r="B420" s="427" t="s">
        <v>1883</v>
      </c>
      <c r="C420" s="428">
        <v>212895.87</v>
      </c>
      <c r="E420" s="428"/>
    </row>
    <row r="421" spans="1:5">
      <c r="A421" s="427">
        <v>18608021</v>
      </c>
      <c r="B421" s="427" t="s">
        <v>858</v>
      </c>
      <c r="C421" s="428">
        <v>2254508.17</v>
      </c>
      <c r="E421" s="428"/>
    </row>
    <row r="422" spans="1:5">
      <c r="A422" s="427">
        <v>18608031</v>
      </c>
      <c r="B422" s="427" t="s">
        <v>859</v>
      </c>
      <c r="C422" s="428">
        <v>50000</v>
      </c>
      <c r="E422" s="428"/>
    </row>
    <row r="423" spans="1:5">
      <c r="A423" s="427">
        <v>18608041</v>
      </c>
      <c r="B423" s="427" t="s">
        <v>870</v>
      </c>
      <c r="C423" s="428">
        <v>2037340.84</v>
      </c>
      <c r="E423" s="428"/>
    </row>
    <row r="424" spans="1:5">
      <c r="A424" s="427">
        <v>18608051</v>
      </c>
      <c r="B424" s="427" t="s">
        <v>860</v>
      </c>
      <c r="C424" s="428">
        <v>2992681.55</v>
      </c>
      <c r="E424" s="428"/>
    </row>
    <row r="425" spans="1:5">
      <c r="A425" s="427">
        <v>18608062</v>
      </c>
      <c r="B425" s="427" t="s">
        <v>245</v>
      </c>
      <c r="C425" s="428">
        <v>-50267724.640000001</v>
      </c>
      <c r="E425" s="428"/>
    </row>
    <row r="426" spans="1:5">
      <c r="A426" s="427">
        <v>18608081</v>
      </c>
      <c r="B426" s="427" t="s">
        <v>861</v>
      </c>
      <c r="C426" s="428">
        <v>659654.59</v>
      </c>
      <c r="E426" s="428"/>
    </row>
    <row r="427" spans="1:5">
      <c r="A427" s="427">
        <v>18608111</v>
      </c>
      <c r="B427" s="427" t="s">
        <v>862</v>
      </c>
      <c r="C427" s="428">
        <v>250000</v>
      </c>
      <c r="E427" s="428"/>
    </row>
    <row r="428" spans="1:5">
      <c r="A428" s="427">
        <v>18608112</v>
      </c>
      <c r="B428" s="427" t="s">
        <v>871</v>
      </c>
      <c r="C428" s="428">
        <v>38864324.350000001</v>
      </c>
      <c r="E428" s="428"/>
    </row>
    <row r="429" spans="1:5">
      <c r="A429" s="427">
        <v>18608141</v>
      </c>
      <c r="B429" s="427" t="s">
        <v>835</v>
      </c>
      <c r="C429" s="428">
        <v>224879.76</v>
      </c>
      <c r="E429" s="428"/>
    </row>
    <row r="430" spans="1:5">
      <c r="A430" s="427">
        <v>18608151</v>
      </c>
      <c r="B430" s="427" t="s">
        <v>888</v>
      </c>
      <c r="C430" s="428">
        <v>75000</v>
      </c>
      <c r="E430" s="428"/>
    </row>
    <row r="431" spans="1:5">
      <c r="A431" s="427">
        <v>18608171</v>
      </c>
      <c r="B431" s="427" t="s">
        <v>1618</v>
      </c>
      <c r="C431" s="428">
        <v>212588.68</v>
      </c>
      <c r="E431" s="428"/>
    </row>
    <row r="432" spans="1:5">
      <c r="A432" s="427">
        <v>18608181</v>
      </c>
      <c r="B432" s="427" t="s">
        <v>1258</v>
      </c>
      <c r="C432" s="428">
        <v>50000</v>
      </c>
      <c r="E432" s="428"/>
    </row>
    <row r="433" spans="1:5">
      <c r="A433" s="427">
        <v>18608191</v>
      </c>
      <c r="B433" s="427" t="s">
        <v>1263</v>
      </c>
      <c r="C433" s="428">
        <v>400495.47</v>
      </c>
      <c r="E433" s="428"/>
    </row>
    <row r="434" spans="1:5">
      <c r="A434" s="427">
        <v>18608211</v>
      </c>
      <c r="B434" s="427" t="s">
        <v>1619</v>
      </c>
      <c r="C434" s="428">
        <v>111880.23</v>
      </c>
      <c r="E434" s="428"/>
    </row>
    <row r="435" spans="1:5">
      <c r="A435" s="427">
        <v>18608212</v>
      </c>
      <c r="B435" s="427" t="s">
        <v>872</v>
      </c>
      <c r="C435" s="428">
        <v>1462095.9</v>
      </c>
      <c r="E435" s="428"/>
    </row>
    <row r="436" spans="1:5">
      <c r="A436" s="427">
        <v>18608221</v>
      </c>
      <c r="B436" s="427" t="s">
        <v>1369</v>
      </c>
      <c r="C436" s="428">
        <v>124919.19</v>
      </c>
      <c r="E436" s="428"/>
    </row>
    <row r="437" spans="1:5">
      <c r="A437" s="427">
        <v>18608231</v>
      </c>
      <c r="B437" s="427" t="s">
        <v>1464</v>
      </c>
      <c r="C437" s="428">
        <v>247508.67</v>
      </c>
      <c r="E437" s="428"/>
    </row>
    <row r="438" spans="1:5">
      <c r="A438" s="427">
        <v>18608241</v>
      </c>
      <c r="B438" s="427" t="s">
        <v>1370</v>
      </c>
      <c r="C438" s="428">
        <v>95304.25</v>
      </c>
    </row>
    <row r="439" spans="1:5">
      <c r="A439" s="427">
        <v>18608251</v>
      </c>
      <c r="B439" s="427" t="s">
        <v>2059</v>
      </c>
      <c r="C439" s="427">
        <v>695.75</v>
      </c>
      <c r="E439" s="428"/>
    </row>
    <row r="440" spans="1:5">
      <c r="A440" s="427">
        <v>18608312</v>
      </c>
      <c r="B440" s="427" t="s">
        <v>873</v>
      </c>
      <c r="C440" s="428">
        <v>3956574.68</v>
      </c>
      <c r="E440" s="428"/>
    </row>
    <row r="441" spans="1:5">
      <c r="A441" s="427">
        <v>18608412</v>
      </c>
      <c r="B441" s="427" t="s">
        <v>1593</v>
      </c>
      <c r="C441" s="428">
        <v>2651381.7400000002</v>
      </c>
      <c r="E441" s="428"/>
    </row>
    <row r="442" spans="1:5">
      <c r="A442" s="427">
        <v>18608612</v>
      </c>
      <c r="B442" s="427" t="s">
        <v>874</v>
      </c>
      <c r="C442" s="428">
        <v>776531.8</v>
      </c>
      <c r="E442" s="428"/>
    </row>
    <row r="443" spans="1:5">
      <c r="A443" s="427">
        <v>18608712</v>
      </c>
      <c r="B443" s="427" t="s">
        <v>875</v>
      </c>
      <c r="C443" s="428">
        <v>5358200.1500000004</v>
      </c>
      <c r="E443" s="428"/>
    </row>
    <row r="444" spans="1:5">
      <c r="A444" s="427">
        <v>18608752</v>
      </c>
      <c r="B444" s="427" t="s">
        <v>876</v>
      </c>
      <c r="C444" s="428">
        <v>935530</v>
      </c>
      <c r="E444" s="428"/>
    </row>
    <row r="445" spans="1:5">
      <c r="A445" s="427">
        <v>18608772</v>
      </c>
      <c r="B445" s="427" t="s">
        <v>1763</v>
      </c>
      <c r="C445" s="428">
        <v>-3488999.1</v>
      </c>
      <c r="E445" s="428"/>
    </row>
    <row r="446" spans="1:5">
      <c r="A446" s="427">
        <v>18608782</v>
      </c>
      <c r="B446" s="427" t="s">
        <v>1764</v>
      </c>
      <c r="C446" s="428">
        <v>-801550.75</v>
      </c>
      <c r="E446" s="428"/>
    </row>
    <row r="447" spans="1:5">
      <c r="A447" s="427">
        <v>18608792</v>
      </c>
      <c r="B447" s="427" t="s">
        <v>1765</v>
      </c>
      <c r="C447" s="428">
        <v>-160310.15</v>
      </c>
      <c r="E447" s="428"/>
    </row>
    <row r="448" spans="1:5">
      <c r="A448" s="427">
        <v>18609312</v>
      </c>
      <c r="B448" s="427" t="s">
        <v>1584</v>
      </c>
      <c r="C448" s="428">
        <v>12405154.710000001</v>
      </c>
    </row>
    <row r="449" spans="1:5">
      <c r="A449" s="427">
        <v>18609422</v>
      </c>
      <c r="B449" s="427" t="s">
        <v>1384</v>
      </c>
      <c r="C449" s="428">
        <v>21308626.59</v>
      </c>
      <c r="E449" s="428"/>
    </row>
    <row r="450" spans="1:5">
      <c r="A450" s="427">
        <v>18609432</v>
      </c>
      <c r="B450" s="427" t="s">
        <v>1592</v>
      </c>
      <c r="C450" s="428">
        <v>5634836.96</v>
      </c>
      <c r="E450" s="428"/>
    </row>
    <row r="451" spans="1:5">
      <c r="A451" s="427">
        <v>18609512</v>
      </c>
      <c r="B451" s="427" t="s">
        <v>2041</v>
      </c>
      <c r="C451" s="428">
        <v>30093.55</v>
      </c>
      <c r="E451" s="428"/>
    </row>
    <row r="452" spans="1:5">
      <c r="A452" s="427">
        <v>18609532</v>
      </c>
      <c r="B452" s="427" t="s">
        <v>877</v>
      </c>
      <c r="C452" s="428">
        <v>231369.84</v>
      </c>
      <c r="E452" s="428"/>
    </row>
    <row r="453" spans="1:5">
      <c r="A453" s="427">
        <v>18609542</v>
      </c>
      <c r="B453" s="427" t="s">
        <v>513</v>
      </c>
      <c r="C453" s="428">
        <v>1252253.1299999999</v>
      </c>
      <c r="E453" s="428"/>
    </row>
    <row r="454" spans="1:5">
      <c r="A454" s="427">
        <v>18609572</v>
      </c>
      <c r="B454" s="427" t="s">
        <v>1380</v>
      </c>
      <c r="C454" s="428">
        <v>609250</v>
      </c>
      <c r="E454" s="428"/>
    </row>
    <row r="455" spans="1:5">
      <c r="A455" s="427">
        <v>18609582</v>
      </c>
      <c r="B455" s="427" t="s">
        <v>1381</v>
      </c>
      <c r="C455" s="428">
        <v>628040.44999999995</v>
      </c>
      <c r="E455" s="428"/>
    </row>
    <row r="456" spans="1:5">
      <c r="A456" s="427">
        <v>18609592</v>
      </c>
      <c r="B456" s="427" t="s">
        <v>1382</v>
      </c>
      <c r="C456" s="428">
        <v>3298077.33</v>
      </c>
      <c r="E456" s="428"/>
    </row>
    <row r="457" spans="1:5">
      <c r="A457" s="427">
        <v>18609602</v>
      </c>
      <c r="B457" s="427" t="s">
        <v>1383</v>
      </c>
      <c r="C457" s="428">
        <v>229267.22</v>
      </c>
      <c r="E457" s="428"/>
    </row>
    <row r="458" spans="1:5">
      <c r="A458" s="427">
        <v>18609622</v>
      </c>
      <c r="B458" s="427" t="s">
        <v>1385</v>
      </c>
      <c r="C458" s="428">
        <v>1269906.45</v>
      </c>
      <c r="E458" s="428"/>
    </row>
    <row r="459" spans="1:5">
      <c r="A459" s="427">
        <v>18609642</v>
      </c>
      <c r="B459" s="427" t="s">
        <v>1386</v>
      </c>
      <c r="C459" s="428">
        <v>2359079.77</v>
      </c>
      <c r="E459" s="428"/>
    </row>
    <row r="460" spans="1:5">
      <c r="A460" s="427">
        <v>18609652</v>
      </c>
      <c r="B460" s="427" t="s">
        <v>1387</v>
      </c>
      <c r="C460" s="428">
        <v>2050000</v>
      </c>
      <c r="E460" s="428"/>
    </row>
    <row r="461" spans="1:5">
      <c r="A461" s="427">
        <v>18609662</v>
      </c>
      <c r="B461" s="427" t="s">
        <v>1388</v>
      </c>
      <c r="C461" s="428">
        <v>509729.84</v>
      </c>
      <c r="E461" s="428"/>
    </row>
    <row r="462" spans="1:5">
      <c r="A462" s="427">
        <v>18609672</v>
      </c>
      <c r="B462" s="427" t="s">
        <v>1389</v>
      </c>
      <c r="C462" s="428">
        <v>200000</v>
      </c>
      <c r="E462" s="428"/>
    </row>
    <row r="463" spans="1:5">
      <c r="A463" s="427">
        <v>18609682</v>
      </c>
      <c r="B463" s="427" t="s">
        <v>1406</v>
      </c>
      <c r="C463" s="428">
        <v>140000</v>
      </c>
      <c r="E463" s="428"/>
    </row>
    <row r="464" spans="1:5">
      <c r="A464" s="427">
        <v>18609692</v>
      </c>
      <c r="B464" s="427" t="s">
        <v>1407</v>
      </c>
      <c r="C464" s="428">
        <v>100000</v>
      </c>
      <c r="E464" s="428"/>
    </row>
    <row r="465" spans="1:5">
      <c r="A465" s="427">
        <v>18609801</v>
      </c>
      <c r="B465" s="427" t="s">
        <v>1304</v>
      </c>
      <c r="C465" s="428">
        <v>163563</v>
      </c>
      <c r="E465" s="428"/>
    </row>
    <row r="466" spans="1:5">
      <c r="A466" s="427">
        <v>18609821</v>
      </c>
      <c r="B466" s="427" t="s">
        <v>557</v>
      </c>
      <c r="C466" s="428">
        <v>816792.84</v>
      </c>
      <c r="E466" s="428"/>
    </row>
    <row r="467" spans="1:5">
      <c r="A467" s="427">
        <v>18609841</v>
      </c>
      <c r="B467" s="427" t="s">
        <v>1497</v>
      </c>
      <c r="C467" s="428">
        <v>1449786</v>
      </c>
      <c r="E467" s="428"/>
    </row>
    <row r="468" spans="1:5">
      <c r="A468" s="427">
        <v>18609861</v>
      </c>
      <c r="B468" s="427" t="s">
        <v>1305</v>
      </c>
      <c r="C468" s="428">
        <v>1351294.85</v>
      </c>
      <c r="E468" s="428"/>
    </row>
    <row r="469" spans="1:5">
      <c r="A469" s="427">
        <v>18630031</v>
      </c>
      <c r="B469" s="427" t="s">
        <v>1038</v>
      </c>
      <c r="C469" s="428">
        <v>290890.03999999998</v>
      </c>
      <c r="E469" s="428"/>
    </row>
    <row r="470" spans="1:5">
      <c r="A470" s="427">
        <v>18700032</v>
      </c>
      <c r="B470" s="427" t="s">
        <v>1425</v>
      </c>
      <c r="C470" s="428">
        <v>316253.37</v>
      </c>
      <c r="E470" s="428"/>
    </row>
    <row r="471" spans="1:5">
      <c r="A471" s="427">
        <v>18700041</v>
      </c>
      <c r="B471" s="427" t="s">
        <v>1172</v>
      </c>
      <c r="C471" s="428">
        <v>275032.92</v>
      </c>
      <c r="E471" s="428"/>
    </row>
    <row r="472" spans="1:5">
      <c r="A472" s="427">
        <v>18700062</v>
      </c>
      <c r="B472" s="427" t="s">
        <v>1426</v>
      </c>
      <c r="C472" s="428">
        <v>-8211.69</v>
      </c>
      <c r="E472" s="428"/>
    </row>
    <row r="473" spans="1:5">
      <c r="A473" s="427">
        <v>18700071</v>
      </c>
      <c r="B473" s="427" t="s">
        <v>1427</v>
      </c>
      <c r="C473" s="428">
        <v>-54819.15</v>
      </c>
      <c r="E473" s="428"/>
    </row>
    <row r="474" spans="1:5">
      <c r="A474" s="427">
        <v>18900013</v>
      </c>
      <c r="B474" s="427" t="s">
        <v>326</v>
      </c>
      <c r="C474" s="428">
        <v>20654</v>
      </c>
      <c r="E474" s="428"/>
    </row>
    <row r="475" spans="1:5">
      <c r="A475" s="427">
        <v>18900173</v>
      </c>
      <c r="B475" s="427" t="s">
        <v>258</v>
      </c>
      <c r="C475" s="428">
        <v>1407334.66</v>
      </c>
      <c r="E475" s="428"/>
    </row>
    <row r="476" spans="1:5">
      <c r="A476" s="427">
        <v>18900183</v>
      </c>
      <c r="B476" s="427" t="s">
        <v>167</v>
      </c>
      <c r="C476" s="428">
        <v>336035.13</v>
      </c>
      <c r="E476" s="428"/>
    </row>
    <row r="477" spans="1:5">
      <c r="A477" s="427">
        <v>18900193</v>
      </c>
      <c r="B477" s="427" t="s">
        <v>261</v>
      </c>
      <c r="C477" s="428">
        <v>2681048.2599999998</v>
      </c>
      <c r="E477" s="428"/>
    </row>
    <row r="478" spans="1:5">
      <c r="A478" s="427">
        <v>18900203</v>
      </c>
      <c r="B478" s="427" t="s">
        <v>2060</v>
      </c>
      <c r="C478" s="428">
        <v>2436186.2999999998</v>
      </c>
      <c r="E478" s="428"/>
    </row>
    <row r="479" spans="1:5">
      <c r="A479" s="427">
        <v>18900213</v>
      </c>
      <c r="B479" s="427" t="s">
        <v>2061</v>
      </c>
      <c r="C479" s="428">
        <v>9371565.5399999991</v>
      </c>
      <c r="E479" s="428"/>
    </row>
    <row r="480" spans="1:5">
      <c r="A480" s="427">
        <v>18900243</v>
      </c>
      <c r="B480" s="427" t="s">
        <v>1009</v>
      </c>
      <c r="C480" s="428">
        <v>9621.3799999999992</v>
      </c>
      <c r="E480" s="428"/>
    </row>
    <row r="481" spans="1:5">
      <c r="A481" s="427">
        <v>18900253</v>
      </c>
      <c r="B481" s="427" t="s">
        <v>1006</v>
      </c>
      <c r="C481" s="428">
        <v>701156.83</v>
      </c>
      <c r="E481" s="428"/>
    </row>
    <row r="482" spans="1:5">
      <c r="A482" s="427">
        <v>18900263</v>
      </c>
      <c r="B482" s="427" t="s">
        <v>1007</v>
      </c>
      <c r="C482" s="428">
        <v>532821.30000000005</v>
      </c>
      <c r="E482" s="428"/>
    </row>
    <row r="483" spans="1:5">
      <c r="A483" s="427">
        <v>18900273</v>
      </c>
      <c r="B483" s="427" t="s">
        <v>400</v>
      </c>
      <c r="C483" s="428">
        <v>1631475.1</v>
      </c>
      <c r="E483" s="428"/>
    </row>
    <row r="484" spans="1:5">
      <c r="A484" s="427">
        <v>18900283</v>
      </c>
      <c r="B484" s="427" t="s">
        <v>272</v>
      </c>
      <c r="C484" s="428">
        <v>497925.03</v>
      </c>
      <c r="E484" s="428"/>
    </row>
    <row r="485" spans="1:5">
      <c r="A485" s="427">
        <v>18900293</v>
      </c>
      <c r="B485" s="427" t="s">
        <v>181</v>
      </c>
      <c r="C485" s="428">
        <v>7131.93</v>
      </c>
      <c r="E485" s="428"/>
    </row>
    <row r="486" spans="1:5">
      <c r="A486" s="427">
        <v>18900303</v>
      </c>
      <c r="B486" s="427" t="s">
        <v>404</v>
      </c>
      <c r="C486" s="428">
        <v>16640.13</v>
      </c>
      <c r="E486" s="428"/>
    </row>
    <row r="487" spans="1:5">
      <c r="A487" s="427">
        <v>18900323</v>
      </c>
      <c r="B487" s="427" t="s">
        <v>325</v>
      </c>
      <c r="C487" s="428">
        <v>432192.98</v>
      </c>
      <c r="E487" s="428"/>
    </row>
    <row r="488" spans="1:5">
      <c r="A488" s="427">
        <v>18900353</v>
      </c>
      <c r="B488" s="427" t="s">
        <v>526</v>
      </c>
      <c r="C488" s="428">
        <v>83473.11</v>
      </c>
      <c r="E488" s="428"/>
    </row>
    <row r="489" spans="1:5">
      <c r="A489" s="427">
        <v>18900373</v>
      </c>
      <c r="B489" s="427" t="s">
        <v>517</v>
      </c>
      <c r="C489" s="428">
        <v>4088193.31</v>
      </c>
    </row>
    <row r="490" spans="1:5">
      <c r="A490" s="427">
        <v>18900383</v>
      </c>
      <c r="B490" s="427" t="s">
        <v>514</v>
      </c>
      <c r="C490" s="428">
        <v>318258.09000000003</v>
      </c>
    </row>
    <row r="491" spans="1:5">
      <c r="A491" s="427">
        <v>18900393</v>
      </c>
      <c r="B491" s="427" t="s">
        <v>1331</v>
      </c>
      <c r="C491" s="428">
        <v>14452055.529999999</v>
      </c>
      <c r="E491" s="428"/>
    </row>
    <row r="492" spans="1:5">
      <c r="A492" s="427">
        <v>18900403</v>
      </c>
      <c r="B492" s="427" t="s">
        <v>1585</v>
      </c>
      <c r="C492" s="428">
        <v>147704.71</v>
      </c>
      <c r="E492" s="428"/>
    </row>
    <row r="493" spans="1:5">
      <c r="A493" s="427">
        <v>18900413</v>
      </c>
      <c r="B493" s="427" t="s">
        <v>1589</v>
      </c>
      <c r="C493" s="428">
        <v>194015.84</v>
      </c>
      <c r="E493" s="428"/>
    </row>
    <row r="494" spans="1:5">
      <c r="A494" s="427">
        <v>18900423</v>
      </c>
      <c r="B494" s="427" t="s">
        <v>1586</v>
      </c>
      <c r="C494" s="428">
        <v>773338.05</v>
      </c>
      <c r="E494" s="428"/>
    </row>
    <row r="495" spans="1:5">
      <c r="A495" s="427">
        <v>18900433</v>
      </c>
      <c r="B495" s="427" t="s">
        <v>1671</v>
      </c>
      <c r="C495" s="428">
        <v>4611568.6900000004</v>
      </c>
      <c r="E495" s="428"/>
    </row>
    <row r="496" spans="1:5">
      <c r="A496" s="427">
        <v>18900443</v>
      </c>
      <c r="B496" s="427" t="s">
        <v>1856</v>
      </c>
      <c r="C496" s="428">
        <v>98259.17</v>
      </c>
      <c r="E496" s="428"/>
    </row>
    <row r="497" spans="1:5">
      <c r="A497" s="427">
        <v>18900451</v>
      </c>
      <c r="B497" s="427" t="s">
        <v>1909</v>
      </c>
      <c r="C497" s="428">
        <v>33324.129999999997</v>
      </c>
      <c r="E497" s="428"/>
    </row>
    <row r="498" spans="1:5">
      <c r="A498" s="427">
        <v>18900452</v>
      </c>
      <c r="B498" s="427" t="s">
        <v>1909</v>
      </c>
      <c r="C498" s="428">
        <v>20424.439999999999</v>
      </c>
      <c r="E498" s="428"/>
    </row>
    <row r="499" spans="1:5">
      <c r="A499" s="427">
        <v>18900533</v>
      </c>
      <c r="B499" s="427" t="s">
        <v>1672</v>
      </c>
      <c r="C499" s="428">
        <v>779363.99</v>
      </c>
      <c r="E499" s="428"/>
    </row>
    <row r="500" spans="1:5">
      <c r="A500" s="427">
        <v>19000003</v>
      </c>
      <c r="B500" s="427" t="s">
        <v>45</v>
      </c>
      <c r="C500" s="428">
        <v>3140859.39</v>
      </c>
      <c r="E500" s="428"/>
    </row>
    <row r="501" spans="1:5">
      <c r="A501" s="427">
        <v>19000013</v>
      </c>
      <c r="B501" s="427" t="s">
        <v>382</v>
      </c>
      <c r="C501" s="428">
        <v>2911169.58</v>
      </c>
      <c r="E501" s="428"/>
    </row>
    <row r="502" spans="1:5">
      <c r="A502" s="427">
        <v>19000032</v>
      </c>
      <c r="B502" s="427" t="s">
        <v>979</v>
      </c>
      <c r="C502" s="428">
        <v>18299545.449999999</v>
      </c>
      <c r="E502" s="428"/>
    </row>
    <row r="503" spans="1:5">
      <c r="A503" s="427">
        <v>19000042</v>
      </c>
      <c r="B503" s="427" t="s">
        <v>995</v>
      </c>
      <c r="C503" s="428">
        <v>6049371.71</v>
      </c>
      <c r="E503" s="428"/>
    </row>
    <row r="504" spans="1:5">
      <c r="A504" s="427">
        <v>19000043</v>
      </c>
      <c r="B504" s="427" t="s">
        <v>3</v>
      </c>
      <c r="C504" s="428">
        <v>8101749.6399999997</v>
      </c>
      <c r="E504" s="428"/>
    </row>
    <row r="505" spans="1:5">
      <c r="A505" s="427">
        <v>19000081</v>
      </c>
      <c r="B505" s="427" t="s">
        <v>942</v>
      </c>
      <c r="C505" s="428">
        <v>26177575.629999999</v>
      </c>
      <c r="E505" s="428"/>
    </row>
    <row r="506" spans="1:5">
      <c r="A506" s="427">
        <v>19000091</v>
      </c>
      <c r="B506" s="427" t="s">
        <v>341</v>
      </c>
      <c r="C506" s="428">
        <v>12837761.390000001</v>
      </c>
      <c r="E506" s="428"/>
    </row>
    <row r="507" spans="1:5">
      <c r="A507" s="427">
        <v>19000093</v>
      </c>
      <c r="B507" s="427" t="s">
        <v>387</v>
      </c>
      <c r="C507" s="428">
        <v>4623721.51</v>
      </c>
      <c r="E507" s="428"/>
    </row>
    <row r="508" spans="1:5">
      <c r="A508" s="427">
        <v>19000103</v>
      </c>
      <c r="B508" s="427" t="s">
        <v>1819</v>
      </c>
      <c r="C508" s="428">
        <v>1117918.3700000001</v>
      </c>
      <c r="E508" s="428"/>
    </row>
    <row r="509" spans="1:5">
      <c r="A509" s="427">
        <v>19000111</v>
      </c>
      <c r="B509" s="427" t="s">
        <v>459</v>
      </c>
      <c r="C509" s="428">
        <v>1120183.3799999999</v>
      </c>
      <c r="E509" s="428"/>
    </row>
    <row r="510" spans="1:5">
      <c r="A510" s="427">
        <v>19000112</v>
      </c>
      <c r="B510" s="427" t="s">
        <v>1096</v>
      </c>
      <c r="C510" s="428">
        <v>37783.699999999997</v>
      </c>
      <c r="E510" s="428"/>
    </row>
    <row r="511" spans="1:5">
      <c r="A511" s="427">
        <v>19000122</v>
      </c>
      <c r="B511" s="427" t="s">
        <v>1200</v>
      </c>
      <c r="C511" s="428">
        <v>-95579.13</v>
      </c>
      <c r="E511" s="428"/>
    </row>
    <row r="512" spans="1:5">
      <c r="A512" s="427">
        <v>19000133</v>
      </c>
      <c r="B512" s="427" t="s">
        <v>538</v>
      </c>
      <c r="C512" s="428">
        <v>13718637.85</v>
      </c>
      <c r="E512" s="428"/>
    </row>
    <row r="513" spans="1:5">
      <c r="A513" s="427">
        <v>19000151</v>
      </c>
      <c r="B513" s="427" t="s">
        <v>69</v>
      </c>
      <c r="C513" s="428">
        <v>423216.47</v>
      </c>
      <c r="E513" s="428"/>
    </row>
    <row r="514" spans="1:5">
      <c r="A514" s="427">
        <v>19000181</v>
      </c>
      <c r="B514" s="427" t="s">
        <v>500</v>
      </c>
      <c r="C514" s="428">
        <v>-1148162.1499999999</v>
      </c>
      <c r="E514" s="428"/>
    </row>
    <row r="515" spans="1:5">
      <c r="A515" s="427">
        <v>19000193</v>
      </c>
      <c r="B515" s="427" t="s">
        <v>1542</v>
      </c>
      <c r="C515" s="428">
        <v>17207.97</v>
      </c>
      <c r="E515" s="428"/>
    </row>
    <row r="516" spans="1:5">
      <c r="A516" s="427">
        <v>19000251</v>
      </c>
      <c r="B516" s="427" t="s">
        <v>363</v>
      </c>
      <c r="C516" s="428">
        <v>17226.759999999998</v>
      </c>
      <c r="E516" s="428"/>
    </row>
    <row r="517" spans="1:5">
      <c r="A517" s="427">
        <v>19000283</v>
      </c>
      <c r="B517" s="427" t="s">
        <v>830</v>
      </c>
      <c r="C517" s="428">
        <v>2425588.63</v>
      </c>
      <c r="E517" s="428"/>
    </row>
    <row r="518" spans="1:5">
      <c r="A518" s="427">
        <v>19000361</v>
      </c>
      <c r="B518" s="427" t="s">
        <v>573</v>
      </c>
      <c r="C518" s="428">
        <v>159437</v>
      </c>
      <c r="E518" s="428"/>
    </row>
    <row r="519" spans="1:5">
      <c r="A519" s="427">
        <v>19000371</v>
      </c>
      <c r="B519" s="427" t="s">
        <v>574</v>
      </c>
      <c r="C519" s="428">
        <v>39010.93</v>
      </c>
      <c r="E519" s="428"/>
    </row>
    <row r="520" spans="1:5">
      <c r="A520" s="427">
        <v>19000403</v>
      </c>
      <c r="B520" s="427" t="s">
        <v>124</v>
      </c>
      <c r="C520" s="428">
        <v>156778.54999999999</v>
      </c>
      <c r="E520" s="428"/>
    </row>
    <row r="521" spans="1:5">
      <c r="A521" s="427">
        <v>19000441</v>
      </c>
      <c r="B521" s="427" t="s">
        <v>149</v>
      </c>
      <c r="C521" s="428">
        <v>5222601.24</v>
      </c>
      <c r="E521" s="428"/>
    </row>
    <row r="522" spans="1:5">
      <c r="A522" s="427">
        <v>19000443</v>
      </c>
      <c r="B522" s="427" t="s">
        <v>253</v>
      </c>
      <c r="C522" s="428">
        <v>77544034.310000002</v>
      </c>
      <c r="E522" s="428"/>
    </row>
    <row r="523" spans="1:5">
      <c r="A523" s="427">
        <v>19000453</v>
      </c>
      <c r="B523" s="427" t="s">
        <v>254</v>
      </c>
      <c r="C523" s="428">
        <v>6201740.9000000004</v>
      </c>
      <c r="E523" s="428"/>
    </row>
    <row r="524" spans="1:5">
      <c r="A524" s="427">
        <v>19000463</v>
      </c>
      <c r="B524" s="427" t="s">
        <v>255</v>
      </c>
      <c r="C524" s="428">
        <v>-1126475.46</v>
      </c>
      <c r="E524" s="428"/>
    </row>
    <row r="525" spans="1:5">
      <c r="A525" s="427">
        <v>19000471</v>
      </c>
      <c r="B525" s="427" t="s">
        <v>402</v>
      </c>
      <c r="C525" s="428">
        <v>3657633.9</v>
      </c>
      <c r="E525" s="428"/>
    </row>
    <row r="526" spans="1:5">
      <c r="A526" s="427">
        <v>19000473</v>
      </c>
      <c r="B526" s="427" t="s">
        <v>1171</v>
      </c>
      <c r="C526" s="428">
        <v>2562568</v>
      </c>
      <c r="E526" s="428"/>
    </row>
    <row r="527" spans="1:5">
      <c r="A527" s="427">
        <v>19000491</v>
      </c>
      <c r="B527" s="427" t="s">
        <v>1439</v>
      </c>
      <c r="C527" s="428">
        <v>2090026.75</v>
      </c>
      <c r="E527" s="428"/>
    </row>
    <row r="528" spans="1:5">
      <c r="A528" s="427">
        <v>19000551</v>
      </c>
      <c r="B528" s="427" t="s">
        <v>1919</v>
      </c>
      <c r="C528" s="428">
        <v>1965399</v>
      </c>
      <c r="E528" s="428"/>
    </row>
    <row r="529" spans="1:5">
      <c r="A529" s="427">
        <v>19000552</v>
      </c>
      <c r="B529" s="427" t="s">
        <v>1420</v>
      </c>
      <c r="C529" s="428">
        <v>765140.24</v>
      </c>
    </row>
    <row r="530" spans="1:5">
      <c r="A530" s="427">
        <v>19000553</v>
      </c>
      <c r="B530" s="427" t="s">
        <v>31</v>
      </c>
      <c r="C530" s="428">
        <v>241142.82</v>
      </c>
      <c r="E530" s="428"/>
    </row>
    <row r="531" spans="1:5">
      <c r="A531" s="427">
        <v>19000562</v>
      </c>
      <c r="B531" s="427" t="s">
        <v>383</v>
      </c>
      <c r="C531" s="428">
        <v>1602040.3</v>
      </c>
      <c r="E531" s="428"/>
    </row>
    <row r="532" spans="1:5">
      <c r="A532" s="427">
        <v>19000563</v>
      </c>
      <c r="B532" s="427" t="s">
        <v>1178</v>
      </c>
      <c r="C532" s="427">
        <v>0.02</v>
      </c>
      <c r="E532" s="428"/>
    </row>
    <row r="533" spans="1:5">
      <c r="A533" s="427">
        <v>19000572</v>
      </c>
      <c r="B533" s="427" t="s">
        <v>384</v>
      </c>
      <c r="C533" s="428">
        <v>268142.34999999998</v>
      </c>
      <c r="E533" s="428"/>
    </row>
    <row r="534" spans="1:5">
      <c r="A534" s="427">
        <v>19000573</v>
      </c>
      <c r="B534" s="427" t="s">
        <v>1223</v>
      </c>
      <c r="C534" s="428">
        <v>277193.31</v>
      </c>
      <c r="E534" s="428"/>
    </row>
    <row r="535" spans="1:5">
      <c r="A535" s="427">
        <v>19000581</v>
      </c>
      <c r="B535" s="427" t="s">
        <v>86</v>
      </c>
      <c r="C535" s="428">
        <v>2947727.69</v>
      </c>
      <c r="E535" s="428"/>
    </row>
    <row r="536" spans="1:5">
      <c r="A536" s="427">
        <v>19000592</v>
      </c>
      <c r="B536" s="427" t="s">
        <v>285</v>
      </c>
      <c r="C536" s="428">
        <v>3796776.06</v>
      </c>
      <c r="E536" s="428"/>
    </row>
    <row r="537" spans="1:5">
      <c r="A537" s="427">
        <v>19000601</v>
      </c>
      <c r="B537" s="427" t="s">
        <v>1159</v>
      </c>
      <c r="C537" s="428">
        <v>171479219</v>
      </c>
      <c r="E537" s="428"/>
    </row>
    <row r="538" spans="1:5">
      <c r="A538" s="427">
        <v>19000621</v>
      </c>
      <c r="B538" s="427" t="s">
        <v>1186</v>
      </c>
      <c r="C538" s="428">
        <v>59569421.100000001</v>
      </c>
      <c r="E538" s="428"/>
    </row>
    <row r="539" spans="1:5">
      <c r="A539" s="427">
        <v>19000641</v>
      </c>
      <c r="B539" s="427" t="s">
        <v>1185</v>
      </c>
      <c r="C539" s="428">
        <v>270086.25</v>
      </c>
      <c r="E539" s="428"/>
    </row>
    <row r="540" spans="1:5">
      <c r="A540" s="427">
        <v>19000671</v>
      </c>
      <c r="B540" s="427" t="s">
        <v>1197</v>
      </c>
      <c r="C540" s="428">
        <v>32765538.120000001</v>
      </c>
      <c r="E540" s="428"/>
    </row>
    <row r="541" spans="1:5">
      <c r="A541" s="427">
        <v>19000691</v>
      </c>
      <c r="B541" s="427" t="s">
        <v>1440</v>
      </c>
      <c r="C541" s="428">
        <v>48125</v>
      </c>
      <c r="E541" s="428"/>
    </row>
    <row r="542" spans="1:5">
      <c r="A542" s="427">
        <v>19000692</v>
      </c>
      <c r="B542" s="427" t="s">
        <v>621</v>
      </c>
      <c r="C542" s="428">
        <v>26775</v>
      </c>
      <c r="E542" s="428"/>
    </row>
    <row r="543" spans="1:5">
      <c r="A543" s="427">
        <v>19000711</v>
      </c>
      <c r="B543" s="427" t="s">
        <v>1097</v>
      </c>
      <c r="C543" s="428">
        <v>580188.30000000005</v>
      </c>
      <c r="E543" s="428"/>
    </row>
    <row r="544" spans="1:5">
      <c r="A544" s="427">
        <v>19000721</v>
      </c>
      <c r="B544" s="427" t="s">
        <v>1201</v>
      </c>
      <c r="C544" s="428">
        <v>10869.86</v>
      </c>
      <c r="E544" s="428"/>
    </row>
    <row r="545" spans="1:5">
      <c r="A545" s="427">
        <v>19000731</v>
      </c>
      <c r="B545" s="427" t="s">
        <v>1272</v>
      </c>
      <c r="C545" s="428">
        <v>142220.45000000001</v>
      </c>
      <c r="E545" s="428"/>
    </row>
    <row r="546" spans="1:5">
      <c r="A546" s="427">
        <v>19000732</v>
      </c>
      <c r="B546" s="427" t="s">
        <v>1268</v>
      </c>
      <c r="C546" s="428">
        <v>86592.17</v>
      </c>
      <c r="E546" s="428"/>
    </row>
    <row r="547" spans="1:5">
      <c r="A547" s="427">
        <v>19000741</v>
      </c>
      <c r="B547" s="427" t="s">
        <v>1301</v>
      </c>
      <c r="C547" s="428">
        <v>288445.53999999998</v>
      </c>
      <c r="E547" s="428"/>
    </row>
    <row r="548" spans="1:5">
      <c r="A548" s="427">
        <v>19000751</v>
      </c>
      <c r="B548" s="427" t="s">
        <v>1324</v>
      </c>
      <c r="C548" s="428">
        <v>1825636.05</v>
      </c>
      <c r="E548" s="428"/>
    </row>
    <row r="549" spans="1:5">
      <c r="A549" s="427">
        <v>19000752</v>
      </c>
      <c r="B549" s="427" t="s">
        <v>1325</v>
      </c>
      <c r="C549" s="428">
        <v>976551.45</v>
      </c>
      <c r="E549" s="428"/>
    </row>
    <row r="550" spans="1:5">
      <c r="A550" s="427">
        <v>19000781</v>
      </c>
      <c r="B550" s="427" t="s">
        <v>1441</v>
      </c>
      <c r="C550" s="428">
        <v>3255646.88</v>
      </c>
      <c r="E550" s="428"/>
    </row>
    <row r="551" spans="1:5">
      <c r="A551" s="427">
        <v>19000791</v>
      </c>
      <c r="B551" s="427" t="s">
        <v>1442</v>
      </c>
      <c r="C551" s="428">
        <v>230506.46</v>
      </c>
      <c r="E551" s="428"/>
    </row>
    <row r="552" spans="1:5">
      <c r="A552" s="427">
        <v>19000801</v>
      </c>
      <c r="B552" s="427" t="s">
        <v>1443</v>
      </c>
      <c r="C552" s="428">
        <v>6795.34</v>
      </c>
      <c r="E552" s="428"/>
    </row>
    <row r="553" spans="1:5">
      <c r="A553" s="427">
        <v>19000811</v>
      </c>
      <c r="B553" s="427" t="s">
        <v>1444</v>
      </c>
      <c r="C553" s="428">
        <v>10481.450000000001</v>
      </c>
      <c r="E553" s="428"/>
    </row>
    <row r="554" spans="1:5">
      <c r="A554" s="427">
        <v>19000821</v>
      </c>
      <c r="B554" s="427" t="s">
        <v>1475</v>
      </c>
      <c r="C554" s="428">
        <v>314076.46000000002</v>
      </c>
      <c r="E554" s="428"/>
    </row>
    <row r="555" spans="1:5">
      <c r="A555" s="427">
        <v>19000831</v>
      </c>
      <c r="B555" s="427" t="s">
        <v>1513</v>
      </c>
      <c r="C555" s="428">
        <v>773612.89</v>
      </c>
    </row>
    <row r="556" spans="1:5">
      <c r="A556" s="427">
        <v>19000841</v>
      </c>
      <c r="B556" s="427" t="s">
        <v>1543</v>
      </c>
      <c r="C556" s="428">
        <v>-720327.87</v>
      </c>
      <c r="E556" s="428"/>
    </row>
    <row r="557" spans="1:5">
      <c r="A557" s="427">
        <v>19000851</v>
      </c>
      <c r="B557" s="427" t="s">
        <v>1655</v>
      </c>
      <c r="C557" s="428">
        <v>939777</v>
      </c>
      <c r="E557" s="428"/>
    </row>
    <row r="558" spans="1:5">
      <c r="A558" s="427">
        <v>19000861</v>
      </c>
      <c r="B558" s="427" t="s">
        <v>1700</v>
      </c>
      <c r="C558" s="428">
        <v>236300.08</v>
      </c>
    </row>
    <row r="559" spans="1:5">
      <c r="A559" s="427">
        <v>19000871</v>
      </c>
      <c r="B559" s="427" t="s">
        <v>2024</v>
      </c>
      <c r="C559" s="428">
        <v>1890939.75</v>
      </c>
      <c r="E559" s="428"/>
    </row>
    <row r="560" spans="1:5">
      <c r="A560" s="427">
        <v>19002003</v>
      </c>
      <c r="B560" s="427" t="s">
        <v>1805</v>
      </c>
      <c r="C560" s="428">
        <v>117980225.48999999</v>
      </c>
      <c r="E560" s="428"/>
    </row>
    <row r="561" spans="1:5">
      <c r="A561" s="427">
        <v>19003011</v>
      </c>
      <c r="B561" s="427" t="s">
        <v>1860</v>
      </c>
      <c r="C561" s="428">
        <v>1789497.85</v>
      </c>
      <c r="E561" s="428"/>
    </row>
    <row r="562" spans="1:5">
      <c r="A562" s="427">
        <v>19003021</v>
      </c>
      <c r="B562" s="427" t="s">
        <v>1878</v>
      </c>
      <c r="C562" s="428">
        <v>518029.05</v>
      </c>
      <c r="E562" s="428"/>
    </row>
    <row r="563" spans="1:5">
      <c r="A563" s="427">
        <v>19003032</v>
      </c>
      <c r="B563" s="427" t="s">
        <v>2026</v>
      </c>
      <c r="C563" s="428">
        <v>1734987.32</v>
      </c>
      <c r="E563" s="428"/>
    </row>
    <row r="564" spans="1:5">
      <c r="A564" s="427">
        <v>19003041</v>
      </c>
      <c r="B564" s="427" t="s">
        <v>2127</v>
      </c>
      <c r="C564" s="428">
        <v>3041500</v>
      </c>
      <c r="E564" s="428"/>
    </row>
    <row r="565" spans="1:5">
      <c r="A565" s="427">
        <v>19003042</v>
      </c>
      <c r="B565" s="427" t="s">
        <v>2062</v>
      </c>
      <c r="C565" s="428">
        <v>3139500</v>
      </c>
      <c r="E565" s="428"/>
    </row>
    <row r="566" spans="1:5">
      <c r="A566" s="427">
        <v>19100012</v>
      </c>
      <c r="B566" s="427" t="s">
        <v>504</v>
      </c>
      <c r="C566" s="428">
        <v>23824579.530000001</v>
      </c>
      <c r="E566" s="428"/>
    </row>
    <row r="567" spans="1:5">
      <c r="A567" s="427">
        <v>19100022</v>
      </c>
      <c r="B567" s="427" t="s">
        <v>338</v>
      </c>
      <c r="C567" s="428">
        <v>-38745661.350000001</v>
      </c>
      <c r="E567" s="428"/>
    </row>
    <row r="568" spans="1:5">
      <c r="A568" s="427">
        <v>19100132</v>
      </c>
      <c r="B568" s="427" t="s">
        <v>332</v>
      </c>
      <c r="C568" s="428">
        <v>-485079.03999999998</v>
      </c>
      <c r="E568" s="428"/>
    </row>
    <row r="569" spans="1:5">
      <c r="A569" s="427">
        <v>19100142</v>
      </c>
      <c r="B569" s="427" t="s">
        <v>333</v>
      </c>
      <c r="C569" s="428">
        <v>-679744.04</v>
      </c>
      <c r="E569" s="428"/>
    </row>
    <row r="570" spans="1:5">
      <c r="A570" s="427">
        <v>19100152</v>
      </c>
      <c r="B570" s="427" t="s">
        <v>578</v>
      </c>
      <c r="C570" s="428">
        <v>-56758.77</v>
      </c>
      <c r="E570" s="428"/>
    </row>
    <row r="571" spans="1:5">
      <c r="A571" s="427">
        <v>19100162</v>
      </c>
      <c r="B571" s="427" t="s">
        <v>136</v>
      </c>
      <c r="C571" s="428">
        <v>7795804.6799999997</v>
      </c>
      <c r="E571" s="428"/>
    </row>
    <row r="572" spans="1:5">
      <c r="A572" s="427">
        <v>20100023</v>
      </c>
      <c r="B572" s="427" t="s">
        <v>1058</v>
      </c>
      <c r="C572" s="428">
        <v>-859037.91</v>
      </c>
      <c r="E572" s="428"/>
    </row>
    <row r="573" spans="1:5">
      <c r="A573" s="427">
        <v>20700003</v>
      </c>
      <c r="B573" s="427" t="s">
        <v>664</v>
      </c>
      <c r="C573" s="428">
        <v>-122847945.22</v>
      </c>
      <c r="E573" s="428"/>
    </row>
    <row r="574" spans="1:5">
      <c r="A574" s="427">
        <v>20700013</v>
      </c>
      <c r="B574" s="427" t="s">
        <v>1010</v>
      </c>
      <c r="C574" s="428">
        <v>-338395484.31</v>
      </c>
      <c r="E574" s="428"/>
    </row>
    <row r="575" spans="1:5">
      <c r="A575" s="427">
        <v>20700023</v>
      </c>
      <c r="B575" s="427" t="s">
        <v>689</v>
      </c>
      <c r="C575" s="428">
        <v>-16901820.34</v>
      </c>
      <c r="E575" s="428"/>
    </row>
    <row r="576" spans="1:5">
      <c r="A576" s="427">
        <v>21100003</v>
      </c>
      <c r="B576" s="427" t="s">
        <v>601</v>
      </c>
      <c r="C576" s="428">
        <v>-2803605116.4699998</v>
      </c>
      <c r="E576" s="428"/>
    </row>
    <row r="577" spans="1:5">
      <c r="A577" s="427">
        <v>21100383</v>
      </c>
      <c r="B577" s="427" t="s">
        <v>6</v>
      </c>
      <c r="C577" s="428">
        <v>-491575</v>
      </c>
      <c r="E577" s="428"/>
    </row>
    <row r="578" spans="1:5">
      <c r="A578" s="427">
        <v>21400013</v>
      </c>
      <c r="B578" s="427" t="s">
        <v>532</v>
      </c>
      <c r="C578" s="428">
        <v>2148854.7200000002</v>
      </c>
      <c r="E578" s="428"/>
    </row>
    <row r="579" spans="1:5">
      <c r="A579" s="427">
        <v>21400033</v>
      </c>
      <c r="B579" s="427" t="s">
        <v>533</v>
      </c>
      <c r="C579" s="428">
        <v>4985024.68</v>
      </c>
      <c r="E579" s="428"/>
    </row>
    <row r="580" spans="1:5">
      <c r="A580" s="427">
        <v>21500023</v>
      </c>
      <c r="B580" s="427" t="s">
        <v>690</v>
      </c>
      <c r="C580" s="428">
        <v>-10766141</v>
      </c>
      <c r="E580" s="428"/>
    </row>
    <row r="581" spans="1:5">
      <c r="A581" s="427">
        <v>21500033</v>
      </c>
      <c r="B581" s="427" t="s">
        <v>1011</v>
      </c>
      <c r="C581" s="428">
        <v>-3281918</v>
      </c>
      <c r="E581" s="428"/>
    </row>
    <row r="582" spans="1:5">
      <c r="A582" s="427">
        <v>21600003</v>
      </c>
      <c r="B582" s="427" t="s">
        <v>192</v>
      </c>
      <c r="C582" s="428">
        <v>-362732983.13999999</v>
      </c>
      <c r="E582" s="428"/>
    </row>
    <row r="583" spans="1:5">
      <c r="A583" s="427">
        <v>21600011</v>
      </c>
      <c r="B583" s="427" t="s">
        <v>1123</v>
      </c>
      <c r="C583" s="428">
        <v>56263051.25</v>
      </c>
      <c r="E583" s="428"/>
    </row>
    <row r="584" spans="1:5">
      <c r="A584" s="427">
        <v>21600013</v>
      </c>
      <c r="B584" s="427" t="s">
        <v>328</v>
      </c>
      <c r="C584" s="428">
        <v>77562549.519999996</v>
      </c>
      <c r="E584" s="428"/>
    </row>
    <row r="585" spans="1:5">
      <c r="A585" s="427">
        <v>21600023</v>
      </c>
      <c r="B585" s="427" t="s">
        <v>1012</v>
      </c>
      <c r="C585" s="428">
        <v>1755001.25</v>
      </c>
      <c r="E585" s="428"/>
    </row>
    <row r="586" spans="1:5">
      <c r="A586" s="427">
        <v>21600033</v>
      </c>
      <c r="B586" s="427" t="s">
        <v>607</v>
      </c>
      <c r="C586" s="428">
        <v>1471103.62</v>
      </c>
      <c r="E586" s="428"/>
    </row>
    <row r="587" spans="1:5">
      <c r="A587" s="427">
        <v>21600053</v>
      </c>
      <c r="B587" s="427" t="s">
        <v>549</v>
      </c>
      <c r="C587" s="428">
        <v>16359946.109999999</v>
      </c>
      <c r="E587" s="428"/>
    </row>
    <row r="588" spans="1:5">
      <c r="A588" s="427">
        <v>21610013</v>
      </c>
      <c r="B588" s="427" t="s">
        <v>151</v>
      </c>
      <c r="C588" s="428">
        <v>14902924</v>
      </c>
      <c r="E588" s="428"/>
    </row>
    <row r="589" spans="1:5">
      <c r="A589" s="427">
        <v>21900103</v>
      </c>
      <c r="B589" s="427" t="s">
        <v>1941</v>
      </c>
      <c r="C589" s="428">
        <v>-14746759.1</v>
      </c>
      <c r="E589" s="428"/>
    </row>
    <row r="590" spans="1:5">
      <c r="A590" s="427">
        <v>21900113</v>
      </c>
      <c r="B590" s="427" t="s">
        <v>1942</v>
      </c>
      <c r="C590" s="428">
        <v>23147856.399999999</v>
      </c>
      <c r="E590" s="428"/>
    </row>
    <row r="591" spans="1:5">
      <c r="A591" s="427">
        <v>21900133</v>
      </c>
      <c r="B591" s="427" t="s">
        <v>1943</v>
      </c>
      <c r="C591" s="428">
        <v>447938.7</v>
      </c>
      <c r="E591" s="428"/>
    </row>
    <row r="592" spans="1:5">
      <c r="A592" s="427">
        <v>21900143</v>
      </c>
      <c r="B592" s="427" t="s">
        <v>1958</v>
      </c>
      <c r="C592" s="428">
        <v>221554383.75</v>
      </c>
      <c r="E592" s="428"/>
    </row>
    <row r="593" spans="1:5">
      <c r="A593" s="427">
        <v>21900153</v>
      </c>
      <c r="B593" s="427" t="s">
        <v>1945</v>
      </c>
      <c r="C593" s="428">
        <v>-77544034.310000002</v>
      </c>
      <c r="E593" s="428"/>
    </row>
    <row r="594" spans="1:5">
      <c r="A594" s="427">
        <v>21900163</v>
      </c>
      <c r="B594" s="427" t="s">
        <v>1959</v>
      </c>
      <c r="C594" s="428">
        <v>17719260</v>
      </c>
      <c r="E594" s="428"/>
    </row>
    <row r="595" spans="1:5">
      <c r="A595" s="427">
        <v>21900173</v>
      </c>
      <c r="B595" s="427" t="s">
        <v>1947</v>
      </c>
      <c r="C595" s="428">
        <v>-6201740.96</v>
      </c>
      <c r="E595" s="428"/>
    </row>
    <row r="596" spans="1:5">
      <c r="A596" s="427">
        <v>21900183</v>
      </c>
      <c r="B596" s="427" t="s">
        <v>1948</v>
      </c>
      <c r="C596" s="428">
        <v>-3218499.99</v>
      </c>
      <c r="E596" s="428"/>
    </row>
    <row r="597" spans="1:5">
      <c r="A597" s="427">
        <v>21900193</v>
      </c>
      <c r="B597" s="427" t="s">
        <v>1949</v>
      </c>
      <c r="C597" s="428">
        <v>1126474.9099999999</v>
      </c>
    </row>
    <row r="598" spans="1:5">
      <c r="A598" s="427">
        <v>21900223</v>
      </c>
      <c r="B598" s="427" t="s">
        <v>1933</v>
      </c>
      <c r="C598" s="428">
        <v>-156778.54999999999</v>
      </c>
      <c r="E598" s="428"/>
    </row>
    <row r="599" spans="1:5">
      <c r="A599" s="427">
        <v>21900233</v>
      </c>
      <c r="B599" s="427" t="s">
        <v>1902</v>
      </c>
      <c r="C599" s="428">
        <v>5161365.6900000004</v>
      </c>
      <c r="E599" s="428"/>
    </row>
    <row r="600" spans="1:5">
      <c r="A600" s="427">
        <v>21900243</v>
      </c>
      <c r="B600" s="427" t="s">
        <v>1950</v>
      </c>
      <c r="C600" s="428">
        <v>-8101749.7400000002</v>
      </c>
      <c r="E600" s="428"/>
    </row>
    <row r="601" spans="1:5">
      <c r="A601" s="427">
        <v>22100393</v>
      </c>
      <c r="B601" s="427" t="s">
        <v>224</v>
      </c>
      <c r="C601" s="428">
        <v>-15000000</v>
      </c>
      <c r="E601" s="428"/>
    </row>
    <row r="602" spans="1:5">
      <c r="A602" s="427">
        <v>22100413</v>
      </c>
      <c r="B602" s="427" t="s">
        <v>52</v>
      </c>
      <c r="C602" s="428">
        <v>-2000000</v>
      </c>
      <c r="E602" s="428"/>
    </row>
    <row r="603" spans="1:5">
      <c r="A603" s="427">
        <v>22100713</v>
      </c>
      <c r="B603" s="427" t="s">
        <v>246</v>
      </c>
      <c r="C603" s="428">
        <v>-300000000</v>
      </c>
      <c r="E603" s="428"/>
    </row>
    <row r="604" spans="1:5">
      <c r="A604" s="427">
        <v>22100723</v>
      </c>
      <c r="B604" s="427" t="s">
        <v>247</v>
      </c>
      <c r="C604" s="428">
        <v>-200000000</v>
      </c>
      <c r="E604" s="428"/>
    </row>
    <row r="605" spans="1:5">
      <c r="A605" s="427">
        <v>22100743</v>
      </c>
      <c r="B605" s="427" t="s">
        <v>675</v>
      </c>
      <c r="C605" s="428">
        <v>-100000000</v>
      </c>
      <c r="E605" s="428"/>
    </row>
    <row r="606" spans="1:5">
      <c r="A606" s="427">
        <v>22100823</v>
      </c>
      <c r="B606" s="427" t="s">
        <v>1033</v>
      </c>
      <c r="C606" s="428">
        <v>-250000000</v>
      </c>
      <c r="E606" s="428"/>
    </row>
    <row r="607" spans="1:5">
      <c r="A607" s="427">
        <v>22100833</v>
      </c>
      <c r="B607" s="427" t="s">
        <v>1659</v>
      </c>
      <c r="C607" s="428">
        <v>-138460000</v>
      </c>
      <c r="E607" s="428"/>
    </row>
    <row r="608" spans="1:5">
      <c r="A608" s="427">
        <v>22100843</v>
      </c>
      <c r="B608" s="427" t="s">
        <v>1660</v>
      </c>
      <c r="C608" s="428">
        <v>-23400000</v>
      </c>
      <c r="E608" s="428"/>
    </row>
    <row r="609" spans="1:5">
      <c r="A609" s="427">
        <v>22100853</v>
      </c>
      <c r="B609" s="427" t="s">
        <v>2042</v>
      </c>
      <c r="C609" s="428">
        <v>-425000000</v>
      </c>
      <c r="E609" s="428"/>
    </row>
    <row r="610" spans="1:5">
      <c r="A610" s="427">
        <v>22100923</v>
      </c>
      <c r="B610" s="427" t="s">
        <v>1319</v>
      </c>
      <c r="C610" s="428">
        <v>-250000000</v>
      </c>
      <c r="E610" s="428"/>
    </row>
    <row r="611" spans="1:5">
      <c r="A611" s="427">
        <v>22100933</v>
      </c>
      <c r="B611" s="427" t="s">
        <v>1320</v>
      </c>
      <c r="C611" s="428">
        <v>-45000000</v>
      </c>
      <c r="E611" s="428"/>
    </row>
    <row r="612" spans="1:5">
      <c r="A612" s="427">
        <v>22101023</v>
      </c>
      <c r="B612" s="427" t="s">
        <v>519</v>
      </c>
      <c r="C612" s="428">
        <v>-250000000</v>
      </c>
      <c r="E612" s="428"/>
    </row>
    <row r="613" spans="1:5">
      <c r="A613" s="427">
        <v>22101033</v>
      </c>
      <c r="B613" s="427" t="s">
        <v>1014</v>
      </c>
      <c r="C613" s="428">
        <v>-300000000</v>
      </c>
      <c r="E613" s="428"/>
    </row>
    <row r="614" spans="1:5">
      <c r="A614" s="427">
        <v>22101053</v>
      </c>
      <c r="B614" s="427" t="s">
        <v>1037</v>
      </c>
      <c r="C614" s="428">
        <v>-250000000</v>
      </c>
      <c r="E614" s="428"/>
    </row>
    <row r="615" spans="1:5">
      <c r="A615" s="427">
        <v>22101113</v>
      </c>
      <c r="B615" s="427" t="s">
        <v>848</v>
      </c>
      <c r="C615" s="428">
        <v>-350000000</v>
      </c>
      <c r="E615" s="428"/>
    </row>
    <row r="616" spans="1:5">
      <c r="A616" s="427">
        <v>22101123</v>
      </c>
      <c r="B616" s="427" t="s">
        <v>1158</v>
      </c>
      <c r="C616" s="428">
        <v>-325000000</v>
      </c>
      <c r="E616" s="428"/>
    </row>
    <row r="617" spans="1:5">
      <c r="A617" s="427">
        <v>22101133</v>
      </c>
      <c r="B617" s="427" t="s">
        <v>1154</v>
      </c>
      <c r="C617" s="428">
        <v>-250000000</v>
      </c>
      <c r="E617" s="428"/>
    </row>
    <row r="618" spans="1:5">
      <c r="A618" s="427">
        <v>22101143</v>
      </c>
      <c r="B618" s="427" t="s">
        <v>1222</v>
      </c>
      <c r="C618" s="428">
        <v>-300000000</v>
      </c>
      <c r="E618" s="428"/>
    </row>
    <row r="619" spans="1:5">
      <c r="A619" s="427">
        <v>22600083</v>
      </c>
      <c r="B619" s="427" t="s">
        <v>1218</v>
      </c>
      <c r="C619" s="428">
        <v>12762.87</v>
      </c>
      <c r="E619" s="428"/>
    </row>
    <row r="620" spans="1:5">
      <c r="A620" s="427">
        <v>22600093</v>
      </c>
      <c r="B620" s="427" t="s">
        <v>2043</v>
      </c>
      <c r="C620" s="428">
        <v>1890364.58</v>
      </c>
      <c r="E620" s="428"/>
    </row>
    <row r="621" spans="1:5">
      <c r="A621" s="427">
        <v>22820011</v>
      </c>
      <c r="B621" s="427" t="s">
        <v>996</v>
      </c>
      <c r="C621" s="428">
        <v>-137500</v>
      </c>
      <c r="E621" s="428"/>
    </row>
    <row r="622" spans="1:5">
      <c r="A622" s="427">
        <v>22820012</v>
      </c>
      <c r="B622" s="427" t="s">
        <v>997</v>
      </c>
      <c r="C622" s="428">
        <v>-76500</v>
      </c>
      <c r="E622" s="428"/>
    </row>
    <row r="623" spans="1:5">
      <c r="A623" s="427">
        <v>22830003</v>
      </c>
      <c r="B623" s="427" t="s">
        <v>536</v>
      </c>
      <c r="C623" s="428">
        <v>-56915367.119999997</v>
      </c>
      <c r="E623" s="428"/>
    </row>
    <row r="624" spans="1:5">
      <c r="A624" s="427">
        <v>22830013</v>
      </c>
      <c r="B624" s="427" t="s">
        <v>535</v>
      </c>
      <c r="C624" s="428">
        <v>-5099127.37</v>
      </c>
      <c r="E624" s="428"/>
    </row>
    <row r="625" spans="1:5">
      <c r="A625" s="427">
        <v>22830023</v>
      </c>
      <c r="B625" s="427" t="s">
        <v>735</v>
      </c>
      <c r="C625" s="428">
        <v>-52868323.75</v>
      </c>
    </row>
    <row r="626" spans="1:5">
      <c r="A626" s="427">
        <v>22830033</v>
      </c>
      <c r="B626" s="427" t="s">
        <v>1336</v>
      </c>
      <c r="C626" s="428">
        <v>-1505500</v>
      </c>
      <c r="E626" s="428"/>
    </row>
    <row r="627" spans="1:5">
      <c r="A627" s="427">
        <v>22830043</v>
      </c>
      <c r="B627" s="427" t="s">
        <v>1679</v>
      </c>
      <c r="C627" s="428">
        <v>-120904.63</v>
      </c>
      <c r="E627" s="428"/>
    </row>
    <row r="628" spans="1:5">
      <c r="A628" s="427">
        <v>22830053</v>
      </c>
      <c r="B628" s="427" t="s">
        <v>1809</v>
      </c>
      <c r="C628" s="428">
        <v>-1435000</v>
      </c>
      <c r="E628" s="428"/>
    </row>
    <row r="629" spans="1:5">
      <c r="A629" s="427">
        <v>22830063</v>
      </c>
      <c r="B629" s="427" t="s">
        <v>1847</v>
      </c>
      <c r="C629" s="428">
        <v>-89322</v>
      </c>
      <c r="E629" s="428"/>
    </row>
    <row r="630" spans="1:5">
      <c r="A630" s="427">
        <v>22830073</v>
      </c>
      <c r="B630" s="427" t="s">
        <v>1848</v>
      </c>
      <c r="C630" s="428">
        <v>-164230.5</v>
      </c>
      <c r="E630" s="428"/>
    </row>
    <row r="631" spans="1:5">
      <c r="A631" s="427">
        <v>22840012</v>
      </c>
      <c r="B631" s="427" t="s">
        <v>1408</v>
      </c>
      <c r="C631" s="428">
        <v>-609250</v>
      </c>
      <c r="E631" s="428"/>
    </row>
    <row r="632" spans="1:5">
      <c r="A632" s="427">
        <v>22840021</v>
      </c>
      <c r="B632" s="427" t="s">
        <v>863</v>
      </c>
      <c r="C632" s="428">
        <v>-198375.75</v>
      </c>
      <c r="E632" s="428"/>
    </row>
    <row r="633" spans="1:5">
      <c r="A633" s="427">
        <v>22840022</v>
      </c>
      <c r="B633" s="427" t="s">
        <v>1409</v>
      </c>
      <c r="C633" s="428">
        <v>-628040.44999999995</v>
      </c>
      <c r="E633" s="428"/>
    </row>
    <row r="634" spans="1:5">
      <c r="A634" s="427">
        <v>22840031</v>
      </c>
      <c r="B634" s="427" t="s">
        <v>878</v>
      </c>
      <c r="C634" s="428">
        <v>-258000</v>
      </c>
    </row>
    <row r="635" spans="1:5">
      <c r="A635" s="427">
        <v>22840032</v>
      </c>
      <c r="B635" s="427" t="s">
        <v>1410</v>
      </c>
      <c r="C635" s="428">
        <v>-3298077.33</v>
      </c>
      <c r="E635" s="428"/>
    </row>
    <row r="636" spans="1:5">
      <c r="A636" s="427">
        <v>22840042</v>
      </c>
      <c r="B636" s="427" t="s">
        <v>1411</v>
      </c>
      <c r="C636" s="428">
        <v>-229267.22</v>
      </c>
      <c r="E636" s="428"/>
    </row>
    <row r="637" spans="1:5">
      <c r="A637" s="427">
        <v>22840051</v>
      </c>
      <c r="B637" s="427" t="s">
        <v>879</v>
      </c>
      <c r="C637" s="428">
        <v>-30000</v>
      </c>
      <c r="E637" s="428"/>
    </row>
    <row r="638" spans="1:5">
      <c r="A638" s="427">
        <v>22840062</v>
      </c>
      <c r="B638" s="427" t="s">
        <v>1413</v>
      </c>
      <c r="C638" s="428">
        <v>-1269906.45</v>
      </c>
      <c r="E638" s="428"/>
    </row>
    <row r="639" spans="1:5">
      <c r="A639" s="427">
        <v>22840081</v>
      </c>
      <c r="B639" s="427" t="s">
        <v>864</v>
      </c>
      <c r="C639" s="428">
        <v>-550000</v>
      </c>
      <c r="E639" s="428"/>
    </row>
    <row r="640" spans="1:5">
      <c r="A640" s="427">
        <v>22840082</v>
      </c>
      <c r="B640" s="427" t="s">
        <v>1414</v>
      </c>
      <c r="C640" s="428">
        <v>-2359079.77</v>
      </c>
      <c r="E640" s="428"/>
    </row>
    <row r="641" spans="1:5">
      <c r="A641" s="427">
        <v>22840092</v>
      </c>
      <c r="B641" s="427" t="s">
        <v>1415</v>
      </c>
      <c r="C641" s="428">
        <v>-2050000</v>
      </c>
      <c r="E641" s="428"/>
    </row>
    <row r="642" spans="1:5">
      <c r="A642" s="427">
        <v>22840102</v>
      </c>
      <c r="B642" s="427" t="s">
        <v>1416</v>
      </c>
      <c r="C642" s="428">
        <v>-509729.84</v>
      </c>
      <c r="E642" s="428"/>
    </row>
    <row r="643" spans="1:5">
      <c r="A643" s="427">
        <v>22840111</v>
      </c>
      <c r="B643" s="427" t="s">
        <v>880</v>
      </c>
      <c r="C643" s="428">
        <v>-20000</v>
      </c>
      <c r="E643" s="428"/>
    </row>
    <row r="644" spans="1:5">
      <c r="A644" s="427">
        <v>22840112</v>
      </c>
      <c r="B644" s="427" t="s">
        <v>1417</v>
      </c>
      <c r="C644" s="428">
        <v>-200000</v>
      </c>
      <c r="E644" s="428"/>
    </row>
    <row r="645" spans="1:5">
      <c r="A645" s="427">
        <v>22840122</v>
      </c>
      <c r="B645" s="427" t="s">
        <v>1418</v>
      </c>
      <c r="C645" s="428">
        <v>-140000</v>
      </c>
      <c r="E645" s="428"/>
    </row>
    <row r="646" spans="1:5">
      <c r="A646" s="427">
        <v>22840131</v>
      </c>
      <c r="B646" s="427" t="s">
        <v>865</v>
      </c>
      <c r="C646" s="428">
        <v>-500000</v>
      </c>
      <c r="E646" s="428"/>
    </row>
    <row r="647" spans="1:5">
      <c r="A647" s="427">
        <v>22840132</v>
      </c>
      <c r="B647" s="427" t="s">
        <v>1419</v>
      </c>
      <c r="C647" s="428">
        <v>-100000</v>
      </c>
      <c r="E647" s="428"/>
    </row>
    <row r="648" spans="1:5">
      <c r="A648" s="427">
        <v>22840161</v>
      </c>
      <c r="B648" s="427" t="s">
        <v>866</v>
      </c>
      <c r="C648" s="428">
        <v>-340622.45</v>
      </c>
      <c r="E648" s="428"/>
    </row>
    <row r="649" spans="1:5">
      <c r="A649" s="427">
        <v>22840162</v>
      </c>
      <c r="B649" s="427" t="s">
        <v>1884</v>
      </c>
      <c r="C649" s="428">
        <v>-212895.87</v>
      </c>
      <c r="E649" s="428"/>
    </row>
    <row r="650" spans="1:5">
      <c r="A650" s="427">
        <v>22840171</v>
      </c>
      <c r="B650" s="427" t="s">
        <v>867</v>
      </c>
      <c r="C650" s="428">
        <v>-50000</v>
      </c>
      <c r="E650" s="428"/>
    </row>
    <row r="651" spans="1:5">
      <c r="A651" s="427">
        <v>22840181</v>
      </c>
      <c r="B651" s="427" t="s">
        <v>881</v>
      </c>
      <c r="C651" s="428">
        <v>-2992681.55</v>
      </c>
      <c r="E651" s="428"/>
    </row>
    <row r="652" spans="1:5">
      <c r="A652" s="427">
        <v>22840191</v>
      </c>
      <c r="B652" s="427" t="s">
        <v>868</v>
      </c>
      <c r="C652" s="428">
        <v>-250000</v>
      </c>
      <c r="E652" s="428"/>
    </row>
    <row r="653" spans="1:5">
      <c r="A653" s="427">
        <v>22840221</v>
      </c>
      <c r="B653" s="427" t="s">
        <v>889</v>
      </c>
      <c r="C653" s="428">
        <v>-102002.61</v>
      </c>
      <c r="E653" s="428"/>
    </row>
    <row r="654" spans="1:5">
      <c r="A654" s="427">
        <v>22840231</v>
      </c>
      <c r="B654" s="427" t="s">
        <v>205</v>
      </c>
      <c r="C654" s="428">
        <v>-75000</v>
      </c>
      <c r="E654" s="428"/>
    </row>
    <row r="655" spans="1:5">
      <c r="A655" s="427">
        <v>22840251</v>
      </c>
      <c r="B655" s="427" t="s">
        <v>496</v>
      </c>
      <c r="C655" s="428">
        <v>-11708823</v>
      </c>
      <c r="E655" s="428"/>
    </row>
    <row r="656" spans="1:5">
      <c r="A656" s="427">
        <v>22840281</v>
      </c>
      <c r="B656" s="427" t="s">
        <v>1259</v>
      </c>
      <c r="C656" s="428">
        <v>-50000</v>
      </c>
      <c r="E656" s="428"/>
    </row>
    <row r="657" spans="1:5">
      <c r="A657" s="427">
        <v>22840301</v>
      </c>
      <c r="B657" s="427" t="s">
        <v>1371</v>
      </c>
      <c r="C657" s="428">
        <v>-124919.19</v>
      </c>
      <c r="E657" s="428"/>
    </row>
    <row r="658" spans="1:5">
      <c r="A658" s="427">
        <v>22840311</v>
      </c>
      <c r="B658" s="427" t="s">
        <v>1372</v>
      </c>
      <c r="C658" s="428">
        <v>-95304.25</v>
      </c>
      <c r="E658" s="428"/>
    </row>
    <row r="659" spans="1:5">
      <c r="A659" s="427">
        <v>22840321</v>
      </c>
      <c r="B659" s="427" t="s">
        <v>1528</v>
      </c>
      <c r="C659" s="428">
        <v>-145393439</v>
      </c>
      <c r="E659" s="428"/>
    </row>
    <row r="660" spans="1:5">
      <c r="A660" s="427">
        <v>22840331</v>
      </c>
      <c r="B660" s="427" t="s">
        <v>1885</v>
      </c>
      <c r="C660" s="428">
        <v>-76421592</v>
      </c>
      <c r="E660" s="428"/>
    </row>
    <row r="661" spans="1:5">
      <c r="A661" s="427">
        <v>22840332</v>
      </c>
      <c r="B661" s="427" t="s">
        <v>1412</v>
      </c>
      <c r="C661" s="428">
        <v>-21308626.59</v>
      </c>
      <c r="E661" s="428"/>
    </row>
    <row r="662" spans="1:5">
      <c r="A662" s="427">
        <v>22840341</v>
      </c>
      <c r="B662" s="427" t="s">
        <v>1864</v>
      </c>
      <c r="C662" s="428">
        <v>-26777797</v>
      </c>
      <c r="E662" s="428"/>
    </row>
    <row r="663" spans="1:5">
      <c r="A663" s="427">
        <v>22841001</v>
      </c>
      <c r="B663" s="427" t="s">
        <v>869</v>
      </c>
      <c r="C663" s="428">
        <v>-4610484.08</v>
      </c>
      <c r="E663" s="428"/>
    </row>
    <row r="664" spans="1:5">
      <c r="A664" s="427">
        <v>23001021</v>
      </c>
      <c r="B664" s="427" t="s">
        <v>7</v>
      </c>
      <c r="C664" s="428">
        <v>-18930910.329999998</v>
      </c>
      <c r="E664" s="428"/>
    </row>
    <row r="665" spans="1:5">
      <c r="A665" s="427">
        <v>23001031</v>
      </c>
      <c r="B665" s="427" t="s">
        <v>597</v>
      </c>
      <c r="C665" s="428">
        <v>-19317817.600000001</v>
      </c>
      <c r="E665" s="428"/>
    </row>
    <row r="666" spans="1:5">
      <c r="A666" s="427">
        <v>23001041</v>
      </c>
      <c r="B666" s="427" t="s">
        <v>174</v>
      </c>
      <c r="C666" s="428">
        <v>-1331524.02</v>
      </c>
      <c r="E666" s="428"/>
    </row>
    <row r="667" spans="1:5">
      <c r="A667" s="427">
        <v>23001043</v>
      </c>
      <c r="B667" s="427" t="s">
        <v>1537</v>
      </c>
      <c r="C667" s="428">
        <v>-912872.4</v>
      </c>
      <c r="E667" s="428"/>
    </row>
    <row r="668" spans="1:5">
      <c r="A668" s="427">
        <v>23001061</v>
      </c>
      <c r="B668" s="427" t="s">
        <v>537</v>
      </c>
      <c r="C668" s="428">
        <v>-7913336.7599999998</v>
      </c>
      <c r="E668" s="428"/>
    </row>
    <row r="669" spans="1:5">
      <c r="A669" s="427">
        <v>23001071</v>
      </c>
      <c r="B669" s="427" t="s">
        <v>434</v>
      </c>
      <c r="C669" s="428">
        <v>-8924015.6199999992</v>
      </c>
      <c r="E669" s="428"/>
    </row>
    <row r="670" spans="1:5">
      <c r="A670" s="427">
        <v>23001092</v>
      </c>
      <c r="B670" s="427" t="s">
        <v>266</v>
      </c>
      <c r="C670" s="428">
        <v>-7376866.1200000001</v>
      </c>
      <c r="E670" s="428"/>
    </row>
    <row r="671" spans="1:5">
      <c r="A671" s="427">
        <v>23001131</v>
      </c>
      <c r="B671" s="427" t="s">
        <v>1358</v>
      </c>
      <c r="C671" s="428">
        <v>-6850316.0099999998</v>
      </c>
      <c r="E671" s="428"/>
    </row>
    <row r="672" spans="1:5">
      <c r="A672" s="427">
        <v>23001141</v>
      </c>
      <c r="B672" s="427" t="s">
        <v>1533</v>
      </c>
      <c r="C672" s="428">
        <v>-550252.68999999994</v>
      </c>
      <c r="E672" s="428"/>
    </row>
    <row r="673" spans="1:5">
      <c r="A673" s="427">
        <v>23001151</v>
      </c>
      <c r="B673" s="427" t="s">
        <v>1632</v>
      </c>
      <c r="C673" s="428">
        <v>-282805.89</v>
      </c>
      <c r="E673" s="428"/>
    </row>
    <row r="674" spans="1:5">
      <c r="A674" s="427">
        <v>23001231</v>
      </c>
      <c r="B674" s="427" t="s">
        <v>1514</v>
      </c>
      <c r="C674" s="428">
        <v>-1141022.3600000001</v>
      </c>
      <c r="E674" s="428"/>
    </row>
    <row r="675" spans="1:5">
      <c r="A675" s="427">
        <v>23002011</v>
      </c>
      <c r="B675" s="427" t="s">
        <v>1000</v>
      </c>
      <c r="C675" s="428">
        <v>-881983.76</v>
      </c>
      <c r="E675" s="428"/>
    </row>
    <row r="676" spans="1:5">
      <c r="A676" s="427">
        <v>23002041</v>
      </c>
      <c r="B676" s="427" t="s">
        <v>623</v>
      </c>
      <c r="C676" s="428">
        <v>-7003001.4000000004</v>
      </c>
      <c r="E676" s="428"/>
    </row>
    <row r="677" spans="1:5">
      <c r="A677" s="427">
        <v>23002061</v>
      </c>
      <c r="B677" s="427" t="s">
        <v>24</v>
      </c>
      <c r="C677" s="428">
        <v>114248</v>
      </c>
      <c r="E677" s="428"/>
    </row>
    <row r="678" spans="1:5">
      <c r="A678" s="427">
        <v>23002071</v>
      </c>
      <c r="B678" s="427" t="s">
        <v>16</v>
      </c>
      <c r="C678" s="428">
        <v>266857.81</v>
      </c>
      <c r="E678" s="428"/>
    </row>
    <row r="679" spans="1:5">
      <c r="A679" s="427">
        <v>23002072</v>
      </c>
      <c r="B679" s="427" t="s">
        <v>1538</v>
      </c>
      <c r="C679" s="428">
        <v>1804646.16</v>
      </c>
      <c r="E679" s="428"/>
    </row>
    <row r="680" spans="1:5">
      <c r="A680" s="427">
        <v>23002091</v>
      </c>
      <c r="B680" s="427" t="s">
        <v>267</v>
      </c>
      <c r="C680" s="428">
        <v>-381105.81</v>
      </c>
      <c r="E680" s="428"/>
    </row>
    <row r="681" spans="1:5">
      <c r="A681" s="427">
        <v>23002092</v>
      </c>
      <c r="B681" s="427" t="s">
        <v>268</v>
      </c>
      <c r="C681" s="428">
        <v>-1804646.16</v>
      </c>
      <c r="E681" s="428"/>
    </row>
    <row r="682" spans="1:5">
      <c r="A682" s="427">
        <v>23108323</v>
      </c>
      <c r="B682" s="427" t="s">
        <v>54</v>
      </c>
      <c r="C682" s="428">
        <v>-39000000</v>
      </c>
      <c r="E682" s="428"/>
    </row>
    <row r="683" spans="1:5">
      <c r="A683" s="427">
        <v>23108383</v>
      </c>
      <c r="B683" s="427" t="s">
        <v>509</v>
      </c>
      <c r="C683" s="428">
        <v>-40500000</v>
      </c>
      <c r="E683" s="428"/>
    </row>
    <row r="684" spans="1:5">
      <c r="A684" s="427">
        <v>23200011</v>
      </c>
      <c r="B684" s="427" t="s">
        <v>957</v>
      </c>
      <c r="C684" s="428">
        <v>-7914794.1299999999</v>
      </c>
      <c r="E684" s="428"/>
    </row>
    <row r="685" spans="1:5">
      <c r="A685" s="427">
        <v>23200031</v>
      </c>
      <c r="B685" s="427" t="s">
        <v>198</v>
      </c>
      <c r="C685" s="428">
        <v>-29625544.02</v>
      </c>
      <c r="E685" s="428"/>
    </row>
    <row r="686" spans="1:5">
      <c r="A686" s="427">
        <v>23200033</v>
      </c>
      <c r="B686" s="427" t="s">
        <v>199</v>
      </c>
      <c r="C686" s="428">
        <v>-615933.84</v>
      </c>
    </row>
    <row r="687" spans="1:5">
      <c r="A687" s="427">
        <v>23200041</v>
      </c>
      <c r="B687" s="427" t="s">
        <v>406</v>
      </c>
      <c r="C687" s="428">
        <v>-8698973</v>
      </c>
      <c r="E687" s="428"/>
    </row>
    <row r="688" spans="1:5">
      <c r="A688" s="427">
        <v>23200051</v>
      </c>
      <c r="B688" s="427" t="s">
        <v>407</v>
      </c>
      <c r="C688" s="428">
        <v>-6924629.1600000001</v>
      </c>
    </row>
    <row r="689" spans="1:5">
      <c r="A689" s="427">
        <v>23200061</v>
      </c>
      <c r="B689" s="427" t="s">
        <v>169</v>
      </c>
      <c r="C689" s="428">
        <v>-15775185.039999999</v>
      </c>
      <c r="E689" s="428"/>
    </row>
    <row r="690" spans="1:5">
      <c r="A690" s="427">
        <v>23200063</v>
      </c>
      <c r="B690" s="427" t="s">
        <v>1191</v>
      </c>
      <c r="C690" s="428">
        <v>-2986601.86</v>
      </c>
    </row>
    <row r="691" spans="1:5">
      <c r="A691" s="427">
        <v>23200071</v>
      </c>
      <c r="B691" s="427" t="s">
        <v>1019</v>
      </c>
      <c r="C691" s="428">
        <v>-594071.09</v>
      </c>
    </row>
    <row r="692" spans="1:5">
      <c r="A692" s="427">
        <v>23200081</v>
      </c>
      <c r="B692" s="427" t="s">
        <v>1020</v>
      </c>
      <c r="C692" s="428">
        <v>-3609433.12</v>
      </c>
    </row>
    <row r="693" spans="1:5">
      <c r="A693" s="427">
        <v>23200101</v>
      </c>
      <c r="B693" s="427" t="s">
        <v>403</v>
      </c>
      <c r="C693" s="427">
        <v>-1.92</v>
      </c>
    </row>
    <row r="694" spans="1:5">
      <c r="A694" s="427">
        <v>23200103</v>
      </c>
      <c r="B694" s="427" t="s">
        <v>50</v>
      </c>
      <c r="C694" s="428">
        <v>-64137.51</v>
      </c>
    </row>
    <row r="695" spans="1:5">
      <c r="A695" s="427">
        <v>23200111</v>
      </c>
      <c r="B695" s="427" t="s">
        <v>1021</v>
      </c>
      <c r="C695" s="428">
        <v>-288762.51</v>
      </c>
    </row>
    <row r="696" spans="1:5">
      <c r="A696" s="427">
        <v>23200121</v>
      </c>
      <c r="B696" s="427" t="s">
        <v>890</v>
      </c>
      <c r="C696" s="428">
        <v>-225742.34</v>
      </c>
    </row>
    <row r="697" spans="1:5">
      <c r="A697" s="427">
        <v>23200153</v>
      </c>
      <c r="B697" s="427" t="s">
        <v>1843</v>
      </c>
      <c r="C697" s="428">
        <v>-8474.89</v>
      </c>
    </row>
    <row r="698" spans="1:5">
      <c r="A698" s="427">
        <v>23200221</v>
      </c>
      <c r="B698" s="427" t="s">
        <v>2067</v>
      </c>
      <c r="C698" s="427">
        <v>0.02</v>
      </c>
    </row>
    <row r="699" spans="1:5">
      <c r="A699" s="427">
        <v>23200222</v>
      </c>
      <c r="B699" s="427" t="s">
        <v>120</v>
      </c>
      <c r="C699" s="428">
        <v>-9988690.0099999998</v>
      </c>
    </row>
    <row r="700" spans="1:5">
      <c r="A700" s="427">
        <v>23200242</v>
      </c>
      <c r="B700" s="427" t="s">
        <v>922</v>
      </c>
      <c r="C700" s="428">
        <v>-25293586.690000001</v>
      </c>
    </row>
    <row r="701" spans="1:5">
      <c r="A701" s="427">
        <v>23200281</v>
      </c>
      <c r="B701" s="427" t="s">
        <v>2012</v>
      </c>
      <c r="C701" s="427">
        <v>-254.59</v>
      </c>
    </row>
    <row r="702" spans="1:5">
      <c r="A702" s="427">
        <v>23200282</v>
      </c>
      <c r="B702" s="427" t="s">
        <v>2013</v>
      </c>
      <c r="C702" s="428">
        <v>-4941.2700000000004</v>
      </c>
    </row>
    <row r="703" spans="1:5">
      <c r="A703" s="427">
        <v>23200333</v>
      </c>
      <c r="B703" s="427" t="s">
        <v>528</v>
      </c>
      <c r="C703" s="428">
        <v>-13210631</v>
      </c>
    </row>
    <row r="704" spans="1:5">
      <c r="A704" s="427">
        <v>23200483</v>
      </c>
      <c r="B704" s="427" t="s">
        <v>324</v>
      </c>
      <c r="C704" s="428">
        <v>-12708467.039999999</v>
      </c>
      <c r="E704" s="428"/>
    </row>
    <row r="705" spans="1:5">
      <c r="A705" s="427">
        <v>23200493</v>
      </c>
      <c r="B705" s="427" t="s">
        <v>1892</v>
      </c>
      <c r="C705" s="428">
        <v>-105738.47</v>
      </c>
      <c r="E705" s="428"/>
    </row>
    <row r="706" spans="1:5">
      <c r="A706" s="427">
        <v>23200543</v>
      </c>
      <c r="B706" s="427" t="s">
        <v>364</v>
      </c>
      <c r="C706" s="428">
        <v>-59285033.979999997</v>
      </c>
      <c r="E706" s="428"/>
    </row>
    <row r="707" spans="1:5">
      <c r="A707" s="427">
        <v>23200643</v>
      </c>
      <c r="B707" s="427" t="s">
        <v>315</v>
      </c>
      <c r="C707" s="428">
        <v>-6450380.2300000004</v>
      </c>
      <c r="E707" s="428"/>
    </row>
    <row r="708" spans="1:5">
      <c r="A708" s="427">
        <v>23200653</v>
      </c>
      <c r="B708" s="427" t="s">
        <v>917</v>
      </c>
      <c r="C708" s="428">
        <v>-804827.4</v>
      </c>
      <c r="E708" s="428"/>
    </row>
    <row r="709" spans="1:5">
      <c r="A709" s="427">
        <v>23200683</v>
      </c>
      <c r="B709" s="427" t="s">
        <v>983</v>
      </c>
      <c r="C709" s="427">
        <v>-7.5</v>
      </c>
      <c r="E709" s="428"/>
    </row>
    <row r="710" spans="1:5">
      <c r="A710" s="427">
        <v>23200693</v>
      </c>
      <c r="B710" s="427" t="s">
        <v>699</v>
      </c>
      <c r="C710" s="428">
        <v>-200521.83</v>
      </c>
      <c r="E710" s="428"/>
    </row>
    <row r="711" spans="1:5">
      <c r="A711" s="427">
        <v>23200733</v>
      </c>
      <c r="B711" s="427" t="s">
        <v>107</v>
      </c>
      <c r="C711" s="428">
        <v>-1667.57</v>
      </c>
      <c r="E711" s="428"/>
    </row>
    <row r="712" spans="1:5">
      <c r="A712" s="427">
        <v>23200743</v>
      </c>
      <c r="B712" s="427" t="s">
        <v>1040</v>
      </c>
      <c r="C712" s="428">
        <v>-1935.31</v>
      </c>
      <c r="E712" s="428"/>
    </row>
    <row r="713" spans="1:5">
      <c r="A713" s="427">
        <v>23200753</v>
      </c>
      <c r="B713" s="427" t="s">
        <v>903</v>
      </c>
      <c r="C713" s="428">
        <v>-1294.56</v>
      </c>
      <c r="E713" s="428"/>
    </row>
    <row r="714" spans="1:5">
      <c r="A714" s="427">
        <v>23200763</v>
      </c>
      <c r="B714" s="427" t="s">
        <v>1039</v>
      </c>
      <c r="C714" s="427">
        <v>-193.59</v>
      </c>
      <c r="E714" s="428"/>
    </row>
    <row r="715" spans="1:5">
      <c r="A715" s="427">
        <v>23200773</v>
      </c>
      <c r="B715" s="427" t="s">
        <v>575</v>
      </c>
      <c r="C715" s="428">
        <v>-14085</v>
      </c>
      <c r="E715" s="428"/>
    </row>
    <row r="716" spans="1:5">
      <c r="A716" s="427">
        <v>23200813</v>
      </c>
      <c r="B716" s="427" t="s">
        <v>1982</v>
      </c>
      <c r="C716" s="428">
        <v>16021.56</v>
      </c>
    </row>
    <row r="717" spans="1:5">
      <c r="A717" s="427">
        <v>23200823</v>
      </c>
      <c r="B717" s="427" t="s">
        <v>1999</v>
      </c>
      <c r="C717" s="428">
        <v>-125604.8</v>
      </c>
      <c r="E717" s="428"/>
    </row>
    <row r="718" spans="1:5">
      <c r="A718" s="427">
        <v>23200873</v>
      </c>
      <c r="B718" s="427" t="s">
        <v>2068</v>
      </c>
      <c r="C718" s="428">
        <v>-836828.17</v>
      </c>
      <c r="E718" s="428"/>
    </row>
    <row r="719" spans="1:5">
      <c r="A719" s="427">
        <v>23201003</v>
      </c>
      <c r="B719" s="427" t="s">
        <v>392</v>
      </c>
      <c r="C719" s="428">
        <v>-25733503.289999999</v>
      </c>
      <c r="E719" s="428"/>
    </row>
    <row r="720" spans="1:5">
      <c r="A720" s="427">
        <v>23201013</v>
      </c>
      <c r="B720" s="427" t="s">
        <v>752</v>
      </c>
      <c r="C720" s="428">
        <v>-3344612.68</v>
      </c>
      <c r="E720" s="428"/>
    </row>
    <row r="721" spans="1:5">
      <c r="A721" s="427">
        <v>23201033</v>
      </c>
      <c r="B721" s="427" t="s">
        <v>598</v>
      </c>
      <c r="C721" s="428">
        <v>-128388.99</v>
      </c>
      <c r="E721" s="428"/>
    </row>
    <row r="722" spans="1:5">
      <c r="A722" s="427">
        <v>23201043</v>
      </c>
      <c r="B722" s="427" t="s">
        <v>240</v>
      </c>
      <c r="C722" s="428">
        <v>-170888.69</v>
      </c>
      <c r="E722" s="428"/>
    </row>
    <row r="723" spans="1:5">
      <c r="A723" s="427">
        <v>23201053</v>
      </c>
      <c r="B723" s="427" t="s">
        <v>1534</v>
      </c>
      <c r="C723" s="428">
        <v>-45662.559999999998</v>
      </c>
      <c r="E723" s="428"/>
    </row>
    <row r="724" spans="1:5">
      <c r="A724" s="427">
        <v>23201073</v>
      </c>
      <c r="B724" s="427" t="s">
        <v>661</v>
      </c>
      <c r="C724" s="428">
        <v>-349443.26</v>
      </c>
      <c r="E724" s="428"/>
    </row>
    <row r="725" spans="1:5">
      <c r="A725" s="427">
        <v>23201093</v>
      </c>
      <c r="B725" s="427" t="s">
        <v>1190</v>
      </c>
      <c r="C725" s="428">
        <v>-68650.19</v>
      </c>
      <c r="E725" s="428"/>
    </row>
    <row r="726" spans="1:5">
      <c r="A726" s="427">
        <v>23201113</v>
      </c>
      <c r="B726" s="427" t="s">
        <v>282</v>
      </c>
      <c r="C726" s="428">
        <v>10623.47</v>
      </c>
      <c r="E726" s="428"/>
    </row>
    <row r="727" spans="1:5">
      <c r="A727" s="427">
        <v>23201153</v>
      </c>
      <c r="B727" s="427" t="s">
        <v>1601</v>
      </c>
      <c r="C727" s="428">
        <v>-2990.49</v>
      </c>
      <c r="E727" s="428"/>
    </row>
    <row r="728" spans="1:5">
      <c r="A728" s="427">
        <v>23201163</v>
      </c>
      <c r="B728" s="427" t="s">
        <v>1602</v>
      </c>
      <c r="C728" s="428">
        <v>-19435.03</v>
      </c>
      <c r="E728" s="428"/>
    </row>
    <row r="729" spans="1:5">
      <c r="A729" s="427">
        <v>23201193</v>
      </c>
      <c r="B729" s="427" t="s">
        <v>1603</v>
      </c>
      <c r="C729" s="428">
        <v>-25440.86</v>
      </c>
    </row>
    <row r="730" spans="1:5">
      <c r="A730" s="427">
        <v>23201203</v>
      </c>
      <c r="B730" s="427" t="s">
        <v>1604</v>
      </c>
      <c r="C730" s="428">
        <v>-3301.36</v>
      </c>
      <c r="E730" s="428"/>
    </row>
    <row r="731" spans="1:5">
      <c r="A731" s="427">
        <v>23201251</v>
      </c>
      <c r="B731" s="427" t="s">
        <v>1539</v>
      </c>
      <c r="C731" s="428">
        <v>-325473</v>
      </c>
      <c r="E731" s="428"/>
    </row>
    <row r="732" spans="1:5">
      <c r="A732" s="427">
        <v>23202173</v>
      </c>
      <c r="B732" s="427" t="s">
        <v>189</v>
      </c>
      <c r="C732" s="427">
        <v>76.540000000000006</v>
      </c>
    </row>
    <row r="733" spans="1:5">
      <c r="A733" s="427">
        <v>23202183</v>
      </c>
      <c r="B733" s="427" t="s">
        <v>642</v>
      </c>
      <c r="C733" s="427">
        <v>-29.94</v>
      </c>
      <c r="E733" s="428"/>
    </row>
    <row r="734" spans="1:5">
      <c r="A734" s="427">
        <v>23202213</v>
      </c>
      <c r="B734" s="427" t="s">
        <v>2015</v>
      </c>
      <c r="C734" s="427">
        <v>-996.5</v>
      </c>
      <c r="E734" s="428"/>
    </row>
    <row r="735" spans="1:5">
      <c r="A735" s="427">
        <v>23202233</v>
      </c>
      <c r="B735" s="427" t="s">
        <v>2063</v>
      </c>
      <c r="C735" s="428">
        <v>-680725.77</v>
      </c>
      <c r="E735" s="428"/>
    </row>
    <row r="736" spans="1:5">
      <c r="A736" s="427">
        <v>23202353</v>
      </c>
      <c r="B736" s="427" t="s">
        <v>2064</v>
      </c>
      <c r="C736" s="428">
        <v>-9414309.4900000002</v>
      </c>
      <c r="E736" s="428"/>
    </row>
    <row r="737" spans="1:5">
      <c r="A737" s="427">
        <v>23500003</v>
      </c>
      <c r="B737" s="427" t="s">
        <v>1620</v>
      </c>
      <c r="C737" s="428">
        <v>-22869443.239999998</v>
      </c>
      <c r="E737" s="428"/>
    </row>
    <row r="738" spans="1:5">
      <c r="A738" s="427">
        <v>23500011</v>
      </c>
      <c r="B738" s="427" t="s">
        <v>498</v>
      </c>
      <c r="C738" s="428">
        <v>-4682953.8099999996</v>
      </c>
      <c r="E738" s="428"/>
    </row>
    <row r="739" spans="1:5">
      <c r="A739" s="427">
        <v>23600021</v>
      </c>
      <c r="B739" s="427" t="s">
        <v>1395</v>
      </c>
      <c r="C739" s="428">
        <v>-3832781.68</v>
      </c>
      <c r="E739" s="428"/>
    </row>
    <row r="740" spans="1:5">
      <c r="A740" s="427">
        <v>23600022</v>
      </c>
      <c r="B740" s="427" t="s">
        <v>1396</v>
      </c>
      <c r="C740" s="428">
        <v>-1104312</v>
      </c>
    </row>
    <row r="741" spans="1:5">
      <c r="A741" s="427">
        <v>23600063</v>
      </c>
      <c r="B741" s="427" t="s">
        <v>475</v>
      </c>
      <c r="C741" s="427">
        <v>-264.45</v>
      </c>
      <c r="E741" s="428"/>
    </row>
    <row r="742" spans="1:5">
      <c r="A742" s="427">
        <v>23600093</v>
      </c>
      <c r="B742" s="427" t="s">
        <v>153</v>
      </c>
      <c r="C742" s="428">
        <v>30330.5</v>
      </c>
    </row>
    <row r="743" spans="1:5">
      <c r="A743" s="427">
        <v>23600201</v>
      </c>
      <c r="B743" s="427" t="s">
        <v>231</v>
      </c>
      <c r="C743" s="428">
        <v>-36384210.43</v>
      </c>
      <c r="E743" s="428"/>
    </row>
    <row r="744" spans="1:5">
      <c r="A744" s="427">
        <v>23600211</v>
      </c>
      <c r="B744" s="427" t="s">
        <v>232</v>
      </c>
      <c r="C744" s="428">
        <v>-7911332.6399999997</v>
      </c>
      <c r="E744" s="428"/>
    </row>
    <row r="745" spans="1:5">
      <c r="A745" s="427">
        <v>23600213</v>
      </c>
      <c r="B745" s="427" t="s">
        <v>991</v>
      </c>
      <c r="C745" s="428">
        <v>-76702.59</v>
      </c>
      <c r="E745" s="428"/>
    </row>
    <row r="746" spans="1:5">
      <c r="A746" s="427">
        <v>23600221</v>
      </c>
      <c r="B746" s="427" t="s">
        <v>348</v>
      </c>
      <c r="C746" s="428">
        <v>-145680</v>
      </c>
      <c r="E746" s="428"/>
    </row>
    <row r="747" spans="1:5">
      <c r="A747" s="427">
        <v>23600232</v>
      </c>
      <c r="B747" s="427" t="s">
        <v>233</v>
      </c>
      <c r="C747" s="428">
        <v>-15926160.42</v>
      </c>
    </row>
    <row r="748" spans="1:5">
      <c r="A748" s="427">
        <v>23600351</v>
      </c>
      <c r="B748" s="427" t="s">
        <v>898</v>
      </c>
      <c r="C748" s="428">
        <v>-9134082.0700000003</v>
      </c>
      <c r="E748" s="428"/>
    </row>
    <row r="749" spans="1:5">
      <c r="A749" s="427">
        <v>23600391</v>
      </c>
      <c r="B749" s="427" t="s">
        <v>369</v>
      </c>
      <c r="C749" s="428">
        <v>-486160.35</v>
      </c>
      <c r="E749" s="428"/>
    </row>
    <row r="750" spans="1:5">
      <c r="A750" s="427">
        <v>23600431</v>
      </c>
      <c r="B750" s="427" t="s">
        <v>1920</v>
      </c>
      <c r="C750" s="427">
        <v>800</v>
      </c>
      <c r="E750" s="428"/>
    </row>
    <row r="751" spans="1:5">
      <c r="A751" s="427">
        <v>23600471</v>
      </c>
      <c r="B751" s="427" t="s">
        <v>986</v>
      </c>
      <c r="C751" s="428">
        <v>-783140.79</v>
      </c>
      <c r="E751" s="428"/>
    </row>
    <row r="752" spans="1:5">
      <c r="A752" s="427">
        <v>23600552</v>
      </c>
      <c r="B752" s="427" t="s">
        <v>986</v>
      </c>
      <c r="C752" s="428">
        <v>-1594730</v>
      </c>
      <c r="E752" s="428"/>
    </row>
    <row r="753" spans="1:5">
      <c r="A753" s="427">
        <v>23600602</v>
      </c>
      <c r="B753" s="427" t="s">
        <v>987</v>
      </c>
      <c r="C753" s="428">
        <v>-2389518.0299999998</v>
      </c>
      <c r="E753" s="428"/>
    </row>
    <row r="754" spans="1:5">
      <c r="A754" s="427">
        <v>23601003</v>
      </c>
      <c r="B754" s="427" t="s">
        <v>935</v>
      </c>
      <c r="C754" s="428">
        <v>-114661.17</v>
      </c>
      <c r="E754" s="428"/>
    </row>
    <row r="755" spans="1:5">
      <c r="A755" s="427">
        <v>23601013</v>
      </c>
      <c r="B755" s="427" t="s">
        <v>1397</v>
      </c>
      <c r="C755" s="428">
        <v>-88224.69</v>
      </c>
    </row>
    <row r="756" spans="1:5">
      <c r="A756" s="427">
        <v>23601023</v>
      </c>
      <c r="B756" s="427" t="s">
        <v>334</v>
      </c>
      <c r="C756" s="428">
        <v>-10011.48</v>
      </c>
    </row>
    <row r="757" spans="1:5">
      <c r="A757" s="427">
        <v>23601043</v>
      </c>
      <c r="B757" s="427" t="s">
        <v>992</v>
      </c>
      <c r="C757" s="428">
        <v>-8522.16</v>
      </c>
      <c r="E757" s="428"/>
    </row>
    <row r="758" spans="1:5">
      <c r="A758" s="427">
        <v>23700363</v>
      </c>
      <c r="B758" s="427" t="s">
        <v>925</v>
      </c>
      <c r="C758" s="428">
        <v>-312812.5</v>
      </c>
      <c r="E758" s="428"/>
    </row>
    <row r="759" spans="1:5">
      <c r="A759" s="427">
        <v>23700383</v>
      </c>
      <c r="B759" s="427" t="s">
        <v>88</v>
      </c>
      <c r="C759" s="428">
        <v>-42000</v>
      </c>
      <c r="E759" s="428"/>
    </row>
    <row r="760" spans="1:5">
      <c r="A760" s="427">
        <v>23700713</v>
      </c>
      <c r="B760" s="427" t="s">
        <v>596</v>
      </c>
      <c r="C760" s="428">
        <v>-13926.69</v>
      </c>
      <c r="E760" s="428"/>
    </row>
    <row r="761" spans="1:5">
      <c r="A761" s="427">
        <v>23700813</v>
      </c>
      <c r="B761" s="427" t="s">
        <v>180</v>
      </c>
      <c r="C761" s="428">
        <v>-3208333.13</v>
      </c>
    </row>
    <row r="762" spans="1:5">
      <c r="A762" s="427">
        <v>23700823</v>
      </c>
      <c r="B762" s="427" t="s">
        <v>48</v>
      </c>
      <c r="C762" s="428">
        <v>-561666.46</v>
      </c>
    </row>
    <row r="763" spans="1:5">
      <c r="A763" s="427">
        <v>23700841</v>
      </c>
      <c r="B763" s="427" t="s">
        <v>648</v>
      </c>
      <c r="C763" s="428">
        <v>-374890.42</v>
      </c>
      <c r="E763" s="428"/>
    </row>
    <row r="764" spans="1:5">
      <c r="A764" s="427">
        <v>23700873</v>
      </c>
      <c r="B764" s="427" t="s">
        <v>1029</v>
      </c>
      <c r="C764" s="428">
        <v>-877500</v>
      </c>
      <c r="E764" s="428"/>
    </row>
    <row r="765" spans="1:5">
      <c r="A765" s="427">
        <v>23700963</v>
      </c>
      <c r="B765" s="427" t="s">
        <v>1050</v>
      </c>
      <c r="C765" s="428">
        <v>-4607243.37</v>
      </c>
      <c r="E765" s="428"/>
    </row>
    <row r="766" spans="1:5">
      <c r="A766" s="427">
        <v>23701013</v>
      </c>
      <c r="B766" s="427" t="s">
        <v>521</v>
      </c>
      <c r="C766" s="428">
        <v>-7268.39</v>
      </c>
      <c r="E766" s="428"/>
    </row>
    <row r="767" spans="1:5">
      <c r="A767" s="427">
        <v>23701023</v>
      </c>
      <c r="B767" s="427" t="s">
        <v>522</v>
      </c>
      <c r="C767" s="428">
        <v>-4948971.12</v>
      </c>
    </row>
    <row r="768" spans="1:5">
      <c r="A768" s="427">
        <v>23701033</v>
      </c>
      <c r="B768" s="427" t="s">
        <v>1015</v>
      </c>
      <c r="C768" s="428">
        <v>-836533.33</v>
      </c>
    </row>
    <row r="769" spans="1:5">
      <c r="A769" s="427">
        <v>23701053</v>
      </c>
      <c r="B769" s="427" t="s">
        <v>1037</v>
      </c>
      <c r="C769" s="428">
        <v>-5811666.8200000003</v>
      </c>
      <c r="E769" s="428"/>
    </row>
    <row r="770" spans="1:5">
      <c r="A770" s="427">
        <v>23701063</v>
      </c>
      <c r="B770" s="427" t="s">
        <v>1059</v>
      </c>
      <c r="C770" s="427">
        <v>903.73</v>
      </c>
      <c r="E770" s="428"/>
    </row>
    <row r="771" spans="1:5">
      <c r="A771" s="427">
        <v>23701113</v>
      </c>
      <c r="B771" s="427" t="s">
        <v>209</v>
      </c>
      <c r="C771" s="428">
        <v>-10074750</v>
      </c>
      <c r="E771" s="428"/>
    </row>
    <row r="772" spans="1:5">
      <c r="A772" s="427">
        <v>23701123</v>
      </c>
      <c r="B772" s="427" t="s">
        <v>1158</v>
      </c>
      <c r="C772" s="428">
        <v>-889371.65</v>
      </c>
    </row>
    <row r="773" spans="1:5">
      <c r="A773" s="427">
        <v>23701133</v>
      </c>
      <c r="B773" s="427" t="s">
        <v>1154</v>
      </c>
      <c r="C773" s="428">
        <v>-3042110.89</v>
      </c>
    </row>
    <row r="774" spans="1:5">
      <c r="A774" s="427">
        <v>23701143</v>
      </c>
      <c r="B774" s="427" t="s">
        <v>1222</v>
      </c>
      <c r="C774" s="428">
        <v>-7846216.6600000001</v>
      </c>
      <c r="E774" s="428"/>
    </row>
    <row r="775" spans="1:5">
      <c r="A775" s="427">
        <v>23701153</v>
      </c>
      <c r="B775" s="427" t="s">
        <v>1319</v>
      </c>
      <c r="C775" s="428">
        <v>-4187666.67</v>
      </c>
      <c r="E775" s="428"/>
    </row>
    <row r="776" spans="1:5">
      <c r="A776" s="427">
        <v>23701163</v>
      </c>
      <c r="B776" s="427" t="s">
        <v>1320</v>
      </c>
      <c r="C776" s="428">
        <v>-799000</v>
      </c>
    </row>
    <row r="777" spans="1:5">
      <c r="A777" s="427">
        <v>23701173</v>
      </c>
      <c r="B777" s="427" t="s">
        <v>1628</v>
      </c>
      <c r="C777" s="428">
        <v>-28204.04</v>
      </c>
      <c r="E777" s="428"/>
    </row>
    <row r="778" spans="1:5">
      <c r="A778" s="427">
        <v>23701183</v>
      </c>
      <c r="B778" s="427" t="s">
        <v>1659</v>
      </c>
      <c r="C778" s="428">
        <v>-464994.83</v>
      </c>
      <c r="E778" s="428"/>
    </row>
    <row r="779" spans="1:5">
      <c r="A779" s="427">
        <v>23701193</v>
      </c>
      <c r="B779" s="427" t="s">
        <v>1660</v>
      </c>
      <c r="C779" s="428">
        <v>-80600</v>
      </c>
      <c r="E779" s="428"/>
    </row>
    <row r="780" spans="1:5">
      <c r="A780" s="427">
        <v>23701203</v>
      </c>
      <c r="B780" s="427" t="s">
        <v>2044</v>
      </c>
      <c r="C780" s="428">
        <v>-6345486.1200000001</v>
      </c>
      <c r="E780" s="428"/>
    </row>
    <row r="781" spans="1:5">
      <c r="A781" s="427">
        <v>24100043</v>
      </c>
      <c r="B781" s="427" t="s">
        <v>817</v>
      </c>
      <c r="C781" s="428">
        <v>30353.94</v>
      </c>
      <c r="E781" s="428"/>
    </row>
    <row r="782" spans="1:5">
      <c r="A782" s="427">
        <v>24100063</v>
      </c>
      <c r="B782" s="427" t="s">
        <v>1030</v>
      </c>
      <c r="C782" s="428">
        <v>3488.76</v>
      </c>
      <c r="E782" s="428"/>
    </row>
    <row r="783" spans="1:5">
      <c r="A783" s="427">
        <v>24100143</v>
      </c>
      <c r="B783" s="427" t="s">
        <v>302</v>
      </c>
      <c r="C783" s="428">
        <v>-11448.79</v>
      </c>
      <c r="E783" s="428"/>
    </row>
    <row r="784" spans="1:5">
      <c r="A784" s="427">
        <v>24100173</v>
      </c>
      <c r="B784" s="427" t="s">
        <v>1030</v>
      </c>
      <c r="C784" s="428">
        <v>-46269.29</v>
      </c>
      <c r="E784" s="428"/>
    </row>
    <row r="785" spans="1:5">
      <c r="A785" s="427">
        <v>24100212</v>
      </c>
      <c r="B785" s="427" t="s">
        <v>611</v>
      </c>
      <c r="C785" s="428">
        <v>-1826929.44</v>
      </c>
    </row>
    <row r="786" spans="1:5">
      <c r="A786" s="427">
        <v>24200011</v>
      </c>
      <c r="B786" s="427" t="s">
        <v>1357</v>
      </c>
      <c r="C786" s="428">
        <v>-59888.99</v>
      </c>
      <c r="E786" s="428"/>
    </row>
    <row r="787" spans="1:5">
      <c r="A787" s="427">
        <v>24200041</v>
      </c>
      <c r="B787" s="427" t="s">
        <v>624</v>
      </c>
      <c r="C787" s="428">
        <v>-201380</v>
      </c>
      <c r="E787" s="428"/>
    </row>
    <row r="788" spans="1:5">
      <c r="A788" s="427">
        <v>24200061</v>
      </c>
      <c r="B788" s="427" t="s">
        <v>1606</v>
      </c>
      <c r="C788" s="428">
        <v>-700765.63</v>
      </c>
      <c r="E788" s="428"/>
    </row>
    <row r="789" spans="1:5">
      <c r="A789" s="427">
        <v>24200071</v>
      </c>
      <c r="B789" s="427" t="s">
        <v>1968</v>
      </c>
      <c r="C789" s="428">
        <v>-34267.199999999997</v>
      </c>
      <c r="E789" s="428"/>
    </row>
    <row r="790" spans="1:5">
      <c r="A790" s="427">
        <v>24200103</v>
      </c>
      <c r="B790" s="427" t="s">
        <v>1509</v>
      </c>
      <c r="C790" s="428">
        <v>-25000</v>
      </c>
      <c r="E790" s="428"/>
    </row>
    <row r="791" spans="1:5">
      <c r="A791" s="427">
        <v>24200451</v>
      </c>
      <c r="B791" s="427" t="s">
        <v>1205</v>
      </c>
      <c r="C791" s="428">
        <v>-992608.98</v>
      </c>
      <c r="E791" s="428"/>
    </row>
    <row r="792" spans="1:5">
      <c r="A792" s="427">
        <v>24200461</v>
      </c>
      <c r="B792" s="427" t="s">
        <v>1528</v>
      </c>
      <c r="C792" s="428">
        <v>-7001303.3099999996</v>
      </c>
      <c r="E792" s="428"/>
    </row>
    <row r="793" spans="1:5">
      <c r="A793" s="427">
        <v>24200511</v>
      </c>
      <c r="B793" s="427" t="s">
        <v>551</v>
      </c>
      <c r="C793" s="428">
        <v>-3041094</v>
      </c>
      <c r="E793" s="428"/>
    </row>
    <row r="794" spans="1:5">
      <c r="A794" s="427">
        <v>24200541</v>
      </c>
      <c r="B794" s="427" t="s">
        <v>660</v>
      </c>
      <c r="C794" s="428">
        <v>-39512.839999999997</v>
      </c>
      <c r="E794" s="428"/>
    </row>
    <row r="795" spans="1:5">
      <c r="A795" s="427">
        <v>24200551</v>
      </c>
      <c r="B795" s="427" t="s">
        <v>15</v>
      </c>
      <c r="C795" s="428">
        <v>-39512.839999999997</v>
      </c>
    </row>
    <row r="796" spans="1:5">
      <c r="A796" s="427">
        <v>24200561</v>
      </c>
      <c r="B796" s="427" t="s">
        <v>424</v>
      </c>
      <c r="C796" s="428">
        <v>-10451.08</v>
      </c>
    </row>
    <row r="797" spans="1:5">
      <c r="A797" s="427">
        <v>24200571</v>
      </c>
      <c r="B797" s="427" t="s">
        <v>190</v>
      </c>
      <c r="C797" s="428">
        <v>-10451.08</v>
      </c>
      <c r="E797" s="428"/>
    </row>
    <row r="798" spans="1:5">
      <c r="A798" s="427">
        <v>24200622</v>
      </c>
      <c r="B798" s="427" t="s">
        <v>391</v>
      </c>
      <c r="C798" s="428">
        <v>-1337889</v>
      </c>
      <c r="E798" s="428"/>
    </row>
    <row r="799" spans="1:5">
      <c r="A799" s="427">
        <v>24200632</v>
      </c>
      <c r="B799" s="427" t="s">
        <v>994</v>
      </c>
      <c r="C799" s="428">
        <v>-113058</v>
      </c>
      <c r="E799" s="428"/>
    </row>
    <row r="800" spans="1:5">
      <c r="A800" s="427">
        <v>24200633</v>
      </c>
      <c r="B800" s="427" t="s">
        <v>1841</v>
      </c>
      <c r="C800" s="428">
        <v>-1837372.7</v>
      </c>
      <c r="E800" s="428"/>
    </row>
    <row r="801" spans="1:5">
      <c r="A801" s="427">
        <v>24200641</v>
      </c>
      <c r="B801" s="427" t="s">
        <v>915</v>
      </c>
      <c r="C801" s="428">
        <v>-156942</v>
      </c>
      <c r="E801" s="428"/>
    </row>
    <row r="802" spans="1:5">
      <c r="A802" s="427">
        <v>24200651</v>
      </c>
      <c r="B802" s="427" t="s">
        <v>721</v>
      </c>
      <c r="C802" s="428">
        <v>-25750</v>
      </c>
      <c r="E802" s="428"/>
    </row>
    <row r="803" spans="1:5">
      <c r="A803" s="427">
        <v>24200653</v>
      </c>
      <c r="B803" s="427" t="s">
        <v>928</v>
      </c>
      <c r="C803" s="428">
        <v>-762508.02</v>
      </c>
      <c r="E803" s="428"/>
    </row>
    <row r="804" spans="1:5">
      <c r="A804" s="427">
        <v>24200661</v>
      </c>
      <c r="B804" s="427" t="s">
        <v>722</v>
      </c>
      <c r="C804" s="428">
        <v>-213864.12</v>
      </c>
    </row>
    <row r="805" spans="1:5">
      <c r="A805" s="427">
        <v>24200671</v>
      </c>
      <c r="B805" s="427" t="s">
        <v>723</v>
      </c>
      <c r="C805" s="428">
        <v>-63338.52</v>
      </c>
    </row>
    <row r="806" spans="1:5">
      <c r="A806" s="427">
        <v>24200681</v>
      </c>
      <c r="B806" s="427" t="s">
        <v>724</v>
      </c>
      <c r="C806" s="428">
        <v>-63338.52</v>
      </c>
      <c r="E806" s="428"/>
    </row>
    <row r="807" spans="1:5">
      <c r="A807" s="427">
        <v>24200811</v>
      </c>
      <c r="B807" s="427" t="s">
        <v>558</v>
      </c>
      <c r="C807" s="428">
        <v>-153106.01999999999</v>
      </c>
      <c r="E807" s="428"/>
    </row>
    <row r="808" spans="1:5">
      <c r="A808" s="427">
        <v>24200821</v>
      </c>
      <c r="B808" s="427" t="s">
        <v>559</v>
      </c>
      <c r="C808" s="428">
        <v>-153074.01999999999</v>
      </c>
      <c r="E808" s="428"/>
    </row>
    <row r="809" spans="1:5">
      <c r="A809" s="427">
        <v>24200831</v>
      </c>
      <c r="B809" s="427" t="s">
        <v>560</v>
      </c>
      <c r="C809" s="428">
        <v>-77674.210000000006</v>
      </c>
      <c r="E809" s="428"/>
    </row>
    <row r="810" spans="1:5">
      <c r="A810" s="427">
        <v>24200841</v>
      </c>
      <c r="B810" s="427" t="s">
        <v>1122</v>
      </c>
      <c r="C810" s="428">
        <v>-323058.53000000003</v>
      </c>
      <c r="E810" s="428"/>
    </row>
    <row r="811" spans="1:5">
      <c r="A811" s="427">
        <v>24200851</v>
      </c>
      <c r="B811" s="427" t="s">
        <v>766</v>
      </c>
      <c r="C811" s="428">
        <v>-50887.05</v>
      </c>
      <c r="E811" s="428"/>
    </row>
    <row r="812" spans="1:5">
      <c r="A812" s="427">
        <v>24200871</v>
      </c>
      <c r="B812" s="427" t="s">
        <v>1220</v>
      </c>
      <c r="C812" s="428">
        <v>-94672.71</v>
      </c>
      <c r="E812" s="428"/>
    </row>
    <row r="813" spans="1:5">
      <c r="A813" s="427">
        <v>24200881</v>
      </c>
      <c r="B813" s="427" t="s">
        <v>1471</v>
      </c>
      <c r="C813" s="428">
        <v>-202614.06</v>
      </c>
      <c r="E813" s="428"/>
    </row>
    <row r="814" spans="1:5">
      <c r="A814" s="427">
        <v>24200891</v>
      </c>
      <c r="B814" s="427" t="s">
        <v>1193</v>
      </c>
      <c r="C814" s="428">
        <v>-67375.5</v>
      </c>
      <c r="E814" s="428"/>
    </row>
    <row r="815" spans="1:5">
      <c r="A815" s="427">
        <v>24200901</v>
      </c>
      <c r="B815" s="427" t="s">
        <v>1304</v>
      </c>
      <c r="C815" s="428">
        <v>-163563</v>
      </c>
      <c r="E815" s="428"/>
    </row>
    <row r="816" spans="1:5">
      <c r="A816" s="427">
        <v>24200911</v>
      </c>
      <c r="B816" s="427" t="s">
        <v>1194</v>
      </c>
      <c r="C816" s="428">
        <v>-16925.07</v>
      </c>
      <c r="E816" s="428"/>
    </row>
    <row r="817" spans="1:5">
      <c r="A817" s="427">
        <v>24200921</v>
      </c>
      <c r="B817" s="427" t="s">
        <v>557</v>
      </c>
      <c r="C817" s="428">
        <v>-2232017.86</v>
      </c>
      <c r="E817" s="428"/>
    </row>
    <row r="818" spans="1:5">
      <c r="A818" s="427">
        <v>24200931</v>
      </c>
      <c r="B818" s="427" t="s">
        <v>561</v>
      </c>
      <c r="C818" s="428">
        <v>-304005.81</v>
      </c>
    </row>
    <row r="819" spans="1:5">
      <c r="A819" s="427">
        <v>24200941</v>
      </c>
      <c r="B819" s="427" t="s">
        <v>1497</v>
      </c>
      <c r="C819" s="428">
        <v>-67986</v>
      </c>
      <c r="E819" s="428"/>
    </row>
    <row r="820" spans="1:5">
      <c r="A820" s="427">
        <v>24200951</v>
      </c>
      <c r="B820" s="427" t="s">
        <v>1307</v>
      </c>
      <c r="C820" s="428">
        <v>-204557.72</v>
      </c>
      <c r="E820" s="428"/>
    </row>
    <row r="821" spans="1:5">
      <c r="A821" s="427">
        <v>24200961</v>
      </c>
      <c r="B821" s="427" t="s">
        <v>1305</v>
      </c>
      <c r="C821" s="428">
        <v>-1317869.83</v>
      </c>
      <c r="E821" s="428"/>
    </row>
    <row r="822" spans="1:5">
      <c r="A822" s="427">
        <v>24200971</v>
      </c>
      <c r="B822" s="427" t="s">
        <v>562</v>
      </c>
      <c r="C822" s="428">
        <v>-102857.7</v>
      </c>
      <c r="E822" s="428"/>
    </row>
    <row r="823" spans="1:5">
      <c r="A823" s="427">
        <v>24200991</v>
      </c>
      <c r="B823" s="427" t="s">
        <v>1363</v>
      </c>
      <c r="C823" s="428">
        <v>-1282.01</v>
      </c>
      <c r="E823" s="428"/>
    </row>
    <row r="824" spans="1:5">
      <c r="A824" s="427">
        <v>24201031</v>
      </c>
      <c r="B824" s="427" t="s">
        <v>1472</v>
      </c>
      <c r="C824" s="428">
        <v>-92347.35</v>
      </c>
      <c r="E824" s="428"/>
    </row>
    <row r="825" spans="1:5">
      <c r="A825" s="427">
        <v>24201041</v>
      </c>
      <c r="B825" s="427" t="s">
        <v>1473</v>
      </c>
      <c r="C825" s="428">
        <v>-18842.48</v>
      </c>
      <c r="E825" s="428"/>
    </row>
    <row r="826" spans="1:5">
      <c r="A826" s="427">
        <v>24300013</v>
      </c>
      <c r="B826" s="427" t="s">
        <v>1251</v>
      </c>
      <c r="C826" s="428">
        <v>-756461.72</v>
      </c>
      <c r="E826" s="428"/>
    </row>
    <row r="827" spans="1:5">
      <c r="A827" s="427">
        <v>24400001</v>
      </c>
      <c r="B827" s="427" t="s">
        <v>1484</v>
      </c>
      <c r="C827" s="428">
        <v>-74793073.200000003</v>
      </c>
      <c r="E827" s="428"/>
    </row>
    <row r="828" spans="1:5">
      <c r="A828" s="427">
        <v>24400002</v>
      </c>
      <c r="B828" s="427" t="s">
        <v>1485</v>
      </c>
      <c r="C828" s="428">
        <v>-52284415.579999998</v>
      </c>
      <c r="E828" s="428"/>
    </row>
    <row r="829" spans="1:5">
      <c r="A829" s="427">
        <v>24400011</v>
      </c>
      <c r="B829" s="427" t="s">
        <v>1486</v>
      </c>
      <c r="C829" s="428">
        <v>-36679318.259999998</v>
      </c>
      <c r="E829" s="428"/>
    </row>
    <row r="830" spans="1:5">
      <c r="A830" s="427">
        <v>24400012</v>
      </c>
      <c r="B830" s="427" t="s">
        <v>1487</v>
      </c>
      <c r="C830" s="428">
        <v>-17283919.140000001</v>
      </c>
      <c r="E830" s="428"/>
    </row>
    <row r="831" spans="1:5">
      <c r="A831" s="427">
        <v>25200121</v>
      </c>
      <c r="B831" s="427" t="s">
        <v>1018</v>
      </c>
      <c r="C831" s="428">
        <v>-135739.34</v>
      </c>
    </row>
    <row r="832" spans="1:5">
      <c r="A832" s="427">
        <v>25200152</v>
      </c>
      <c r="B832" s="427" t="s">
        <v>649</v>
      </c>
      <c r="C832" s="428">
        <v>-107354.9</v>
      </c>
    </row>
    <row r="833" spans="1:5">
      <c r="A833" s="427">
        <v>25200161</v>
      </c>
      <c r="B833" s="427" t="s">
        <v>18</v>
      </c>
      <c r="C833" s="428">
        <v>-6328524.6399999997</v>
      </c>
    </row>
    <row r="834" spans="1:5">
      <c r="A834" s="427">
        <v>25200171</v>
      </c>
      <c r="B834" s="427" t="s">
        <v>19</v>
      </c>
      <c r="C834" s="428">
        <v>-13718266.960000001</v>
      </c>
      <c r="E834" s="428"/>
    </row>
    <row r="835" spans="1:5">
      <c r="A835" s="427">
        <v>25200181</v>
      </c>
      <c r="B835" s="427" t="s">
        <v>652</v>
      </c>
      <c r="C835" s="428">
        <v>-32391132.699999999</v>
      </c>
      <c r="E835" s="428"/>
    </row>
    <row r="836" spans="1:5">
      <c r="A836" s="427">
        <v>25200202</v>
      </c>
      <c r="B836" s="427" t="s">
        <v>702</v>
      </c>
      <c r="C836" s="428">
        <v>-21339624.16</v>
      </c>
      <c r="E836" s="428"/>
    </row>
    <row r="837" spans="1:5">
      <c r="A837" s="427">
        <v>25200222</v>
      </c>
      <c r="B837" s="427" t="s">
        <v>703</v>
      </c>
      <c r="C837" s="428">
        <v>-1572884</v>
      </c>
      <c r="E837" s="428"/>
    </row>
    <row r="838" spans="1:5">
      <c r="A838" s="427">
        <v>25200262</v>
      </c>
      <c r="B838" s="427" t="s">
        <v>582</v>
      </c>
      <c r="C838" s="428">
        <v>-39367.31</v>
      </c>
      <c r="E838" s="428"/>
    </row>
    <row r="839" spans="1:5">
      <c r="A839" s="427">
        <v>25300001</v>
      </c>
      <c r="B839" s="427" t="s">
        <v>292</v>
      </c>
      <c r="C839" s="428">
        <v>-111458.82</v>
      </c>
    </row>
    <row r="840" spans="1:5">
      <c r="A840" s="427">
        <v>25300011</v>
      </c>
      <c r="B840" s="427" t="s">
        <v>539</v>
      </c>
      <c r="C840" s="428">
        <v>-6901</v>
      </c>
    </row>
    <row r="841" spans="1:5">
      <c r="A841" s="427">
        <v>25300033</v>
      </c>
      <c r="B841" s="427" t="s">
        <v>150</v>
      </c>
      <c r="C841" s="428">
        <v>-8973883.1999999993</v>
      </c>
      <c r="E841" s="428"/>
    </row>
    <row r="842" spans="1:5">
      <c r="A842" s="427">
        <v>25300071</v>
      </c>
      <c r="B842" s="427" t="s">
        <v>1179</v>
      </c>
      <c r="C842" s="428">
        <v>-170198346</v>
      </c>
      <c r="E842" s="428"/>
    </row>
    <row r="843" spans="1:5">
      <c r="A843" s="427">
        <v>25300081</v>
      </c>
      <c r="B843" s="427" t="s">
        <v>1681</v>
      </c>
      <c r="C843" s="428">
        <v>-1000</v>
      </c>
      <c r="E843" s="428"/>
    </row>
    <row r="844" spans="1:5">
      <c r="A844" s="427">
        <v>25300091</v>
      </c>
      <c r="B844" s="427" t="s">
        <v>1652</v>
      </c>
      <c r="C844" s="428">
        <v>-2685077.14</v>
      </c>
      <c r="E844" s="428"/>
    </row>
    <row r="845" spans="1:5">
      <c r="A845" s="427">
        <v>25300121</v>
      </c>
      <c r="B845" s="427" t="s">
        <v>1696</v>
      </c>
      <c r="C845" s="428">
        <v>-675143.1</v>
      </c>
      <c r="E845" s="428"/>
    </row>
    <row r="846" spans="1:5">
      <c r="A846" s="427">
        <v>25300141</v>
      </c>
      <c r="B846" s="427" t="s">
        <v>388</v>
      </c>
      <c r="C846" s="428">
        <v>-1955403.57</v>
      </c>
      <c r="E846" s="428"/>
    </row>
    <row r="847" spans="1:5">
      <c r="A847" s="427">
        <v>25300151</v>
      </c>
      <c r="B847" s="427" t="s">
        <v>643</v>
      </c>
      <c r="C847" s="428">
        <v>-9606354.9399999995</v>
      </c>
      <c r="E847" s="428"/>
    </row>
    <row r="848" spans="1:5">
      <c r="A848" s="427">
        <v>25300153</v>
      </c>
      <c r="B848" s="427" t="s">
        <v>1510</v>
      </c>
      <c r="C848" s="428">
        <v>-100000</v>
      </c>
      <c r="E848" s="428"/>
    </row>
    <row r="849" spans="1:5">
      <c r="A849" s="427">
        <v>25300161</v>
      </c>
      <c r="B849" s="427" t="s">
        <v>175</v>
      </c>
      <c r="C849" s="428">
        <v>-1020477.55</v>
      </c>
      <c r="E849" s="428"/>
    </row>
    <row r="850" spans="1:5">
      <c r="A850" s="427">
        <v>25300181</v>
      </c>
      <c r="B850" s="427" t="s">
        <v>1175</v>
      </c>
      <c r="C850" s="428">
        <v>-4371301.71</v>
      </c>
      <c r="E850" s="428"/>
    </row>
    <row r="851" spans="1:5">
      <c r="A851" s="427">
        <v>25300201</v>
      </c>
      <c r="B851" s="427" t="s">
        <v>1176</v>
      </c>
      <c r="C851" s="428">
        <v>-5971505</v>
      </c>
      <c r="E851" s="428"/>
    </row>
    <row r="852" spans="1:5">
      <c r="A852" s="427">
        <v>25300212</v>
      </c>
      <c r="B852" s="427" t="s">
        <v>491</v>
      </c>
      <c r="C852" s="428">
        <v>-107953.05</v>
      </c>
      <c r="E852" s="428"/>
    </row>
    <row r="853" spans="1:5">
      <c r="A853" s="427">
        <v>25300271</v>
      </c>
      <c r="B853" s="427" t="s">
        <v>1373</v>
      </c>
      <c r="C853" s="428">
        <v>-897361.32</v>
      </c>
      <c r="E853" s="428"/>
    </row>
    <row r="854" spans="1:5">
      <c r="A854" s="427">
        <v>25300281</v>
      </c>
      <c r="B854" s="427" t="s">
        <v>1456</v>
      </c>
      <c r="C854" s="428">
        <v>-502860</v>
      </c>
      <c r="E854" s="428"/>
    </row>
    <row r="855" spans="1:5">
      <c r="A855" s="427">
        <v>25300293</v>
      </c>
      <c r="B855" s="427" t="s">
        <v>829</v>
      </c>
      <c r="C855" s="428">
        <v>-6930255</v>
      </c>
      <c r="E855" s="428"/>
    </row>
    <row r="856" spans="1:5">
      <c r="A856" s="427">
        <v>25300323</v>
      </c>
      <c r="B856" s="427" t="s">
        <v>681</v>
      </c>
      <c r="C856" s="428">
        <v>-57809.81</v>
      </c>
      <c r="E856" s="428"/>
    </row>
    <row r="857" spans="1:5">
      <c r="A857" s="427">
        <v>25300343</v>
      </c>
      <c r="B857" s="427" t="s">
        <v>1733</v>
      </c>
      <c r="C857" s="428">
        <v>-3274792.39</v>
      </c>
      <c r="E857" s="428"/>
    </row>
    <row r="858" spans="1:5">
      <c r="A858" s="427">
        <v>25300353</v>
      </c>
      <c r="B858" s="427" t="s">
        <v>993</v>
      </c>
      <c r="C858" s="428">
        <v>-6289342.3600000003</v>
      </c>
      <c r="E858" s="428"/>
    </row>
    <row r="859" spans="1:5">
      <c r="A859" s="427">
        <v>25300363</v>
      </c>
      <c r="B859" s="427" t="s">
        <v>946</v>
      </c>
      <c r="C859" s="428">
        <v>-1841867.76</v>
      </c>
      <c r="E859" s="428"/>
    </row>
    <row r="860" spans="1:5">
      <c r="A860" s="427">
        <v>25300413</v>
      </c>
      <c r="B860" s="427" t="s">
        <v>468</v>
      </c>
      <c r="C860" s="428">
        <v>-688979.3</v>
      </c>
      <c r="E860" s="428"/>
    </row>
    <row r="861" spans="1:5">
      <c r="A861" s="427">
        <v>25300443</v>
      </c>
      <c r="B861" s="427" t="s">
        <v>1215</v>
      </c>
      <c r="C861" s="428">
        <v>-791981.16</v>
      </c>
      <c r="E861" s="428"/>
    </row>
    <row r="862" spans="1:5">
      <c r="A862" s="427">
        <v>25300503</v>
      </c>
      <c r="B862" s="427" t="s">
        <v>197</v>
      </c>
      <c r="C862" s="428">
        <v>-563274.27</v>
      </c>
      <c r="E862" s="428"/>
    </row>
    <row r="863" spans="1:5">
      <c r="A863" s="427">
        <v>25300541</v>
      </c>
      <c r="B863" s="427" t="s">
        <v>455</v>
      </c>
      <c r="C863" s="428">
        <v>-7966998.29</v>
      </c>
      <c r="E863" s="428"/>
    </row>
    <row r="864" spans="1:5">
      <c r="A864" s="427">
        <v>25300561</v>
      </c>
      <c r="B864" s="427" t="s">
        <v>1041</v>
      </c>
      <c r="C864" s="428">
        <v>-8126893</v>
      </c>
      <c r="E864" s="428"/>
    </row>
    <row r="865" spans="1:5">
      <c r="A865" s="427">
        <v>25300581</v>
      </c>
      <c r="B865" s="427" t="s">
        <v>359</v>
      </c>
      <c r="C865" s="428">
        <v>-4536636.9400000004</v>
      </c>
      <c r="E865" s="428"/>
    </row>
    <row r="866" spans="1:5">
      <c r="A866" s="427">
        <v>25300582</v>
      </c>
      <c r="B866" s="427" t="s">
        <v>359</v>
      </c>
      <c r="C866" s="428">
        <v>-1916881.14</v>
      </c>
      <c r="E866" s="428"/>
    </row>
    <row r="867" spans="1:5">
      <c r="A867" s="427">
        <v>25300591</v>
      </c>
      <c r="B867" s="427" t="s">
        <v>360</v>
      </c>
      <c r="C867" s="428">
        <v>4536636.9400000004</v>
      </c>
      <c r="E867" s="428"/>
    </row>
    <row r="868" spans="1:5">
      <c r="A868" s="427">
        <v>25300592</v>
      </c>
      <c r="B868" s="427" t="s">
        <v>360</v>
      </c>
      <c r="C868" s="428">
        <v>1916881.14</v>
      </c>
      <c r="E868" s="428"/>
    </row>
    <row r="869" spans="1:5">
      <c r="A869" s="427">
        <v>25300611</v>
      </c>
      <c r="B869" s="427" t="s">
        <v>725</v>
      </c>
      <c r="C869" s="428">
        <v>-60429728.780000001</v>
      </c>
      <c r="E869" s="428"/>
    </row>
    <row r="870" spans="1:5">
      <c r="A870" s="427">
        <v>25300621</v>
      </c>
      <c r="B870" s="427" t="s">
        <v>740</v>
      </c>
      <c r="C870" s="428">
        <v>-8422064.4000000004</v>
      </c>
      <c r="E870" s="428"/>
    </row>
    <row r="871" spans="1:5">
      <c r="A871" s="427">
        <v>25300641</v>
      </c>
      <c r="B871" s="427" t="s">
        <v>1265</v>
      </c>
      <c r="C871" s="428">
        <v>-406343.95</v>
      </c>
      <c r="E871" s="428"/>
    </row>
    <row r="872" spans="1:5">
      <c r="A872" s="427">
        <v>25300642</v>
      </c>
      <c r="B872" s="427" t="s">
        <v>1265</v>
      </c>
      <c r="C872" s="428">
        <v>-247406.02</v>
      </c>
      <c r="E872" s="428"/>
    </row>
    <row r="873" spans="1:5">
      <c r="A873" s="427">
        <v>25300663</v>
      </c>
      <c r="B873" s="427" t="s">
        <v>1467</v>
      </c>
      <c r="C873" s="428">
        <v>-95805.92</v>
      </c>
      <c r="E873" s="428"/>
    </row>
    <row r="874" spans="1:5">
      <c r="A874" s="427">
        <v>25300731</v>
      </c>
      <c r="B874" s="427" t="s">
        <v>1980</v>
      </c>
      <c r="C874" s="428">
        <v>-15154.75</v>
      </c>
      <c r="E874" s="428"/>
    </row>
    <row r="875" spans="1:5">
      <c r="A875" s="427">
        <v>25300733</v>
      </c>
      <c r="B875" s="427" t="s">
        <v>1981</v>
      </c>
      <c r="C875" s="428">
        <v>-50468.17</v>
      </c>
      <c r="E875" s="428"/>
    </row>
    <row r="876" spans="1:5">
      <c r="A876" s="427">
        <v>25300742</v>
      </c>
      <c r="B876" s="427" t="s">
        <v>2030</v>
      </c>
      <c r="C876" s="428">
        <v>-4957106.62</v>
      </c>
      <c r="E876" s="428"/>
    </row>
    <row r="877" spans="1:5">
      <c r="A877" s="427">
        <v>25300761</v>
      </c>
      <c r="B877" s="427" t="s">
        <v>172</v>
      </c>
      <c r="C877" s="428">
        <v>-189789.05</v>
      </c>
      <c r="E877" s="428"/>
    </row>
    <row r="878" spans="1:5">
      <c r="A878" s="427">
        <v>25300771</v>
      </c>
      <c r="B878" s="427" t="s">
        <v>103</v>
      </c>
      <c r="C878" s="428">
        <v>-4735444.3899999997</v>
      </c>
      <c r="E878" s="428"/>
    </row>
    <row r="879" spans="1:5">
      <c r="A879" s="427">
        <v>25301073</v>
      </c>
      <c r="B879" s="427" t="s">
        <v>284</v>
      </c>
      <c r="C879" s="428">
        <v>-1470.92</v>
      </c>
      <c r="E879" s="428"/>
    </row>
    <row r="880" spans="1:5">
      <c r="A880" s="427">
        <v>25301151</v>
      </c>
      <c r="B880" s="427" t="s">
        <v>1515</v>
      </c>
      <c r="C880" s="428">
        <v>-2210322.52</v>
      </c>
      <c r="E880" s="428"/>
    </row>
    <row r="881" spans="1:5">
      <c r="A881" s="427">
        <v>25301203</v>
      </c>
      <c r="B881" s="427" t="s">
        <v>546</v>
      </c>
      <c r="C881" s="428">
        <v>-199831.98</v>
      </c>
      <c r="E881" s="428"/>
    </row>
    <row r="882" spans="1:5">
      <c r="A882" s="427">
        <v>25301213</v>
      </c>
      <c r="B882" s="427" t="s">
        <v>1986</v>
      </c>
      <c r="C882" s="428">
        <v>-675825</v>
      </c>
      <c r="E882" s="428"/>
    </row>
    <row r="883" spans="1:5">
      <c r="A883" s="427">
        <v>25302221</v>
      </c>
      <c r="B883" s="427" t="s">
        <v>977</v>
      </c>
      <c r="C883" s="428">
        <v>-1821930.31</v>
      </c>
      <c r="E883" s="428"/>
    </row>
    <row r="884" spans="1:5">
      <c r="A884" s="427">
        <v>25302222</v>
      </c>
      <c r="B884" s="427" t="s">
        <v>658</v>
      </c>
      <c r="C884" s="428">
        <v>-3518154.78</v>
      </c>
      <c r="E884" s="428"/>
    </row>
    <row r="885" spans="1:5">
      <c r="A885" s="427">
        <v>25302223</v>
      </c>
      <c r="B885" s="427" t="s">
        <v>1971</v>
      </c>
      <c r="C885" s="428">
        <v>-5402685</v>
      </c>
      <c r="E885" s="428"/>
    </row>
    <row r="886" spans="1:5">
      <c r="A886" s="427">
        <v>25400101</v>
      </c>
      <c r="B886" s="427" t="s">
        <v>673</v>
      </c>
      <c r="C886" s="428">
        <v>-40212.589999999997</v>
      </c>
      <c r="E886" s="428"/>
    </row>
    <row r="887" spans="1:5">
      <c r="A887" s="427">
        <v>25400111</v>
      </c>
      <c r="B887" s="427" t="s">
        <v>674</v>
      </c>
      <c r="C887" s="428">
        <v>-9006.9699999999993</v>
      </c>
      <c r="E887" s="428"/>
    </row>
    <row r="888" spans="1:5">
      <c r="A888" s="427">
        <v>25400181</v>
      </c>
      <c r="B888" s="427" t="s">
        <v>958</v>
      </c>
      <c r="C888" s="428">
        <v>-5216103</v>
      </c>
      <c r="E888" s="428"/>
    </row>
    <row r="889" spans="1:5">
      <c r="A889" s="427">
        <v>25400182</v>
      </c>
      <c r="B889" s="427" t="s">
        <v>959</v>
      </c>
      <c r="C889" s="428">
        <v>-2790147</v>
      </c>
      <c r="E889" s="428"/>
    </row>
    <row r="890" spans="1:5">
      <c r="A890" s="427">
        <v>25400191</v>
      </c>
      <c r="B890" s="427" t="s">
        <v>1109</v>
      </c>
      <c r="C890" s="428">
        <v>-1657681.12</v>
      </c>
      <c r="E890" s="428"/>
    </row>
    <row r="891" spans="1:5">
      <c r="A891" s="427">
        <v>25400201</v>
      </c>
      <c r="B891" s="427" t="s">
        <v>1110</v>
      </c>
      <c r="C891" s="428">
        <v>-1209190.17</v>
      </c>
      <c r="E891" s="428"/>
    </row>
    <row r="892" spans="1:5">
      <c r="A892" s="427">
        <v>25400221</v>
      </c>
      <c r="B892" s="427" t="s">
        <v>1187</v>
      </c>
      <c r="C892" s="428">
        <v>-771675</v>
      </c>
      <c r="E892" s="428"/>
    </row>
    <row r="893" spans="1:5">
      <c r="A893" s="427">
        <v>25400261</v>
      </c>
      <c r="B893" s="427" t="s">
        <v>1195</v>
      </c>
      <c r="C893" s="428">
        <v>-93615823</v>
      </c>
    </row>
    <row r="894" spans="1:5">
      <c r="A894" s="427">
        <v>25400291</v>
      </c>
      <c r="B894" s="427" t="s">
        <v>1433</v>
      </c>
      <c r="C894" s="428">
        <v>-658589.87</v>
      </c>
      <c r="E894" s="428"/>
    </row>
    <row r="895" spans="1:5">
      <c r="A895" s="427">
        <v>25400301</v>
      </c>
      <c r="B895" s="427" t="s">
        <v>1434</v>
      </c>
      <c r="C895" s="428">
        <v>-19415.27</v>
      </c>
    </row>
    <row r="896" spans="1:5">
      <c r="A896" s="427">
        <v>25400311</v>
      </c>
      <c r="B896" s="427" t="s">
        <v>1436</v>
      </c>
      <c r="C896" s="428">
        <v>-29946.99</v>
      </c>
    </row>
    <row r="897" spans="1:5">
      <c r="A897" s="427">
        <v>25400321</v>
      </c>
      <c r="B897" s="427" t="s">
        <v>1525</v>
      </c>
      <c r="C897" s="428">
        <v>-183330.37</v>
      </c>
    </row>
    <row r="898" spans="1:5">
      <c r="A898" s="427">
        <v>25400331</v>
      </c>
      <c r="B898" s="427" t="s">
        <v>1526</v>
      </c>
      <c r="C898" s="428">
        <v>-2058079.63</v>
      </c>
      <c r="E898" s="428"/>
    </row>
    <row r="899" spans="1:5">
      <c r="A899" s="427">
        <v>25400381</v>
      </c>
      <c r="B899" s="427" t="s">
        <v>2069</v>
      </c>
      <c r="C899" s="428">
        <v>-224053.69</v>
      </c>
      <c r="E899" s="428"/>
    </row>
    <row r="900" spans="1:5">
      <c r="A900" s="427">
        <v>25400392</v>
      </c>
      <c r="B900" s="427" t="s">
        <v>2016</v>
      </c>
      <c r="C900" s="428">
        <v>-8970000</v>
      </c>
      <c r="E900" s="428"/>
    </row>
    <row r="901" spans="1:5">
      <c r="A901" s="427">
        <v>25400431</v>
      </c>
      <c r="B901" s="427" t="s">
        <v>1776</v>
      </c>
      <c r="C901" s="428">
        <v>-778288.46</v>
      </c>
      <c r="E901" s="428"/>
    </row>
    <row r="902" spans="1:5">
      <c r="A902" s="427">
        <v>25400441</v>
      </c>
      <c r="B902" s="427" t="s">
        <v>1782</v>
      </c>
      <c r="C902" s="428">
        <v>-45841.64</v>
      </c>
    </row>
    <row r="903" spans="1:5">
      <c r="A903" s="427">
        <v>25400481</v>
      </c>
      <c r="B903" s="427" t="s">
        <v>1874</v>
      </c>
      <c r="C903" s="428">
        <v>1074.3900000000001</v>
      </c>
    </row>
    <row r="904" spans="1:5">
      <c r="A904" s="427">
        <v>25400491</v>
      </c>
      <c r="B904" s="427" t="s">
        <v>1890</v>
      </c>
      <c r="C904" s="428">
        <v>-5112851</v>
      </c>
      <c r="E904" s="428"/>
    </row>
    <row r="905" spans="1:5">
      <c r="A905" s="427">
        <v>25400501</v>
      </c>
      <c r="B905" s="427" t="s">
        <v>1891</v>
      </c>
      <c r="C905" s="428">
        <v>-1480083</v>
      </c>
      <c r="E905" s="428"/>
    </row>
    <row r="906" spans="1:5">
      <c r="A906" s="427">
        <v>25400511</v>
      </c>
      <c r="B906" s="427" t="s">
        <v>1916</v>
      </c>
      <c r="C906" s="428">
        <v>-228306.85</v>
      </c>
      <c r="E906" s="428"/>
    </row>
    <row r="907" spans="1:5">
      <c r="A907" s="427">
        <v>25400521</v>
      </c>
      <c r="B907" s="427" t="s">
        <v>1967</v>
      </c>
      <c r="C907" s="428">
        <v>-8690000</v>
      </c>
      <c r="E907" s="428"/>
    </row>
    <row r="908" spans="1:5">
      <c r="A908" s="427">
        <v>25500002</v>
      </c>
      <c r="B908" s="427" t="s">
        <v>930</v>
      </c>
      <c r="C908" s="428">
        <v>-8165809</v>
      </c>
      <c r="E908" s="428"/>
    </row>
    <row r="909" spans="1:5">
      <c r="A909" s="427">
        <v>25500022</v>
      </c>
      <c r="B909" s="427" t="s">
        <v>930</v>
      </c>
      <c r="C909" s="428">
        <v>8165809</v>
      </c>
      <c r="E909" s="428"/>
    </row>
    <row r="910" spans="1:5">
      <c r="A910" s="427">
        <v>25600072</v>
      </c>
      <c r="B910" s="427" t="s">
        <v>1226</v>
      </c>
      <c r="C910" s="428">
        <v>-65777.98</v>
      </c>
      <c r="E910" s="428"/>
    </row>
    <row r="911" spans="1:5">
      <c r="A911" s="427">
        <v>25600081</v>
      </c>
      <c r="B911" s="427" t="s">
        <v>1111</v>
      </c>
      <c r="C911" s="428">
        <v>-3732477.57</v>
      </c>
      <c r="E911" s="428"/>
    </row>
    <row r="912" spans="1:5">
      <c r="A912" s="427">
        <v>25600102</v>
      </c>
      <c r="B912" s="427" t="s">
        <v>1428</v>
      </c>
      <c r="C912" s="428">
        <v>30819.51</v>
      </c>
      <c r="E912" s="428"/>
    </row>
    <row r="913" spans="1:5">
      <c r="A913" s="427">
        <v>25600111</v>
      </c>
      <c r="B913" s="427" t="s">
        <v>1429</v>
      </c>
      <c r="C913" s="428">
        <v>311739.83</v>
      </c>
      <c r="E913" s="428"/>
    </row>
    <row r="914" spans="1:5">
      <c r="A914" s="427">
        <v>28200002</v>
      </c>
      <c r="B914" s="427" t="s">
        <v>2128</v>
      </c>
      <c r="C914" s="428">
        <v>-472094768.52999997</v>
      </c>
      <c r="E914" s="428"/>
    </row>
    <row r="915" spans="1:5">
      <c r="A915" s="427">
        <v>28200013</v>
      </c>
      <c r="B915" s="427" t="s">
        <v>2129</v>
      </c>
      <c r="C915" s="428">
        <v>-39105466.789999999</v>
      </c>
      <c r="E915" s="428"/>
    </row>
    <row r="916" spans="1:5">
      <c r="A916" s="427">
        <v>28200121</v>
      </c>
      <c r="B916" s="427" t="s">
        <v>2130</v>
      </c>
      <c r="C916" s="428">
        <v>-1237288917.8099999</v>
      </c>
      <c r="E916" s="428"/>
    </row>
    <row r="917" spans="1:5">
      <c r="A917" s="427">
        <v>28300031</v>
      </c>
      <c r="B917" s="427" t="s">
        <v>754</v>
      </c>
      <c r="C917" s="428">
        <v>-4719137</v>
      </c>
      <c r="E917" s="428"/>
    </row>
    <row r="918" spans="1:5">
      <c r="A918" s="427">
        <v>28300033</v>
      </c>
      <c r="B918" s="427" t="s">
        <v>121</v>
      </c>
      <c r="C918" s="428">
        <v>-67749545.829999998</v>
      </c>
      <c r="E918" s="428"/>
    </row>
    <row r="919" spans="1:5">
      <c r="A919" s="427">
        <v>28300041</v>
      </c>
      <c r="B919" s="427" t="s">
        <v>469</v>
      </c>
      <c r="C919" s="428">
        <v>-851459.59</v>
      </c>
      <c r="E919" s="428"/>
    </row>
    <row r="920" spans="1:5">
      <c r="A920" s="427">
        <v>28300043</v>
      </c>
      <c r="B920" s="427" t="s">
        <v>122</v>
      </c>
      <c r="C920" s="428">
        <v>-15963739.880000001</v>
      </c>
      <c r="E920" s="428"/>
    </row>
    <row r="921" spans="1:5">
      <c r="A921" s="427">
        <v>28300081</v>
      </c>
      <c r="B921" s="427" t="s">
        <v>1445</v>
      </c>
      <c r="C921" s="428">
        <v>-5220634.6500000004</v>
      </c>
      <c r="E921" s="428"/>
    </row>
    <row r="922" spans="1:5">
      <c r="A922" s="427">
        <v>28300091</v>
      </c>
      <c r="B922" s="427" t="s">
        <v>1656</v>
      </c>
      <c r="C922" s="428">
        <v>-2853448.4</v>
      </c>
      <c r="E922" s="428"/>
    </row>
    <row r="923" spans="1:5">
      <c r="A923" s="427">
        <v>28300152</v>
      </c>
      <c r="B923" s="427" t="s">
        <v>505</v>
      </c>
      <c r="C923" s="428">
        <v>-1850826.4</v>
      </c>
      <c r="E923" s="428"/>
    </row>
    <row r="924" spans="1:5">
      <c r="A924" s="427">
        <v>28300162</v>
      </c>
      <c r="B924" s="427" t="s">
        <v>395</v>
      </c>
      <c r="C924" s="428">
        <v>-306806.74</v>
      </c>
      <c r="E924" s="428"/>
    </row>
    <row r="925" spans="1:5">
      <c r="A925" s="427">
        <v>28300211</v>
      </c>
      <c r="B925" s="427" t="s">
        <v>2000</v>
      </c>
      <c r="C925" s="428">
        <v>-31234909.98</v>
      </c>
      <c r="E925" s="428"/>
    </row>
    <row r="926" spans="1:5">
      <c r="A926" s="427">
        <v>28300221</v>
      </c>
      <c r="B926" s="427" t="s">
        <v>2001</v>
      </c>
      <c r="C926" s="428">
        <v>-6364792.1699999999</v>
      </c>
      <c r="E926" s="428"/>
    </row>
    <row r="927" spans="1:5">
      <c r="A927" s="427">
        <v>28300232</v>
      </c>
      <c r="B927" s="427" t="s">
        <v>487</v>
      </c>
      <c r="C927" s="428">
        <v>-22191284.02</v>
      </c>
      <c r="E927" s="428"/>
    </row>
    <row r="928" spans="1:5">
      <c r="A928" s="427">
        <v>28300252</v>
      </c>
      <c r="B928" s="427" t="s">
        <v>1326</v>
      </c>
      <c r="C928" s="428">
        <v>-7017061.5899999999</v>
      </c>
      <c r="E928" s="428"/>
    </row>
    <row r="929" spans="1:5">
      <c r="A929" s="427">
        <v>28300262</v>
      </c>
      <c r="B929" s="427" t="s">
        <v>1327</v>
      </c>
      <c r="C929" s="428">
        <v>-2715291.54</v>
      </c>
      <c r="E929" s="428"/>
    </row>
    <row r="930" spans="1:5">
      <c r="A930" s="427">
        <v>28300311</v>
      </c>
      <c r="B930" s="427" t="s">
        <v>2131</v>
      </c>
      <c r="C930" s="428">
        <v>-1727017.69</v>
      </c>
    </row>
    <row r="931" spans="1:5">
      <c r="A931" s="427">
        <v>28300361</v>
      </c>
      <c r="B931" s="427" t="s">
        <v>67</v>
      </c>
      <c r="C931" s="428">
        <v>-70000128.870000005</v>
      </c>
      <c r="E931" s="428"/>
    </row>
    <row r="932" spans="1:5">
      <c r="A932" s="427">
        <v>28300362</v>
      </c>
      <c r="B932" s="427" t="s">
        <v>68</v>
      </c>
      <c r="C932" s="428">
        <v>-993655.74</v>
      </c>
      <c r="E932" s="428"/>
    </row>
    <row r="933" spans="1:5">
      <c r="A933" s="427">
        <v>28300431</v>
      </c>
      <c r="B933" s="427" t="s">
        <v>270</v>
      </c>
      <c r="C933" s="428">
        <v>-1971075.1</v>
      </c>
      <c r="E933" s="428"/>
    </row>
    <row r="934" spans="1:5">
      <c r="A934" s="427">
        <v>28300501</v>
      </c>
      <c r="B934" s="427" t="s">
        <v>1169</v>
      </c>
      <c r="C934" s="428">
        <v>1532303.4</v>
      </c>
      <c r="E934" s="428"/>
    </row>
    <row r="935" spans="1:5">
      <c r="A935" s="427">
        <v>28300503</v>
      </c>
      <c r="B935" s="427" t="s">
        <v>899</v>
      </c>
      <c r="C935" s="428">
        <v>-5161365.6900000004</v>
      </c>
      <c r="E935" s="428"/>
    </row>
    <row r="936" spans="1:5">
      <c r="A936" s="427">
        <v>28300511</v>
      </c>
      <c r="B936" s="427" t="s">
        <v>916</v>
      </c>
      <c r="C936" s="428">
        <v>-1350431.6</v>
      </c>
      <c r="E936" s="428"/>
    </row>
    <row r="937" spans="1:5">
      <c r="A937" s="427">
        <v>28300561</v>
      </c>
      <c r="B937" s="427" t="s">
        <v>467</v>
      </c>
      <c r="C937" s="428">
        <v>-14849920.02</v>
      </c>
      <c r="E937" s="428"/>
    </row>
    <row r="938" spans="1:5">
      <c r="A938" s="427">
        <v>28300581</v>
      </c>
      <c r="B938" s="427" t="s">
        <v>732</v>
      </c>
      <c r="C938" s="428">
        <v>-9086842.9700000007</v>
      </c>
      <c r="E938" s="428"/>
    </row>
    <row r="939" spans="1:5">
      <c r="A939" s="427">
        <v>28300651</v>
      </c>
      <c r="B939" s="427" t="s">
        <v>563</v>
      </c>
      <c r="C939" s="428">
        <v>-8321338.0599999996</v>
      </c>
      <c r="E939" s="428"/>
    </row>
    <row r="940" spans="1:5">
      <c r="A940" s="427">
        <v>28300661</v>
      </c>
      <c r="B940" s="427" t="s">
        <v>1112</v>
      </c>
      <c r="C940" s="428">
        <v>-9534613.9000000004</v>
      </c>
      <c r="E940" s="428"/>
    </row>
    <row r="941" spans="1:5">
      <c r="A941" s="427">
        <v>28300721</v>
      </c>
      <c r="B941" s="427" t="s">
        <v>1379</v>
      </c>
      <c r="C941" s="428">
        <v>-918671.82</v>
      </c>
      <c r="E941" s="428"/>
    </row>
    <row r="942" spans="1:5">
      <c r="A942" s="427">
        <v>28300731</v>
      </c>
      <c r="B942" s="427" t="s">
        <v>1516</v>
      </c>
      <c r="C942" s="428">
        <v>-6460437.1200000001</v>
      </c>
      <c r="E942" s="428"/>
    </row>
    <row r="943" spans="1:5">
      <c r="A943" s="427">
        <v>28300741</v>
      </c>
      <c r="B943" s="427" t="s">
        <v>1701</v>
      </c>
      <c r="C943" s="428">
        <v>-726657.37</v>
      </c>
      <c r="E943" s="428"/>
    </row>
    <row r="944" spans="1:5">
      <c r="A944" s="427">
        <v>28300761</v>
      </c>
      <c r="B944" s="427" t="s">
        <v>2024</v>
      </c>
      <c r="C944" s="428">
        <v>-1890939.75</v>
      </c>
      <c r="E944" s="428"/>
    </row>
    <row r="945" spans="1:5">
      <c r="A945" s="427">
        <v>28302001</v>
      </c>
      <c r="B945" s="427" t="s">
        <v>1711</v>
      </c>
      <c r="C945" s="428">
        <v>-9766649.6600000001</v>
      </c>
      <c r="E945" s="428"/>
    </row>
    <row r="946" spans="1:5">
      <c r="A946" s="427">
        <v>28302002</v>
      </c>
      <c r="B946" s="427" t="s">
        <v>1712</v>
      </c>
      <c r="C946" s="428">
        <v>-19139206.800000001</v>
      </c>
      <c r="E946" s="428"/>
    </row>
    <row r="947" spans="1:5">
      <c r="A947" s="427">
        <v>28302011</v>
      </c>
      <c r="B947" s="427" t="s">
        <v>1713</v>
      </c>
      <c r="C947" s="428">
        <v>-3357594.5</v>
      </c>
      <c r="E947" s="428"/>
    </row>
    <row r="948" spans="1:5">
      <c r="A948" s="427">
        <v>28302012</v>
      </c>
      <c r="B948" s="427" t="s">
        <v>1714</v>
      </c>
      <c r="C948" s="428">
        <v>-4896144.3600000003</v>
      </c>
      <c r="E948" s="428"/>
    </row>
    <row r="949" spans="1:5">
      <c r="A949" s="427">
        <v>28302021</v>
      </c>
      <c r="B949" s="427" t="s">
        <v>1715</v>
      </c>
      <c r="C949" s="428">
        <v>-10323230.699999999</v>
      </c>
      <c r="E949" s="428"/>
    </row>
    <row r="950" spans="1:5">
      <c r="A950" s="427">
        <v>28302022</v>
      </c>
      <c r="B950" s="427" t="s">
        <v>1716</v>
      </c>
      <c r="C950" s="428">
        <v>-4176673.83</v>
      </c>
      <c r="E950" s="428"/>
    </row>
    <row r="951" spans="1:5">
      <c r="A951" s="427">
        <v>28302031</v>
      </c>
      <c r="B951" s="427" t="s">
        <v>1826</v>
      </c>
      <c r="C951" s="428">
        <v>-810121.9</v>
      </c>
      <c r="E951" s="428"/>
    </row>
    <row r="952" spans="1:5">
      <c r="A952" s="427">
        <v>28302041</v>
      </c>
      <c r="B952" s="427" t="s">
        <v>1851</v>
      </c>
      <c r="C952" s="428">
        <v>-5962895.3099999996</v>
      </c>
      <c r="E952" s="428"/>
    </row>
    <row r="953" spans="1:5">
      <c r="A953" s="427">
        <v>28302051</v>
      </c>
      <c r="B953" s="427" t="s">
        <v>1957</v>
      </c>
      <c r="C953" s="428">
        <v>-2066183.23</v>
      </c>
      <c r="E953" s="428"/>
    </row>
    <row r="954" spans="1:5">
      <c r="A954" s="427">
        <v>28302061</v>
      </c>
      <c r="B954" s="427" t="s">
        <v>1976</v>
      </c>
      <c r="C954" s="428">
        <v>-3997176.14</v>
      </c>
      <c r="E954" s="428"/>
    </row>
    <row r="955" spans="1:5">
      <c r="A955" s="427">
        <v>41810000</v>
      </c>
      <c r="B955" s="427" t="s">
        <v>2070</v>
      </c>
      <c r="C955" s="428">
        <v>270887</v>
      </c>
      <c r="E955" s="428"/>
    </row>
    <row r="956" spans="1:5">
      <c r="A956" s="427">
        <v>41900013</v>
      </c>
      <c r="B956" s="427" t="s">
        <v>2071</v>
      </c>
      <c r="C956" s="428">
        <v>-454481.61</v>
      </c>
      <c r="E956" s="428"/>
    </row>
    <row r="957" spans="1:5">
      <c r="A957" s="427" t="s">
        <v>191</v>
      </c>
      <c r="C957" s="428">
        <v>-181675103.93000001</v>
      </c>
      <c r="E957" s="428"/>
    </row>
    <row r="958" spans="1:5">
      <c r="A958">
        <v>43800003</v>
      </c>
      <c r="B958" t="s">
        <v>953</v>
      </c>
      <c r="C958" s="23">
        <v>175279053.78</v>
      </c>
      <c r="E958" s="428"/>
    </row>
    <row r="959" spans="1:5">
      <c r="A959">
        <v>43900003</v>
      </c>
      <c r="B959" t="s">
        <v>672</v>
      </c>
      <c r="C959" s="23">
        <v>5848610</v>
      </c>
    </row>
    <row r="960" spans="1:5">
      <c r="C960" s="428"/>
      <c r="E960" s="42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966"/>
  <sheetViews>
    <sheetView workbookViewId="0">
      <selection sqref="A1:A1000"/>
    </sheetView>
  </sheetViews>
  <sheetFormatPr defaultColWidth="9.109375" defaultRowHeight="14.4"/>
  <cols>
    <col min="1" max="1" width="13" style="421" customWidth="1"/>
    <col min="2" max="2" width="41.44140625" style="421" bestFit="1" customWidth="1"/>
    <col min="3" max="3" width="17.33203125" style="421" bestFit="1" customWidth="1"/>
    <col min="4" max="5" width="9.109375" style="421"/>
    <col min="6" max="6" width="56.5546875" style="421" bestFit="1" customWidth="1"/>
    <col min="7" max="7" width="9.109375" style="421"/>
    <col min="8" max="8" width="51.33203125" style="421" customWidth="1"/>
    <col min="9" max="9" width="59" style="421" customWidth="1"/>
    <col min="10" max="16384" width="9.109375" style="421"/>
  </cols>
  <sheetData>
    <row r="1" spans="1:9">
      <c r="A1" s="421">
        <v>10100501</v>
      </c>
      <c r="B1" s="421" t="s">
        <v>438</v>
      </c>
      <c r="C1" s="422">
        <v>9053741489.3099995</v>
      </c>
      <c r="F1" s="421" t="s">
        <v>1045</v>
      </c>
      <c r="G1" s="421" t="s">
        <v>2111</v>
      </c>
      <c r="H1" s="421" t="s">
        <v>668</v>
      </c>
    </row>
    <row r="2" spans="1:9">
      <c r="A2" s="421">
        <v>10100502</v>
      </c>
      <c r="B2" s="421" t="s">
        <v>439</v>
      </c>
      <c r="C2" s="422">
        <v>3269118639.1399999</v>
      </c>
      <c r="E2" s="424">
        <v>14301043</v>
      </c>
      <c r="F2" s="399" t="s">
        <v>2108</v>
      </c>
      <c r="G2" s="421">
        <v>56</v>
      </c>
      <c r="H2" s="421" t="s">
        <v>2109</v>
      </c>
      <c r="I2" s="421" t="s">
        <v>2110</v>
      </c>
    </row>
    <row r="3" spans="1:9">
      <c r="A3" s="421">
        <v>10100503</v>
      </c>
      <c r="B3" s="421" t="s">
        <v>440</v>
      </c>
      <c r="C3" s="422">
        <v>467107774.31</v>
      </c>
      <c r="E3" s="424">
        <v>16502001</v>
      </c>
      <c r="F3" s="399" t="s">
        <v>2107</v>
      </c>
      <c r="G3" s="421">
        <v>56</v>
      </c>
      <c r="H3" s="421" t="s">
        <v>2112</v>
      </c>
      <c r="I3" s="421" t="s">
        <v>2119</v>
      </c>
    </row>
    <row r="4" spans="1:9">
      <c r="A4" s="421">
        <v>10110013</v>
      </c>
      <c r="B4" s="421" t="s">
        <v>1256</v>
      </c>
      <c r="C4" s="422">
        <v>882538.67</v>
      </c>
      <c r="E4" s="424">
        <v>16502021</v>
      </c>
      <c r="F4" s="399" t="s">
        <v>2106</v>
      </c>
      <c r="G4" s="421">
        <v>56</v>
      </c>
      <c r="H4" s="421" t="s">
        <v>2114</v>
      </c>
      <c r="I4" s="421" t="s">
        <v>2119</v>
      </c>
    </row>
    <row r="5" spans="1:9" ht="28.8">
      <c r="A5" s="421">
        <v>10500501</v>
      </c>
      <c r="B5" s="421" t="s">
        <v>441</v>
      </c>
      <c r="C5" s="422">
        <v>50240476.219999999</v>
      </c>
      <c r="E5" s="424">
        <v>16502143</v>
      </c>
      <c r="F5" s="399" t="s">
        <v>2105</v>
      </c>
      <c r="H5" s="423" t="s">
        <v>2118</v>
      </c>
      <c r="I5" s="421" t="s">
        <v>2113</v>
      </c>
    </row>
    <row r="6" spans="1:9" ht="28.8">
      <c r="A6" s="421">
        <v>10500502</v>
      </c>
      <c r="B6" s="421" t="s">
        <v>442</v>
      </c>
      <c r="C6" s="422">
        <v>6138640.21</v>
      </c>
      <c r="E6" s="424">
        <v>16504053</v>
      </c>
      <c r="F6" s="399" t="s">
        <v>2103</v>
      </c>
      <c r="H6" s="423" t="s">
        <v>2118</v>
      </c>
      <c r="I6" s="421" t="s">
        <v>2113</v>
      </c>
    </row>
    <row r="7" spans="1:9">
      <c r="A7" s="421">
        <v>10600501</v>
      </c>
      <c r="B7" s="421" t="s">
        <v>443</v>
      </c>
      <c r="C7" s="422">
        <v>16437232.689999999</v>
      </c>
      <c r="E7" s="82">
        <v>18210311</v>
      </c>
      <c r="F7" s="399" t="s">
        <v>2104</v>
      </c>
      <c r="H7" s="425" t="s">
        <v>2116</v>
      </c>
      <c r="I7" s="425" t="s">
        <v>2115</v>
      </c>
    </row>
    <row r="8" spans="1:9">
      <c r="A8" s="421">
        <v>10600502</v>
      </c>
      <c r="B8" s="421" t="s">
        <v>444</v>
      </c>
      <c r="C8" s="422">
        <v>27367729.530000001</v>
      </c>
      <c r="E8" s="82">
        <v>28300311</v>
      </c>
      <c r="F8" s="399" t="s">
        <v>2102</v>
      </c>
      <c r="H8" s="426" t="s">
        <v>2120</v>
      </c>
      <c r="I8" s="426" t="s">
        <v>2117</v>
      </c>
    </row>
    <row r="9" spans="1:9">
      <c r="A9" s="421">
        <v>10600503</v>
      </c>
      <c r="B9" s="421" t="s">
        <v>1199</v>
      </c>
      <c r="C9" s="422">
        <v>443169.76</v>
      </c>
    </row>
    <row r="10" spans="1:9">
      <c r="A10" s="421">
        <v>10700013</v>
      </c>
      <c r="B10" s="421" t="s">
        <v>920</v>
      </c>
      <c r="C10" s="422">
        <v>2522581.7400000002</v>
      </c>
      <c r="H10" s="422">
        <v>920078.04</v>
      </c>
    </row>
    <row r="11" spans="1:9">
      <c r="A11" s="421">
        <v>10700023</v>
      </c>
      <c r="B11" s="421" t="s">
        <v>1198</v>
      </c>
      <c r="C11" s="422">
        <v>-393750</v>
      </c>
      <c r="H11" s="421">
        <v>93507583</v>
      </c>
    </row>
    <row r="12" spans="1:9">
      <c r="A12" s="421">
        <v>10700501</v>
      </c>
      <c r="B12" s="421" t="s">
        <v>195</v>
      </c>
      <c r="C12" s="422">
        <v>210879474.27000001</v>
      </c>
    </row>
    <row r="13" spans="1:9">
      <c r="A13" s="421">
        <v>10700502</v>
      </c>
      <c r="B13" s="421" t="s">
        <v>445</v>
      </c>
      <c r="C13" s="422">
        <v>77417473.989999995</v>
      </c>
    </row>
    <row r="14" spans="1:9">
      <c r="A14" s="421">
        <v>10700503</v>
      </c>
      <c r="B14" s="421" t="s">
        <v>988</v>
      </c>
      <c r="C14" s="422">
        <v>52378161.5</v>
      </c>
    </row>
    <row r="15" spans="1:9">
      <c r="A15" s="421">
        <v>10700602</v>
      </c>
      <c r="B15" s="421" t="s">
        <v>1737</v>
      </c>
      <c r="C15" s="422">
        <v>360640</v>
      </c>
    </row>
    <row r="16" spans="1:9">
      <c r="A16" s="421">
        <v>10800061</v>
      </c>
      <c r="B16" s="421" t="s">
        <v>452</v>
      </c>
      <c r="C16" s="422">
        <v>-74850658</v>
      </c>
    </row>
    <row r="17" spans="1:3">
      <c r="A17" s="421">
        <v>10800062</v>
      </c>
      <c r="B17" s="421" t="s">
        <v>452</v>
      </c>
      <c r="C17" s="422">
        <v>-251172831</v>
      </c>
    </row>
    <row r="18" spans="1:3">
      <c r="A18" s="421">
        <v>10800071</v>
      </c>
      <c r="B18" s="421" t="s">
        <v>453</v>
      </c>
      <c r="C18" s="422">
        <v>74850658</v>
      </c>
    </row>
    <row r="19" spans="1:3">
      <c r="A19" s="421">
        <v>10800072</v>
      </c>
      <c r="B19" s="421" t="s">
        <v>453</v>
      </c>
      <c r="C19" s="422">
        <v>251172831</v>
      </c>
    </row>
    <row r="20" spans="1:3">
      <c r="A20" s="421">
        <v>10800501</v>
      </c>
      <c r="B20" s="421" t="s">
        <v>275</v>
      </c>
      <c r="C20" s="422">
        <v>-3370258720.1399999</v>
      </c>
    </row>
    <row r="21" spans="1:3">
      <c r="A21" s="421">
        <v>10800502</v>
      </c>
      <c r="B21" s="421" t="s">
        <v>276</v>
      </c>
      <c r="C21" s="422">
        <v>-1245568087.5899999</v>
      </c>
    </row>
    <row r="22" spans="1:3">
      <c r="A22" s="421">
        <v>10800503</v>
      </c>
      <c r="B22" s="421" t="s">
        <v>547</v>
      </c>
      <c r="C22" s="422">
        <v>-95009349.439999998</v>
      </c>
    </row>
    <row r="23" spans="1:3">
      <c r="A23" s="421">
        <v>10800541</v>
      </c>
      <c r="B23" s="421" t="s">
        <v>29</v>
      </c>
      <c r="C23" s="422">
        <v>6052666.4900000002</v>
      </c>
    </row>
    <row r="24" spans="1:3">
      <c r="A24" s="421">
        <v>10800543</v>
      </c>
      <c r="B24" s="421" t="s">
        <v>30</v>
      </c>
      <c r="C24" s="422">
        <v>239156.73</v>
      </c>
    </row>
    <row r="25" spans="1:3">
      <c r="A25" s="421">
        <v>10800552</v>
      </c>
      <c r="B25" s="421" t="s">
        <v>548</v>
      </c>
      <c r="C25" s="422">
        <v>2204932.39</v>
      </c>
    </row>
    <row r="26" spans="1:3">
      <c r="A26" s="421">
        <v>11100501</v>
      </c>
      <c r="B26" s="421" t="s">
        <v>371</v>
      </c>
      <c r="C26" s="422">
        <v>-27364032.640000001</v>
      </c>
    </row>
    <row r="27" spans="1:3">
      <c r="A27" s="421">
        <v>11100502</v>
      </c>
      <c r="B27" s="421" t="s">
        <v>372</v>
      </c>
      <c r="C27" s="422">
        <v>-8091106.75</v>
      </c>
    </row>
    <row r="28" spans="1:3">
      <c r="A28" s="421">
        <v>11100503</v>
      </c>
      <c r="B28" s="421" t="s">
        <v>373</v>
      </c>
      <c r="C28" s="422">
        <v>-90466366.549999997</v>
      </c>
    </row>
    <row r="29" spans="1:3">
      <c r="A29" s="421">
        <v>11400001</v>
      </c>
      <c r="B29" s="421" t="s">
        <v>101</v>
      </c>
      <c r="C29" s="422">
        <v>946172.25</v>
      </c>
    </row>
    <row r="30" spans="1:3">
      <c r="A30" s="421">
        <v>11400011</v>
      </c>
      <c r="B30" s="421" t="s">
        <v>1005</v>
      </c>
      <c r="C30" s="422">
        <v>302358.01</v>
      </c>
    </row>
    <row r="31" spans="1:3">
      <c r="A31" s="421">
        <v>11400031</v>
      </c>
      <c r="B31" s="421" t="s">
        <v>812</v>
      </c>
      <c r="C31" s="422">
        <v>76622596.840000004</v>
      </c>
    </row>
    <row r="32" spans="1:3">
      <c r="A32" s="421">
        <v>11400061</v>
      </c>
      <c r="B32" s="421" t="s">
        <v>736</v>
      </c>
      <c r="C32" s="422">
        <v>156960790.84</v>
      </c>
    </row>
    <row r="33" spans="1:3">
      <c r="A33" s="421">
        <v>11400071</v>
      </c>
      <c r="B33" s="421" t="s">
        <v>1054</v>
      </c>
      <c r="C33" s="422">
        <v>16950332.899999999</v>
      </c>
    </row>
    <row r="34" spans="1:3">
      <c r="A34" s="421">
        <v>11400091</v>
      </c>
      <c r="B34" s="421" t="s">
        <v>1506</v>
      </c>
      <c r="C34" s="422">
        <v>31009424.030000001</v>
      </c>
    </row>
    <row r="35" spans="1:3">
      <c r="A35" s="421">
        <v>11500001</v>
      </c>
      <c r="B35" s="421" t="s">
        <v>476</v>
      </c>
      <c r="C35" s="422">
        <v>-865189</v>
      </c>
    </row>
    <row r="36" spans="1:3">
      <c r="A36" s="421">
        <v>11500011</v>
      </c>
      <c r="B36" s="421" t="s">
        <v>320</v>
      </c>
      <c r="C36" s="422">
        <v>-302358.01</v>
      </c>
    </row>
    <row r="37" spans="1:3">
      <c r="A37" s="421">
        <v>11500031</v>
      </c>
      <c r="B37" s="421" t="s">
        <v>695</v>
      </c>
      <c r="C37" s="422">
        <v>-57610138.659999996</v>
      </c>
    </row>
    <row r="38" spans="1:3">
      <c r="A38" s="421">
        <v>11500041</v>
      </c>
      <c r="B38" s="421" t="s">
        <v>727</v>
      </c>
      <c r="C38" s="422">
        <v>-31028306.68</v>
      </c>
    </row>
    <row r="39" spans="1:3">
      <c r="A39" s="421">
        <v>11500051</v>
      </c>
      <c r="B39" s="421" t="s">
        <v>1055</v>
      </c>
      <c r="C39" s="422">
        <v>-15032062.93</v>
      </c>
    </row>
    <row r="40" spans="1:3">
      <c r="A40" s="421">
        <v>11500061</v>
      </c>
      <c r="B40" s="421" t="s">
        <v>1508</v>
      </c>
      <c r="C40" s="422">
        <v>-3195615.97</v>
      </c>
    </row>
    <row r="41" spans="1:3">
      <c r="A41" s="421">
        <v>11730002</v>
      </c>
      <c r="B41" s="421" t="s">
        <v>321</v>
      </c>
      <c r="C41" s="422">
        <v>8654564.4700000007</v>
      </c>
    </row>
    <row r="42" spans="1:3">
      <c r="A42" s="421">
        <v>12100503</v>
      </c>
      <c r="B42" s="421" t="s">
        <v>374</v>
      </c>
      <c r="C42" s="422">
        <v>117059.75</v>
      </c>
    </row>
    <row r="43" spans="1:3">
      <c r="A43" s="421">
        <v>12100513</v>
      </c>
      <c r="B43" s="421" t="s">
        <v>375</v>
      </c>
      <c r="C43" s="422">
        <v>4795926.91</v>
      </c>
    </row>
    <row r="44" spans="1:3">
      <c r="A44" s="421">
        <v>12200503</v>
      </c>
      <c r="B44" s="421" t="s">
        <v>376</v>
      </c>
      <c r="C44" s="422">
        <v>-421167.78</v>
      </c>
    </row>
    <row r="45" spans="1:3">
      <c r="A45" s="421">
        <v>12310000</v>
      </c>
      <c r="B45" s="421" t="s">
        <v>416</v>
      </c>
      <c r="C45" s="422">
        <v>29622649</v>
      </c>
    </row>
    <row r="46" spans="1:3">
      <c r="A46" s="421">
        <v>12400043</v>
      </c>
      <c r="B46" s="421" t="s">
        <v>594</v>
      </c>
      <c r="C46" s="422">
        <v>48158951.210000001</v>
      </c>
    </row>
    <row r="47" spans="1:3">
      <c r="A47" s="421">
        <v>12400503</v>
      </c>
      <c r="B47" s="421" t="s">
        <v>171</v>
      </c>
      <c r="C47" s="422">
        <v>557764.01</v>
      </c>
    </row>
    <row r="48" spans="1:3">
      <c r="A48" s="421">
        <v>12400553</v>
      </c>
      <c r="B48" s="421" t="s">
        <v>927</v>
      </c>
      <c r="C48" s="422">
        <v>1322647.6200000001</v>
      </c>
    </row>
    <row r="49" spans="1:3">
      <c r="A49" s="421">
        <v>12400723</v>
      </c>
      <c r="B49" s="421" t="s">
        <v>1227</v>
      </c>
      <c r="C49" s="422">
        <v>42156</v>
      </c>
    </row>
    <row r="50" spans="1:3">
      <c r="A50" s="421">
        <v>12800001</v>
      </c>
      <c r="B50" s="421" t="s">
        <v>1309</v>
      </c>
      <c r="C50" s="422">
        <v>18500000</v>
      </c>
    </row>
    <row r="51" spans="1:3">
      <c r="A51" s="421">
        <v>12800011</v>
      </c>
      <c r="B51" s="421" t="s">
        <v>1496</v>
      </c>
      <c r="C51" s="422">
        <v>1661800.93</v>
      </c>
    </row>
    <row r="52" spans="1:3">
      <c r="A52" s="421">
        <v>13100543</v>
      </c>
      <c r="B52" s="421" t="s">
        <v>810</v>
      </c>
      <c r="C52" s="422">
        <v>91652.51</v>
      </c>
    </row>
    <row r="53" spans="1:3">
      <c r="A53" s="421">
        <v>13100563</v>
      </c>
      <c r="B53" s="421" t="s">
        <v>1597</v>
      </c>
      <c r="C53" s="422">
        <v>423999.49</v>
      </c>
    </row>
    <row r="54" spans="1:3">
      <c r="A54" s="421">
        <v>13100573</v>
      </c>
      <c r="B54" s="421" t="s">
        <v>281</v>
      </c>
      <c r="C54" s="422">
        <v>13541.68</v>
      </c>
    </row>
    <row r="55" spans="1:3">
      <c r="A55" s="421">
        <v>13101003</v>
      </c>
      <c r="B55" s="421" t="s">
        <v>1598</v>
      </c>
      <c r="C55" s="422">
        <v>6410816.0899999999</v>
      </c>
    </row>
    <row r="56" spans="1:3">
      <c r="A56" s="421">
        <v>13101023</v>
      </c>
      <c r="B56" s="421" t="s">
        <v>908</v>
      </c>
      <c r="C56" s="422">
        <v>25032608.030000001</v>
      </c>
    </row>
    <row r="57" spans="1:3">
      <c r="A57" s="421">
        <v>13101033</v>
      </c>
      <c r="B57" s="421" t="s">
        <v>1600</v>
      </c>
      <c r="C57" s="422">
        <v>522095.34</v>
      </c>
    </row>
    <row r="58" spans="1:3">
      <c r="A58" s="421">
        <v>13101093</v>
      </c>
      <c r="B58" s="421" t="s">
        <v>335</v>
      </c>
      <c r="C58" s="421">
        <v>-0.01</v>
      </c>
    </row>
    <row r="59" spans="1:3">
      <c r="A59" s="421">
        <v>13101113</v>
      </c>
      <c r="B59" s="421" t="s">
        <v>130</v>
      </c>
      <c r="C59" s="422">
        <v>-5846397.29</v>
      </c>
    </row>
    <row r="60" spans="1:3">
      <c r="A60" s="421">
        <v>13101123</v>
      </c>
      <c r="B60" s="421" t="s">
        <v>89</v>
      </c>
      <c r="C60" s="422">
        <v>-1680650.71</v>
      </c>
    </row>
    <row r="61" spans="1:3">
      <c r="A61" s="421">
        <v>13101163</v>
      </c>
      <c r="B61" s="421" t="s">
        <v>200</v>
      </c>
      <c r="C61" s="422">
        <v>102171.39</v>
      </c>
    </row>
    <row r="62" spans="1:3">
      <c r="A62" s="421">
        <v>13101183</v>
      </c>
      <c r="B62" s="421" t="s">
        <v>844</v>
      </c>
      <c r="C62" s="422">
        <v>1522650.77</v>
      </c>
    </row>
    <row r="63" spans="1:3">
      <c r="A63" s="421">
        <v>13101193</v>
      </c>
      <c r="B63" s="421" t="s">
        <v>1247</v>
      </c>
      <c r="C63" s="422">
        <v>23751.65</v>
      </c>
    </row>
    <row r="64" spans="1:3">
      <c r="A64" s="421">
        <v>13101253</v>
      </c>
      <c r="B64" s="421" t="s">
        <v>1072</v>
      </c>
      <c r="C64" s="422">
        <v>455043.67</v>
      </c>
    </row>
    <row r="65" spans="1:3">
      <c r="A65" s="421">
        <v>13109003</v>
      </c>
      <c r="B65" s="421" t="s">
        <v>1642</v>
      </c>
      <c r="C65" s="422">
        <v>9848.5400000000009</v>
      </c>
    </row>
    <row r="66" spans="1:3">
      <c r="A66" s="421">
        <v>13400021</v>
      </c>
      <c r="B66" s="421" t="s">
        <v>654</v>
      </c>
      <c r="C66" s="422">
        <v>7196084.2000000002</v>
      </c>
    </row>
    <row r="67" spans="1:3">
      <c r="A67" s="421">
        <v>13400031</v>
      </c>
      <c r="B67" s="421" t="s">
        <v>655</v>
      </c>
      <c r="C67" s="422">
        <v>-7196084.2000000002</v>
      </c>
    </row>
    <row r="68" spans="1:3">
      <c r="A68" s="421">
        <v>13400073</v>
      </c>
      <c r="B68" s="421" t="s">
        <v>529</v>
      </c>
      <c r="C68" s="422">
        <v>4809409.0599999996</v>
      </c>
    </row>
    <row r="69" spans="1:3">
      <c r="A69" s="421">
        <v>13400111</v>
      </c>
      <c r="B69" s="421" t="s">
        <v>544</v>
      </c>
      <c r="C69" s="422">
        <v>145714</v>
      </c>
    </row>
    <row r="70" spans="1:3">
      <c r="A70" s="421">
        <v>13400123</v>
      </c>
      <c r="B70" s="421" t="s">
        <v>1192</v>
      </c>
      <c r="C70" s="422">
        <v>413798.73</v>
      </c>
    </row>
    <row r="71" spans="1:3">
      <c r="A71" s="421">
        <v>13400211</v>
      </c>
      <c r="B71" s="421" t="s">
        <v>1248</v>
      </c>
      <c r="C71" s="422">
        <v>52300</v>
      </c>
    </row>
    <row r="72" spans="1:3">
      <c r="A72" s="421">
        <v>13400241</v>
      </c>
      <c r="B72" s="421" t="s">
        <v>1839</v>
      </c>
      <c r="C72" s="422">
        <v>449616</v>
      </c>
    </row>
    <row r="73" spans="1:3">
      <c r="A73" s="421">
        <v>13400261</v>
      </c>
      <c r="B73" s="421" t="s">
        <v>1934</v>
      </c>
      <c r="C73" s="422">
        <v>29580</v>
      </c>
    </row>
    <row r="74" spans="1:3">
      <c r="A74" s="421">
        <v>13400271</v>
      </c>
      <c r="B74" s="421" t="s">
        <v>1303</v>
      </c>
      <c r="C74" s="422">
        <v>137617.76</v>
      </c>
    </row>
    <row r="75" spans="1:3">
      <c r="A75" s="421">
        <v>13400281</v>
      </c>
      <c r="B75" s="421" t="s">
        <v>1285</v>
      </c>
      <c r="C75" s="422">
        <v>26702.9</v>
      </c>
    </row>
    <row r="76" spans="1:3">
      <c r="A76" s="421">
        <v>13400311</v>
      </c>
      <c r="B76" s="421" t="s">
        <v>1666</v>
      </c>
      <c r="C76" s="422">
        <v>194700</v>
      </c>
    </row>
    <row r="77" spans="1:3">
      <c r="A77" s="421">
        <v>13400321</v>
      </c>
      <c r="B77" s="421" t="s">
        <v>2057</v>
      </c>
      <c r="C77" s="422">
        <v>44370</v>
      </c>
    </row>
    <row r="78" spans="1:3">
      <c r="A78" s="421">
        <v>13400332</v>
      </c>
      <c r="B78" s="421" t="s">
        <v>2007</v>
      </c>
      <c r="C78" s="422">
        <v>596765.74</v>
      </c>
    </row>
    <row r="79" spans="1:3">
      <c r="A79" s="421">
        <v>13500003</v>
      </c>
      <c r="B79" s="421" t="s">
        <v>691</v>
      </c>
      <c r="C79" s="422">
        <v>31078.06</v>
      </c>
    </row>
    <row r="80" spans="1:3">
      <c r="A80" s="421">
        <v>13500041</v>
      </c>
      <c r="B80" s="421" t="s">
        <v>471</v>
      </c>
      <c r="C80" s="422">
        <v>-159119.99</v>
      </c>
    </row>
    <row r="81" spans="1:3">
      <c r="A81" s="421">
        <v>13500051</v>
      </c>
      <c r="B81" s="421" t="s">
        <v>148</v>
      </c>
      <c r="C81" s="422">
        <v>73353</v>
      </c>
    </row>
    <row r="82" spans="1:3">
      <c r="A82" s="421">
        <v>13500061</v>
      </c>
      <c r="B82" s="421" t="s">
        <v>650</v>
      </c>
      <c r="C82" s="422">
        <v>1938403</v>
      </c>
    </row>
    <row r="83" spans="1:3">
      <c r="A83" s="421">
        <v>13500071</v>
      </c>
      <c r="B83" s="421" t="s">
        <v>651</v>
      </c>
      <c r="C83" s="422">
        <v>1073505</v>
      </c>
    </row>
    <row r="84" spans="1:3">
      <c r="A84" s="421">
        <v>13500153</v>
      </c>
      <c r="B84" s="421" t="s">
        <v>259</v>
      </c>
      <c r="C84" s="422">
        <v>174758.77</v>
      </c>
    </row>
    <row r="85" spans="1:3">
      <c r="A85" s="421">
        <v>13500183</v>
      </c>
      <c r="B85" s="421" t="s">
        <v>1210</v>
      </c>
      <c r="C85" s="422">
        <v>100000</v>
      </c>
    </row>
    <row r="86" spans="1:3">
      <c r="A86" s="421">
        <v>13500192</v>
      </c>
      <c r="B86" s="421" t="s">
        <v>1332</v>
      </c>
      <c r="C86" s="422">
        <v>6000</v>
      </c>
    </row>
    <row r="87" spans="1:3">
      <c r="A87" s="421">
        <v>13500201</v>
      </c>
      <c r="B87" s="421" t="s">
        <v>1498</v>
      </c>
      <c r="C87" s="422">
        <v>320660.94</v>
      </c>
    </row>
    <row r="88" spans="1:3">
      <c r="A88" s="421">
        <v>14100311</v>
      </c>
      <c r="B88" s="421" t="s">
        <v>51</v>
      </c>
      <c r="C88" s="422">
        <v>3312955.02</v>
      </c>
    </row>
    <row r="89" spans="1:3">
      <c r="A89" s="421">
        <v>14200003</v>
      </c>
      <c r="B89" s="421" t="s">
        <v>142</v>
      </c>
      <c r="C89" s="421">
        <v>-500</v>
      </c>
    </row>
    <row r="90" spans="1:3">
      <c r="A90" s="421">
        <v>14200201</v>
      </c>
      <c r="B90" s="421" t="s">
        <v>1607</v>
      </c>
      <c r="C90" s="422">
        <v>129594227.73999999</v>
      </c>
    </row>
    <row r="91" spans="1:3">
      <c r="A91" s="421">
        <v>14200202</v>
      </c>
      <c r="B91" s="421" t="s">
        <v>1608</v>
      </c>
      <c r="C91" s="422">
        <v>32037068.219999999</v>
      </c>
    </row>
    <row r="92" spans="1:3">
      <c r="A92" s="421">
        <v>14200203</v>
      </c>
      <c r="B92" s="421" t="s">
        <v>1609</v>
      </c>
      <c r="C92" s="422">
        <v>-12690820.130000001</v>
      </c>
    </row>
    <row r="93" spans="1:3">
      <c r="A93" s="421">
        <v>14200213</v>
      </c>
      <c r="B93" s="421" t="s">
        <v>1626</v>
      </c>
      <c r="C93" s="422">
        <v>-27277.66</v>
      </c>
    </row>
    <row r="94" spans="1:3">
      <c r="A94" s="421">
        <v>14200223</v>
      </c>
      <c r="B94" s="421" t="s">
        <v>1627</v>
      </c>
      <c r="C94" s="422">
        <v>22004.79</v>
      </c>
    </row>
    <row r="95" spans="1:3">
      <c r="A95" s="421">
        <v>14200253</v>
      </c>
      <c r="B95" s="421" t="s">
        <v>1610</v>
      </c>
      <c r="C95" s="422">
        <v>-987647.71</v>
      </c>
    </row>
    <row r="96" spans="1:3">
      <c r="A96" s="421">
        <v>14300062</v>
      </c>
      <c r="B96" s="421" t="s">
        <v>1391</v>
      </c>
      <c r="C96" s="422">
        <v>13569543.77</v>
      </c>
    </row>
    <row r="97" spans="1:3">
      <c r="A97" s="421">
        <v>14300072</v>
      </c>
      <c r="B97" s="421" t="s">
        <v>947</v>
      </c>
      <c r="C97" s="422">
        <v>497687.56</v>
      </c>
    </row>
    <row r="98" spans="1:3">
      <c r="A98" s="421">
        <v>14300081</v>
      </c>
      <c r="B98" s="421" t="s">
        <v>226</v>
      </c>
      <c r="C98" s="421">
        <v>807.48</v>
      </c>
    </row>
    <row r="99" spans="1:3">
      <c r="A99" s="421">
        <v>14300082</v>
      </c>
      <c r="B99" s="421" t="s">
        <v>1951</v>
      </c>
      <c r="C99" s="422">
        <v>650831.34</v>
      </c>
    </row>
    <row r="100" spans="1:3">
      <c r="A100" s="421">
        <v>14300141</v>
      </c>
      <c r="B100" s="421" t="s">
        <v>893</v>
      </c>
      <c r="C100" s="422">
        <v>22791881.690000001</v>
      </c>
    </row>
    <row r="101" spans="1:3">
      <c r="A101" s="421">
        <v>14300151</v>
      </c>
      <c r="B101" s="421" t="s">
        <v>894</v>
      </c>
      <c r="C101" s="422">
        <v>1254313.48</v>
      </c>
    </row>
    <row r="102" spans="1:3">
      <c r="A102" s="421">
        <v>14300171</v>
      </c>
      <c r="B102" s="421" t="s">
        <v>355</v>
      </c>
      <c r="C102" s="422">
        <v>12052974.890000001</v>
      </c>
    </row>
    <row r="103" spans="1:3">
      <c r="A103" s="421">
        <v>14300241</v>
      </c>
      <c r="B103" s="421" t="s">
        <v>1703</v>
      </c>
      <c r="C103" s="422">
        <v>60750</v>
      </c>
    </row>
    <row r="104" spans="1:3">
      <c r="A104" s="421">
        <v>14300261</v>
      </c>
      <c r="B104" s="421" t="s">
        <v>210</v>
      </c>
      <c r="C104" s="422">
        <v>4383245.3099999996</v>
      </c>
    </row>
    <row r="105" spans="1:3">
      <c r="A105" s="421">
        <v>14300323</v>
      </c>
      <c r="B105" s="421" t="s">
        <v>2091</v>
      </c>
      <c r="C105" s="422">
        <v>-5094.16</v>
      </c>
    </row>
    <row r="106" spans="1:3">
      <c r="A106" s="421">
        <v>14300333</v>
      </c>
      <c r="B106" s="421" t="s">
        <v>461</v>
      </c>
      <c r="C106" s="422">
        <v>46547.74</v>
      </c>
    </row>
    <row r="107" spans="1:3">
      <c r="A107" s="421">
        <v>14300703</v>
      </c>
      <c r="B107" s="421" t="s">
        <v>1611</v>
      </c>
      <c r="C107" s="422">
        <v>602209055.02999997</v>
      </c>
    </row>
    <row r="108" spans="1:3">
      <c r="A108" s="421">
        <v>14300713</v>
      </c>
      <c r="B108" s="421" t="s">
        <v>1612</v>
      </c>
      <c r="C108" s="422">
        <v>28968.99</v>
      </c>
    </row>
    <row r="109" spans="1:3">
      <c r="A109" s="421">
        <v>14300733</v>
      </c>
      <c r="B109" s="421" t="s">
        <v>1613</v>
      </c>
      <c r="C109" s="422">
        <v>16053285.92</v>
      </c>
    </row>
    <row r="110" spans="1:3">
      <c r="A110" s="421">
        <v>14300743</v>
      </c>
      <c r="B110" s="421" t="s">
        <v>1614</v>
      </c>
      <c r="C110" s="422">
        <v>734613.3</v>
      </c>
    </row>
    <row r="111" spans="1:3">
      <c r="A111" s="421">
        <v>14300763</v>
      </c>
      <c r="B111" s="421" t="s">
        <v>1582</v>
      </c>
      <c r="C111" s="422">
        <v>-592643003.76999998</v>
      </c>
    </row>
    <row r="112" spans="1:3">
      <c r="A112" s="421">
        <v>14300921</v>
      </c>
      <c r="B112" s="421" t="s">
        <v>446</v>
      </c>
      <c r="C112" s="422">
        <v>667342.82999999996</v>
      </c>
    </row>
    <row r="113" spans="1:3">
      <c r="A113" s="421">
        <v>14301022</v>
      </c>
      <c r="B113" s="421" t="s">
        <v>162</v>
      </c>
      <c r="C113" s="422">
        <v>6137235.3899999997</v>
      </c>
    </row>
    <row r="114" spans="1:3">
      <c r="A114" s="421">
        <v>14301033</v>
      </c>
      <c r="B114" s="421" t="s">
        <v>1734</v>
      </c>
      <c r="C114" s="422">
        <v>49655.39</v>
      </c>
    </row>
    <row r="115" spans="1:3">
      <c r="A115" s="421">
        <v>14301041</v>
      </c>
      <c r="B115" s="421" t="s">
        <v>1792</v>
      </c>
      <c r="C115" s="422">
        <v>94588.6</v>
      </c>
    </row>
    <row r="116" spans="1:3">
      <c r="A116" s="421">
        <v>14301043</v>
      </c>
      <c r="B116" s="421" t="s">
        <v>2092</v>
      </c>
      <c r="C116" s="422">
        <v>797021.72</v>
      </c>
    </row>
    <row r="117" spans="1:3">
      <c r="A117" s="421">
        <v>14400311</v>
      </c>
      <c r="B117" s="421" t="s">
        <v>1615</v>
      </c>
      <c r="C117" s="422">
        <v>-5944846.1699999999</v>
      </c>
    </row>
    <row r="118" spans="1:3">
      <c r="A118" s="421">
        <v>14400312</v>
      </c>
      <c r="B118" s="421" t="s">
        <v>1616</v>
      </c>
      <c r="C118" s="422">
        <v>-1826276.5</v>
      </c>
    </row>
    <row r="119" spans="1:3">
      <c r="A119" s="421">
        <v>14400313</v>
      </c>
      <c r="B119" s="421" t="s">
        <v>1644</v>
      </c>
      <c r="C119" s="422">
        <v>-13063.73</v>
      </c>
    </row>
    <row r="120" spans="1:3">
      <c r="A120" s="421">
        <v>14400343</v>
      </c>
      <c r="B120" s="421" t="s">
        <v>744</v>
      </c>
      <c r="C120" s="422">
        <v>-1692050.52</v>
      </c>
    </row>
    <row r="121" spans="1:3">
      <c r="A121" s="421">
        <v>14400353</v>
      </c>
      <c r="B121" s="421" t="s">
        <v>1617</v>
      </c>
      <c r="C121" s="422">
        <v>-734613.3</v>
      </c>
    </row>
    <row r="122" spans="1:3">
      <c r="A122" s="421">
        <v>14600000</v>
      </c>
      <c r="B122" s="421" t="s">
        <v>95</v>
      </c>
      <c r="C122" s="422">
        <v>944294.01</v>
      </c>
    </row>
    <row r="123" spans="1:3">
      <c r="A123" s="421">
        <v>15100021</v>
      </c>
      <c r="B123" s="421" t="s">
        <v>112</v>
      </c>
      <c r="C123" s="422">
        <v>3404141.38</v>
      </c>
    </row>
    <row r="124" spans="1:3">
      <c r="A124" s="421">
        <v>15100031</v>
      </c>
      <c r="B124" s="421" t="s">
        <v>9</v>
      </c>
      <c r="C124" s="422">
        <v>3167946.78</v>
      </c>
    </row>
    <row r="125" spans="1:3">
      <c r="A125" s="421">
        <v>15100041</v>
      </c>
      <c r="B125" s="421" t="s">
        <v>605</v>
      </c>
      <c r="C125" s="422">
        <v>291962.93</v>
      </c>
    </row>
    <row r="126" spans="1:3">
      <c r="A126" s="421">
        <v>15100061</v>
      </c>
      <c r="B126" s="421" t="s">
        <v>462</v>
      </c>
      <c r="C126" s="422">
        <v>36693.089999999997</v>
      </c>
    </row>
    <row r="127" spans="1:3">
      <c r="A127" s="421">
        <v>15100081</v>
      </c>
      <c r="B127" s="421" t="s">
        <v>606</v>
      </c>
      <c r="C127" s="422">
        <v>1546517.23</v>
      </c>
    </row>
    <row r="128" spans="1:3">
      <c r="A128" s="421">
        <v>15100091</v>
      </c>
      <c r="B128" s="421" t="s">
        <v>1189</v>
      </c>
      <c r="C128" s="422">
        <v>1780368.16</v>
      </c>
    </row>
    <row r="129" spans="1:3">
      <c r="A129" s="421">
        <v>15100101</v>
      </c>
      <c r="B129" s="421" t="s">
        <v>90</v>
      </c>
      <c r="C129" s="422">
        <v>4583257.29</v>
      </c>
    </row>
    <row r="130" spans="1:3">
      <c r="A130" s="421">
        <v>15100122</v>
      </c>
      <c r="B130" s="421" t="s">
        <v>217</v>
      </c>
      <c r="C130" s="422">
        <v>296599.96000000002</v>
      </c>
    </row>
    <row r="131" spans="1:3">
      <c r="A131" s="421">
        <v>15100181</v>
      </c>
      <c r="B131" s="421" t="s">
        <v>753</v>
      </c>
      <c r="C131" s="422">
        <v>55824.11</v>
      </c>
    </row>
    <row r="132" spans="1:3">
      <c r="A132" s="421">
        <v>15100211</v>
      </c>
      <c r="B132" s="421" t="s">
        <v>63</v>
      </c>
      <c r="C132" s="422">
        <v>-21531.82</v>
      </c>
    </row>
    <row r="133" spans="1:3">
      <c r="A133" s="421">
        <v>15100221</v>
      </c>
      <c r="B133" s="421" t="s">
        <v>737</v>
      </c>
      <c r="C133" s="422">
        <v>1509671.56</v>
      </c>
    </row>
    <row r="134" spans="1:3">
      <c r="A134" s="421">
        <v>15100271</v>
      </c>
      <c r="B134" s="421" t="s">
        <v>1535</v>
      </c>
      <c r="C134" s="422">
        <v>2769904.81</v>
      </c>
    </row>
    <row r="135" spans="1:3">
      <c r="A135" s="421">
        <v>15111001</v>
      </c>
      <c r="B135" s="421" t="s">
        <v>696</v>
      </c>
      <c r="C135" s="422">
        <v>248086.12</v>
      </c>
    </row>
    <row r="136" spans="1:3">
      <c r="A136" s="421">
        <v>15400023</v>
      </c>
      <c r="B136" s="421" t="s">
        <v>897</v>
      </c>
      <c r="C136" s="422">
        <v>9317634.3800000008</v>
      </c>
    </row>
    <row r="137" spans="1:3">
      <c r="A137" s="421">
        <v>15400031</v>
      </c>
      <c r="B137" s="421" t="s">
        <v>600</v>
      </c>
      <c r="C137" s="422">
        <v>5600332.54</v>
      </c>
    </row>
    <row r="138" spans="1:3">
      <c r="A138" s="421">
        <v>15400033</v>
      </c>
      <c r="B138" s="421" t="s">
        <v>632</v>
      </c>
      <c r="C138" s="422">
        <v>-9229901.8699999992</v>
      </c>
    </row>
    <row r="139" spans="1:3">
      <c r="A139" s="421">
        <v>15400041</v>
      </c>
      <c r="B139" s="421" t="s">
        <v>470</v>
      </c>
      <c r="C139" s="422">
        <v>4200268.03</v>
      </c>
    </row>
    <row r="140" spans="1:3">
      <c r="A140" s="421">
        <v>15400061</v>
      </c>
      <c r="B140" s="421" t="s">
        <v>636</v>
      </c>
      <c r="C140" s="422">
        <v>19626419.16</v>
      </c>
    </row>
    <row r="141" spans="1:3">
      <c r="A141" s="421">
        <v>15400101</v>
      </c>
      <c r="B141" s="421" t="s">
        <v>287</v>
      </c>
      <c r="C141" s="422">
        <v>35862441.399999999</v>
      </c>
    </row>
    <row r="142" spans="1:3">
      <c r="A142" s="421">
        <v>15400102</v>
      </c>
      <c r="B142" s="421" t="s">
        <v>288</v>
      </c>
      <c r="C142" s="422">
        <v>6703104.0700000003</v>
      </c>
    </row>
    <row r="143" spans="1:3">
      <c r="A143" s="421">
        <v>15400103</v>
      </c>
      <c r="B143" s="421" t="s">
        <v>638</v>
      </c>
      <c r="C143" s="422">
        <v>4918850.05</v>
      </c>
    </row>
    <row r="144" spans="1:3">
      <c r="A144" s="421">
        <v>15400181</v>
      </c>
      <c r="B144" s="421" t="s">
        <v>1505</v>
      </c>
      <c r="C144" s="422">
        <v>2789678.09</v>
      </c>
    </row>
    <row r="145" spans="1:3">
      <c r="A145" s="421">
        <v>15600003</v>
      </c>
      <c r="B145" s="421" t="s">
        <v>1797</v>
      </c>
      <c r="C145" s="422">
        <v>181925.83</v>
      </c>
    </row>
    <row r="146" spans="1:3">
      <c r="A146" s="421">
        <v>15810001</v>
      </c>
      <c r="B146" s="421" t="s">
        <v>1965</v>
      </c>
      <c r="C146" s="422">
        <v>34267.199999999997</v>
      </c>
    </row>
    <row r="147" spans="1:3">
      <c r="A147" s="421">
        <v>16300023</v>
      </c>
      <c r="B147" s="421" t="s">
        <v>662</v>
      </c>
      <c r="C147" s="422">
        <v>4369503.53</v>
      </c>
    </row>
    <row r="148" spans="1:3">
      <c r="A148" s="421">
        <v>16300063</v>
      </c>
      <c r="B148" s="421" t="s">
        <v>663</v>
      </c>
      <c r="C148" s="422">
        <v>748744.78</v>
      </c>
    </row>
    <row r="149" spans="1:3">
      <c r="A149" s="421">
        <v>16410002</v>
      </c>
      <c r="B149" s="421" t="s">
        <v>679</v>
      </c>
      <c r="C149" s="422">
        <v>18489089.600000001</v>
      </c>
    </row>
    <row r="150" spans="1:3">
      <c r="A150" s="421">
        <v>16410012</v>
      </c>
      <c r="B150" s="421" t="s">
        <v>396</v>
      </c>
      <c r="C150" s="422">
        <v>3391034.92</v>
      </c>
    </row>
    <row r="151" spans="1:3">
      <c r="A151" s="421">
        <v>16410022</v>
      </c>
      <c r="B151" s="421" t="s">
        <v>138</v>
      </c>
      <c r="C151" s="422">
        <v>17648675.129999999</v>
      </c>
    </row>
    <row r="152" spans="1:3">
      <c r="A152" s="421">
        <v>16420002</v>
      </c>
      <c r="B152" s="421" t="s">
        <v>293</v>
      </c>
      <c r="C152" s="422">
        <v>576201.30000000005</v>
      </c>
    </row>
    <row r="153" spans="1:3">
      <c r="A153" s="421">
        <v>16420012</v>
      </c>
      <c r="B153" s="421" t="s">
        <v>38</v>
      </c>
      <c r="C153" s="422">
        <v>40086.639999999999</v>
      </c>
    </row>
    <row r="154" spans="1:3">
      <c r="A154" s="421">
        <v>16500013</v>
      </c>
      <c r="B154" s="421" t="s">
        <v>294</v>
      </c>
      <c r="C154" s="422">
        <v>1064046.3500000001</v>
      </c>
    </row>
    <row r="155" spans="1:3">
      <c r="A155" s="421">
        <v>16500063</v>
      </c>
      <c r="B155" s="421" t="s">
        <v>1034</v>
      </c>
      <c r="C155" s="422">
        <v>109934.72</v>
      </c>
    </row>
    <row r="156" spans="1:3">
      <c r="A156" s="421">
        <v>16500071</v>
      </c>
      <c r="B156" s="421" t="s">
        <v>1452</v>
      </c>
      <c r="C156" s="422">
        <v>122254.51</v>
      </c>
    </row>
    <row r="157" spans="1:3">
      <c r="A157" s="421">
        <v>16500083</v>
      </c>
      <c r="B157" s="421" t="s">
        <v>193</v>
      </c>
      <c r="C157" s="422">
        <v>2140617.5</v>
      </c>
    </row>
    <row r="158" spans="1:3">
      <c r="A158" s="421">
        <v>16500103</v>
      </c>
      <c r="B158" s="421" t="s">
        <v>165</v>
      </c>
      <c r="C158" s="422">
        <v>20000</v>
      </c>
    </row>
    <row r="159" spans="1:3">
      <c r="A159" s="421">
        <v>16500123</v>
      </c>
      <c r="B159" s="421" t="s">
        <v>366</v>
      </c>
      <c r="C159" s="422">
        <v>767935.36</v>
      </c>
    </row>
    <row r="160" spans="1:3">
      <c r="A160" s="421">
        <v>16500143</v>
      </c>
      <c r="B160" s="421" t="s">
        <v>1403</v>
      </c>
      <c r="C160" s="422">
        <v>389977.42</v>
      </c>
    </row>
    <row r="161" spans="1:3">
      <c r="A161" s="421">
        <v>16500173</v>
      </c>
      <c r="B161" s="421" t="s">
        <v>1583</v>
      </c>
      <c r="C161" s="422">
        <v>58494.89</v>
      </c>
    </row>
    <row r="162" spans="1:3">
      <c r="A162" s="421">
        <v>16500183</v>
      </c>
      <c r="B162" s="421" t="s">
        <v>1594</v>
      </c>
      <c r="C162" s="422">
        <v>205331.91</v>
      </c>
    </row>
    <row r="163" spans="1:3">
      <c r="A163" s="421">
        <v>16500251</v>
      </c>
      <c r="B163" s="421" t="s">
        <v>1531</v>
      </c>
      <c r="C163" s="422">
        <v>6604.7</v>
      </c>
    </row>
    <row r="164" spans="1:3">
      <c r="A164" s="421">
        <v>16500283</v>
      </c>
      <c r="B164" s="421" t="s">
        <v>365</v>
      </c>
      <c r="C164" s="422">
        <v>987691.36</v>
      </c>
    </row>
    <row r="165" spans="1:3">
      <c r="A165" s="421">
        <v>16500333</v>
      </c>
      <c r="B165" s="421" t="s">
        <v>579</v>
      </c>
      <c r="C165" s="422">
        <v>1705</v>
      </c>
    </row>
    <row r="166" spans="1:3">
      <c r="A166" s="421">
        <v>16500383</v>
      </c>
      <c r="B166" s="421" t="s">
        <v>1162</v>
      </c>
      <c r="C166" s="422">
        <v>82754.66</v>
      </c>
    </row>
    <row r="167" spans="1:3">
      <c r="A167" s="421">
        <v>16500401</v>
      </c>
      <c r="B167" s="421" t="s">
        <v>2008</v>
      </c>
      <c r="C167" s="422">
        <v>40458.53</v>
      </c>
    </row>
    <row r="168" spans="1:3">
      <c r="A168" s="421">
        <v>16500411</v>
      </c>
      <c r="B168" s="421" t="s">
        <v>2009</v>
      </c>
      <c r="C168" s="422">
        <v>40458.53</v>
      </c>
    </row>
    <row r="169" spans="1:3">
      <c r="A169" s="421">
        <v>16500413</v>
      </c>
      <c r="B169" s="421" t="s">
        <v>1574</v>
      </c>
      <c r="C169" s="422">
        <v>148712.68</v>
      </c>
    </row>
    <row r="170" spans="1:3">
      <c r="A170" s="421">
        <v>16500433</v>
      </c>
      <c r="B170" s="421" t="s">
        <v>1349</v>
      </c>
      <c r="C170" s="422">
        <v>113771.08</v>
      </c>
    </row>
    <row r="171" spans="1:3">
      <c r="A171" s="421">
        <v>16500443</v>
      </c>
      <c r="B171" s="421" t="s">
        <v>1350</v>
      </c>
      <c r="C171" s="422">
        <v>105039.25</v>
      </c>
    </row>
    <row r="172" spans="1:3">
      <c r="A172" s="421">
        <v>16500532</v>
      </c>
      <c r="B172" s="421" t="s">
        <v>1667</v>
      </c>
      <c r="C172" s="422">
        <v>2247031.25</v>
      </c>
    </row>
    <row r="173" spans="1:3">
      <c r="A173" s="421">
        <v>16500553</v>
      </c>
      <c r="B173" s="421" t="s">
        <v>819</v>
      </c>
      <c r="C173" s="422">
        <v>52406.91</v>
      </c>
    </row>
    <row r="174" spans="1:3">
      <c r="A174" s="421">
        <v>16500563</v>
      </c>
      <c r="B174" s="421" t="s">
        <v>81</v>
      </c>
      <c r="C174" s="422">
        <v>48679.03</v>
      </c>
    </row>
    <row r="175" spans="1:3">
      <c r="A175" s="421">
        <v>16500583</v>
      </c>
      <c r="B175" s="421" t="s">
        <v>545</v>
      </c>
      <c r="C175" s="422">
        <v>54709.5</v>
      </c>
    </row>
    <row r="176" spans="1:3">
      <c r="A176" s="421">
        <v>16500591</v>
      </c>
      <c r="B176" s="421" t="s">
        <v>480</v>
      </c>
      <c r="C176" s="422">
        <v>283987.14</v>
      </c>
    </row>
    <row r="177" spans="1:3">
      <c r="A177" s="421">
        <v>16500601</v>
      </c>
      <c r="B177" s="421" t="s">
        <v>465</v>
      </c>
      <c r="C177" s="422">
        <v>1212816.53</v>
      </c>
    </row>
    <row r="178" spans="1:3">
      <c r="A178" s="421">
        <v>16500611</v>
      </c>
      <c r="B178" s="421" t="s">
        <v>381</v>
      </c>
      <c r="C178" s="422">
        <v>239109.72</v>
      </c>
    </row>
    <row r="179" spans="1:3">
      <c r="A179" s="421">
        <v>16500612</v>
      </c>
      <c r="B179" s="421" t="s">
        <v>550</v>
      </c>
      <c r="C179" s="422">
        <v>149953.28</v>
      </c>
    </row>
    <row r="180" spans="1:3">
      <c r="A180" s="421">
        <v>16500622</v>
      </c>
      <c r="B180" s="421" t="s">
        <v>998</v>
      </c>
      <c r="C180" s="422">
        <v>29284.639999999999</v>
      </c>
    </row>
    <row r="181" spans="1:3">
      <c r="A181" s="421">
        <v>16500623</v>
      </c>
      <c r="B181" s="421" t="s">
        <v>260</v>
      </c>
      <c r="C181" s="422">
        <v>44591.7</v>
      </c>
    </row>
    <row r="182" spans="1:3">
      <c r="A182" s="421">
        <v>16500633</v>
      </c>
      <c r="B182" s="421" t="s">
        <v>1164</v>
      </c>
      <c r="C182" s="422">
        <v>336695.54</v>
      </c>
    </row>
    <row r="183" spans="1:3">
      <c r="A183" s="421">
        <v>16500643</v>
      </c>
      <c r="B183" s="421" t="s">
        <v>1938</v>
      </c>
      <c r="C183" s="422">
        <v>87600</v>
      </c>
    </row>
    <row r="184" spans="1:3">
      <c r="A184" s="421">
        <v>16500651</v>
      </c>
      <c r="B184" s="421" t="s">
        <v>227</v>
      </c>
      <c r="C184" s="422">
        <v>955052.43</v>
      </c>
    </row>
    <row r="185" spans="1:3">
      <c r="A185" s="421">
        <v>16500661</v>
      </c>
      <c r="B185" s="421" t="s">
        <v>228</v>
      </c>
      <c r="C185" s="422">
        <v>2066194.38</v>
      </c>
    </row>
    <row r="186" spans="1:3">
      <c r="A186" s="421">
        <v>16500671</v>
      </c>
      <c r="B186" s="421" t="s">
        <v>229</v>
      </c>
      <c r="C186" s="422">
        <v>2090176.69</v>
      </c>
    </row>
    <row r="187" spans="1:3">
      <c r="A187" s="421">
        <v>16500673</v>
      </c>
      <c r="B187" s="421" t="s">
        <v>1364</v>
      </c>
      <c r="C187" s="422">
        <v>75189.53</v>
      </c>
    </row>
    <row r="188" spans="1:3">
      <c r="A188" s="421">
        <v>16500681</v>
      </c>
      <c r="B188" s="421" t="s">
        <v>466</v>
      </c>
      <c r="C188" s="422">
        <v>63904.85</v>
      </c>
    </row>
    <row r="189" spans="1:3">
      <c r="A189" s="421">
        <v>16500683</v>
      </c>
      <c r="B189" s="421" t="s">
        <v>1706</v>
      </c>
      <c r="C189" s="422">
        <v>15330</v>
      </c>
    </row>
    <row r="190" spans="1:3">
      <c r="A190" s="421">
        <v>16500693</v>
      </c>
      <c r="B190" s="421" t="s">
        <v>1212</v>
      </c>
      <c r="C190" s="422">
        <v>142762.54</v>
      </c>
    </row>
    <row r="191" spans="1:3">
      <c r="A191" s="421">
        <v>16500703</v>
      </c>
      <c r="B191" s="421" t="s">
        <v>1229</v>
      </c>
      <c r="C191" s="422">
        <v>37866.21</v>
      </c>
    </row>
    <row r="192" spans="1:3">
      <c r="A192" s="421">
        <v>16500731</v>
      </c>
      <c r="B192" s="421" t="s">
        <v>715</v>
      </c>
      <c r="C192" s="422">
        <v>194081.64</v>
      </c>
    </row>
    <row r="193" spans="1:3">
      <c r="A193" s="421">
        <v>16500741</v>
      </c>
      <c r="B193" s="421" t="s">
        <v>716</v>
      </c>
      <c r="C193" s="422">
        <v>217606.68</v>
      </c>
    </row>
    <row r="194" spans="1:3">
      <c r="A194" s="421">
        <v>16500743</v>
      </c>
      <c r="B194" s="421" t="s">
        <v>1231</v>
      </c>
      <c r="C194" s="422">
        <v>134474.01999999999</v>
      </c>
    </row>
    <row r="195" spans="1:3">
      <c r="A195" s="421">
        <v>16500753</v>
      </c>
      <c r="B195" s="421" t="s">
        <v>1232</v>
      </c>
      <c r="C195" s="422">
        <v>594555.88</v>
      </c>
    </row>
    <row r="196" spans="1:3">
      <c r="A196" s="421">
        <v>16500763</v>
      </c>
      <c r="B196" s="421" t="s">
        <v>1720</v>
      </c>
      <c r="C196" s="422">
        <v>104727.95</v>
      </c>
    </row>
    <row r="197" spans="1:3">
      <c r="A197" s="421">
        <v>16500783</v>
      </c>
      <c r="B197" s="421" t="s">
        <v>1466</v>
      </c>
      <c r="C197" s="422">
        <v>89842.05</v>
      </c>
    </row>
    <row r="198" spans="1:3">
      <c r="A198" s="421">
        <v>16500881</v>
      </c>
      <c r="B198" s="421" t="s">
        <v>1098</v>
      </c>
      <c r="C198" s="422">
        <v>250000</v>
      </c>
    </row>
    <row r="199" spans="1:3">
      <c r="A199" s="421">
        <v>16500893</v>
      </c>
      <c r="B199" s="421" t="s">
        <v>1454</v>
      </c>
      <c r="C199" s="422">
        <v>330289.01</v>
      </c>
    </row>
    <row r="200" spans="1:3">
      <c r="A200" s="421">
        <v>16500901</v>
      </c>
      <c r="B200" s="421" t="s">
        <v>1356</v>
      </c>
      <c r="C200" s="422">
        <v>200319.03</v>
      </c>
    </row>
    <row r="201" spans="1:3">
      <c r="A201" s="421">
        <v>16500911</v>
      </c>
      <c r="B201" s="421" t="s">
        <v>1523</v>
      </c>
      <c r="C201" s="422">
        <v>235404</v>
      </c>
    </row>
    <row r="202" spans="1:3">
      <c r="A202" s="421">
        <v>16500953</v>
      </c>
      <c r="B202" s="421" t="s">
        <v>2020</v>
      </c>
      <c r="C202" s="422">
        <v>78413.08</v>
      </c>
    </row>
    <row r="203" spans="1:3">
      <c r="A203" s="421">
        <v>16501003</v>
      </c>
      <c r="B203" s="421" t="s">
        <v>647</v>
      </c>
      <c r="C203" s="422">
        <v>37070</v>
      </c>
    </row>
    <row r="204" spans="1:3">
      <c r="A204" s="421">
        <v>16501013</v>
      </c>
      <c r="B204" s="421" t="s">
        <v>999</v>
      </c>
      <c r="C204" s="422">
        <v>179780.97</v>
      </c>
    </row>
    <row r="205" spans="1:3">
      <c r="A205" s="421">
        <v>16501051</v>
      </c>
      <c r="B205" s="421" t="s">
        <v>1532</v>
      </c>
      <c r="C205" s="422">
        <v>98005.56</v>
      </c>
    </row>
    <row r="206" spans="1:3">
      <c r="A206" s="421">
        <v>16501083</v>
      </c>
      <c r="B206" s="421" t="s">
        <v>1529</v>
      </c>
      <c r="C206" s="422">
        <v>23351.17</v>
      </c>
    </row>
    <row r="207" spans="1:3">
      <c r="A207" s="421">
        <v>16501103</v>
      </c>
      <c r="B207" s="421" t="s">
        <v>2093</v>
      </c>
      <c r="C207" s="422">
        <v>141273.17000000001</v>
      </c>
    </row>
    <row r="208" spans="1:3">
      <c r="A208" s="421">
        <v>16502001</v>
      </c>
      <c r="B208" s="421" t="s">
        <v>2094</v>
      </c>
      <c r="C208" s="422">
        <v>35144</v>
      </c>
    </row>
    <row r="209" spans="1:3">
      <c r="A209" s="421">
        <v>16502003</v>
      </c>
      <c r="B209" s="421" t="s">
        <v>1707</v>
      </c>
      <c r="C209" s="422">
        <v>17975.509999999998</v>
      </c>
    </row>
    <row r="210" spans="1:3">
      <c r="A210" s="421">
        <v>16502013</v>
      </c>
      <c r="B210" s="421" t="s">
        <v>1788</v>
      </c>
      <c r="C210" s="422">
        <v>97870.74</v>
      </c>
    </row>
    <row r="211" spans="1:3">
      <c r="A211" s="421">
        <v>16502021</v>
      </c>
      <c r="B211" s="421" t="s">
        <v>2095</v>
      </c>
      <c r="C211" s="422">
        <v>54130</v>
      </c>
    </row>
    <row r="212" spans="1:3">
      <c r="A212" s="421">
        <v>16502023</v>
      </c>
      <c r="B212" s="421" t="s">
        <v>1725</v>
      </c>
      <c r="C212" s="422">
        <v>139655.5</v>
      </c>
    </row>
    <row r="213" spans="1:3">
      <c r="A213" s="421">
        <v>16502033</v>
      </c>
      <c r="B213" s="421" t="s">
        <v>1766</v>
      </c>
      <c r="C213" s="422">
        <v>60000</v>
      </c>
    </row>
    <row r="214" spans="1:3">
      <c r="A214" s="421">
        <v>16502053</v>
      </c>
      <c r="B214" s="421" t="s">
        <v>1811</v>
      </c>
      <c r="C214" s="422">
        <v>33661.01</v>
      </c>
    </row>
    <row r="215" spans="1:3">
      <c r="A215" s="421">
        <v>16502063</v>
      </c>
      <c r="B215" s="421" t="s">
        <v>1830</v>
      </c>
      <c r="C215" s="422">
        <v>57532.41</v>
      </c>
    </row>
    <row r="216" spans="1:3">
      <c r="A216" s="421">
        <v>16502083</v>
      </c>
      <c r="B216" s="421" t="s">
        <v>1852</v>
      </c>
      <c r="C216" s="422">
        <v>87789.8</v>
      </c>
    </row>
    <row r="217" spans="1:3">
      <c r="A217" s="421">
        <v>16502103</v>
      </c>
      <c r="B217" s="421" t="s">
        <v>1895</v>
      </c>
      <c r="C217" s="422">
        <v>122859</v>
      </c>
    </row>
    <row r="218" spans="1:3">
      <c r="A218" s="421">
        <v>16502113</v>
      </c>
      <c r="B218" s="421" t="s">
        <v>1911</v>
      </c>
      <c r="C218" s="422">
        <v>92219.54</v>
      </c>
    </row>
    <row r="219" spans="1:3">
      <c r="A219" s="421">
        <v>16502123</v>
      </c>
      <c r="B219" s="421" t="s">
        <v>1985</v>
      </c>
      <c r="C219" s="422">
        <v>72274.289999999994</v>
      </c>
    </row>
    <row r="220" spans="1:3">
      <c r="A220" s="421">
        <v>16502133</v>
      </c>
      <c r="B220" s="421" t="s">
        <v>2066</v>
      </c>
      <c r="C220" s="422">
        <v>323244</v>
      </c>
    </row>
    <row r="221" spans="1:3">
      <c r="A221" s="421">
        <v>16502143</v>
      </c>
      <c r="B221" s="421" t="s">
        <v>2096</v>
      </c>
      <c r="C221" s="422">
        <v>99653.16</v>
      </c>
    </row>
    <row r="222" spans="1:3">
      <c r="A222" s="421">
        <v>16504003</v>
      </c>
      <c r="B222" s="421" t="s">
        <v>1730</v>
      </c>
      <c r="C222" s="422">
        <v>31937.5</v>
      </c>
    </row>
    <row r="223" spans="1:3">
      <c r="A223" s="421">
        <v>16504013</v>
      </c>
      <c r="B223" s="421" t="s">
        <v>1789</v>
      </c>
      <c r="C223" s="422">
        <v>24467.78</v>
      </c>
    </row>
    <row r="224" spans="1:3">
      <c r="A224" s="421">
        <v>16504033</v>
      </c>
      <c r="B224" s="421" t="s">
        <v>1767</v>
      </c>
      <c r="C224" s="422">
        <v>115000</v>
      </c>
    </row>
    <row r="225" spans="1:3">
      <c r="A225" s="421">
        <v>16504043</v>
      </c>
      <c r="B225" s="421" t="s">
        <v>1938</v>
      </c>
      <c r="C225" s="422">
        <v>94900</v>
      </c>
    </row>
    <row r="226" spans="1:3">
      <c r="A226" s="421">
        <v>16504053</v>
      </c>
      <c r="B226" s="421" t="s">
        <v>2097</v>
      </c>
      <c r="C226" s="422">
        <v>390308.19</v>
      </c>
    </row>
    <row r="227" spans="1:3">
      <c r="A227" s="421">
        <v>17300001</v>
      </c>
      <c r="B227" s="421" t="s">
        <v>1393</v>
      </c>
      <c r="C227" s="422">
        <v>106259472.36</v>
      </c>
    </row>
    <row r="228" spans="1:3">
      <c r="A228" s="421">
        <v>17300002</v>
      </c>
      <c r="B228" s="421" t="s">
        <v>932</v>
      </c>
      <c r="C228" s="422">
        <v>23481342.350000001</v>
      </c>
    </row>
    <row r="229" spans="1:3">
      <c r="A229" s="421">
        <v>17400001</v>
      </c>
      <c r="B229" s="421" t="s">
        <v>933</v>
      </c>
      <c r="C229" s="422">
        <v>16427134.869999999</v>
      </c>
    </row>
    <row r="230" spans="1:3">
      <c r="A230" s="421">
        <v>17500001</v>
      </c>
      <c r="B230" s="421" t="s">
        <v>1477</v>
      </c>
      <c r="C230" s="422">
        <v>4588955.08</v>
      </c>
    </row>
    <row r="231" spans="1:3">
      <c r="A231" s="421">
        <v>17500002</v>
      </c>
      <c r="B231" s="421" t="s">
        <v>1478</v>
      </c>
      <c r="C231" s="422">
        <v>6469543.79</v>
      </c>
    </row>
    <row r="232" spans="1:3">
      <c r="A232" s="421">
        <v>17500011</v>
      </c>
      <c r="B232" s="421" t="s">
        <v>1479</v>
      </c>
      <c r="C232" s="422">
        <v>2082114.67</v>
      </c>
    </row>
    <row r="233" spans="1:3">
      <c r="A233" s="421">
        <v>17500012</v>
      </c>
      <c r="B233" s="421" t="s">
        <v>1480</v>
      </c>
      <c r="C233" s="422">
        <v>1052609.18</v>
      </c>
    </row>
    <row r="234" spans="1:3">
      <c r="A234" s="421">
        <v>18100003</v>
      </c>
      <c r="B234" s="421" t="s">
        <v>501</v>
      </c>
      <c r="C234" s="422">
        <v>281760</v>
      </c>
    </row>
    <row r="235" spans="1:3">
      <c r="A235" s="421">
        <v>18100093</v>
      </c>
      <c r="B235" s="421" t="s">
        <v>105</v>
      </c>
      <c r="C235" s="422">
        <v>45777.52</v>
      </c>
    </row>
    <row r="236" spans="1:3">
      <c r="A236" s="421">
        <v>18100203</v>
      </c>
      <c r="B236" s="421" t="s">
        <v>1031</v>
      </c>
      <c r="C236" s="422">
        <v>1619834.3</v>
      </c>
    </row>
    <row r="237" spans="1:3">
      <c r="A237" s="421">
        <v>18100213</v>
      </c>
      <c r="B237" s="421" t="s">
        <v>2034</v>
      </c>
      <c r="C237" s="422">
        <v>4439984.2</v>
      </c>
    </row>
    <row r="238" spans="1:3">
      <c r="A238" s="421">
        <v>18100223</v>
      </c>
      <c r="B238" s="421" t="s">
        <v>1659</v>
      </c>
      <c r="C238" s="422">
        <v>1282216.72</v>
      </c>
    </row>
    <row r="239" spans="1:3">
      <c r="A239" s="421">
        <v>18100233</v>
      </c>
      <c r="B239" s="421" t="s">
        <v>1660</v>
      </c>
      <c r="C239" s="422">
        <v>216687.23</v>
      </c>
    </row>
    <row r="240" spans="1:3">
      <c r="A240" s="421">
        <v>18100473</v>
      </c>
      <c r="B240" s="421" t="s">
        <v>659</v>
      </c>
      <c r="C240" s="422">
        <v>1239403.08</v>
      </c>
    </row>
    <row r="241" spans="1:3">
      <c r="A241" s="421">
        <v>18100493</v>
      </c>
      <c r="B241" s="421" t="s">
        <v>347</v>
      </c>
      <c r="C241" s="422">
        <v>430561.25</v>
      </c>
    </row>
    <row r="242" spans="1:3">
      <c r="A242" s="421">
        <v>18100663</v>
      </c>
      <c r="B242" s="421" t="s">
        <v>1573</v>
      </c>
      <c r="C242" s="422">
        <v>911914.07</v>
      </c>
    </row>
    <row r="243" spans="1:3">
      <c r="A243" s="421">
        <v>18100673</v>
      </c>
      <c r="B243" s="421" t="s">
        <v>1575</v>
      </c>
      <c r="C243" s="422">
        <v>1627521.96</v>
      </c>
    </row>
    <row r="244" spans="1:3">
      <c r="A244" s="421">
        <v>18100923</v>
      </c>
      <c r="B244" s="421" t="s">
        <v>1319</v>
      </c>
      <c r="C244" s="422">
        <v>2240235.5699999998</v>
      </c>
    </row>
    <row r="245" spans="1:3">
      <c r="A245" s="421">
        <v>18100933</v>
      </c>
      <c r="B245" s="421" t="s">
        <v>1320</v>
      </c>
      <c r="C245" s="422">
        <v>463059.3</v>
      </c>
    </row>
    <row r="246" spans="1:3">
      <c r="A246" s="421">
        <v>18101023</v>
      </c>
      <c r="B246" s="421" t="s">
        <v>567</v>
      </c>
      <c r="C246" s="422">
        <v>1760504.12</v>
      </c>
    </row>
    <row r="247" spans="1:3">
      <c r="A247" s="421">
        <v>18101033</v>
      </c>
      <c r="B247" s="421" t="s">
        <v>656</v>
      </c>
      <c r="C247" s="422">
        <v>2062731.03</v>
      </c>
    </row>
    <row r="248" spans="1:3">
      <c r="A248" s="421">
        <v>18101053</v>
      </c>
      <c r="B248" s="421" t="s">
        <v>1037</v>
      </c>
      <c r="C248" s="422">
        <v>752054.84</v>
      </c>
    </row>
    <row r="249" spans="1:3">
      <c r="A249" s="421">
        <v>18101083</v>
      </c>
      <c r="B249" s="421" t="s">
        <v>507</v>
      </c>
      <c r="C249" s="422">
        <v>647961.27</v>
      </c>
    </row>
    <row r="250" spans="1:3">
      <c r="A250" s="421">
        <v>18101093</v>
      </c>
      <c r="B250" s="421" t="s">
        <v>508</v>
      </c>
      <c r="C250" s="422">
        <v>499211.88</v>
      </c>
    </row>
    <row r="251" spans="1:3">
      <c r="A251" s="421">
        <v>18101113</v>
      </c>
      <c r="B251" s="421" t="s">
        <v>886</v>
      </c>
      <c r="C251" s="422">
        <v>2849329.51</v>
      </c>
    </row>
    <row r="252" spans="1:3">
      <c r="A252" s="421">
        <v>18101123</v>
      </c>
      <c r="B252" s="421" t="s">
        <v>1156</v>
      </c>
      <c r="C252" s="422">
        <v>2764571.01</v>
      </c>
    </row>
    <row r="253" spans="1:3">
      <c r="A253" s="421">
        <v>18101133</v>
      </c>
      <c r="B253" s="421" t="s">
        <v>1157</v>
      </c>
      <c r="C253" s="422">
        <v>2141892.52</v>
      </c>
    </row>
    <row r="254" spans="1:3">
      <c r="A254" s="421">
        <v>18101143</v>
      </c>
      <c r="B254" s="421" t="s">
        <v>1221</v>
      </c>
      <c r="C254" s="422">
        <v>2625611.5299999998</v>
      </c>
    </row>
    <row r="255" spans="1:3">
      <c r="A255" s="421">
        <v>18210231</v>
      </c>
      <c r="B255" s="421" t="s">
        <v>960</v>
      </c>
      <c r="C255" s="422">
        <v>25204605</v>
      </c>
    </row>
    <row r="256" spans="1:3">
      <c r="A256" s="421">
        <v>18210261</v>
      </c>
      <c r="B256" s="421" t="s">
        <v>1196</v>
      </c>
      <c r="C256" s="422">
        <v>50185.88</v>
      </c>
    </row>
    <row r="257" spans="1:3">
      <c r="A257" s="421">
        <v>18210281</v>
      </c>
      <c r="B257" s="421" t="s">
        <v>1353</v>
      </c>
      <c r="C257" s="422">
        <v>60295490.299999997</v>
      </c>
    </row>
    <row r="258" spans="1:3">
      <c r="A258" s="421">
        <v>18210291</v>
      </c>
      <c r="B258" s="421" t="s">
        <v>1421</v>
      </c>
      <c r="C258" s="422">
        <v>4982101.7699999996</v>
      </c>
    </row>
    <row r="259" spans="1:3">
      <c r="A259" s="421">
        <v>18210301</v>
      </c>
      <c r="B259" s="421" t="s">
        <v>1940</v>
      </c>
      <c r="C259" s="422">
        <v>18185120.510000002</v>
      </c>
    </row>
    <row r="260" spans="1:3">
      <c r="A260" s="421">
        <v>18210311</v>
      </c>
      <c r="B260" s="421" t="s">
        <v>2098</v>
      </c>
      <c r="C260" s="422">
        <v>920078.04</v>
      </c>
    </row>
    <row r="261" spans="1:3">
      <c r="A261" s="421">
        <v>18220011</v>
      </c>
      <c r="B261" s="421" t="s">
        <v>235</v>
      </c>
      <c r="C261" s="422">
        <v>65708856.939999998</v>
      </c>
    </row>
    <row r="262" spans="1:3">
      <c r="A262" s="421">
        <v>18220021</v>
      </c>
      <c r="B262" s="421" t="s">
        <v>592</v>
      </c>
      <c r="C262" s="422">
        <v>743111.53</v>
      </c>
    </row>
    <row r="263" spans="1:3">
      <c r="A263" s="421">
        <v>18220031</v>
      </c>
      <c r="B263" s="421" t="s">
        <v>113</v>
      </c>
      <c r="C263" s="422">
        <v>-18818583.699999999</v>
      </c>
    </row>
    <row r="264" spans="1:3">
      <c r="A264" s="421">
        <v>18220041</v>
      </c>
      <c r="B264" s="421" t="s">
        <v>678</v>
      </c>
      <c r="C264" s="422">
        <v>-17375910.739999998</v>
      </c>
    </row>
    <row r="265" spans="1:3">
      <c r="A265" s="421">
        <v>18220061</v>
      </c>
      <c r="B265" s="421" t="s">
        <v>777</v>
      </c>
      <c r="C265" s="422">
        <v>-30211680.609999999</v>
      </c>
    </row>
    <row r="266" spans="1:3">
      <c r="A266" s="421">
        <v>18220091</v>
      </c>
      <c r="B266" s="421" t="s">
        <v>1343</v>
      </c>
      <c r="C266" s="422">
        <v>321690.59000000003</v>
      </c>
    </row>
    <row r="267" spans="1:3">
      <c r="A267" s="421">
        <v>18220101</v>
      </c>
      <c r="B267" s="421" t="s">
        <v>1953</v>
      </c>
      <c r="C267" s="422">
        <v>11703128.27</v>
      </c>
    </row>
    <row r="268" spans="1:3">
      <c r="A268" s="421">
        <v>18230002</v>
      </c>
      <c r="B268" s="421" t="s">
        <v>0</v>
      </c>
      <c r="C268" s="422">
        <v>201384.09</v>
      </c>
    </row>
    <row r="269" spans="1:3">
      <c r="A269" s="421">
        <v>18230021</v>
      </c>
      <c r="B269" s="421" t="s">
        <v>301</v>
      </c>
      <c r="C269" s="422">
        <v>57852251.009999998</v>
      </c>
    </row>
    <row r="270" spans="1:3">
      <c r="A270" s="421">
        <v>18230031</v>
      </c>
      <c r="B270" s="421" t="s">
        <v>680</v>
      </c>
      <c r="C270" s="422">
        <v>52083755.740000002</v>
      </c>
    </row>
    <row r="271" spans="1:3">
      <c r="A271" s="421">
        <v>18230032</v>
      </c>
      <c r="B271" s="421" t="s">
        <v>436</v>
      </c>
      <c r="C271" s="422">
        <v>7707661.2699999996</v>
      </c>
    </row>
    <row r="272" spans="1:3">
      <c r="A272" s="421">
        <v>18230041</v>
      </c>
      <c r="B272" s="421" t="s">
        <v>385</v>
      </c>
      <c r="C272" s="422">
        <v>21589277</v>
      </c>
    </row>
    <row r="273" spans="1:3">
      <c r="A273" s="421">
        <v>18230042</v>
      </c>
      <c r="B273" s="421" t="s">
        <v>911</v>
      </c>
      <c r="C273" s="422">
        <v>-279984.18</v>
      </c>
    </row>
    <row r="274" spans="1:3">
      <c r="A274" s="421">
        <v>18230051</v>
      </c>
      <c r="B274" s="421" t="s">
        <v>386</v>
      </c>
      <c r="C274" s="422">
        <v>-16525871.470000001</v>
      </c>
    </row>
    <row r="275" spans="1:3">
      <c r="A275" s="421">
        <v>18230061</v>
      </c>
      <c r="B275" s="421" t="s">
        <v>330</v>
      </c>
      <c r="C275" s="422">
        <v>1223913</v>
      </c>
    </row>
    <row r="276" spans="1:3">
      <c r="A276" s="421">
        <v>18230071</v>
      </c>
      <c r="B276" s="421" t="s">
        <v>515</v>
      </c>
      <c r="C276" s="422">
        <v>113632921</v>
      </c>
    </row>
    <row r="277" spans="1:3">
      <c r="A277" s="421">
        <v>18230081</v>
      </c>
      <c r="B277" s="421" t="s">
        <v>497</v>
      </c>
      <c r="C277" s="422">
        <v>-107167542.98999999</v>
      </c>
    </row>
    <row r="278" spans="1:3">
      <c r="A278" s="421">
        <v>18230281</v>
      </c>
      <c r="B278" s="421" t="s">
        <v>62</v>
      </c>
      <c r="C278" s="422">
        <v>1828298</v>
      </c>
    </row>
    <row r="279" spans="1:3">
      <c r="A279" s="421">
        <v>18230291</v>
      </c>
      <c r="B279" s="421" t="s">
        <v>820</v>
      </c>
      <c r="C279" s="422">
        <v>-1828298</v>
      </c>
    </row>
    <row r="280" spans="1:3">
      <c r="A280" s="421">
        <v>18230311</v>
      </c>
      <c r="B280" s="421" t="s">
        <v>850</v>
      </c>
      <c r="C280" s="422">
        <v>30000</v>
      </c>
    </row>
    <row r="281" spans="1:3">
      <c r="A281" s="421">
        <v>18230351</v>
      </c>
      <c r="B281" s="421" t="s">
        <v>102</v>
      </c>
      <c r="C281" s="422">
        <v>114590394.37</v>
      </c>
    </row>
    <row r="282" spans="1:3">
      <c r="A282" s="421">
        <v>18230401</v>
      </c>
      <c r="B282" s="421" t="s">
        <v>1368</v>
      </c>
      <c r="C282" s="422">
        <v>13262.01</v>
      </c>
    </row>
    <row r="283" spans="1:3">
      <c r="A283" s="421">
        <v>18230621</v>
      </c>
      <c r="B283" s="421" t="s">
        <v>694</v>
      </c>
      <c r="C283" s="422">
        <v>-31693210.059999999</v>
      </c>
    </row>
    <row r="284" spans="1:3">
      <c r="A284" s="421">
        <v>18230631</v>
      </c>
      <c r="B284" s="421" t="s">
        <v>1032</v>
      </c>
      <c r="C284" s="422">
        <v>73050689.5</v>
      </c>
    </row>
    <row r="285" spans="1:3">
      <c r="A285" s="421">
        <v>18230691</v>
      </c>
      <c r="B285" s="421" t="s">
        <v>697</v>
      </c>
      <c r="C285" s="422">
        <v>-474402.14</v>
      </c>
    </row>
    <row r="286" spans="1:3">
      <c r="A286" s="421">
        <v>18230711</v>
      </c>
      <c r="B286" s="421" t="s">
        <v>523</v>
      </c>
      <c r="C286" s="422">
        <v>29551324</v>
      </c>
    </row>
    <row r="287" spans="1:3">
      <c r="A287" s="421">
        <v>18230721</v>
      </c>
      <c r="B287" s="421" t="s">
        <v>524</v>
      </c>
      <c r="C287" s="422">
        <v>-29551324</v>
      </c>
    </row>
    <row r="288" spans="1:3">
      <c r="A288" s="421">
        <v>18230731</v>
      </c>
      <c r="B288" s="421" t="s">
        <v>984</v>
      </c>
      <c r="C288" s="422">
        <v>9957561</v>
      </c>
    </row>
    <row r="289" spans="1:3">
      <c r="A289" s="421">
        <v>18230741</v>
      </c>
      <c r="B289" s="421" t="s">
        <v>110</v>
      </c>
      <c r="C289" s="422">
        <v>-9957561</v>
      </c>
    </row>
    <row r="290" spans="1:3">
      <c r="A290" s="421">
        <v>18230751</v>
      </c>
      <c r="B290" s="421" t="s">
        <v>132</v>
      </c>
      <c r="C290" s="422">
        <v>-12375488</v>
      </c>
    </row>
    <row r="291" spans="1:3">
      <c r="A291" s="421">
        <v>18230761</v>
      </c>
      <c r="B291" s="421" t="s">
        <v>133</v>
      </c>
      <c r="C291" s="422">
        <v>12375488</v>
      </c>
    </row>
    <row r="292" spans="1:3">
      <c r="A292" s="421">
        <v>18230771</v>
      </c>
      <c r="B292" s="421" t="s">
        <v>464</v>
      </c>
      <c r="C292" s="422">
        <v>11671671</v>
      </c>
    </row>
    <row r="293" spans="1:3">
      <c r="A293" s="421">
        <v>18230781</v>
      </c>
      <c r="B293" s="421" t="s">
        <v>410</v>
      </c>
      <c r="C293" s="422">
        <v>-11671671</v>
      </c>
    </row>
    <row r="294" spans="1:3">
      <c r="A294" s="421">
        <v>18230791</v>
      </c>
      <c r="B294" s="421" t="s">
        <v>182</v>
      </c>
      <c r="C294" s="422">
        <v>3858376</v>
      </c>
    </row>
    <row r="295" spans="1:3">
      <c r="A295" s="421">
        <v>18230811</v>
      </c>
      <c r="B295" s="421" t="s">
        <v>901</v>
      </c>
      <c r="C295" s="422">
        <v>-671033</v>
      </c>
    </row>
    <row r="296" spans="1:3">
      <c r="A296" s="421">
        <v>18230821</v>
      </c>
      <c r="B296" s="421" t="s">
        <v>902</v>
      </c>
      <c r="C296" s="422">
        <v>671033</v>
      </c>
    </row>
    <row r="297" spans="1:3">
      <c r="A297" s="421">
        <v>18230831</v>
      </c>
      <c r="B297" s="421" t="s">
        <v>798</v>
      </c>
      <c r="C297" s="422">
        <v>-30212669</v>
      </c>
    </row>
    <row r="298" spans="1:3">
      <c r="A298" s="421">
        <v>18230841</v>
      </c>
      <c r="B298" s="421" t="s">
        <v>377</v>
      </c>
      <c r="C298" s="422">
        <v>30212669</v>
      </c>
    </row>
    <row r="299" spans="1:3">
      <c r="A299" s="421">
        <v>18230851</v>
      </c>
      <c r="B299" s="421" t="s">
        <v>613</v>
      </c>
      <c r="C299" s="422">
        <v>-1764924</v>
      </c>
    </row>
    <row r="300" spans="1:3">
      <c r="A300" s="421">
        <v>18230861</v>
      </c>
      <c r="B300" s="421" t="s">
        <v>614</v>
      </c>
      <c r="C300" s="422">
        <v>1764924</v>
      </c>
    </row>
    <row r="301" spans="1:3">
      <c r="A301" s="421">
        <v>18230871</v>
      </c>
      <c r="B301" s="421" t="s">
        <v>84</v>
      </c>
      <c r="C301" s="422">
        <v>30270096</v>
      </c>
    </row>
    <row r="302" spans="1:3">
      <c r="A302" s="421">
        <v>18230881</v>
      </c>
      <c r="B302" s="421" t="s">
        <v>85</v>
      </c>
      <c r="C302" s="422">
        <v>-30270096</v>
      </c>
    </row>
    <row r="303" spans="1:3">
      <c r="A303" s="421">
        <v>18230891</v>
      </c>
      <c r="B303" s="421" t="s">
        <v>481</v>
      </c>
      <c r="C303" s="422">
        <v>36163528</v>
      </c>
    </row>
    <row r="304" spans="1:3">
      <c r="A304" s="421">
        <v>18230971</v>
      </c>
      <c r="B304" s="421" t="s">
        <v>756</v>
      </c>
      <c r="C304" s="422">
        <v>2749643.08</v>
      </c>
    </row>
    <row r="305" spans="1:3">
      <c r="A305" s="421">
        <v>18230981</v>
      </c>
      <c r="B305" s="421" t="s">
        <v>483</v>
      </c>
      <c r="C305" s="422">
        <v>-36163528</v>
      </c>
    </row>
    <row r="306" spans="1:3">
      <c r="A306" s="421">
        <v>18231051</v>
      </c>
      <c r="B306" s="421" t="s">
        <v>1206</v>
      </c>
      <c r="C306" s="422">
        <v>-34827817</v>
      </c>
    </row>
    <row r="307" spans="1:3">
      <c r="A307" s="421">
        <v>18231061</v>
      </c>
      <c r="B307" s="421" t="s">
        <v>1207</v>
      </c>
      <c r="C307" s="422">
        <v>34827817</v>
      </c>
    </row>
    <row r="308" spans="1:3">
      <c r="A308" s="421">
        <v>18231081</v>
      </c>
      <c r="B308" s="421" t="s">
        <v>1351</v>
      </c>
      <c r="C308" s="422">
        <v>-25644564</v>
      </c>
    </row>
    <row r="309" spans="1:3">
      <c r="A309" s="421">
        <v>18231091</v>
      </c>
      <c r="B309" s="421" t="s">
        <v>1352</v>
      </c>
      <c r="C309" s="422">
        <v>25644564</v>
      </c>
    </row>
    <row r="310" spans="1:3">
      <c r="A310" s="421">
        <v>18231141</v>
      </c>
      <c r="B310" s="421" t="s">
        <v>1577</v>
      </c>
      <c r="C310" s="422">
        <v>-37811937</v>
      </c>
    </row>
    <row r="311" spans="1:3">
      <c r="A311" s="421">
        <v>18231151</v>
      </c>
      <c r="B311" s="421" t="s">
        <v>1578</v>
      </c>
      <c r="C311" s="422">
        <v>37811937</v>
      </c>
    </row>
    <row r="312" spans="1:3">
      <c r="A312" s="421">
        <v>18231161</v>
      </c>
      <c r="B312" s="421" t="s">
        <v>1824</v>
      </c>
      <c r="C312" s="422">
        <v>40127111</v>
      </c>
    </row>
    <row r="313" spans="1:3">
      <c r="A313" s="421">
        <v>18231171</v>
      </c>
      <c r="B313" s="421" t="s">
        <v>1825</v>
      </c>
      <c r="C313" s="422">
        <v>-40127111</v>
      </c>
    </row>
    <row r="314" spans="1:3">
      <c r="A314" s="421">
        <v>18231181</v>
      </c>
      <c r="B314" s="421" t="s">
        <v>1991</v>
      </c>
      <c r="C314" s="422">
        <v>10940565</v>
      </c>
    </row>
    <row r="315" spans="1:3">
      <c r="A315" s="421">
        <v>18231191</v>
      </c>
      <c r="B315" s="421" t="s">
        <v>1992</v>
      </c>
      <c r="C315" s="422">
        <v>-10940565</v>
      </c>
    </row>
    <row r="316" spans="1:3">
      <c r="A316" s="421">
        <v>18232221</v>
      </c>
      <c r="B316" s="421" t="s">
        <v>851</v>
      </c>
      <c r="C316" s="422">
        <v>198375.75</v>
      </c>
    </row>
    <row r="317" spans="1:3">
      <c r="A317" s="421">
        <v>18232251</v>
      </c>
      <c r="B317" s="421" t="s">
        <v>852</v>
      </c>
      <c r="C317" s="422">
        <v>2142305.36</v>
      </c>
    </row>
    <row r="318" spans="1:3">
      <c r="A318" s="421">
        <v>18232261</v>
      </c>
      <c r="B318" s="421" t="s">
        <v>887</v>
      </c>
      <c r="C318" s="422">
        <v>51688.56</v>
      </c>
    </row>
    <row r="319" spans="1:3">
      <c r="A319" s="421">
        <v>18232271</v>
      </c>
      <c r="B319" s="421" t="s">
        <v>853</v>
      </c>
      <c r="C319" s="422">
        <v>297522.7</v>
      </c>
    </row>
    <row r="320" spans="1:3">
      <c r="A320" s="421">
        <v>18232301</v>
      </c>
      <c r="B320" s="421" t="s">
        <v>1422</v>
      </c>
      <c r="C320" s="422">
        <v>70879382.370000005</v>
      </c>
    </row>
    <row r="321" spans="1:3">
      <c r="A321" s="421">
        <v>18232311</v>
      </c>
      <c r="B321" s="421" t="s">
        <v>1423</v>
      </c>
      <c r="C321" s="422">
        <v>14973384</v>
      </c>
    </row>
    <row r="322" spans="1:3">
      <c r="A322" s="421">
        <v>18232321</v>
      </c>
      <c r="B322" s="421" t="s">
        <v>1424</v>
      </c>
      <c r="C322" s="422">
        <v>2166666.4700000002</v>
      </c>
    </row>
    <row r="323" spans="1:3">
      <c r="A323" s="421">
        <v>18232331</v>
      </c>
      <c r="B323" s="421" t="s">
        <v>1435</v>
      </c>
      <c r="C323" s="422">
        <v>2999746.62</v>
      </c>
    </row>
    <row r="324" spans="1:3">
      <c r="A324" s="421">
        <v>18233061</v>
      </c>
      <c r="B324" s="421" t="s">
        <v>854</v>
      </c>
      <c r="C324" s="422">
        <v>20000</v>
      </c>
    </row>
    <row r="325" spans="1:3">
      <c r="A325" s="421">
        <v>18233091</v>
      </c>
      <c r="B325" s="421" t="s">
        <v>855</v>
      </c>
      <c r="C325" s="422">
        <v>198092.16</v>
      </c>
    </row>
    <row r="326" spans="1:3">
      <c r="A326" s="421">
        <v>18235521</v>
      </c>
      <c r="B326" s="421" t="s">
        <v>1108</v>
      </c>
      <c r="C326" s="422">
        <v>27482174.879999999</v>
      </c>
    </row>
    <row r="327" spans="1:3">
      <c r="A327" s="421">
        <v>18236021</v>
      </c>
      <c r="B327" s="421" t="s">
        <v>11</v>
      </c>
      <c r="C327" s="422">
        <v>15256064.07</v>
      </c>
    </row>
    <row r="328" spans="1:3">
      <c r="A328" s="421">
        <v>18236031</v>
      </c>
      <c r="B328" s="421" t="s">
        <v>12</v>
      </c>
      <c r="C328" s="422">
        <v>2873005.76</v>
      </c>
    </row>
    <row r="329" spans="1:3">
      <c r="A329" s="421">
        <v>18236041</v>
      </c>
      <c r="B329" s="421" t="s">
        <v>13</v>
      </c>
      <c r="C329" s="422">
        <v>-228709.77</v>
      </c>
    </row>
    <row r="330" spans="1:3">
      <c r="A330" s="421">
        <v>18236051</v>
      </c>
      <c r="B330" s="421" t="s">
        <v>657</v>
      </c>
      <c r="C330" s="422">
        <v>107024.51</v>
      </c>
    </row>
    <row r="331" spans="1:3">
      <c r="A331" s="421">
        <v>18236061</v>
      </c>
      <c r="B331" s="421" t="s">
        <v>155</v>
      </c>
      <c r="C331" s="422">
        <v>1031542.85</v>
      </c>
    </row>
    <row r="332" spans="1:3">
      <c r="A332" s="421">
        <v>18236071</v>
      </c>
      <c r="B332" s="421" t="s">
        <v>156</v>
      </c>
      <c r="C332" s="422">
        <v>671052.84</v>
      </c>
    </row>
    <row r="333" spans="1:3">
      <c r="A333" s="421">
        <v>18236091</v>
      </c>
      <c r="B333" s="421" t="s">
        <v>757</v>
      </c>
      <c r="C333" s="422">
        <v>-100555.3</v>
      </c>
    </row>
    <row r="334" spans="1:3">
      <c r="A334" s="421">
        <v>18236101</v>
      </c>
      <c r="B334" s="421" t="s">
        <v>779</v>
      </c>
      <c r="C334" s="422">
        <v>3769772.47</v>
      </c>
    </row>
    <row r="335" spans="1:3">
      <c r="A335" s="421">
        <v>18236111</v>
      </c>
      <c r="B335" s="421" t="s">
        <v>1844</v>
      </c>
      <c r="C335" s="422">
        <v>9861.7800000000007</v>
      </c>
    </row>
    <row r="336" spans="1:3">
      <c r="A336" s="421">
        <v>18237112</v>
      </c>
      <c r="B336" s="421" t="s">
        <v>331</v>
      </c>
      <c r="C336" s="422">
        <v>279321.2</v>
      </c>
    </row>
    <row r="337" spans="1:3">
      <c r="A337" s="421">
        <v>18237122</v>
      </c>
      <c r="B337" s="421" t="s">
        <v>512</v>
      </c>
      <c r="C337" s="422">
        <v>169602.13</v>
      </c>
    </row>
    <row r="338" spans="1:3">
      <c r="A338" s="421">
        <v>18237132</v>
      </c>
      <c r="B338" s="421" t="s">
        <v>20</v>
      </c>
      <c r="C338" s="422">
        <v>133750.43</v>
      </c>
    </row>
    <row r="339" spans="1:3">
      <c r="A339" s="421">
        <v>18237142</v>
      </c>
      <c r="B339" s="421" t="s">
        <v>21</v>
      </c>
      <c r="C339" s="422">
        <v>53995.63</v>
      </c>
    </row>
    <row r="340" spans="1:3">
      <c r="A340" s="421">
        <v>18237152</v>
      </c>
      <c r="B340" s="421" t="s">
        <v>154</v>
      </c>
      <c r="C340" s="422">
        <v>67987.45</v>
      </c>
    </row>
    <row r="341" spans="1:3">
      <c r="A341" s="421">
        <v>18238031</v>
      </c>
      <c r="B341" s="421" t="s">
        <v>1693</v>
      </c>
      <c r="C341" s="422">
        <v>11655153.83</v>
      </c>
    </row>
    <row r="342" spans="1:3">
      <c r="A342" s="421">
        <v>18238032</v>
      </c>
      <c r="B342" s="421" t="s">
        <v>1693</v>
      </c>
      <c r="C342" s="422">
        <v>4377054.8099999996</v>
      </c>
    </row>
    <row r="343" spans="1:3">
      <c r="A343" s="421">
        <v>18238041</v>
      </c>
      <c r="B343" s="421" t="s">
        <v>1694</v>
      </c>
      <c r="C343" s="422">
        <v>16347393</v>
      </c>
    </row>
    <row r="344" spans="1:3">
      <c r="A344" s="421">
        <v>18238042</v>
      </c>
      <c r="B344" s="421" t="s">
        <v>1695</v>
      </c>
      <c r="C344" s="422">
        <v>6552020</v>
      </c>
    </row>
    <row r="345" spans="1:3">
      <c r="A345" s="421">
        <v>18238141</v>
      </c>
      <c r="B345" s="421" t="s">
        <v>1880</v>
      </c>
      <c r="C345" s="422">
        <v>22315054.920000002</v>
      </c>
    </row>
    <row r="346" spans="1:3">
      <c r="A346" s="421">
        <v>18238142</v>
      </c>
      <c r="B346" s="421" t="s">
        <v>1879</v>
      </c>
      <c r="C346" s="422">
        <v>42807770.079999998</v>
      </c>
    </row>
    <row r="347" spans="1:3">
      <c r="A347" s="421">
        <v>18238151</v>
      </c>
      <c r="B347" s="421" t="s">
        <v>1779</v>
      </c>
      <c r="C347" s="422">
        <v>4298626.53</v>
      </c>
    </row>
    <row r="348" spans="1:3">
      <c r="A348" s="421">
        <v>18238152</v>
      </c>
      <c r="B348" s="421" t="s">
        <v>1709</v>
      </c>
      <c r="C348" s="422">
        <v>8881023.9199999999</v>
      </c>
    </row>
    <row r="349" spans="1:3">
      <c r="A349" s="421">
        <v>18238161</v>
      </c>
      <c r="B349" s="421" t="s">
        <v>1692</v>
      </c>
      <c r="C349" s="422">
        <v>489338.23</v>
      </c>
    </row>
    <row r="350" spans="1:3">
      <c r="A350" s="421">
        <v>18238162</v>
      </c>
      <c r="B350" s="421" t="s">
        <v>1956</v>
      </c>
      <c r="C350" s="422">
        <v>914267.67</v>
      </c>
    </row>
    <row r="351" spans="1:3">
      <c r="A351" s="421">
        <v>18238171</v>
      </c>
      <c r="B351" s="421" t="s">
        <v>1859</v>
      </c>
      <c r="C351" s="422">
        <v>217807</v>
      </c>
    </row>
    <row r="352" spans="1:3">
      <c r="A352" s="421">
        <v>18238172</v>
      </c>
      <c r="B352" s="421" t="s">
        <v>1710</v>
      </c>
      <c r="C352" s="422">
        <v>244914.39</v>
      </c>
    </row>
    <row r="353" spans="1:3">
      <c r="A353" s="421">
        <v>18238191</v>
      </c>
      <c r="B353" s="421" t="s">
        <v>1821</v>
      </c>
      <c r="C353" s="422">
        <v>1838865.77</v>
      </c>
    </row>
    <row r="354" spans="1:3">
      <c r="A354" s="421">
        <v>18238211</v>
      </c>
      <c r="B354" s="421" t="s">
        <v>1814</v>
      </c>
      <c r="C354" s="422">
        <v>23896.95</v>
      </c>
    </row>
    <row r="355" spans="1:3">
      <c r="A355" s="421">
        <v>18238221</v>
      </c>
      <c r="B355" s="421" t="s">
        <v>1815</v>
      </c>
      <c r="C355" s="422">
        <v>56535.08</v>
      </c>
    </row>
    <row r="356" spans="1:3">
      <c r="A356" s="421">
        <v>18238311</v>
      </c>
      <c r="B356" s="421" t="s">
        <v>1780</v>
      </c>
      <c r="C356" s="422">
        <v>18835093.760000002</v>
      </c>
    </row>
    <row r="357" spans="1:3">
      <c r="A357" s="421">
        <v>18238321</v>
      </c>
      <c r="B357" s="421" t="s">
        <v>1781</v>
      </c>
      <c r="C357" s="422">
        <v>2132276.9</v>
      </c>
    </row>
    <row r="358" spans="1:3">
      <c r="A358" s="421">
        <v>18238331</v>
      </c>
      <c r="B358" s="421" t="s">
        <v>1786</v>
      </c>
      <c r="C358" s="422">
        <v>8373053.7199999997</v>
      </c>
    </row>
    <row r="359" spans="1:3">
      <c r="A359" s="421">
        <v>18239001</v>
      </c>
      <c r="B359" s="421" t="s">
        <v>1024</v>
      </c>
      <c r="C359" s="422">
        <v>100597938.34</v>
      </c>
    </row>
    <row r="360" spans="1:3">
      <c r="A360" s="421">
        <v>18239002</v>
      </c>
      <c r="B360" s="421" t="s">
        <v>1025</v>
      </c>
      <c r="C360" s="422">
        <v>32089736.41</v>
      </c>
    </row>
    <row r="361" spans="1:3">
      <c r="A361" s="421">
        <v>18239011</v>
      </c>
      <c r="B361" s="421" t="s">
        <v>290</v>
      </c>
      <c r="C361" s="422">
        <v>3150301.93</v>
      </c>
    </row>
    <row r="362" spans="1:3">
      <c r="A362" s="421">
        <v>18239012</v>
      </c>
      <c r="B362" s="421" t="s">
        <v>291</v>
      </c>
      <c r="C362" s="422">
        <v>1243191.54</v>
      </c>
    </row>
    <row r="363" spans="1:3">
      <c r="A363" s="421">
        <v>18239021</v>
      </c>
      <c r="B363" s="421" t="s">
        <v>1026</v>
      </c>
      <c r="C363" s="422">
        <v>23059430.120000001</v>
      </c>
    </row>
    <row r="364" spans="1:3">
      <c r="A364" s="421">
        <v>18239022</v>
      </c>
      <c r="B364" s="421" t="s">
        <v>1027</v>
      </c>
      <c r="C364" s="422">
        <v>8802552.3200000003</v>
      </c>
    </row>
    <row r="365" spans="1:3">
      <c r="A365" s="421">
        <v>18239031</v>
      </c>
      <c r="B365" s="421" t="s">
        <v>472</v>
      </c>
      <c r="C365" s="422">
        <v>-126807670.39</v>
      </c>
    </row>
    <row r="366" spans="1:3">
      <c r="A366" s="421">
        <v>18239032</v>
      </c>
      <c r="B366" s="421" t="s">
        <v>473</v>
      </c>
      <c r="C366" s="422">
        <v>-42135480.270000003</v>
      </c>
    </row>
    <row r="367" spans="1:3">
      <c r="A367" s="421">
        <v>18239061</v>
      </c>
      <c r="B367" s="421" t="s">
        <v>929</v>
      </c>
      <c r="C367" s="422">
        <v>848437</v>
      </c>
    </row>
    <row r="368" spans="1:3">
      <c r="A368" s="421">
        <v>18239081</v>
      </c>
      <c r="B368" s="421" t="s">
        <v>2035</v>
      </c>
      <c r="C368" s="422">
        <v>4958864.34</v>
      </c>
    </row>
    <row r="369" spans="1:3">
      <c r="A369" s="421">
        <v>18239082</v>
      </c>
      <c r="B369" s="421" t="s">
        <v>2036</v>
      </c>
      <c r="C369" s="422">
        <v>10257175.74</v>
      </c>
    </row>
    <row r="370" spans="1:3">
      <c r="A370" s="421">
        <v>18239091</v>
      </c>
      <c r="B370" s="421" t="s">
        <v>2037</v>
      </c>
      <c r="C370" s="422">
        <v>4181947.63</v>
      </c>
    </row>
    <row r="371" spans="1:3">
      <c r="A371" s="421">
        <v>18239092</v>
      </c>
      <c r="B371" s="421" t="s">
        <v>1869</v>
      </c>
      <c r="C371" s="422">
        <v>4755725.46</v>
      </c>
    </row>
    <row r="372" spans="1:3">
      <c r="A372" s="421">
        <v>18239101</v>
      </c>
      <c r="B372" s="421" t="s">
        <v>2038</v>
      </c>
      <c r="C372" s="422">
        <v>856844.56</v>
      </c>
    </row>
    <row r="373" spans="1:3">
      <c r="A373" s="421">
        <v>18400013</v>
      </c>
      <c r="B373" s="421" t="s">
        <v>939</v>
      </c>
      <c r="C373" s="422">
        <v>-270488.84000000003</v>
      </c>
    </row>
    <row r="374" spans="1:3">
      <c r="A374" s="421">
        <v>18400123</v>
      </c>
      <c r="B374" s="421" t="s">
        <v>940</v>
      </c>
      <c r="C374" s="422">
        <v>-85185.600000000006</v>
      </c>
    </row>
    <row r="375" spans="1:3">
      <c r="A375" s="421">
        <v>18400143</v>
      </c>
      <c r="B375" s="421" t="s">
        <v>941</v>
      </c>
      <c r="C375" s="422">
        <v>-115122.27</v>
      </c>
    </row>
    <row r="376" spans="1:3">
      <c r="A376" s="421">
        <v>18400483</v>
      </c>
      <c r="B376" s="421" t="s">
        <v>323</v>
      </c>
      <c r="C376" s="422">
        <v>174951.85</v>
      </c>
    </row>
    <row r="377" spans="1:3">
      <c r="A377" s="421">
        <v>18500003</v>
      </c>
      <c r="B377" s="421" t="s">
        <v>342</v>
      </c>
      <c r="C377" s="422">
        <v>6422.21</v>
      </c>
    </row>
    <row r="378" spans="1:3">
      <c r="A378" s="421">
        <v>18600011</v>
      </c>
      <c r="B378" s="421" t="s">
        <v>137</v>
      </c>
      <c r="C378" s="421">
        <v>-60.03</v>
      </c>
    </row>
    <row r="379" spans="1:3">
      <c r="A379" s="421">
        <v>18600013</v>
      </c>
      <c r="B379" s="421" t="s">
        <v>692</v>
      </c>
      <c r="C379" s="422">
        <v>2145777.77</v>
      </c>
    </row>
    <row r="380" spans="1:3">
      <c r="A380" s="421">
        <v>18600053</v>
      </c>
      <c r="B380" s="421" t="s">
        <v>693</v>
      </c>
      <c r="C380" s="422">
        <v>3829512.13</v>
      </c>
    </row>
    <row r="381" spans="1:3">
      <c r="A381" s="421">
        <v>18600091</v>
      </c>
      <c r="B381" s="421" t="s">
        <v>1262</v>
      </c>
      <c r="C381" s="422">
        <v>6736.13</v>
      </c>
    </row>
    <row r="382" spans="1:3">
      <c r="A382" s="421">
        <v>18600122</v>
      </c>
      <c r="B382" s="421" t="s">
        <v>913</v>
      </c>
      <c r="C382" s="422">
        <v>1351.47</v>
      </c>
    </row>
    <row r="383" spans="1:3">
      <c r="A383" s="421">
        <v>18600123</v>
      </c>
      <c r="B383" s="421" t="s">
        <v>111</v>
      </c>
      <c r="C383" s="421">
        <v>675.61</v>
      </c>
    </row>
    <row r="384" spans="1:3">
      <c r="A384" s="421">
        <v>18600143</v>
      </c>
      <c r="B384" s="421" t="s">
        <v>1960</v>
      </c>
      <c r="C384" s="422">
        <v>13852.85</v>
      </c>
    </row>
    <row r="385" spans="1:3">
      <c r="A385" s="421">
        <v>18600291</v>
      </c>
      <c r="B385" s="421" t="s">
        <v>1875</v>
      </c>
      <c r="C385" s="422">
        <v>12399.37</v>
      </c>
    </row>
    <row r="386" spans="1:3">
      <c r="A386" s="421">
        <v>18600293</v>
      </c>
      <c r="B386" s="421" t="s">
        <v>448</v>
      </c>
      <c r="C386" s="422">
        <v>5666.58</v>
      </c>
    </row>
    <row r="387" spans="1:3">
      <c r="A387" s="421">
        <v>18600363</v>
      </c>
      <c r="B387" s="421" t="s">
        <v>1204</v>
      </c>
      <c r="C387" s="421">
        <v>412.6</v>
      </c>
    </row>
    <row r="388" spans="1:3">
      <c r="A388" s="421">
        <v>18600403</v>
      </c>
      <c r="B388" s="421" t="s">
        <v>1633</v>
      </c>
      <c r="C388" s="422">
        <v>1913022.41</v>
      </c>
    </row>
    <row r="389" spans="1:3">
      <c r="A389" s="421">
        <v>18600512</v>
      </c>
      <c r="B389" s="421" t="s">
        <v>1481</v>
      </c>
      <c r="C389" s="422">
        <v>59336040.490000002</v>
      </c>
    </row>
    <row r="390" spans="1:3">
      <c r="A390" s="421">
        <v>18600561</v>
      </c>
      <c r="B390" s="421" t="s">
        <v>593</v>
      </c>
      <c r="C390" s="422">
        <v>8118542</v>
      </c>
    </row>
    <row r="391" spans="1:3">
      <c r="A391" s="421">
        <v>18600571</v>
      </c>
      <c r="B391" s="421" t="s">
        <v>739</v>
      </c>
      <c r="C391" s="422">
        <v>59728549.710000001</v>
      </c>
    </row>
    <row r="392" spans="1:3">
      <c r="A392" s="421">
        <v>18600573</v>
      </c>
      <c r="B392" s="421" t="s">
        <v>1971</v>
      </c>
      <c r="C392" s="422">
        <v>5326599</v>
      </c>
    </row>
    <row r="393" spans="1:3">
      <c r="A393" s="421">
        <v>18600751</v>
      </c>
      <c r="B393" s="421" t="s">
        <v>1310</v>
      </c>
      <c r="C393" s="422">
        <v>2521587.09</v>
      </c>
    </row>
    <row r="394" spans="1:3">
      <c r="A394" s="421">
        <v>18600761</v>
      </c>
      <c r="B394" s="421" t="s">
        <v>1311</v>
      </c>
      <c r="C394" s="422">
        <v>1080053.1000000001</v>
      </c>
    </row>
    <row r="395" spans="1:3">
      <c r="A395" s="421">
        <v>18600771</v>
      </c>
      <c r="B395" s="421" t="s">
        <v>1458</v>
      </c>
      <c r="C395" s="422">
        <v>2603510.85</v>
      </c>
    </row>
    <row r="396" spans="1:3">
      <c r="A396" s="421">
        <v>18600781</v>
      </c>
      <c r="B396" s="421" t="s">
        <v>1459</v>
      </c>
      <c r="C396" s="422">
        <v>1379600.78</v>
      </c>
    </row>
    <row r="397" spans="1:3">
      <c r="A397" s="421">
        <v>18600941</v>
      </c>
      <c r="B397" s="421" t="s">
        <v>1898</v>
      </c>
      <c r="C397" s="422">
        <v>41664.32</v>
      </c>
    </row>
    <row r="398" spans="1:3">
      <c r="A398" s="421">
        <v>18600943</v>
      </c>
      <c r="B398" s="421" t="s">
        <v>1899</v>
      </c>
      <c r="C398" s="422">
        <v>377569.14</v>
      </c>
    </row>
    <row r="399" spans="1:3">
      <c r="A399" s="421">
        <v>18601013</v>
      </c>
      <c r="B399" s="421" t="s">
        <v>1997</v>
      </c>
      <c r="C399" s="422">
        <v>112637.5</v>
      </c>
    </row>
    <row r="400" spans="1:3">
      <c r="A400" s="421">
        <v>18601021</v>
      </c>
      <c r="B400" s="421" t="s">
        <v>1670</v>
      </c>
      <c r="C400" s="422">
        <v>476040.6</v>
      </c>
    </row>
    <row r="401" spans="1:3">
      <c r="A401" s="421">
        <v>18601173</v>
      </c>
      <c r="B401" s="421" t="s">
        <v>1818</v>
      </c>
      <c r="C401" s="422">
        <v>162853.93</v>
      </c>
    </row>
    <row r="402" spans="1:3">
      <c r="A402" s="421">
        <v>18601502</v>
      </c>
      <c r="B402" s="421" t="s">
        <v>1635</v>
      </c>
      <c r="C402" s="422">
        <v>152833.28</v>
      </c>
    </row>
    <row r="403" spans="1:3">
      <c r="A403" s="421">
        <v>18602231</v>
      </c>
      <c r="B403" s="421" t="s">
        <v>1165</v>
      </c>
      <c r="C403" s="422">
        <v>-16462.22</v>
      </c>
    </row>
    <row r="404" spans="1:3">
      <c r="A404" s="421">
        <v>18603003</v>
      </c>
      <c r="B404" s="421" t="s">
        <v>1897</v>
      </c>
      <c r="C404" s="422">
        <v>1455853.69</v>
      </c>
    </row>
    <row r="405" spans="1:3">
      <c r="A405" s="421">
        <v>18603011</v>
      </c>
      <c r="B405" s="421" t="s">
        <v>1855</v>
      </c>
      <c r="C405" s="422">
        <v>2012009</v>
      </c>
    </row>
    <row r="406" spans="1:3">
      <c r="A406" s="421">
        <v>18603021</v>
      </c>
      <c r="B406" s="421" t="s">
        <v>1876</v>
      </c>
      <c r="C406" s="422">
        <v>6117713.6799999997</v>
      </c>
    </row>
    <row r="407" spans="1:3">
      <c r="A407" s="421">
        <v>18603031</v>
      </c>
      <c r="B407" s="421" t="s">
        <v>1850</v>
      </c>
      <c r="C407" s="422">
        <v>1970847.99</v>
      </c>
    </row>
    <row r="408" spans="1:3">
      <c r="A408" s="421">
        <v>18603041</v>
      </c>
      <c r="B408" s="421" t="s">
        <v>1877</v>
      </c>
      <c r="C408" s="422">
        <v>995597.26</v>
      </c>
    </row>
    <row r="409" spans="1:3">
      <c r="A409" s="421">
        <v>18603051</v>
      </c>
      <c r="B409" s="421" t="s">
        <v>1881</v>
      </c>
      <c r="C409" s="422">
        <v>791226.44</v>
      </c>
    </row>
    <row r="410" spans="1:3">
      <c r="A410" s="421">
        <v>18603061</v>
      </c>
      <c r="B410" s="421" t="s">
        <v>2010</v>
      </c>
      <c r="C410" s="422">
        <v>1410359.14</v>
      </c>
    </row>
    <row r="411" spans="1:3">
      <c r="A411" s="421">
        <v>18603072</v>
      </c>
      <c r="B411" s="421" t="s">
        <v>2011</v>
      </c>
      <c r="C411" s="422">
        <v>1603286.25</v>
      </c>
    </row>
    <row r="412" spans="1:3">
      <c r="A412" s="421">
        <v>18603081</v>
      </c>
      <c r="B412" s="421" t="s">
        <v>2021</v>
      </c>
      <c r="C412" s="422">
        <v>10000</v>
      </c>
    </row>
    <row r="413" spans="1:3">
      <c r="A413" s="421">
        <v>18603091</v>
      </c>
      <c r="B413" s="421" t="s">
        <v>2022</v>
      </c>
      <c r="C413" s="422">
        <v>12500</v>
      </c>
    </row>
    <row r="414" spans="1:3">
      <c r="A414" s="421">
        <v>18605011</v>
      </c>
      <c r="B414" s="421" t="s">
        <v>1974</v>
      </c>
      <c r="C414" s="422">
        <v>1988603</v>
      </c>
    </row>
    <row r="415" spans="1:3">
      <c r="A415" s="421">
        <v>18605021</v>
      </c>
      <c r="B415" s="421" t="s">
        <v>2023</v>
      </c>
      <c r="C415" s="422">
        <v>4057741.44</v>
      </c>
    </row>
    <row r="416" spans="1:3">
      <c r="A416" s="421">
        <v>18605031</v>
      </c>
      <c r="B416" s="421" t="s">
        <v>2040</v>
      </c>
      <c r="C416" s="422">
        <v>1490290.92</v>
      </c>
    </row>
    <row r="417" spans="1:3">
      <c r="A417" s="421">
        <v>18605041</v>
      </c>
      <c r="B417" s="421" t="s">
        <v>2058</v>
      </c>
      <c r="C417" s="422">
        <v>2588973.71</v>
      </c>
    </row>
    <row r="418" spans="1:3">
      <c r="A418" s="421">
        <v>18608001</v>
      </c>
      <c r="B418" s="421" t="s">
        <v>856</v>
      </c>
      <c r="C418" s="422">
        <v>409471.63</v>
      </c>
    </row>
    <row r="419" spans="1:3">
      <c r="A419" s="421">
        <v>18608002</v>
      </c>
      <c r="B419" s="421" t="s">
        <v>1887</v>
      </c>
      <c r="C419" s="422">
        <v>168357.36</v>
      </c>
    </row>
    <row r="420" spans="1:3">
      <c r="A420" s="421">
        <v>18608011</v>
      </c>
      <c r="B420" s="421" t="s">
        <v>857</v>
      </c>
      <c r="C420" s="422">
        <v>345204.45</v>
      </c>
    </row>
    <row r="421" spans="1:3">
      <c r="A421" s="421">
        <v>18608012</v>
      </c>
      <c r="B421" s="421" t="s">
        <v>1883</v>
      </c>
      <c r="C421" s="422">
        <v>550374.41</v>
      </c>
    </row>
    <row r="422" spans="1:3">
      <c r="A422" s="421">
        <v>18608021</v>
      </c>
      <c r="B422" s="421" t="s">
        <v>858</v>
      </c>
      <c r="C422" s="422">
        <v>2254508.17</v>
      </c>
    </row>
    <row r="423" spans="1:3">
      <c r="A423" s="421">
        <v>18608031</v>
      </c>
      <c r="B423" s="421" t="s">
        <v>859</v>
      </c>
      <c r="C423" s="422">
        <v>50000</v>
      </c>
    </row>
    <row r="424" spans="1:3">
      <c r="A424" s="421">
        <v>18608041</v>
      </c>
      <c r="B424" s="421" t="s">
        <v>870</v>
      </c>
      <c r="C424" s="422">
        <v>1996060.84</v>
      </c>
    </row>
    <row r="425" spans="1:3">
      <c r="A425" s="421">
        <v>18608051</v>
      </c>
      <c r="B425" s="421" t="s">
        <v>860</v>
      </c>
      <c r="C425" s="422">
        <v>2859884.34</v>
      </c>
    </row>
    <row r="426" spans="1:3">
      <c r="A426" s="421">
        <v>18608062</v>
      </c>
      <c r="B426" s="421" t="s">
        <v>245</v>
      </c>
      <c r="C426" s="422">
        <v>-50267724.640000001</v>
      </c>
    </row>
    <row r="427" spans="1:3">
      <c r="A427" s="421">
        <v>18608081</v>
      </c>
      <c r="B427" s="421" t="s">
        <v>861</v>
      </c>
      <c r="C427" s="422">
        <v>659654.59</v>
      </c>
    </row>
    <row r="428" spans="1:3">
      <c r="A428" s="421">
        <v>18608111</v>
      </c>
      <c r="B428" s="421" t="s">
        <v>862</v>
      </c>
      <c r="C428" s="422">
        <v>250000</v>
      </c>
    </row>
    <row r="429" spans="1:3">
      <c r="A429" s="421">
        <v>18608112</v>
      </c>
      <c r="B429" s="421" t="s">
        <v>871</v>
      </c>
      <c r="C429" s="422">
        <v>38850878.479999997</v>
      </c>
    </row>
    <row r="430" spans="1:3">
      <c r="A430" s="421">
        <v>18608141</v>
      </c>
      <c r="B430" s="421" t="s">
        <v>835</v>
      </c>
      <c r="C430" s="422">
        <v>224879.76</v>
      </c>
    </row>
    <row r="431" spans="1:3">
      <c r="A431" s="421">
        <v>18608151</v>
      </c>
      <c r="B431" s="421" t="s">
        <v>888</v>
      </c>
      <c r="C431" s="422">
        <v>75000</v>
      </c>
    </row>
    <row r="432" spans="1:3">
      <c r="A432" s="421">
        <v>18608171</v>
      </c>
      <c r="B432" s="421" t="s">
        <v>1618</v>
      </c>
      <c r="C432" s="422">
        <v>212588.68</v>
      </c>
    </row>
    <row r="433" spans="1:3">
      <c r="A433" s="421">
        <v>18608181</v>
      </c>
      <c r="B433" s="421" t="s">
        <v>1258</v>
      </c>
      <c r="C433" s="422">
        <v>50000</v>
      </c>
    </row>
    <row r="434" spans="1:3">
      <c r="A434" s="421">
        <v>18608191</v>
      </c>
      <c r="B434" s="421" t="s">
        <v>1263</v>
      </c>
      <c r="C434" s="422">
        <v>400495.47</v>
      </c>
    </row>
    <row r="435" spans="1:3">
      <c r="A435" s="421">
        <v>18608211</v>
      </c>
      <c r="B435" s="421" t="s">
        <v>1619</v>
      </c>
      <c r="C435" s="422">
        <v>111880.23</v>
      </c>
    </row>
    <row r="436" spans="1:3">
      <c r="A436" s="421">
        <v>18608212</v>
      </c>
      <c r="B436" s="421" t="s">
        <v>872</v>
      </c>
      <c r="C436" s="422">
        <v>1461848.9</v>
      </c>
    </row>
    <row r="437" spans="1:3">
      <c r="A437" s="421">
        <v>18608221</v>
      </c>
      <c r="B437" s="421" t="s">
        <v>1369</v>
      </c>
      <c r="C437" s="422">
        <v>132171.19</v>
      </c>
    </row>
    <row r="438" spans="1:3">
      <c r="A438" s="421">
        <v>18608231</v>
      </c>
      <c r="B438" s="421" t="s">
        <v>1464</v>
      </c>
      <c r="C438" s="422">
        <v>246256.67</v>
      </c>
    </row>
    <row r="439" spans="1:3">
      <c r="A439" s="421">
        <v>18608241</v>
      </c>
      <c r="B439" s="421" t="s">
        <v>1370</v>
      </c>
      <c r="C439" s="422">
        <v>95304.25</v>
      </c>
    </row>
    <row r="440" spans="1:3">
      <c r="A440" s="421">
        <v>18608251</v>
      </c>
      <c r="B440" s="421" t="s">
        <v>2059</v>
      </c>
      <c r="C440" s="421">
        <v>695.75</v>
      </c>
    </row>
    <row r="441" spans="1:3">
      <c r="A441" s="421">
        <v>18608312</v>
      </c>
      <c r="B441" s="421" t="s">
        <v>873</v>
      </c>
      <c r="C441" s="422">
        <v>3954335.55</v>
      </c>
    </row>
    <row r="442" spans="1:3">
      <c r="A442" s="421">
        <v>18608412</v>
      </c>
      <c r="B442" s="421" t="s">
        <v>1593</v>
      </c>
      <c r="C442" s="422">
        <v>2651381.7400000002</v>
      </c>
    </row>
    <row r="443" spans="1:3">
      <c r="A443" s="421">
        <v>18608612</v>
      </c>
      <c r="B443" s="421" t="s">
        <v>874</v>
      </c>
      <c r="C443" s="422">
        <v>776531.8</v>
      </c>
    </row>
    <row r="444" spans="1:3">
      <c r="A444" s="421">
        <v>18608712</v>
      </c>
      <c r="B444" s="421" t="s">
        <v>875</v>
      </c>
      <c r="C444" s="422">
        <v>5358520.29</v>
      </c>
    </row>
    <row r="445" spans="1:3">
      <c r="A445" s="421">
        <v>18608752</v>
      </c>
      <c r="B445" s="421" t="s">
        <v>876</v>
      </c>
      <c r="C445" s="422">
        <v>935530</v>
      </c>
    </row>
    <row r="446" spans="1:3">
      <c r="A446" s="421">
        <v>18608772</v>
      </c>
      <c r="B446" s="421" t="s">
        <v>1763</v>
      </c>
      <c r="C446" s="422">
        <v>-3488999.1</v>
      </c>
    </row>
    <row r="447" spans="1:3">
      <c r="A447" s="421">
        <v>18608782</v>
      </c>
      <c r="B447" s="421" t="s">
        <v>1764</v>
      </c>
      <c r="C447" s="422">
        <v>-801550.75</v>
      </c>
    </row>
    <row r="448" spans="1:3">
      <c r="A448" s="421">
        <v>18608792</v>
      </c>
      <c r="B448" s="421" t="s">
        <v>1765</v>
      </c>
      <c r="C448" s="422">
        <v>-160310.15</v>
      </c>
    </row>
    <row r="449" spans="1:3">
      <c r="A449" s="421">
        <v>18609312</v>
      </c>
      <c r="B449" s="421" t="s">
        <v>1584</v>
      </c>
      <c r="C449" s="422">
        <v>12405154.710000001</v>
      </c>
    </row>
    <row r="450" spans="1:3">
      <c r="A450" s="421">
        <v>18609422</v>
      </c>
      <c r="B450" s="421" t="s">
        <v>1384</v>
      </c>
      <c r="C450" s="422">
        <v>21583501.329999998</v>
      </c>
    </row>
    <row r="451" spans="1:3">
      <c r="A451" s="421">
        <v>18609432</v>
      </c>
      <c r="B451" s="421" t="s">
        <v>1592</v>
      </c>
      <c r="C451" s="422">
        <v>5586648.0700000003</v>
      </c>
    </row>
    <row r="452" spans="1:3">
      <c r="A452" s="421">
        <v>18609512</v>
      </c>
      <c r="B452" s="421" t="s">
        <v>2041</v>
      </c>
      <c r="C452" s="422">
        <v>30093.55</v>
      </c>
    </row>
    <row r="453" spans="1:3">
      <c r="A453" s="421">
        <v>18609532</v>
      </c>
      <c r="B453" s="421" t="s">
        <v>877</v>
      </c>
      <c r="C453" s="422">
        <v>231369.84</v>
      </c>
    </row>
    <row r="454" spans="1:3">
      <c r="A454" s="421">
        <v>18609542</v>
      </c>
      <c r="B454" s="421" t="s">
        <v>513</v>
      </c>
      <c r="C454" s="422">
        <v>1254343.69</v>
      </c>
    </row>
    <row r="455" spans="1:3">
      <c r="A455" s="421">
        <v>18609572</v>
      </c>
      <c r="B455" s="421" t="s">
        <v>1380</v>
      </c>
      <c r="C455" s="422">
        <v>609250</v>
      </c>
    </row>
    <row r="456" spans="1:3">
      <c r="A456" s="421">
        <v>18609582</v>
      </c>
      <c r="B456" s="421" t="s">
        <v>1381</v>
      </c>
      <c r="C456" s="422">
        <v>627720.31000000006</v>
      </c>
    </row>
    <row r="457" spans="1:3">
      <c r="A457" s="421">
        <v>18609592</v>
      </c>
      <c r="B457" s="421" t="s">
        <v>1382</v>
      </c>
      <c r="C457" s="422">
        <v>3298324.33</v>
      </c>
    </row>
    <row r="458" spans="1:3">
      <c r="A458" s="421">
        <v>18609602</v>
      </c>
      <c r="B458" s="421" t="s">
        <v>1383</v>
      </c>
      <c r="C458" s="422">
        <v>236796.87</v>
      </c>
    </row>
    <row r="459" spans="1:3">
      <c r="A459" s="421">
        <v>18609622</v>
      </c>
      <c r="B459" s="421" t="s">
        <v>1385</v>
      </c>
      <c r="C459" s="422">
        <v>1272128.45</v>
      </c>
    </row>
    <row r="460" spans="1:3">
      <c r="A460" s="421">
        <v>18609642</v>
      </c>
      <c r="B460" s="421" t="s">
        <v>1386</v>
      </c>
      <c r="C460" s="422">
        <v>2401142.66</v>
      </c>
    </row>
    <row r="461" spans="1:3">
      <c r="A461" s="421">
        <v>18609652</v>
      </c>
      <c r="B461" s="421" t="s">
        <v>1387</v>
      </c>
      <c r="C461" s="422">
        <v>2050000</v>
      </c>
    </row>
    <row r="462" spans="1:3">
      <c r="A462" s="421">
        <v>18609662</v>
      </c>
      <c r="B462" s="421" t="s">
        <v>1388</v>
      </c>
      <c r="C462" s="422">
        <v>507741.9</v>
      </c>
    </row>
    <row r="463" spans="1:3">
      <c r="A463" s="421">
        <v>18609672</v>
      </c>
      <c r="B463" s="421" t="s">
        <v>1389</v>
      </c>
      <c r="C463" s="422">
        <v>200000</v>
      </c>
    </row>
    <row r="464" spans="1:3">
      <c r="A464" s="421">
        <v>18609682</v>
      </c>
      <c r="B464" s="421" t="s">
        <v>1406</v>
      </c>
      <c r="C464" s="422">
        <v>140000</v>
      </c>
    </row>
    <row r="465" spans="1:3">
      <c r="A465" s="421">
        <v>18609692</v>
      </c>
      <c r="B465" s="421" t="s">
        <v>1407</v>
      </c>
      <c r="C465" s="422">
        <v>100000</v>
      </c>
    </row>
    <row r="466" spans="1:3">
      <c r="A466" s="421">
        <v>18609801</v>
      </c>
      <c r="B466" s="421" t="s">
        <v>1304</v>
      </c>
      <c r="C466" s="422">
        <v>163563</v>
      </c>
    </row>
    <row r="467" spans="1:3">
      <c r="A467" s="421">
        <v>18609821</v>
      </c>
      <c r="B467" s="421" t="s">
        <v>557</v>
      </c>
      <c r="C467" s="422">
        <v>850296.52</v>
      </c>
    </row>
    <row r="468" spans="1:3">
      <c r="A468" s="421">
        <v>18609841</v>
      </c>
      <c r="B468" s="421" t="s">
        <v>1497</v>
      </c>
      <c r="C468" s="422">
        <v>1449786</v>
      </c>
    </row>
    <row r="469" spans="1:3">
      <c r="A469" s="421">
        <v>18609861</v>
      </c>
      <c r="B469" s="421" t="s">
        <v>1305</v>
      </c>
      <c r="C469" s="422">
        <v>1351294.85</v>
      </c>
    </row>
    <row r="470" spans="1:3">
      <c r="A470" s="421">
        <v>18630031</v>
      </c>
      <c r="B470" s="421" t="s">
        <v>1038</v>
      </c>
      <c r="C470" s="422">
        <v>265289.40000000002</v>
      </c>
    </row>
    <row r="471" spans="1:3">
      <c r="A471" s="421">
        <v>18700032</v>
      </c>
      <c r="B471" s="421" t="s">
        <v>1425</v>
      </c>
      <c r="C471" s="422">
        <v>316253.37</v>
      </c>
    </row>
    <row r="472" spans="1:3">
      <c r="A472" s="421">
        <v>18700041</v>
      </c>
      <c r="B472" s="421" t="s">
        <v>1172</v>
      </c>
      <c r="C472" s="422">
        <v>274935.23</v>
      </c>
    </row>
    <row r="473" spans="1:3">
      <c r="A473" s="421">
        <v>18700062</v>
      </c>
      <c r="B473" s="421" t="s">
        <v>1426</v>
      </c>
      <c r="C473" s="422">
        <v>-6838.45</v>
      </c>
    </row>
    <row r="474" spans="1:3">
      <c r="A474" s="421">
        <v>18700071</v>
      </c>
      <c r="B474" s="421" t="s">
        <v>1427</v>
      </c>
      <c r="C474" s="422">
        <v>-43765.1</v>
      </c>
    </row>
    <row r="475" spans="1:3">
      <c r="A475" s="421">
        <v>18900013</v>
      </c>
      <c r="B475" s="421" t="s">
        <v>326</v>
      </c>
      <c r="C475" s="422">
        <v>22182</v>
      </c>
    </row>
    <row r="476" spans="1:3">
      <c r="A476" s="421">
        <v>18900173</v>
      </c>
      <c r="B476" s="421" t="s">
        <v>258</v>
      </c>
      <c r="C476" s="422">
        <v>1421408</v>
      </c>
    </row>
    <row r="477" spans="1:3">
      <c r="A477" s="421">
        <v>18900183</v>
      </c>
      <c r="B477" s="421" t="s">
        <v>167</v>
      </c>
      <c r="C477" s="422">
        <v>337459.01</v>
      </c>
    </row>
    <row r="478" spans="1:3">
      <c r="A478" s="421">
        <v>18900193</v>
      </c>
      <c r="B478" s="421" t="s">
        <v>261</v>
      </c>
      <c r="C478" s="422">
        <v>2700198.61</v>
      </c>
    </row>
    <row r="479" spans="1:3">
      <c r="A479" s="421">
        <v>18900203</v>
      </c>
      <c r="B479" s="421" t="s">
        <v>2060</v>
      </c>
      <c r="C479" s="422">
        <v>2443044.84</v>
      </c>
    </row>
    <row r="480" spans="1:3">
      <c r="A480" s="421">
        <v>18900213</v>
      </c>
      <c r="B480" s="421" t="s">
        <v>2061</v>
      </c>
      <c r="C480" s="422">
        <v>9397953.0199999996</v>
      </c>
    </row>
    <row r="481" spans="1:3">
      <c r="A481" s="421">
        <v>18900243</v>
      </c>
      <c r="B481" s="421" t="s">
        <v>1009</v>
      </c>
      <c r="C481" s="422">
        <v>9912.9500000000007</v>
      </c>
    </row>
    <row r="482" spans="1:3">
      <c r="A482" s="421">
        <v>18900253</v>
      </c>
      <c r="B482" s="421" t="s">
        <v>1006</v>
      </c>
      <c r="C482" s="422">
        <v>704946.87</v>
      </c>
    </row>
    <row r="483" spans="1:3">
      <c r="A483" s="421">
        <v>18900263</v>
      </c>
      <c r="B483" s="421" t="s">
        <v>1007</v>
      </c>
      <c r="C483" s="422">
        <v>535701.42000000004</v>
      </c>
    </row>
    <row r="484" spans="1:3">
      <c r="A484" s="421">
        <v>18900273</v>
      </c>
      <c r="B484" s="421" t="s">
        <v>400</v>
      </c>
      <c r="C484" s="422">
        <v>1640293.89</v>
      </c>
    </row>
    <row r="485" spans="1:3">
      <c r="A485" s="421">
        <v>18900283</v>
      </c>
      <c r="B485" s="421" t="s">
        <v>272</v>
      </c>
      <c r="C485" s="422">
        <v>500616.51</v>
      </c>
    </row>
    <row r="486" spans="1:3">
      <c r="A486" s="421">
        <v>18900293</v>
      </c>
      <c r="B486" s="421" t="s">
        <v>181</v>
      </c>
      <c r="C486" s="422">
        <v>7227.02</v>
      </c>
    </row>
    <row r="487" spans="1:3">
      <c r="A487" s="421">
        <v>18900303</v>
      </c>
      <c r="B487" s="421" t="s">
        <v>404</v>
      </c>
      <c r="C487" s="422">
        <v>16862.009999999998</v>
      </c>
    </row>
    <row r="488" spans="1:3">
      <c r="A488" s="421">
        <v>18900323</v>
      </c>
      <c r="B488" s="421" t="s">
        <v>325</v>
      </c>
      <c r="C488" s="422">
        <v>437400.12</v>
      </c>
    </row>
    <row r="489" spans="1:3">
      <c r="A489" s="421">
        <v>18900353</v>
      </c>
      <c r="B489" s="421" t="s">
        <v>526</v>
      </c>
      <c r="C489" s="422">
        <v>84361.1</v>
      </c>
    </row>
    <row r="490" spans="1:3">
      <c r="A490" s="421">
        <v>18900373</v>
      </c>
      <c r="B490" s="421" t="s">
        <v>517</v>
      </c>
      <c r="C490" s="422">
        <v>4104611.76</v>
      </c>
    </row>
    <row r="491" spans="1:3">
      <c r="A491" s="421">
        <v>18900383</v>
      </c>
      <c r="B491" s="421" t="s">
        <v>514</v>
      </c>
      <c r="C491" s="422">
        <v>334170.99</v>
      </c>
    </row>
    <row r="492" spans="1:3">
      <c r="A492" s="421">
        <v>18900393</v>
      </c>
      <c r="B492" s="421" t="s">
        <v>1331</v>
      </c>
      <c r="C492" s="422">
        <v>14485432.1</v>
      </c>
    </row>
    <row r="493" spans="1:3">
      <c r="A493" s="421">
        <v>18900403</v>
      </c>
      <c r="B493" s="421" t="s">
        <v>1585</v>
      </c>
      <c r="C493" s="422">
        <v>152979.87</v>
      </c>
    </row>
    <row r="494" spans="1:3">
      <c r="A494" s="421">
        <v>18900413</v>
      </c>
      <c r="B494" s="421" t="s">
        <v>1589</v>
      </c>
      <c r="C494" s="422">
        <v>200944.98</v>
      </c>
    </row>
    <row r="495" spans="1:3">
      <c r="A495" s="421">
        <v>18900423</v>
      </c>
      <c r="B495" s="421" t="s">
        <v>1586</v>
      </c>
      <c r="C495" s="422">
        <v>800957.27</v>
      </c>
    </row>
    <row r="496" spans="1:3">
      <c r="A496" s="421">
        <v>18900433</v>
      </c>
      <c r="B496" s="421" t="s">
        <v>1671</v>
      </c>
      <c r="C496" s="422">
        <v>4636496.08</v>
      </c>
    </row>
    <row r="497" spans="1:3">
      <c r="A497" s="421">
        <v>18900443</v>
      </c>
      <c r="B497" s="421" t="s">
        <v>1856</v>
      </c>
      <c r="C497" s="422">
        <v>100544.27</v>
      </c>
    </row>
    <row r="498" spans="1:3">
      <c r="A498" s="421">
        <v>18900451</v>
      </c>
      <c r="B498" s="421" t="s">
        <v>1909</v>
      </c>
      <c r="C498" s="422">
        <v>34099.11</v>
      </c>
    </row>
    <row r="499" spans="1:3">
      <c r="A499" s="421">
        <v>18900452</v>
      </c>
      <c r="B499" s="421" t="s">
        <v>1909</v>
      </c>
      <c r="C499" s="422">
        <v>20899.43</v>
      </c>
    </row>
    <row r="500" spans="1:3">
      <c r="A500" s="421">
        <v>18900533</v>
      </c>
      <c r="B500" s="421" t="s">
        <v>1672</v>
      </c>
      <c r="C500" s="422">
        <v>783576.76</v>
      </c>
    </row>
    <row r="501" spans="1:3">
      <c r="A501" s="421">
        <v>19000003</v>
      </c>
      <c r="B501" s="421" t="s">
        <v>45</v>
      </c>
      <c r="C501" s="422">
        <v>3257797.76</v>
      </c>
    </row>
    <row r="502" spans="1:3">
      <c r="A502" s="421">
        <v>19000013</v>
      </c>
      <c r="B502" s="421" t="s">
        <v>382</v>
      </c>
      <c r="C502" s="422">
        <v>2928679.8</v>
      </c>
    </row>
    <row r="503" spans="1:3">
      <c r="A503" s="421">
        <v>19000032</v>
      </c>
      <c r="B503" s="421" t="s">
        <v>979</v>
      </c>
      <c r="C503" s="422">
        <v>17313304.640000001</v>
      </c>
    </row>
    <row r="504" spans="1:3">
      <c r="A504" s="421">
        <v>19000042</v>
      </c>
      <c r="B504" s="421" t="s">
        <v>995</v>
      </c>
      <c r="C504" s="422">
        <v>6087063.0800000001</v>
      </c>
    </row>
    <row r="505" spans="1:3">
      <c r="A505" s="421">
        <v>19000043</v>
      </c>
      <c r="B505" s="421" t="s">
        <v>3</v>
      </c>
      <c r="C505" s="422">
        <v>8136079.04</v>
      </c>
    </row>
    <row r="506" spans="1:3">
      <c r="A506" s="421">
        <v>19000081</v>
      </c>
      <c r="B506" s="421" t="s">
        <v>942</v>
      </c>
      <c r="C506" s="422">
        <v>24479811.719999999</v>
      </c>
    </row>
    <row r="507" spans="1:3">
      <c r="A507" s="421">
        <v>19000091</v>
      </c>
      <c r="B507" s="421" t="s">
        <v>341</v>
      </c>
      <c r="C507" s="422">
        <v>12490588.199999999</v>
      </c>
    </row>
    <row r="508" spans="1:3">
      <c r="A508" s="421">
        <v>19000093</v>
      </c>
      <c r="B508" s="421" t="s">
        <v>387</v>
      </c>
      <c r="C508" s="422">
        <v>4694128.7300000004</v>
      </c>
    </row>
    <row r="509" spans="1:3">
      <c r="A509" s="421">
        <v>19000103</v>
      </c>
      <c r="B509" s="421" t="s">
        <v>1819</v>
      </c>
      <c r="C509" s="422">
        <v>1107907.49</v>
      </c>
    </row>
    <row r="510" spans="1:3">
      <c r="A510" s="421">
        <v>19000111</v>
      </c>
      <c r="B510" s="421" t="s">
        <v>459</v>
      </c>
      <c r="C510" s="422">
        <v>1134862.1299999999</v>
      </c>
    </row>
    <row r="511" spans="1:3">
      <c r="A511" s="421">
        <v>19000112</v>
      </c>
      <c r="B511" s="421" t="s">
        <v>1096</v>
      </c>
      <c r="C511" s="422">
        <v>38833.25</v>
      </c>
    </row>
    <row r="512" spans="1:3">
      <c r="A512" s="421">
        <v>19000122</v>
      </c>
      <c r="B512" s="421" t="s">
        <v>1200</v>
      </c>
      <c r="C512" s="422">
        <v>-94255.83</v>
      </c>
    </row>
    <row r="513" spans="1:3">
      <c r="A513" s="421">
        <v>19000133</v>
      </c>
      <c r="B513" s="421" t="s">
        <v>538</v>
      </c>
      <c r="C513" s="422">
        <v>13610750.539999999</v>
      </c>
    </row>
    <row r="514" spans="1:3">
      <c r="A514" s="421">
        <v>19000151</v>
      </c>
      <c r="B514" s="421" t="s">
        <v>69</v>
      </c>
      <c r="C514" s="422">
        <v>434654.75</v>
      </c>
    </row>
    <row r="515" spans="1:3">
      <c r="A515" s="421">
        <v>19000181</v>
      </c>
      <c r="B515" s="421" t="s">
        <v>500</v>
      </c>
      <c r="C515" s="422">
        <v>-1132406.67</v>
      </c>
    </row>
    <row r="516" spans="1:3">
      <c r="A516" s="421">
        <v>19000193</v>
      </c>
      <c r="B516" s="421" t="s">
        <v>1542</v>
      </c>
      <c r="C516" s="422">
        <v>721929.13</v>
      </c>
    </row>
    <row r="517" spans="1:3">
      <c r="A517" s="421">
        <v>19000251</v>
      </c>
      <c r="B517" s="421" t="s">
        <v>363</v>
      </c>
      <c r="C517" s="422">
        <v>18154.419999999998</v>
      </c>
    </row>
    <row r="518" spans="1:3">
      <c r="A518" s="421">
        <v>19000283</v>
      </c>
      <c r="B518" s="421" t="s">
        <v>830</v>
      </c>
      <c r="C518" s="422">
        <v>2273618.63</v>
      </c>
    </row>
    <row r="519" spans="1:3">
      <c r="A519" s="421">
        <v>19000361</v>
      </c>
      <c r="B519" s="421" t="s">
        <v>573</v>
      </c>
      <c r="C519" s="422">
        <v>159437</v>
      </c>
    </row>
    <row r="520" spans="1:3">
      <c r="A520" s="421">
        <v>19000371</v>
      </c>
      <c r="B520" s="421" t="s">
        <v>574</v>
      </c>
      <c r="C520" s="422">
        <v>35156.28</v>
      </c>
    </row>
    <row r="521" spans="1:3">
      <c r="A521" s="421">
        <v>19000403</v>
      </c>
      <c r="B521" s="421" t="s">
        <v>124</v>
      </c>
      <c r="C521" s="422">
        <v>157400.5</v>
      </c>
    </row>
    <row r="522" spans="1:3">
      <c r="A522" s="421">
        <v>19000441</v>
      </c>
      <c r="B522" s="421" t="s">
        <v>149</v>
      </c>
      <c r="C522" s="422">
        <v>5088295.0199999996</v>
      </c>
    </row>
    <row r="523" spans="1:3">
      <c r="A523" s="421">
        <v>19000443</v>
      </c>
      <c r="B523" s="421" t="s">
        <v>253</v>
      </c>
      <c r="C523" s="422">
        <v>78097689.950000003</v>
      </c>
    </row>
    <row r="524" spans="1:3">
      <c r="A524" s="421">
        <v>19000453</v>
      </c>
      <c r="B524" s="421" t="s">
        <v>254</v>
      </c>
      <c r="C524" s="422">
        <v>6262230.7000000002</v>
      </c>
    </row>
    <row r="525" spans="1:3">
      <c r="A525" s="421">
        <v>19000463</v>
      </c>
      <c r="B525" s="421" t="s">
        <v>255</v>
      </c>
      <c r="C525" s="422">
        <v>-1135633.79</v>
      </c>
    </row>
    <row r="526" spans="1:3">
      <c r="A526" s="421">
        <v>19000471</v>
      </c>
      <c r="B526" s="421" t="s">
        <v>402</v>
      </c>
      <c r="C526" s="422">
        <v>3644910.13</v>
      </c>
    </row>
    <row r="527" spans="1:3">
      <c r="A527" s="421">
        <v>19000473</v>
      </c>
      <c r="B527" s="421" t="s">
        <v>1171</v>
      </c>
      <c r="C527" s="422">
        <v>2562568</v>
      </c>
    </row>
    <row r="528" spans="1:3">
      <c r="A528" s="421">
        <v>19000491</v>
      </c>
      <c r="B528" s="421" t="s">
        <v>1439</v>
      </c>
      <c r="C528" s="422">
        <v>2098096.35</v>
      </c>
    </row>
    <row r="529" spans="1:3">
      <c r="A529" s="421">
        <v>19000551</v>
      </c>
      <c r="B529" s="421" t="s">
        <v>1919</v>
      </c>
      <c r="C529" s="422">
        <v>1965399</v>
      </c>
    </row>
    <row r="530" spans="1:3">
      <c r="A530" s="421">
        <v>19000552</v>
      </c>
      <c r="B530" s="421" t="s">
        <v>1420</v>
      </c>
      <c r="C530" s="422">
        <v>639196.77</v>
      </c>
    </row>
    <row r="531" spans="1:3">
      <c r="A531" s="421">
        <v>19000553</v>
      </c>
      <c r="B531" s="421" t="s">
        <v>31</v>
      </c>
      <c r="C531" s="422">
        <v>248235.26</v>
      </c>
    </row>
    <row r="532" spans="1:3">
      <c r="A532" s="421">
        <v>19000562</v>
      </c>
      <c r="B532" s="421" t="s">
        <v>383</v>
      </c>
      <c r="C532" s="422">
        <v>1040847.85</v>
      </c>
    </row>
    <row r="533" spans="1:3">
      <c r="A533" s="421">
        <v>19000563</v>
      </c>
      <c r="B533" s="421" t="s">
        <v>1178</v>
      </c>
      <c r="C533" s="421">
        <v>0.02</v>
      </c>
    </row>
    <row r="534" spans="1:3">
      <c r="A534" s="421">
        <v>19000572</v>
      </c>
      <c r="B534" s="421" t="s">
        <v>384</v>
      </c>
      <c r="C534" s="422">
        <v>281193.5</v>
      </c>
    </row>
    <row r="535" spans="1:3">
      <c r="A535" s="421">
        <v>19000573</v>
      </c>
      <c r="B535" s="421" t="s">
        <v>1223</v>
      </c>
      <c r="C535" s="422">
        <v>281210.61</v>
      </c>
    </row>
    <row r="536" spans="1:3">
      <c r="A536" s="421">
        <v>19000581</v>
      </c>
      <c r="B536" s="421" t="s">
        <v>86</v>
      </c>
      <c r="C536" s="422">
        <v>2973532.12</v>
      </c>
    </row>
    <row r="537" spans="1:3">
      <c r="A537" s="421">
        <v>19000592</v>
      </c>
      <c r="B537" s="421" t="s">
        <v>285</v>
      </c>
      <c r="C537" s="422">
        <v>3791493.83</v>
      </c>
    </row>
    <row r="538" spans="1:3">
      <c r="A538" s="421">
        <v>19000601</v>
      </c>
      <c r="B538" s="421" t="s">
        <v>1159</v>
      </c>
      <c r="C538" s="422">
        <v>169771861</v>
      </c>
    </row>
    <row r="539" spans="1:3">
      <c r="A539" s="421">
        <v>19000621</v>
      </c>
      <c r="B539" s="421" t="s">
        <v>1186</v>
      </c>
      <c r="C539" s="422">
        <v>58650074.350000001</v>
      </c>
    </row>
    <row r="540" spans="1:3">
      <c r="A540" s="421">
        <v>19000641</v>
      </c>
      <c r="B540" s="421" t="s">
        <v>1185</v>
      </c>
      <c r="C540" s="422">
        <v>270086.25</v>
      </c>
    </row>
    <row r="541" spans="1:3">
      <c r="A541" s="421">
        <v>19000671</v>
      </c>
      <c r="B541" s="421" t="s">
        <v>1197</v>
      </c>
      <c r="C541" s="422">
        <v>32765538.120000001</v>
      </c>
    </row>
    <row r="542" spans="1:3">
      <c r="A542" s="421">
        <v>19000691</v>
      </c>
      <c r="B542" s="421" t="s">
        <v>1440</v>
      </c>
      <c r="C542" s="422">
        <v>32375</v>
      </c>
    </row>
    <row r="543" spans="1:3">
      <c r="A543" s="421">
        <v>19000692</v>
      </c>
      <c r="B543" s="421" t="s">
        <v>621</v>
      </c>
      <c r="C543" s="422">
        <v>27650</v>
      </c>
    </row>
    <row r="544" spans="1:3">
      <c r="A544" s="421">
        <v>19000711</v>
      </c>
      <c r="B544" s="421" t="s">
        <v>1097</v>
      </c>
      <c r="C544" s="422">
        <v>595869.06999999995</v>
      </c>
    </row>
    <row r="545" spans="1:3">
      <c r="A545" s="421">
        <v>19000721</v>
      </c>
      <c r="B545" s="421" t="s">
        <v>1201</v>
      </c>
      <c r="C545" s="422">
        <v>10869.86</v>
      </c>
    </row>
    <row r="546" spans="1:3">
      <c r="A546" s="421">
        <v>19000731</v>
      </c>
      <c r="B546" s="421" t="s">
        <v>1272</v>
      </c>
      <c r="C546" s="422">
        <v>167008.25</v>
      </c>
    </row>
    <row r="547" spans="1:3">
      <c r="A547" s="421">
        <v>19000732</v>
      </c>
      <c r="B547" s="421" t="s">
        <v>1268</v>
      </c>
      <c r="C547" s="422">
        <v>104358.53</v>
      </c>
    </row>
    <row r="548" spans="1:3">
      <c r="A548" s="421">
        <v>19000741</v>
      </c>
      <c r="B548" s="421" t="s">
        <v>1301</v>
      </c>
      <c r="C548" s="422">
        <v>318954.11</v>
      </c>
    </row>
    <row r="549" spans="1:3">
      <c r="A549" s="421">
        <v>19000751</v>
      </c>
      <c r="B549" s="421" t="s">
        <v>1324</v>
      </c>
      <c r="C549" s="422">
        <v>1855564.2</v>
      </c>
    </row>
    <row r="550" spans="1:3">
      <c r="A550" s="421">
        <v>19000752</v>
      </c>
      <c r="B550" s="421" t="s">
        <v>1325</v>
      </c>
      <c r="C550" s="422">
        <v>992560.8</v>
      </c>
    </row>
    <row r="551" spans="1:3">
      <c r="A551" s="421">
        <v>19000781</v>
      </c>
      <c r="B551" s="421" t="s">
        <v>1441</v>
      </c>
      <c r="C551" s="422">
        <v>2934600.8</v>
      </c>
    </row>
    <row r="552" spans="1:3">
      <c r="A552" s="421">
        <v>19000791</v>
      </c>
      <c r="B552" s="421" t="s">
        <v>1442</v>
      </c>
      <c r="C552" s="422">
        <v>276453.84999999998</v>
      </c>
    </row>
    <row r="553" spans="1:3">
      <c r="A553" s="421">
        <v>19000801</v>
      </c>
      <c r="B553" s="421" t="s">
        <v>1443</v>
      </c>
      <c r="C553" s="422">
        <v>9499.32</v>
      </c>
    </row>
    <row r="554" spans="1:3">
      <c r="A554" s="421">
        <v>19000811</v>
      </c>
      <c r="B554" s="421" t="s">
        <v>1444</v>
      </c>
      <c r="C554" s="422">
        <v>8975.7099999999991</v>
      </c>
    </row>
    <row r="555" spans="1:3">
      <c r="A555" s="421">
        <v>19000821</v>
      </c>
      <c r="B555" s="421" t="s">
        <v>1475</v>
      </c>
      <c r="C555" s="422">
        <v>356408.51</v>
      </c>
    </row>
    <row r="556" spans="1:3">
      <c r="A556" s="421">
        <v>19000831</v>
      </c>
      <c r="B556" s="421" t="s">
        <v>1513</v>
      </c>
      <c r="C556" s="422">
        <v>789400.91</v>
      </c>
    </row>
    <row r="557" spans="1:3">
      <c r="A557" s="421">
        <v>19000841</v>
      </c>
      <c r="B557" s="421" t="s">
        <v>1543</v>
      </c>
      <c r="C557" s="422">
        <v>-632236.61</v>
      </c>
    </row>
    <row r="558" spans="1:3">
      <c r="A558" s="421">
        <v>19000851</v>
      </c>
      <c r="B558" s="421" t="s">
        <v>1655</v>
      </c>
      <c r="C558" s="422">
        <v>965176.38</v>
      </c>
    </row>
    <row r="559" spans="1:3">
      <c r="A559" s="421">
        <v>19000861</v>
      </c>
      <c r="B559" s="421" t="s">
        <v>1700</v>
      </c>
      <c r="C559" s="422">
        <v>242686.57</v>
      </c>
    </row>
    <row r="560" spans="1:3">
      <c r="A560" s="421">
        <v>19000871</v>
      </c>
      <c r="B560" s="421" t="s">
        <v>2024</v>
      </c>
      <c r="C560" s="422">
        <v>1864309.65</v>
      </c>
    </row>
    <row r="561" spans="1:3">
      <c r="A561" s="421">
        <v>19002003</v>
      </c>
      <c r="B561" s="421" t="s">
        <v>1805</v>
      </c>
      <c r="C561" s="422">
        <v>112708465.27</v>
      </c>
    </row>
    <row r="562" spans="1:3">
      <c r="A562" s="421">
        <v>19003011</v>
      </c>
      <c r="B562" s="421" t="s">
        <v>1860</v>
      </c>
      <c r="C562" s="422">
        <v>1837862.6</v>
      </c>
    </row>
    <row r="563" spans="1:3">
      <c r="A563" s="421">
        <v>19003021</v>
      </c>
      <c r="B563" s="421" t="s">
        <v>1878</v>
      </c>
      <c r="C563" s="422">
        <v>532029.75</v>
      </c>
    </row>
    <row r="564" spans="1:3">
      <c r="A564" s="421">
        <v>19003032</v>
      </c>
      <c r="B564" s="421" t="s">
        <v>2026</v>
      </c>
      <c r="C564" s="422">
        <v>2151838.8199999998</v>
      </c>
    </row>
    <row r="565" spans="1:3">
      <c r="A565" s="421">
        <v>19003042</v>
      </c>
      <c r="B565" s="421" t="s">
        <v>2062</v>
      </c>
      <c r="C565" s="422">
        <v>892500</v>
      </c>
    </row>
    <row r="566" spans="1:3">
      <c r="A566" s="421">
        <v>19100012</v>
      </c>
      <c r="B566" s="421" t="s">
        <v>504</v>
      </c>
      <c r="C566" s="422">
        <v>15960040.77</v>
      </c>
    </row>
    <row r="567" spans="1:3">
      <c r="A567" s="421">
        <v>19100022</v>
      </c>
      <c r="B567" s="421" t="s">
        <v>338</v>
      </c>
      <c r="C567" s="422">
        <v>-35447854.210000001</v>
      </c>
    </row>
    <row r="568" spans="1:3">
      <c r="A568" s="421">
        <v>19100132</v>
      </c>
      <c r="B568" s="421" t="s">
        <v>332</v>
      </c>
      <c r="C568" s="422">
        <v>-390095.93</v>
      </c>
    </row>
    <row r="569" spans="1:3">
      <c r="A569" s="421">
        <v>19100142</v>
      </c>
      <c r="B569" s="421" t="s">
        <v>333</v>
      </c>
      <c r="C569" s="422">
        <v>-723077.29</v>
      </c>
    </row>
    <row r="570" spans="1:3">
      <c r="A570" s="421">
        <v>19100152</v>
      </c>
      <c r="B570" s="421" t="s">
        <v>578</v>
      </c>
      <c r="C570" s="422">
        <v>-54221.91</v>
      </c>
    </row>
    <row r="571" spans="1:3">
      <c r="A571" s="421">
        <v>19100162</v>
      </c>
      <c r="B571" s="421" t="s">
        <v>136</v>
      </c>
      <c r="C571" s="422">
        <v>8842469</v>
      </c>
    </row>
    <row r="572" spans="1:3">
      <c r="A572" s="421">
        <v>20100023</v>
      </c>
      <c r="B572" s="421" t="s">
        <v>1058</v>
      </c>
      <c r="C572" s="422">
        <v>-859037.91</v>
      </c>
    </row>
    <row r="573" spans="1:3">
      <c r="A573" s="421">
        <v>20700003</v>
      </c>
      <c r="B573" s="421" t="s">
        <v>664</v>
      </c>
      <c r="C573" s="422">
        <v>-122847945.22</v>
      </c>
    </row>
    <row r="574" spans="1:3">
      <c r="A574" s="421">
        <v>20700013</v>
      </c>
      <c r="B574" s="421" t="s">
        <v>1010</v>
      </c>
      <c r="C574" s="422">
        <v>-338395484.31</v>
      </c>
    </row>
    <row r="575" spans="1:3">
      <c r="A575" s="421">
        <v>20700023</v>
      </c>
      <c r="B575" s="421" t="s">
        <v>689</v>
      </c>
      <c r="C575" s="422">
        <v>-16901820.34</v>
      </c>
    </row>
    <row r="576" spans="1:3">
      <c r="A576" s="421">
        <v>21100003</v>
      </c>
      <c r="B576" s="421" t="s">
        <v>601</v>
      </c>
      <c r="C576" s="422">
        <v>-2803605116.4699998</v>
      </c>
    </row>
    <row r="577" spans="1:3">
      <c r="A577" s="421">
        <v>21100383</v>
      </c>
      <c r="B577" s="421" t="s">
        <v>6</v>
      </c>
      <c r="C577" s="422">
        <v>-491575</v>
      </c>
    </row>
    <row r="578" spans="1:3">
      <c r="A578" s="421">
        <v>21400013</v>
      </c>
      <c r="B578" s="421" t="s">
        <v>532</v>
      </c>
      <c r="C578" s="422">
        <v>2148854.7200000002</v>
      </c>
    </row>
    <row r="579" spans="1:3">
      <c r="A579" s="421">
        <v>21400033</v>
      </c>
      <c r="B579" s="421" t="s">
        <v>533</v>
      </c>
      <c r="C579" s="422">
        <v>4985024.68</v>
      </c>
    </row>
    <row r="580" spans="1:3">
      <c r="A580" s="421">
        <v>21500023</v>
      </c>
      <c r="B580" s="421" t="s">
        <v>690</v>
      </c>
      <c r="C580" s="422">
        <v>-9346764</v>
      </c>
    </row>
    <row r="581" spans="1:3">
      <c r="A581" s="421">
        <v>21500033</v>
      </c>
      <c r="B581" s="421" t="s">
        <v>1011</v>
      </c>
      <c r="C581" s="422">
        <v>-2541813</v>
      </c>
    </row>
    <row r="582" spans="1:3">
      <c r="A582" s="421">
        <v>21600003</v>
      </c>
      <c r="B582" s="421" t="s">
        <v>192</v>
      </c>
      <c r="C582" s="422">
        <v>-367075793.67000002</v>
      </c>
    </row>
    <row r="583" spans="1:3">
      <c r="A583" s="421">
        <v>21600011</v>
      </c>
      <c r="B583" s="421" t="s">
        <v>1123</v>
      </c>
      <c r="C583" s="422">
        <v>58474508.780000001</v>
      </c>
    </row>
    <row r="584" spans="1:3">
      <c r="A584" s="421">
        <v>21600013</v>
      </c>
      <c r="B584" s="421" t="s">
        <v>328</v>
      </c>
      <c r="C584" s="422">
        <v>77562549.519999996</v>
      </c>
    </row>
    <row r="585" spans="1:3">
      <c r="A585" s="421">
        <v>21600023</v>
      </c>
      <c r="B585" s="421" t="s">
        <v>1012</v>
      </c>
      <c r="C585" s="422">
        <v>1755001.25</v>
      </c>
    </row>
    <row r="586" spans="1:3">
      <c r="A586" s="421">
        <v>21600033</v>
      </c>
      <c r="B586" s="421" t="s">
        <v>607</v>
      </c>
      <c r="C586" s="422">
        <v>1471103.62</v>
      </c>
    </row>
    <row r="587" spans="1:3">
      <c r="A587" s="421">
        <v>21600053</v>
      </c>
      <c r="B587" s="421" t="s">
        <v>549</v>
      </c>
      <c r="C587" s="422">
        <v>16359946.109999999</v>
      </c>
    </row>
    <row r="588" spans="1:3">
      <c r="A588" s="421">
        <v>21610013</v>
      </c>
      <c r="B588" s="421" t="s">
        <v>151</v>
      </c>
      <c r="C588" s="422">
        <v>14874795</v>
      </c>
    </row>
    <row r="589" spans="1:3">
      <c r="A589" s="421">
        <v>21900103</v>
      </c>
      <c r="B589" s="421" t="s">
        <v>1941</v>
      </c>
      <c r="C589" s="422">
        <v>-14805983.1</v>
      </c>
    </row>
    <row r="590" spans="1:3">
      <c r="A590" s="421">
        <v>21900113</v>
      </c>
      <c r="B590" s="421" t="s">
        <v>1942</v>
      </c>
      <c r="C590" s="422">
        <v>23245940.399999999</v>
      </c>
    </row>
    <row r="591" spans="1:3">
      <c r="A591" s="421">
        <v>21900133</v>
      </c>
      <c r="B591" s="421" t="s">
        <v>1943</v>
      </c>
      <c r="C591" s="422">
        <v>449715.7</v>
      </c>
    </row>
    <row r="592" spans="1:3">
      <c r="A592" s="421">
        <v>21900143</v>
      </c>
      <c r="B592" s="421" t="s">
        <v>1958</v>
      </c>
      <c r="C592" s="422">
        <v>223136257</v>
      </c>
    </row>
    <row r="593" spans="1:3">
      <c r="A593" s="421">
        <v>21900153</v>
      </c>
      <c r="B593" s="421" t="s">
        <v>1945</v>
      </c>
      <c r="C593" s="422">
        <v>-78097689.950000003</v>
      </c>
    </row>
    <row r="594" spans="1:3">
      <c r="A594" s="421">
        <v>21900163</v>
      </c>
      <c r="B594" s="421" t="s">
        <v>1959</v>
      </c>
      <c r="C594" s="422">
        <v>17892088</v>
      </c>
    </row>
    <row r="595" spans="1:3">
      <c r="A595" s="421">
        <v>21900173</v>
      </c>
      <c r="B595" s="421" t="s">
        <v>1947</v>
      </c>
      <c r="C595" s="422">
        <v>-6262230.7599999998</v>
      </c>
    </row>
    <row r="596" spans="1:3">
      <c r="A596" s="421">
        <v>21900183</v>
      </c>
      <c r="B596" s="421" t="s">
        <v>1948</v>
      </c>
      <c r="C596" s="422">
        <v>-3244666.66</v>
      </c>
    </row>
    <row r="597" spans="1:3">
      <c r="A597" s="421">
        <v>21900193</v>
      </c>
      <c r="B597" s="421" t="s">
        <v>1949</v>
      </c>
      <c r="C597" s="422">
        <v>1135633.24</v>
      </c>
    </row>
    <row r="598" spans="1:3">
      <c r="A598" s="421">
        <v>21900223</v>
      </c>
      <c r="B598" s="421" t="s">
        <v>1933</v>
      </c>
      <c r="C598" s="422">
        <v>-157400.5</v>
      </c>
    </row>
    <row r="599" spans="1:3">
      <c r="A599" s="421">
        <v>21900233</v>
      </c>
      <c r="B599" s="421" t="s">
        <v>1902</v>
      </c>
      <c r="C599" s="422">
        <v>5182094.09</v>
      </c>
    </row>
    <row r="600" spans="1:3">
      <c r="A600" s="421">
        <v>21900243</v>
      </c>
      <c r="B600" s="421" t="s">
        <v>1950</v>
      </c>
      <c r="C600" s="422">
        <v>-8136079.1399999997</v>
      </c>
    </row>
    <row r="601" spans="1:3">
      <c r="A601" s="421">
        <v>22100353</v>
      </c>
      <c r="B601" s="421" t="s">
        <v>1046</v>
      </c>
      <c r="C601" s="422">
        <v>-10000000</v>
      </c>
    </row>
    <row r="602" spans="1:3">
      <c r="A602" s="421">
        <v>22100363</v>
      </c>
      <c r="B602" s="421" t="s">
        <v>223</v>
      </c>
      <c r="C602" s="422">
        <v>-2000000</v>
      </c>
    </row>
    <row r="603" spans="1:3">
      <c r="A603" s="421">
        <v>22100393</v>
      </c>
      <c r="B603" s="421" t="s">
        <v>224</v>
      </c>
      <c r="C603" s="422">
        <v>-15000000</v>
      </c>
    </row>
    <row r="604" spans="1:3">
      <c r="A604" s="421">
        <v>22100413</v>
      </c>
      <c r="B604" s="421" t="s">
        <v>52</v>
      </c>
      <c r="C604" s="422">
        <v>-2000000</v>
      </c>
    </row>
    <row r="605" spans="1:3">
      <c r="A605" s="421">
        <v>22100713</v>
      </c>
      <c r="B605" s="421" t="s">
        <v>246</v>
      </c>
      <c r="C605" s="422">
        <v>-300000000</v>
      </c>
    </row>
    <row r="606" spans="1:3">
      <c r="A606" s="421">
        <v>22100723</v>
      </c>
      <c r="B606" s="421" t="s">
        <v>247</v>
      </c>
      <c r="C606" s="422">
        <v>-200000000</v>
      </c>
    </row>
    <row r="607" spans="1:3">
      <c r="A607" s="421">
        <v>22100743</v>
      </c>
      <c r="B607" s="421" t="s">
        <v>675</v>
      </c>
      <c r="C607" s="422">
        <v>-100000000</v>
      </c>
    </row>
    <row r="608" spans="1:3">
      <c r="A608" s="421">
        <v>22100823</v>
      </c>
      <c r="B608" s="421" t="s">
        <v>1033</v>
      </c>
      <c r="C608" s="422">
        <v>-250000000</v>
      </c>
    </row>
    <row r="609" spans="1:3">
      <c r="A609" s="421">
        <v>22100833</v>
      </c>
      <c r="B609" s="421" t="s">
        <v>1659</v>
      </c>
      <c r="C609" s="422">
        <v>-138460000</v>
      </c>
    </row>
    <row r="610" spans="1:3">
      <c r="A610" s="421">
        <v>22100843</v>
      </c>
      <c r="B610" s="421" t="s">
        <v>1660</v>
      </c>
      <c r="C610" s="422">
        <v>-23400000</v>
      </c>
    </row>
    <row r="611" spans="1:3">
      <c r="A611" s="421">
        <v>22100853</v>
      </c>
      <c r="B611" s="421" t="s">
        <v>2042</v>
      </c>
      <c r="C611" s="422">
        <v>-425000000</v>
      </c>
    </row>
    <row r="612" spans="1:3">
      <c r="A612" s="421">
        <v>22100923</v>
      </c>
      <c r="B612" s="421" t="s">
        <v>1319</v>
      </c>
      <c r="C612" s="422">
        <v>-250000000</v>
      </c>
    </row>
    <row r="613" spans="1:3">
      <c r="A613" s="421">
        <v>22100933</v>
      </c>
      <c r="B613" s="421" t="s">
        <v>1320</v>
      </c>
      <c r="C613" s="422">
        <v>-45000000</v>
      </c>
    </row>
    <row r="614" spans="1:3">
      <c r="A614" s="421">
        <v>22101023</v>
      </c>
      <c r="B614" s="421" t="s">
        <v>519</v>
      </c>
      <c r="C614" s="422">
        <v>-250000000</v>
      </c>
    </row>
    <row r="615" spans="1:3">
      <c r="A615" s="421">
        <v>22101033</v>
      </c>
      <c r="B615" s="421" t="s">
        <v>1014</v>
      </c>
      <c r="C615" s="422">
        <v>-300000000</v>
      </c>
    </row>
    <row r="616" spans="1:3">
      <c r="A616" s="421">
        <v>22101053</v>
      </c>
      <c r="B616" s="421" t="s">
        <v>1037</v>
      </c>
      <c r="C616" s="422">
        <v>-250000000</v>
      </c>
    </row>
    <row r="617" spans="1:3">
      <c r="A617" s="421">
        <v>22101113</v>
      </c>
      <c r="B617" s="421" t="s">
        <v>848</v>
      </c>
      <c r="C617" s="422">
        <v>-350000000</v>
      </c>
    </row>
    <row r="618" spans="1:3">
      <c r="A618" s="421">
        <v>22101123</v>
      </c>
      <c r="B618" s="421" t="s">
        <v>1158</v>
      </c>
      <c r="C618" s="422">
        <v>-325000000</v>
      </c>
    </row>
    <row r="619" spans="1:3">
      <c r="A619" s="421">
        <v>22101133</v>
      </c>
      <c r="B619" s="421" t="s">
        <v>1154</v>
      </c>
      <c r="C619" s="422">
        <v>-250000000</v>
      </c>
    </row>
    <row r="620" spans="1:3">
      <c r="A620" s="421">
        <v>22101143</v>
      </c>
      <c r="B620" s="421" t="s">
        <v>1222</v>
      </c>
      <c r="C620" s="422">
        <v>-300000000</v>
      </c>
    </row>
    <row r="621" spans="1:3">
      <c r="A621" s="421">
        <v>22600083</v>
      </c>
      <c r="B621" s="421" t="s">
        <v>1218</v>
      </c>
      <c r="C621" s="422">
        <v>12804.72</v>
      </c>
    </row>
    <row r="622" spans="1:3">
      <c r="A622" s="421">
        <v>22600093</v>
      </c>
      <c r="B622" s="421" t="s">
        <v>2043</v>
      </c>
      <c r="C622" s="422">
        <v>1895677.08</v>
      </c>
    </row>
    <row r="623" spans="1:3">
      <c r="A623" s="421">
        <v>22820011</v>
      </c>
      <c r="B623" s="421" t="s">
        <v>996</v>
      </c>
      <c r="C623" s="422">
        <v>-92500</v>
      </c>
    </row>
    <row r="624" spans="1:3">
      <c r="A624" s="421">
        <v>22820012</v>
      </c>
      <c r="B624" s="421" t="s">
        <v>997</v>
      </c>
      <c r="C624" s="422">
        <v>-79000</v>
      </c>
    </row>
    <row r="625" spans="1:3">
      <c r="A625" s="421">
        <v>22830003</v>
      </c>
      <c r="B625" s="421" t="s">
        <v>536</v>
      </c>
      <c r="C625" s="422">
        <v>-56779945.670000002</v>
      </c>
    </row>
    <row r="626" spans="1:3">
      <c r="A626" s="421">
        <v>22830013</v>
      </c>
      <c r="B626" s="421" t="s">
        <v>535</v>
      </c>
      <c r="C626" s="422">
        <v>-5122989.91</v>
      </c>
    </row>
    <row r="627" spans="1:3">
      <c r="A627" s="421">
        <v>22830023</v>
      </c>
      <c r="B627" s="421" t="s">
        <v>735</v>
      </c>
      <c r="C627" s="422">
        <v>-57042269</v>
      </c>
    </row>
    <row r="628" spans="1:3">
      <c r="A628" s="421">
        <v>22830033</v>
      </c>
      <c r="B628" s="421" t="s">
        <v>1336</v>
      </c>
      <c r="C628" s="422">
        <v>-1480945.93</v>
      </c>
    </row>
    <row r="629" spans="1:3">
      <c r="A629" s="421">
        <v>22830043</v>
      </c>
      <c r="B629" s="421" t="s">
        <v>1679</v>
      </c>
      <c r="C629" s="422">
        <v>-139494.60999999999</v>
      </c>
    </row>
    <row r="630" spans="1:3">
      <c r="A630" s="421">
        <v>22830053</v>
      </c>
      <c r="B630" s="421" t="s">
        <v>1809</v>
      </c>
      <c r="C630" s="422">
        <v>-1499141.51</v>
      </c>
    </row>
    <row r="631" spans="1:3">
      <c r="A631" s="421">
        <v>22830063</v>
      </c>
      <c r="B631" s="421" t="s">
        <v>1847</v>
      </c>
      <c r="C631" s="422">
        <v>-65925</v>
      </c>
    </row>
    <row r="632" spans="1:3">
      <c r="A632" s="421">
        <v>22830073</v>
      </c>
      <c r="B632" s="421" t="s">
        <v>1848</v>
      </c>
      <c r="C632" s="422">
        <v>-119437.5</v>
      </c>
    </row>
    <row r="633" spans="1:3">
      <c r="A633" s="421">
        <v>22840012</v>
      </c>
      <c r="B633" s="421" t="s">
        <v>1408</v>
      </c>
      <c r="C633" s="422">
        <v>-609250</v>
      </c>
    </row>
    <row r="634" spans="1:3">
      <c r="A634" s="421">
        <v>22840021</v>
      </c>
      <c r="B634" s="421" t="s">
        <v>863</v>
      </c>
      <c r="C634" s="422">
        <v>-198375.75</v>
      </c>
    </row>
    <row r="635" spans="1:3">
      <c r="A635" s="421">
        <v>22840022</v>
      </c>
      <c r="B635" s="421" t="s">
        <v>1409</v>
      </c>
      <c r="C635" s="422">
        <v>-627720.31000000006</v>
      </c>
    </row>
    <row r="636" spans="1:3">
      <c r="A636" s="421">
        <v>22840031</v>
      </c>
      <c r="B636" s="421" t="s">
        <v>878</v>
      </c>
      <c r="C636" s="422">
        <v>-258000</v>
      </c>
    </row>
    <row r="637" spans="1:3">
      <c r="A637" s="421">
        <v>22840032</v>
      </c>
      <c r="B637" s="421" t="s">
        <v>1410</v>
      </c>
      <c r="C637" s="422">
        <v>-3298324.33</v>
      </c>
    </row>
    <row r="638" spans="1:3">
      <c r="A638" s="421">
        <v>22840042</v>
      </c>
      <c r="B638" s="421" t="s">
        <v>1411</v>
      </c>
      <c r="C638" s="422">
        <v>-236796.87</v>
      </c>
    </row>
    <row r="639" spans="1:3">
      <c r="A639" s="421">
        <v>22840051</v>
      </c>
      <c r="B639" s="421" t="s">
        <v>879</v>
      </c>
      <c r="C639" s="422">
        <v>-30000</v>
      </c>
    </row>
    <row r="640" spans="1:3">
      <c r="A640" s="421">
        <v>22840062</v>
      </c>
      <c r="B640" s="421" t="s">
        <v>1413</v>
      </c>
      <c r="C640" s="422">
        <v>-1272128.45</v>
      </c>
    </row>
    <row r="641" spans="1:3">
      <c r="A641" s="421">
        <v>22840081</v>
      </c>
      <c r="B641" s="421" t="s">
        <v>864</v>
      </c>
      <c r="C641" s="422">
        <v>-550000</v>
      </c>
    </row>
    <row r="642" spans="1:3">
      <c r="A642" s="421">
        <v>22840082</v>
      </c>
      <c r="B642" s="421" t="s">
        <v>1414</v>
      </c>
      <c r="C642" s="422">
        <v>-2401142.66</v>
      </c>
    </row>
    <row r="643" spans="1:3">
      <c r="A643" s="421">
        <v>22840092</v>
      </c>
      <c r="B643" s="421" t="s">
        <v>1415</v>
      </c>
      <c r="C643" s="422">
        <v>-2050000</v>
      </c>
    </row>
    <row r="644" spans="1:3">
      <c r="A644" s="421">
        <v>22840102</v>
      </c>
      <c r="B644" s="421" t="s">
        <v>1416</v>
      </c>
      <c r="C644" s="422">
        <v>-507741.9</v>
      </c>
    </row>
    <row r="645" spans="1:3">
      <c r="A645" s="421">
        <v>22840111</v>
      </c>
      <c r="B645" s="421" t="s">
        <v>880</v>
      </c>
      <c r="C645" s="422">
        <v>-20000</v>
      </c>
    </row>
    <row r="646" spans="1:3">
      <c r="A646" s="421">
        <v>22840112</v>
      </c>
      <c r="B646" s="421" t="s">
        <v>1417</v>
      </c>
      <c r="C646" s="422">
        <v>-200000</v>
      </c>
    </row>
    <row r="647" spans="1:3">
      <c r="A647" s="421">
        <v>22840122</v>
      </c>
      <c r="B647" s="421" t="s">
        <v>1418</v>
      </c>
      <c r="C647" s="422">
        <v>-140000</v>
      </c>
    </row>
    <row r="648" spans="1:3">
      <c r="A648" s="421">
        <v>22840131</v>
      </c>
      <c r="B648" s="421" t="s">
        <v>865</v>
      </c>
      <c r="C648" s="422">
        <v>-499784</v>
      </c>
    </row>
    <row r="649" spans="1:3">
      <c r="A649" s="421">
        <v>22840132</v>
      </c>
      <c r="B649" s="421" t="s">
        <v>1419</v>
      </c>
      <c r="C649" s="422">
        <v>-100000</v>
      </c>
    </row>
    <row r="650" spans="1:3">
      <c r="A650" s="421">
        <v>22840161</v>
      </c>
      <c r="B650" s="421" t="s">
        <v>866</v>
      </c>
      <c r="C650" s="422">
        <v>-345204.45</v>
      </c>
    </row>
    <row r="651" spans="1:3">
      <c r="A651" s="421">
        <v>22840162</v>
      </c>
      <c r="B651" s="421" t="s">
        <v>1884</v>
      </c>
      <c r="C651" s="422">
        <v>-550374.41</v>
      </c>
    </row>
    <row r="652" spans="1:3">
      <c r="A652" s="421">
        <v>22840171</v>
      </c>
      <c r="B652" s="421" t="s">
        <v>867</v>
      </c>
      <c r="C652" s="422">
        <v>-50000</v>
      </c>
    </row>
    <row r="653" spans="1:3">
      <c r="A653" s="421">
        <v>22840181</v>
      </c>
      <c r="B653" s="421" t="s">
        <v>881</v>
      </c>
      <c r="C653" s="422">
        <v>-2859884.34</v>
      </c>
    </row>
    <row r="654" spans="1:3">
      <c r="A654" s="421">
        <v>22840191</v>
      </c>
      <c r="B654" s="421" t="s">
        <v>868</v>
      </c>
      <c r="C654" s="422">
        <v>-250000</v>
      </c>
    </row>
    <row r="655" spans="1:3">
      <c r="A655" s="421">
        <v>22840221</v>
      </c>
      <c r="B655" s="421" t="s">
        <v>889</v>
      </c>
      <c r="C655" s="422">
        <v>-51688.56</v>
      </c>
    </row>
    <row r="656" spans="1:3">
      <c r="A656" s="421">
        <v>22840231</v>
      </c>
      <c r="B656" s="421" t="s">
        <v>205</v>
      </c>
      <c r="C656" s="422">
        <v>-75000</v>
      </c>
    </row>
    <row r="657" spans="1:3">
      <c r="A657" s="421">
        <v>22840251</v>
      </c>
      <c r="B657" s="421" t="s">
        <v>496</v>
      </c>
      <c r="C657" s="422">
        <v>-11708823</v>
      </c>
    </row>
    <row r="658" spans="1:3">
      <c r="A658" s="421">
        <v>22840281</v>
      </c>
      <c r="B658" s="421" t="s">
        <v>1259</v>
      </c>
      <c r="C658" s="422">
        <v>-50000</v>
      </c>
    </row>
    <row r="659" spans="1:3">
      <c r="A659" s="421">
        <v>22840301</v>
      </c>
      <c r="B659" s="421" t="s">
        <v>1371</v>
      </c>
      <c r="C659" s="422">
        <v>-132171.19</v>
      </c>
    </row>
    <row r="660" spans="1:3">
      <c r="A660" s="421">
        <v>22840311</v>
      </c>
      <c r="B660" s="421" t="s">
        <v>1372</v>
      </c>
      <c r="C660" s="422">
        <v>-95304.25</v>
      </c>
    </row>
    <row r="661" spans="1:3">
      <c r="A661" s="421">
        <v>22840321</v>
      </c>
      <c r="B661" s="421" t="s">
        <v>1528</v>
      </c>
      <c r="C661" s="422">
        <v>-145393439</v>
      </c>
    </row>
    <row r="662" spans="1:3">
      <c r="A662" s="421">
        <v>22840331</v>
      </c>
      <c r="B662" s="421" t="s">
        <v>1885</v>
      </c>
      <c r="C662" s="422">
        <v>-76643254</v>
      </c>
    </row>
    <row r="663" spans="1:3">
      <c r="A663" s="421">
        <v>22840332</v>
      </c>
      <c r="B663" s="421" t="s">
        <v>1412</v>
      </c>
      <c r="C663" s="422">
        <v>-21583501.329999998</v>
      </c>
    </row>
    <row r="664" spans="1:3">
      <c r="A664" s="421">
        <v>22840341</v>
      </c>
      <c r="B664" s="421" t="s">
        <v>1864</v>
      </c>
      <c r="C664" s="422">
        <v>-26829450</v>
      </c>
    </row>
    <row r="665" spans="1:3">
      <c r="A665" s="421">
        <v>22841001</v>
      </c>
      <c r="B665" s="421" t="s">
        <v>869</v>
      </c>
      <c r="C665" s="422">
        <v>-4610484.08</v>
      </c>
    </row>
    <row r="666" spans="1:3">
      <c r="A666" s="421">
        <v>23001021</v>
      </c>
      <c r="B666" s="421" t="s">
        <v>7</v>
      </c>
      <c r="C666" s="422">
        <v>-18881616.199999999</v>
      </c>
    </row>
    <row r="667" spans="1:3">
      <c r="A667" s="421">
        <v>23001031</v>
      </c>
      <c r="B667" s="421" t="s">
        <v>597</v>
      </c>
      <c r="C667" s="422">
        <v>-19267523.09</v>
      </c>
    </row>
    <row r="668" spans="1:3">
      <c r="A668" s="421">
        <v>23001041</v>
      </c>
      <c r="B668" s="421" t="s">
        <v>174</v>
      </c>
      <c r="C668" s="422">
        <v>-1325044.4099999999</v>
      </c>
    </row>
    <row r="669" spans="1:3">
      <c r="A669" s="421">
        <v>23001043</v>
      </c>
      <c r="B669" s="421" t="s">
        <v>1537</v>
      </c>
      <c r="C669" s="422">
        <v>-911790.1</v>
      </c>
    </row>
    <row r="670" spans="1:3">
      <c r="A670" s="421">
        <v>23001061</v>
      </c>
      <c r="B670" s="421" t="s">
        <v>537</v>
      </c>
      <c r="C670" s="422">
        <v>-7880944.1699999999</v>
      </c>
    </row>
    <row r="671" spans="1:3">
      <c r="A671" s="421">
        <v>23001071</v>
      </c>
      <c r="B671" s="421" t="s">
        <v>434</v>
      </c>
      <c r="C671" s="422">
        <v>-8921669.5800000001</v>
      </c>
    </row>
    <row r="672" spans="1:3">
      <c r="A672" s="421">
        <v>23001092</v>
      </c>
      <c r="B672" s="421" t="s">
        <v>266</v>
      </c>
      <c r="C672" s="422">
        <v>-7374888.0099999998</v>
      </c>
    </row>
    <row r="673" spans="1:3">
      <c r="A673" s="421">
        <v>23001131</v>
      </c>
      <c r="B673" s="421" t="s">
        <v>1358</v>
      </c>
      <c r="C673" s="422">
        <v>-6824738.5800000001</v>
      </c>
    </row>
    <row r="674" spans="1:3">
      <c r="A674" s="421">
        <v>23001141</v>
      </c>
      <c r="B674" s="421" t="s">
        <v>1533</v>
      </c>
      <c r="C674" s="422">
        <v>-549351.30000000005</v>
      </c>
    </row>
    <row r="675" spans="1:3">
      <c r="A675" s="421">
        <v>23001151</v>
      </c>
      <c r="B675" s="421" t="s">
        <v>1632</v>
      </c>
      <c r="C675" s="422">
        <v>-282354.83</v>
      </c>
    </row>
    <row r="676" spans="1:3">
      <c r="A676" s="421">
        <v>23001231</v>
      </c>
      <c r="B676" s="421" t="s">
        <v>1514</v>
      </c>
      <c r="C676" s="422">
        <v>-1139145.6200000001</v>
      </c>
    </row>
    <row r="677" spans="1:3">
      <c r="A677" s="421">
        <v>23002011</v>
      </c>
      <c r="B677" s="421" t="s">
        <v>1000</v>
      </c>
      <c r="C677" s="422">
        <v>-877525.32</v>
      </c>
    </row>
    <row r="678" spans="1:3">
      <c r="A678" s="421">
        <v>23002041</v>
      </c>
      <c r="B678" s="421" t="s">
        <v>623</v>
      </c>
      <c r="C678" s="422">
        <v>-6991500.3799999999</v>
      </c>
    </row>
    <row r="679" spans="1:3">
      <c r="A679" s="421">
        <v>23002061</v>
      </c>
      <c r="B679" s="421" t="s">
        <v>24</v>
      </c>
      <c r="C679" s="422">
        <v>114248</v>
      </c>
    </row>
    <row r="680" spans="1:3">
      <c r="A680" s="421">
        <v>23002071</v>
      </c>
      <c r="B680" s="421" t="s">
        <v>16</v>
      </c>
      <c r="C680" s="422">
        <v>266857.81</v>
      </c>
    </row>
    <row r="681" spans="1:3">
      <c r="A681" s="421">
        <v>23002072</v>
      </c>
      <c r="B681" s="421" t="s">
        <v>1538</v>
      </c>
      <c r="C681" s="422">
        <v>1804646.16</v>
      </c>
    </row>
    <row r="682" spans="1:3">
      <c r="A682" s="421">
        <v>23002091</v>
      </c>
      <c r="B682" s="421" t="s">
        <v>267</v>
      </c>
      <c r="C682" s="422">
        <v>-381105.81</v>
      </c>
    </row>
    <row r="683" spans="1:3">
      <c r="A683" s="421">
        <v>23002092</v>
      </c>
      <c r="B683" s="421" t="s">
        <v>268</v>
      </c>
      <c r="C683" s="422">
        <v>-1804646.16</v>
      </c>
    </row>
    <row r="684" spans="1:3">
      <c r="A684" s="421">
        <v>23200011</v>
      </c>
      <c r="B684" s="421" t="s">
        <v>957</v>
      </c>
      <c r="C684" s="422">
        <v>-7421745.5700000003</v>
      </c>
    </row>
    <row r="685" spans="1:3">
      <c r="A685" s="421">
        <v>23200031</v>
      </c>
      <c r="B685" s="421" t="s">
        <v>198</v>
      </c>
      <c r="C685" s="422">
        <v>-30139212.300000001</v>
      </c>
    </row>
    <row r="686" spans="1:3">
      <c r="A686" s="421">
        <v>23200033</v>
      </c>
      <c r="B686" s="421" t="s">
        <v>199</v>
      </c>
      <c r="C686" s="422">
        <v>-717527.57</v>
      </c>
    </row>
    <row r="687" spans="1:3">
      <c r="A687" s="421">
        <v>23200041</v>
      </c>
      <c r="B687" s="421" t="s">
        <v>406</v>
      </c>
      <c r="C687" s="422">
        <v>-8637317</v>
      </c>
    </row>
    <row r="688" spans="1:3">
      <c r="A688" s="421">
        <v>23200051</v>
      </c>
      <c r="B688" s="421" t="s">
        <v>407</v>
      </c>
      <c r="C688" s="422">
        <v>-7436544.1699999999</v>
      </c>
    </row>
    <row r="689" spans="1:3">
      <c r="A689" s="421">
        <v>23200061</v>
      </c>
      <c r="B689" s="421" t="s">
        <v>169</v>
      </c>
      <c r="C689" s="422">
        <v>-23499824.239999998</v>
      </c>
    </row>
    <row r="690" spans="1:3">
      <c r="A690" s="421">
        <v>23200063</v>
      </c>
      <c r="B690" s="421" t="s">
        <v>1191</v>
      </c>
      <c r="C690" s="422">
        <v>-3283941.87</v>
      </c>
    </row>
    <row r="691" spans="1:3">
      <c r="A691" s="421">
        <v>23200071</v>
      </c>
      <c r="B691" s="421" t="s">
        <v>1019</v>
      </c>
      <c r="C691" s="422">
        <v>-972772.49</v>
      </c>
    </row>
    <row r="692" spans="1:3">
      <c r="A692" s="421">
        <v>23200081</v>
      </c>
      <c r="B692" s="421" t="s">
        <v>1020</v>
      </c>
      <c r="C692" s="422">
        <v>-5159387.34</v>
      </c>
    </row>
    <row r="693" spans="1:3">
      <c r="A693" s="421">
        <v>23200101</v>
      </c>
      <c r="B693" s="421" t="s">
        <v>403</v>
      </c>
      <c r="C693" s="422">
        <v>-174592</v>
      </c>
    </row>
    <row r="694" spans="1:3">
      <c r="A694" s="421">
        <v>23200103</v>
      </c>
      <c r="B694" s="421" t="s">
        <v>50</v>
      </c>
      <c r="C694" s="422">
        <v>-45421.87</v>
      </c>
    </row>
    <row r="695" spans="1:3">
      <c r="A695" s="421">
        <v>23200111</v>
      </c>
      <c r="B695" s="421" t="s">
        <v>1021</v>
      </c>
      <c r="C695" s="422">
        <v>-179666.83</v>
      </c>
    </row>
    <row r="696" spans="1:3">
      <c r="A696" s="421">
        <v>23200121</v>
      </c>
      <c r="B696" s="421" t="s">
        <v>890</v>
      </c>
      <c r="C696" s="422">
        <v>-171507.27</v>
      </c>
    </row>
    <row r="697" spans="1:3">
      <c r="A697" s="421">
        <v>23200153</v>
      </c>
      <c r="B697" s="421" t="s">
        <v>1843</v>
      </c>
      <c r="C697" s="422">
        <v>-7641.1</v>
      </c>
    </row>
    <row r="698" spans="1:3">
      <c r="A698" s="421">
        <v>23200221</v>
      </c>
      <c r="B698" s="421" t="s">
        <v>2067</v>
      </c>
      <c r="C698" s="422">
        <v>-25756.2</v>
      </c>
    </row>
    <row r="699" spans="1:3">
      <c r="A699" s="421">
        <v>23200222</v>
      </c>
      <c r="B699" s="421" t="s">
        <v>120</v>
      </c>
      <c r="C699" s="422">
        <v>-8693052.9399999995</v>
      </c>
    </row>
    <row r="700" spans="1:3">
      <c r="A700" s="421">
        <v>23200242</v>
      </c>
      <c r="B700" s="421" t="s">
        <v>922</v>
      </c>
      <c r="C700" s="422">
        <v>-23989899.870000001</v>
      </c>
    </row>
    <row r="701" spans="1:3">
      <c r="A701" s="421">
        <v>23200281</v>
      </c>
      <c r="B701" s="421" t="s">
        <v>2012</v>
      </c>
      <c r="C701" s="421">
        <v>-295.57</v>
      </c>
    </row>
    <row r="702" spans="1:3">
      <c r="A702" s="421">
        <v>23200282</v>
      </c>
      <c r="B702" s="421" t="s">
        <v>2013</v>
      </c>
      <c r="C702" s="422">
        <v>-5047.3999999999996</v>
      </c>
    </row>
    <row r="703" spans="1:3">
      <c r="A703" s="421">
        <v>23200333</v>
      </c>
      <c r="B703" s="421" t="s">
        <v>528</v>
      </c>
      <c r="C703" s="422">
        <v>-13411794.49</v>
      </c>
    </row>
    <row r="704" spans="1:3">
      <c r="A704" s="421">
        <v>23200483</v>
      </c>
      <c r="B704" s="421" t="s">
        <v>324</v>
      </c>
      <c r="C704" s="422">
        <v>-12686729.99</v>
      </c>
    </row>
    <row r="705" spans="1:3">
      <c r="A705" s="421">
        <v>23200493</v>
      </c>
      <c r="B705" s="421" t="s">
        <v>1892</v>
      </c>
      <c r="C705" s="422">
        <v>-198525.7</v>
      </c>
    </row>
    <row r="706" spans="1:3">
      <c r="A706" s="421">
        <v>23200543</v>
      </c>
      <c r="B706" s="421" t="s">
        <v>364</v>
      </c>
      <c r="C706" s="422">
        <v>-61988668.119999997</v>
      </c>
    </row>
    <row r="707" spans="1:3">
      <c r="A707" s="421">
        <v>23200643</v>
      </c>
      <c r="B707" s="421" t="s">
        <v>315</v>
      </c>
      <c r="C707" s="422">
        <v>-6495124.1500000004</v>
      </c>
    </row>
    <row r="708" spans="1:3">
      <c r="A708" s="421">
        <v>23200653</v>
      </c>
      <c r="B708" s="421" t="s">
        <v>917</v>
      </c>
      <c r="C708" s="422">
        <v>-379236.19</v>
      </c>
    </row>
    <row r="709" spans="1:3">
      <c r="A709" s="421">
        <v>23200683</v>
      </c>
      <c r="B709" s="421" t="s">
        <v>983</v>
      </c>
      <c r="C709" s="421">
        <v>-7.5</v>
      </c>
    </row>
    <row r="710" spans="1:3">
      <c r="A710" s="421">
        <v>23200693</v>
      </c>
      <c r="B710" s="421" t="s">
        <v>699</v>
      </c>
      <c r="C710" s="422">
        <v>-219721.68</v>
      </c>
    </row>
    <row r="711" spans="1:3">
      <c r="A711" s="421">
        <v>23200733</v>
      </c>
      <c r="B711" s="421" t="s">
        <v>107</v>
      </c>
      <c r="C711" s="422">
        <v>-3557.71</v>
      </c>
    </row>
    <row r="712" spans="1:3">
      <c r="A712" s="421">
        <v>23200743</v>
      </c>
      <c r="B712" s="421" t="s">
        <v>1040</v>
      </c>
      <c r="C712" s="422">
        <v>-2259.8000000000002</v>
      </c>
    </row>
    <row r="713" spans="1:3">
      <c r="A713" s="421">
        <v>23200753</v>
      </c>
      <c r="B713" s="421" t="s">
        <v>903</v>
      </c>
      <c r="C713" s="421">
        <v>-403.05</v>
      </c>
    </row>
    <row r="714" spans="1:3">
      <c r="A714" s="421">
        <v>23200763</v>
      </c>
      <c r="B714" s="421" t="s">
        <v>1039</v>
      </c>
      <c r="C714" s="422">
        <v>-2769.68</v>
      </c>
    </row>
    <row r="715" spans="1:3">
      <c r="A715" s="421">
        <v>23200773</v>
      </c>
      <c r="B715" s="421" t="s">
        <v>575</v>
      </c>
      <c r="C715" s="422">
        <v>-13361.6</v>
      </c>
    </row>
    <row r="716" spans="1:3">
      <c r="A716" s="421">
        <v>23200813</v>
      </c>
      <c r="B716" s="421" t="s">
        <v>1982</v>
      </c>
      <c r="C716" s="421">
        <v>-233.37</v>
      </c>
    </row>
    <row r="717" spans="1:3">
      <c r="A717" s="421">
        <v>23200823</v>
      </c>
      <c r="B717" s="421" t="s">
        <v>1999</v>
      </c>
      <c r="C717" s="422">
        <v>-302091.3</v>
      </c>
    </row>
    <row r="718" spans="1:3">
      <c r="A718" s="421">
        <v>23200873</v>
      </c>
      <c r="B718" s="421" t="s">
        <v>2068</v>
      </c>
      <c r="C718" s="422">
        <v>-912652.89</v>
      </c>
    </row>
    <row r="719" spans="1:3">
      <c r="A719" s="421">
        <v>23200953</v>
      </c>
      <c r="B719" s="421" t="s">
        <v>2099</v>
      </c>
      <c r="C719" s="422">
        <v>2147.8000000000002</v>
      </c>
    </row>
    <row r="720" spans="1:3">
      <c r="A720" s="421">
        <v>23201003</v>
      </c>
      <c r="B720" s="421" t="s">
        <v>392</v>
      </c>
      <c r="C720" s="422">
        <v>-25378032.34</v>
      </c>
    </row>
    <row r="721" spans="1:3">
      <c r="A721" s="421">
        <v>23201013</v>
      </c>
      <c r="B721" s="421" t="s">
        <v>752</v>
      </c>
      <c r="C721" s="422">
        <v>-4709161.91</v>
      </c>
    </row>
    <row r="722" spans="1:3">
      <c r="A722" s="421">
        <v>23201033</v>
      </c>
      <c r="B722" s="421" t="s">
        <v>598</v>
      </c>
      <c r="C722" s="422">
        <v>-88394.03</v>
      </c>
    </row>
    <row r="723" spans="1:3">
      <c r="A723" s="421">
        <v>23201043</v>
      </c>
      <c r="B723" s="421" t="s">
        <v>240</v>
      </c>
      <c r="C723" s="422">
        <v>-139177.81</v>
      </c>
    </row>
    <row r="724" spans="1:3">
      <c r="A724" s="421">
        <v>23201053</v>
      </c>
      <c r="B724" s="421" t="s">
        <v>1534</v>
      </c>
      <c r="C724" s="422">
        <v>-45624.72</v>
      </c>
    </row>
    <row r="725" spans="1:3">
      <c r="A725" s="421">
        <v>23201073</v>
      </c>
      <c r="B725" s="421" t="s">
        <v>661</v>
      </c>
      <c r="C725" s="422">
        <v>-398071.55</v>
      </c>
    </row>
    <row r="726" spans="1:3">
      <c r="A726" s="421">
        <v>23201093</v>
      </c>
      <c r="B726" s="421" t="s">
        <v>1190</v>
      </c>
      <c r="C726" s="422">
        <v>-69599.22</v>
      </c>
    </row>
    <row r="727" spans="1:3">
      <c r="A727" s="421">
        <v>23201113</v>
      </c>
      <c r="B727" s="421" t="s">
        <v>282</v>
      </c>
      <c r="C727" s="422">
        <v>16965.810000000001</v>
      </c>
    </row>
    <row r="728" spans="1:3">
      <c r="A728" s="421">
        <v>23201153</v>
      </c>
      <c r="B728" s="421" t="s">
        <v>1601</v>
      </c>
      <c r="C728" s="422">
        <v>-6221.07</v>
      </c>
    </row>
    <row r="729" spans="1:3">
      <c r="A729" s="421">
        <v>23201163</v>
      </c>
      <c r="B729" s="421" t="s">
        <v>1602</v>
      </c>
      <c r="C729" s="422">
        <v>-5522.24</v>
      </c>
    </row>
    <row r="730" spans="1:3">
      <c r="A730" s="421">
        <v>23201173</v>
      </c>
      <c r="B730" s="421" t="s">
        <v>238</v>
      </c>
      <c r="C730" s="422">
        <v>87963.1</v>
      </c>
    </row>
    <row r="731" spans="1:3">
      <c r="A731" s="421">
        <v>23201193</v>
      </c>
      <c r="B731" s="421" t="s">
        <v>1603</v>
      </c>
      <c r="C731" s="422">
        <v>-21463.74</v>
      </c>
    </row>
    <row r="732" spans="1:3">
      <c r="A732" s="421">
        <v>23201203</v>
      </c>
      <c r="B732" s="421" t="s">
        <v>1604</v>
      </c>
      <c r="C732" s="422">
        <v>-3792.17</v>
      </c>
    </row>
    <row r="733" spans="1:3">
      <c r="A733" s="421">
        <v>23201251</v>
      </c>
      <c r="B733" s="421" t="s">
        <v>1539</v>
      </c>
      <c r="C733" s="422">
        <v>-217701</v>
      </c>
    </row>
    <row r="734" spans="1:3">
      <c r="A734" s="421">
        <v>23202173</v>
      </c>
      <c r="B734" s="421" t="s">
        <v>189</v>
      </c>
      <c r="C734" s="421">
        <v>26.8</v>
      </c>
    </row>
    <row r="735" spans="1:3">
      <c r="A735" s="421">
        <v>23202183</v>
      </c>
      <c r="B735" s="421" t="s">
        <v>642</v>
      </c>
      <c r="C735" s="422">
        <v>-63804.19</v>
      </c>
    </row>
    <row r="736" spans="1:3">
      <c r="A736" s="421">
        <v>23202213</v>
      </c>
      <c r="B736" s="421" t="s">
        <v>2015</v>
      </c>
      <c r="C736" s="421">
        <v>-901.5</v>
      </c>
    </row>
    <row r="737" spans="1:3">
      <c r="A737" s="421">
        <v>23202233</v>
      </c>
      <c r="B737" s="421" t="s">
        <v>2063</v>
      </c>
      <c r="C737" s="422">
        <v>-292739.3</v>
      </c>
    </row>
    <row r="738" spans="1:3">
      <c r="A738" s="421">
        <v>23202353</v>
      </c>
      <c r="B738" s="421" t="s">
        <v>2064</v>
      </c>
      <c r="C738" s="422">
        <v>-9553270.6099999994</v>
      </c>
    </row>
    <row r="739" spans="1:3">
      <c r="A739" s="421">
        <v>23500003</v>
      </c>
      <c r="B739" s="421" t="s">
        <v>1620</v>
      </c>
      <c r="C739" s="422">
        <v>-22018783.75</v>
      </c>
    </row>
    <row r="740" spans="1:3">
      <c r="A740" s="421">
        <v>23500011</v>
      </c>
      <c r="B740" s="421" t="s">
        <v>498</v>
      </c>
      <c r="C740" s="422">
        <v>-4682953.8099999996</v>
      </c>
    </row>
    <row r="741" spans="1:3">
      <c r="A741" s="421">
        <v>23600021</v>
      </c>
      <c r="B741" s="421" t="s">
        <v>1395</v>
      </c>
      <c r="C741" s="422">
        <v>-4115854.4</v>
      </c>
    </row>
    <row r="742" spans="1:3">
      <c r="A742" s="421">
        <v>23600022</v>
      </c>
      <c r="B742" s="421" t="s">
        <v>1396</v>
      </c>
      <c r="C742" s="422">
        <v>-904501.31</v>
      </c>
    </row>
    <row r="743" spans="1:3">
      <c r="A743" s="421">
        <v>23600063</v>
      </c>
      <c r="B743" s="421" t="s">
        <v>475</v>
      </c>
      <c r="C743" s="421">
        <v>-186.36</v>
      </c>
    </row>
    <row r="744" spans="1:3">
      <c r="A744" s="421">
        <v>23600093</v>
      </c>
      <c r="B744" s="421" t="s">
        <v>153</v>
      </c>
      <c r="C744" s="422">
        <v>-24525.32</v>
      </c>
    </row>
    <row r="745" spans="1:3">
      <c r="A745" s="421">
        <v>23600201</v>
      </c>
      <c r="B745" s="421" t="s">
        <v>231</v>
      </c>
      <c r="C745" s="422">
        <v>-54826149.700000003</v>
      </c>
    </row>
    <row r="746" spans="1:3">
      <c r="A746" s="421">
        <v>23600211</v>
      </c>
      <c r="B746" s="421" t="s">
        <v>232</v>
      </c>
      <c r="C746" s="422">
        <v>-7032243.2000000002</v>
      </c>
    </row>
    <row r="747" spans="1:3">
      <c r="A747" s="421">
        <v>23600213</v>
      </c>
      <c r="B747" s="421" t="s">
        <v>991</v>
      </c>
      <c r="C747" s="422">
        <v>-58360.98</v>
      </c>
    </row>
    <row r="748" spans="1:3">
      <c r="A748" s="421">
        <v>23600221</v>
      </c>
      <c r="B748" s="421" t="s">
        <v>348</v>
      </c>
      <c r="C748" s="422">
        <v>-97120</v>
      </c>
    </row>
    <row r="749" spans="1:3">
      <c r="A749" s="421">
        <v>23600232</v>
      </c>
      <c r="B749" s="421" t="s">
        <v>233</v>
      </c>
      <c r="C749" s="422">
        <v>-24546995.57</v>
      </c>
    </row>
    <row r="750" spans="1:3">
      <c r="A750" s="421">
        <v>23600351</v>
      </c>
      <c r="B750" s="421" t="s">
        <v>898</v>
      </c>
      <c r="C750" s="422">
        <v>-7798765.1200000001</v>
      </c>
    </row>
    <row r="751" spans="1:3">
      <c r="A751" s="421">
        <v>23600391</v>
      </c>
      <c r="B751" s="421" t="s">
        <v>369</v>
      </c>
      <c r="C751" s="422">
        <v>-357449.79</v>
      </c>
    </row>
    <row r="752" spans="1:3">
      <c r="A752" s="421">
        <v>23600431</v>
      </c>
      <c r="B752" s="421" t="s">
        <v>1920</v>
      </c>
      <c r="C752" s="421">
        <v>800</v>
      </c>
    </row>
    <row r="753" spans="1:3">
      <c r="A753" s="421">
        <v>23600471</v>
      </c>
      <c r="B753" s="421" t="s">
        <v>986</v>
      </c>
      <c r="C753" s="422">
        <v>-6253644.5</v>
      </c>
    </row>
    <row r="754" spans="1:3">
      <c r="A754" s="421">
        <v>23600552</v>
      </c>
      <c r="B754" s="421" t="s">
        <v>986</v>
      </c>
      <c r="C754" s="422">
        <v>-1399575.02</v>
      </c>
    </row>
    <row r="755" spans="1:3">
      <c r="A755" s="421">
        <v>23600602</v>
      </c>
      <c r="B755" s="421" t="s">
        <v>987</v>
      </c>
      <c r="C755" s="422">
        <v>-1944606.95</v>
      </c>
    </row>
    <row r="756" spans="1:3">
      <c r="A756" s="421">
        <v>23601003</v>
      </c>
      <c r="B756" s="421" t="s">
        <v>935</v>
      </c>
      <c r="C756" s="422">
        <v>-82902.89</v>
      </c>
    </row>
    <row r="757" spans="1:3">
      <c r="A757" s="421">
        <v>23601013</v>
      </c>
      <c r="B757" s="421" t="s">
        <v>1397</v>
      </c>
      <c r="C757" s="422">
        <v>-84722.18</v>
      </c>
    </row>
    <row r="758" spans="1:3">
      <c r="A758" s="421">
        <v>23601023</v>
      </c>
      <c r="B758" s="421" t="s">
        <v>334</v>
      </c>
      <c r="C758" s="422">
        <v>-4196.17</v>
      </c>
    </row>
    <row r="759" spans="1:3">
      <c r="A759" s="421">
        <v>23601043</v>
      </c>
      <c r="B759" s="421" t="s">
        <v>992</v>
      </c>
      <c r="C759" s="422">
        <v>-6777.93</v>
      </c>
    </row>
    <row r="760" spans="1:3">
      <c r="A760" s="421">
        <v>23700323</v>
      </c>
      <c r="B760" s="421" t="s">
        <v>923</v>
      </c>
      <c r="C760" s="422">
        <v>-153125</v>
      </c>
    </row>
    <row r="761" spans="1:3">
      <c r="A761" s="421">
        <v>23700333</v>
      </c>
      <c r="B761" s="421" t="s">
        <v>924</v>
      </c>
      <c r="C761" s="422">
        <v>-30666.85</v>
      </c>
    </row>
    <row r="762" spans="1:3">
      <c r="A762" s="421">
        <v>23700363</v>
      </c>
      <c r="B762" s="421" t="s">
        <v>925</v>
      </c>
      <c r="C762" s="422">
        <v>-223437.5</v>
      </c>
    </row>
    <row r="763" spans="1:3">
      <c r="A763" s="421">
        <v>23700383</v>
      </c>
      <c r="B763" s="421" t="s">
        <v>88</v>
      </c>
      <c r="C763" s="422">
        <v>-30000</v>
      </c>
    </row>
    <row r="764" spans="1:3">
      <c r="A764" s="421">
        <v>23700713</v>
      </c>
      <c r="B764" s="421" t="s">
        <v>596</v>
      </c>
      <c r="C764" s="422">
        <v>-121072.25</v>
      </c>
    </row>
    <row r="765" spans="1:3">
      <c r="A765" s="421">
        <v>23700813</v>
      </c>
      <c r="B765" s="421" t="s">
        <v>180</v>
      </c>
      <c r="C765" s="422">
        <v>-2624999.7999999998</v>
      </c>
    </row>
    <row r="766" spans="1:3">
      <c r="A766" s="421">
        <v>23700823</v>
      </c>
      <c r="B766" s="421" t="s">
        <v>48</v>
      </c>
      <c r="C766" s="422">
        <v>-6178333.1299999999</v>
      </c>
    </row>
    <row r="767" spans="1:3">
      <c r="A767" s="421">
        <v>23700841</v>
      </c>
      <c r="B767" s="421" t="s">
        <v>648</v>
      </c>
      <c r="C767" s="422">
        <v>-333794.32</v>
      </c>
    </row>
    <row r="768" spans="1:3">
      <c r="A768" s="421">
        <v>23700873</v>
      </c>
      <c r="B768" s="421" t="s">
        <v>1029</v>
      </c>
      <c r="C768" s="422">
        <v>-9652500</v>
      </c>
    </row>
    <row r="769" spans="1:3">
      <c r="A769" s="421">
        <v>23700963</v>
      </c>
      <c r="B769" s="421" t="s">
        <v>1050</v>
      </c>
      <c r="C769" s="422">
        <v>-3464951.7</v>
      </c>
    </row>
    <row r="770" spans="1:3">
      <c r="A770" s="421">
        <v>23701013</v>
      </c>
      <c r="B770" s="421" t="s">
        <v>521</v>
      </c>
      <c r="C770" s="422">
        <v>-7268.39</v>
      </c>
    </row>
    <row r="771" spans="1:3">
      <c r="A771" s="421">
        <v>23701023</v>
      </c>
      <c r="B771" s="421" t="s">
        <v>522</v>
      </c>
      <c r="C771" s="422">
        <v>-3548137.79</v>
      </c>
    </row>
    <row r="772" spans="1:3">
      <c r="A772" s="421">
        <v>23701033</v>
      </c>
      <c r="B772" s="421" t="s">
        <v>1015</v>
      </c>
      <c r="C772" s="422">
        <v>-8679033.3300000001</v>
      </c>
    </row>
    <row r="773" spans="1:3">
      <c r="A773" s="421">
        <v>23701053</v>
      </c>
      <c r="B773" s="421" t="s">
        <v>1037</v>
      </c>
      <c r="C773" s="422">
        <v>-4358750.1500000004</v>
      </c>
    </row>
    <row r="774" spans="1:3">
      <c r="A774" s="421">
        <v>23701063</v>
      </c>
      <c r="B774" s="421" t="s">
        <v>1059</v>
      </c>
      <c r="C774" s="422">
        <v>-191760.71</v>
      </c>
    </row>
    <row r="775" spans="1:3">
      <c r="A775" s="421">
        <v>23701113</v>
      </c>
      <c r="B775" s="421" t="s">
        <v>209</v>
      </c>
      <c r="C775" s="422">
        <v>-8395625</v>
      </c>
    </row>
    <row r="776" spans="1:3">
      <c r="A776" s="421">
        <v>23701123</v>
      </c>
      <c r="B776" s="421" t="s">
        <v>1158</v>
      </c>
      <c r="C776" s="422">
        <v>-8736767.4800000004</v>
      </c>
    </row>
    <row r="777" spans="1:3">
      <c r="A777" s="421">
        <v>23701133</v>
      </c>
      <c r="B777" s="421" t="s">
        <v>1154</v>
      </c>
      <c r="C777" s="422">
        <v>-1841277.56</v>
      </c>
    </row>
    <row r="778" spans="1:3">
      <c r="A778" s="421">
        <v>23701143</v>
      </c>
      <c r="B778" s="421" t="s">
        <v>1222</v>
      </c>
      <c r="C778" s="422">
        <v>-6436716.6600000001</v>
      </c>
    </row>
    <row r="779" spans="1:3">
      <c r="A779" s="421">
        <v>23701153</v>
      </c>
      <c r="B779" s="421" t="s">
        <v>1319</v>
      </c>
      <c r="C779" s="422">
        <v>-3263916.67</v>
      </c>
    </row>
    <row r="780" spans="1:3">
      <c r="A780" s="421">
        <v>23701163</v>
      </c>
      <c r="B780" s="421" t="s">
        <v>1320</v>
      </c>
      <c r="C780" s="422">
        <v>-622750</v>
      </c>
    </row>
    <row r="781" spans="1:3">
      <c r="A781" s="421">
        <v>23701173</v>
      </c>
      <c r="B781" s="421" t="s">
        <v>1628</v>
      </c>
      <c r="C781" s="422">
        <v>-27718.19</v>
      </c>
    </row>
    <row r="782" spans="1:3">
      <c r="A782" s="421">
        <v>23701183</v>
      </c>
      <c r="B782" s="421" t="s">
        <v>1659</v>
      </c>
      <c r="C782" s="422">
        <v>-2714969.83</v>
      </c>
    </row>
    <row r="783" spans="1:3">
      <c r="A783" s="421">
        <v>23701193</v>
      </c>
      <c r="B783" s="421" t="s">
        <v>1660</v>
      </c>
      <c r="C783" s="422">
        <v>-470600</v>
      </c>
    </row>
    <row r="784" spans="1:3">
      <c r="A784" s="421">
        <v>23701203</v>
      </c>
      <c r="B784" s="421" t="s">
        <v>2044</v>
      </c>
      <c r="C784" s="422">
        <v>-4822569.45</v>
      </c>
    </row>
    <row r="785" spans="1:3">
      <c r="A785" s="421">
        <v>24100043</v>
      </c>
      <c r="B785" s="421" t="s">
        <v>817</v>
      </c>
      <c r="C785" s="422">
        <v>-24379.22</v>
      </c>
    </row>
    <row r="786" spans="1:3">
      <c r="A786" s="421">
        <v>24100063</v>
      </c>
      <c r="B786" s="421" t="s">
        <v>1030</v>
      </c>
      <c r="C786" s="422">
        <v>14674.92</v>
      </c>
    </row>
    <row r="787" spans="1:3">
      <c r="A787" s="421">
        <v>24100143</v>
      </c>
      <c r="B787" s="421" t="s">
        <v>302</v>
      </c>
      <c r="C787" s="422">
        <v>-123795.13</v>
      </c>
    </row>
    <row r="788" spans="1:3">
      <c r="A788" s="421">
        <v>24100173</v>
      </c>
      <c r="B788" s="421" t="s">
        <v>1030</v>
      </c>
      <c r="C788" s="422">
        <v>-19099.150000000001</v>
      </c>
    </row>
    <row r="789" spans="1:3">
      <c r="A789" s="421">
        <v>24100212</v>
      </c>
      <c r="B789" s="421" t="s">
        <v>611</v>
      </c>
      <c r="C789" s="422">
        <v>-1545392.52</v>
      </c>
    </row>
    <row r="790" spans="1:3">
      <c r="A790" s="421">
        <v>24200011</v>
      </c>
      <c r="B790" s="421" t="s">
        <v>1357</v>
      </c>
      <c r="C790" s="422">
        <v>-59821.71</v>
      </c>
    </row>
    <row r="791" spans="1:3">
      <c r="A791" s="421">
        <v>24200041</v>
      </c>
      <c r="B791" s="421" t="s">
        <v>624</v>
      </c>
      <c r="C791" s="422">
        <v>-423978</v>
      </c>
    </row>
    <row r="792" spans="1:3">
      <c r="A792" s="421">
        <v>24200061</v>
      </c>
      <c r="B792" s="421" t="s">
        <v>1606</v>
      </c>
      <c r="C792" s="422">
        <v>-600656.25</v>
      </c>
    </row>
    <row r="793" spans="1:3">
      <c r="A793" s="421">
        <v>24200071</v>
      </c>
      <c r="B793" s="421" t="s">
        <v>1968</v>
      </c>
      <c r="C793" s="422">
        <v>-34267.199999999997</v>
      </c>
    </row>
    <row r="794" spans="1:3">
      <c r="A794" s="421">
        <v>24200103</v>
      </c>
      <c r="B794" s="421" t="s">
        <v>1509</v>
      </c>
      <c r="C794" s="422">
        <v>-25000</v>
      </c>
    </row>
    <row r="795" spans="1:3">
      <c r="A795" s="421">
        <v>24200451</v>
      </c>
      <c r="B795" s="421" t="s">
        <v>1205</v>
      </c>
      <c r="C795" s="422">
        <v>-1180609.93</v>
      </c>
    </row>
    <row r="796" spans="1:3">
      <c r="A796" s="421">
        <v>24200461</v>
      </c>
      <c r="B796" s="421" t="s">
        <v>1528</v>
      </c>
      <c r="C796" s="422">
        <v>-8345380.7800000003</v>
      </c>
    </row>
    <row r="797" spans="1:3">
      <c r="A797" s="421">
        <v>24200511</v>
      </c>
      <c r="B797" s="421" t="s">
        <v>551</v>
      </c>
      <c r="C797" s="422">
        <v>-2744256</v>
      </c>
    </row>
    <row r="798" spans="1:3">
      <c r="A798" s="421">
        <v>24200541</v>
      </c>
      <c r="B798" s="421" t="s">
        <v>660</v>
      </c>
      <c r="C798" s="422">
        <v>-19756.419999999998</v>
      </c>
    </row>
    <row r="799" spans="1:3">
      <c r="A799" s="421">
        <v>24200551</v>
      </c>
      <c r="B799" s="421" t="s">
        <v>15</v>
      </c>
      <c r="C799" s="422">
        <v>-19756.419999999998</v>
      </c>
    </row>
    <row r="800" spans="1:3">
      <c r="A800" s="421">
        <v>24200561</v>
      </c>
      <c r="B800" s="421" t="s">
        <v>424</v>
      </c>
      <c r="C800" s="422">
        <v>-5225.54</v>
      </c>
    </row>
    <row r="801" spans="1:3">
      <c r="A801" s="421">
        <v>24200571</v>
      </c>
      <c r="B801" s="421" t="s">
        <v>190</v>
      </c>
      <c r="C801" s="422">
        <v>-5225.54</v>
      </c>
    </row>
    <row r="802" spans="1:3">
      <c r="A802" s="421">
        <v>24200622</v>
      </c>
      <c r="B802" s="421" t="s">
        <v>391</v>
      </c>
      <c r="C802" s="422">
        <v>-1242936</v>
      </c>
    </row>
    <row r="803" spans="1:3">
      <c r="A803" s="421">
        <v>24200633</v>
      </c>
      <c r="B803" s="421" t="s">
        <v>1841</v>
      </c>
      <c r="C803" s="422">
        <v>-1706122.75</v>
      </c>
    </row>
    <row r="804" spans="1:3">
      <c r="A804" s="421">
        <v>24200651</v>
      </c>
      <c r="B804" s="421" t="s">
        <v>721</v>
      </c>
      <c r="C804" s="422">
        <v>-23500</v>
      </c>
    </row>
    <row r="805" spans="1:3">
      <c r="A805" s="421">
        <v>24200653</v>
      </c>
      <c r="B805" s="421" t="s">
        <v>928</v>
      </c>
      <c r="C805" s="422">
        <v>-761203.8</v>
      </c>
    </row>
    <row r="806" spans="1:3">
      <c r="A806" s="421">
        <v>24200661</v>
      </c>
      <c r="B806" s="421" t="s">
        <v>722</v>
      </c>
      <c r="C806" s="422">
        <v>-178220.1</v>
      </c>
    </row>
    <row r="807" spans="1:3">
      <c r="A807" s="421">
        <v>24200671</v>
      </c>
      <c r="B807" s="421" t="s">
        <v>723</v>
      </c>
      <c r="C807" s="422">
        <v>-52782.1</v>
      </c>
    </row>
    <row r="808" spans="1:3">
      <c r="A808" s="421">
        <v>24200681</v>
      </c>
      <c r="B808" s="421" t="s">
        <v>724</v>
      </c>
      <c r="C808" s="422">
        <v>-52782.1</v>
      </c>
    </row>
    <row r="809" spans="1:3">
      <c r="A809" s="421">
        <v>24200811</v>
      </c>
      <c r="B809" s="421" t="s">
        <v>558</v>
      </c>
      <c r="C809" s="422">
        <v>-153106.01999999999</v>
      </c>
    </row>
    <row r="810" spans="1:3">
      <c r="A810" s="421">
        <v>24200821</v>
      </c>
      <c r="B810" s="421" t="s">
        <v>559</v>
      </c>
      <c r="C810" s="422">
        <v>-153074.01999999999</v>
      </c>
    </row>
    <row r="811" spans="1:3">
      <c r="A811" s="421">
        <v>24200831</v>
      </c>
      <c r="B811" s="421" t="s">
        <v>560</v>
      </c>
      <c r="C811" s="422">
        <v>-77674.210000000006</v>
      </c>
    </row>
    <row r="812" spans="1:3">
      <c r="A812" s="421">
        <v>24200841</v>
      </c>
      <c r="B812" s="421" t="s">
        <v>1122</v>
      </c>
      <c r="C812" s="422">
        <v>-323058.53000000003</v>
      </c>
    </row>
    <row r="813" spans="1:3">
      <c r="A813" s="421">
        <v>24200851</v>
      </c>
      <c r="B813" s="421" t="s">
        <v>766</v>
      </c>
      <c r="C813" s="422">
        <v>-282752.05</v>
      </c>
    </row>
    <row r="814" spans="1:3">
      <c r="A814" s="421">
        <v>24200871</v>
      </c>
      <c r="B814" s="421" t="s">
        <v>1220</v>
      </c>
      <c r="C814" s="422">
        <v>-94672.71</v>
      </c>
    </row>
    <row r="815" spans="1:3">
      <c r="A815" s="421">
        <v>24200881</v>
      </c>
      <c r="B815" s="421" t="s">
        <v>1471</v>
      </c>
      <c r="C815" s="422">
        <v>-202614.06</v>
      </c>
    </row>
    <row r="816" spans="1:3">
      <c r="A816" s="421">
        <v>24200891</v>
      </c>
      <c r="B816" s="421" t="s">
        <v>1193</v>
      </c>
      <c r="C816" s="422">
        <v>-67375.5</v>
      </c>
    </row>
    <row r="817" spans="1:3">
      <c r="A817" s="421">
        <v>24200901</v>
      </c>
      <c r="B817" s="421" t="s">
        <v>1304</v>
      </c>
      <c r="C817" s="422">
        <v>-163563</v>
      </c>
    </row>
    <row r="818" spans="1:3">
      <c r="A818" s="421">
        <v>24200911</v>
      </c>
      <c r="B818" s="421" t="s">
        <v>1194</v>
      </c>
      <c r="C818" s="422">
        <v>-16934.41</v>
      </c>
    </row>
    <row r="819" spans="1:3">
      <c r="A819" s="421">
        <v>24200921</v>
      </c>
      <c r="B819" s="421" t="s">
        <v>557</v>
      </c>
      <c r="C819" s="422">
        <v>-2232096.52</v>
      </c>
    </row>
    <row r="820" spans="1:3">
      <c r="A820" s="421">
        <v>24200931</v>
      </c>
      <c r="B820" s="421" t="s">
        <v>561</v>
      </c>
      <c r="C820" s="422">
        <v>-318075.42</v>
      </c>
    </row>
    <row r="821" spans="1:3">
      <c r="A821" s="421">
        <v>24200941</v>
      </c>
      <c r="B821" s="421" t="s">
        <v>1497</v>
      </c>
      <c r="C821" s="422">
        <v>-67986</v>
      </c>
    </row>
    <row r="822" spans="1:3">
      <c r="A822" s="421">
        <v>24200951</v>
      </c>
      <c r="B822" s="421" t="s">
        <v>1307</v>
      </c>
      <c r="C822" s="422">
        <v>-204557.72</v>
      </c>
    </row>
    <row r="823" spans="1:3">
      <c r="A823" s="421">
        <v>24200961</v>
      </c>
      <c r="B823" s="421" t="s">
        <v>1305</v>
      </c>
      <c r="C823" s="422">
        <v>-1351294.85</v>
      </c>
    </row>
    <row r="824" spans="1:3">
      <c r="A824" s="421">
        <v>24200971</v>
      </c>
      <c r="B824" s="421" t="s">
        <v>562</v>
      </c>
      <c r="C824" s="422">
        <v>-102977.15</v>
      </c>
    </row>
    <row r="825" spans="1:3">
      <c r="A825" s="421">
        <v>24200991</v>
      </c>
      <c r="B825" s="421" t="s">
        <v>1363</v>
      </c>
      <c r="C825" s="422">
        <v>-1282.01</v>
      </c>
    </row>
    <row r="826" spans="1:3">
      <c r="A826" s="421">
        <v>24201031</v>
      </c>
      <c r="B826" s="421" t="s">
        <v>1472</v>
      </c>
      <c r="C826" s="422">
        <v>-92347.35</v>
      </c>
    </row>
    <row r="827" spans="1:3">
      <c r="A827" s="421">
        <v>24201041</v>
      </c>
      <c r="B827" s="421" t="s">
        <v>1473</v>
      </c>
      <c r="C827" s="422">
        <v>-18842.48</v>
      </c>
    </row>
    <row r="828" spans="1:3">
      <c r="A828" s="421">
        <v>24300013</v>
      </c>
      <c r="B828" s="421" t="s">
        <v>1251</v>
      </c>
      <c r="C828" s="422">
        <v>-882538.67</v>
      </c>
    </row>
    <row r="829" spans="1:3">
      <c r="A829" s="421">
        <v>24400001</v>
      </c>
      <c r="B829" s="421" t="s">
        <v>1484</v>
      </c>
      <c r="C829" s="422">
        <v>-69942319.170000002</v>
      </c>
    </row>
    <row r="830" spans="1:3">
      <c r="A830" s="421">
        <v>24400002</v>
      </c>
      <c r="B830" s="421" t="s">
        <v>1485</v>
      </c>
      <c r="C830" s="422">
        <v>-49466584.689999998</v>
      </c>
    </row>
    <row r="831" spans="1:3">
      <c r="A831" s="421">
        <v>24400011</v>
      </c>
      <c r="B831" s="421" t="s">
        <v>1486</v>
      </c>
      <c r="C831" s="422">
        <v>-35687394.859999999</v>
      </c>
    </row>
    <row r="832" spans="1:3">
      <c r="A832" s="421">
        <v>24400012</v>
      </c>
      <c r="B832" s="421" t="s">
        <v>1487</v>
      </c>
      <c r="C832" s="422">
        <v>-17391608.77</v>
      </c>
    </row>
    <row r="833" spans="1:3">
      <c r="A833" s="421">
        <v>25200121</v>
      </c>
      <c r="B833" s="421" t="s">
        <v>1018</v>
      </c>
      <c r="C833" s="422">
        <v>-135739.34</v>
      </c>
    </row>
    <row r="834" spans="1:3">
      <c r="A834" s="421">
        <v>25200152</v>
      </c>
      <c r="B834" s="421" t="s">
        <v>649</v>
      </c>
      <c r="C834" s="422">
        <v>-107354.9</v>
      </c>
    </row>
    <row r="835" spans="1:3">
      <c r="A835" s="421">
        <v>25200161</v>
      </c>
      <c r="B835" s="421" t="s">
        <v>18</v>
      </c>
      <c r="C835" s="422">
        <v>-6188896.0099999998</v>
      </c>
    </row>
    <row r="836" spans="1:3">
      <c r="A836" s="421">
        <v>25200171</v>
      </c>
      <c r="B836" s="421" t="s">
        <v>19</v>
      </c>
      <c r="C836" s="422">
        <v>-13515614.18</v>
      </c>
    </row>
    <row r="837" spans="1:3">
      <c r="A837" s="421">
        <v>25200181</v>
      </c>
      <c r="B837" s="421" t="s">
        <v>652</v>
      </c>
      <c r="C837" s="422">
        <v>-31978075.23</v>
      </c>
    </row>
    <row r="838" spans="1:3">
      <c r="A838" s="421">
        <v>25200202</v>
      </c>
      <c r="B838" s="421" t="s">
        <v>702</v>
      </c>
      <c r="C838" s="422">
        <v>-20090323.190000001</v>
      </c>
    </row>
    <row r="839" spans="1:3">
      <c r="A839" s="421">
        <v>25200222</v>
      </c>
      <c r="B839" s="421" t="s">
        <v>703</v>
      </c>
      <c r="C839" s="422">
        <v>-1573532</v>
      </c>
    </row>
    <row r="840" spans="1:3">
      <c r="A840" s="421">
        <v>25200262</v>
      </c>
      <c r="B840" s="421" t="s">
        <v>582</v>
      </c>
      <c r="C840" s="422">
        <v>-39367.31</v>
      </c>
    </row>
    <row r="841" spans="1:3">
      <c r="A841" s="421">
        <v>25300001</v>
      </c>
      <c r="B841" s="421" t="s">
        <v>292</v>
      </c>
      <c r="C841" s="422">
        <v>-100445.52</v>
      </c>
    </row>
    <row r="842" spans="1:3">
      <c r="A842" s="421">
        <v>25300011</v>
      </c>
      <c r="B842" s="421" t="s">
        <v>539</v>
      </c>
      <c r="C842" s="422">
        <v>-6901</v>
      </c>
    </row>
    <row r="843" spans="1:3">
      <c r="A843" s="421">
        <v>25300033</v>
      </c>
      <c r="B843" s="421" t="s">
        <v>150</v>
      </c>
      <c r="C843" s="422">
        <v>-9307992.8000000007</v>
      </c>
    </row>
    <row r="844" spans="1:3">
      <c r="A844" s="421">
        <v>25300071</v>
      </c>
      <c r="B844" s="421" t="s">
        <v>1179</v>
      </c>
      <c r="C844" s="422">
        <v>-167571641</v>
      </c>
    </row>
    <row r="845" spans="1:3">
      <c r="A845" s="421">
        <v>25300081</v>
      </c>
      <c r="B845" s="421" t="s">
        <v>1681</v>
      </c>
      <c r="C845" s="422">
        <v>-1000</v>
      </c>
    </row>
    <row r="846" spans="1:3">
      <c r="A846" s="421">
        <v>25300091</v>
      </c>
      <c r="B846" s="421" t="s">
        <v>1652</v>
      </c>
      <c r="C846" s="422">
        <v>-2757646.79</v>
      </c>
    </row>
    <row r="847" spans="1:3">
      <c r="A847" s="421">
        <v>25300121</v>
      </c>
      <c r="B847" s="421" t="s">
        <v>1696</v>
      </c>
      <c r="C847" s="422">
        <v>-693390.21</v>
      </c>
    </row>
    <row r="848" spans="1:3">
      <c r="A848" s="421">
        <v>25300141</v>
      </c>
      <c r="B848" s="421" t="s">
        <v>388</v>
      </c>
      <c r="C848" s="422">
        <v>-2413360.02</v>
      </c>
    </row>
    <row r="849" spans="1:3">
      <c r="A849" s="421">
        <v>25300151</v>
      </c>
      <c r="B849" s="421" t="s">
        <v>643</v>
      </c>
      <c r="C849" s="422">
        <v>-9574857.8000000007</v>
      </c>
    </row>
    <row r="850" spans="1:3">
      <c r="A850" s="421">
        <v>25300153</v>
      </c>
      <c r="B850" s="421" t="s">
        <v>1510</v>
      </c>
      <c r="C850" s="422">
        <v>-100000</v>
      </c>
    </row>
    <row r="851" spans="1:3">
      <c r="A851" s="421">
        <v>25300161</v>
      </c>
      <c r="B851" s="421" t="s">
        <v>175</v>
      </c>
      <c r="C851" s="422">
        <v>-1020477.55</v>
      </c>
    </row>
    <row r="852" spans="1:3">
      <c r="A852" s="421">
        <v>25300181</v>
      </c>
      <c r="B852" s="421" t="s">
        <v>1175</v>
      </c>
      <c r="C852" s="422">
        <v>-4383245.1399999997</v>
      </c>
    </row>
    <row r="853" spans="1:3">
      <c r="A853" s="421">
        <v>25300201</v>
      </c>
      <c r="B853" s="421" t="s">
        <v>1176</v>
      </c>
      <c r="C853" s="422">
        <v>-5994561</v>
      </c>
    </row>
    <row r="854" spans="1:3">
      <c r="A854" s="421">
        <v>25300212</v>
      </c>
      <c r="B854" s="421" t="s">
        <v>491</v>
      </c>
      <c r="C854" s="422">
        <v>-110951.75</v>
      </c>
    </row>
    <row r="855" spans="1:3">
      <c r="A855" s="421">
        <v>25300271</v>
      </c>
      <c r="B855" s="421" t="s">
        <v>1373</v>
      </c>
      <c r="C855" s="422">
        <v>-1018310.02</v>
      </c>
    </row>
    <row r="856" spans="1:3">
      <c r="A856" s="421">
        <v>25300281</v>
      </c>
      <c r="B856" s="421" t="s">
        <v>1456</v>
      </c>
      <c r="C856" s="422">
        <v>-502860</v>
      </c>
    </row>
    <row r="857" spans="1:3">
      <c r="A857" s="421">
        <v>25300293</v>
      </c>
      <c r="B857" s="421" t="s">
        <v>829</v>
      </c>
      <c r="C857" s="422">
        <v>-6496055</v>
      </c>
    </row>
    <row r="858" spans="1:3">
      <c r="A858" s="421">
        <v>25300323</v>
      </c>
      <c r="B858" s="421" t="s">
        <v>681</v>
      </c>
      <c r="C858" s="422">
        <v>-58955.64</v>
      </c>
    </row>
    <row r="859" spans="1:3">
      <c r="A859" s="421">
        <v>25300343</v>
      </c>
      <c r="B859" s="421" t="s">
        <v>1733</v>
      </c>
      <c r="C859" s="422">
        <v>-3368876.1</v>
      </c>
    </row>
    <row r="860" spans="1:3">
      <c r="A860" s="421">
        <v>25300353</v>
      </c>
      <c r="B860" s="421" t="s">
        <v>993</v>
      </c>
      <c r="C860" s="422">
        <v>-6289342.3600000003</v>
      </c>
    </row>
    <row r="861" spans="1:3">
      <c r="A861" s="421">
        <v>25300363</v>
      </c>
      <c r="B861" s="421" t="s">
        <v>946</v>
      </c>
      <c r="C861" s="422">
        <v>-1896040.35</v>
      </c>
    </row>
    <row r="862" spans="1:3">
      <c r="A862" s="421">
        <v>25300413</v>
      </c>
      <c r="B862" s="421" t="s">
        <v>468</v>
      </c>
      <c r="C862" s="422">
        <v>-709243.4</v>
      </c>
    </row>
    <row r="863" spans="1:3">
      <c r="A863" s="421">
        <v>25300443</v>
      </c>
      <c r="B863" s="421" t="s">
        <v>1215</v>
      </c>
      <c r="C863" s="422">
        <v>-803459.14</v>
      </c>
    </row>
    <row r="864" spans="1:3">
      <c r="A864" s="421">
        <v>25300503</v>
      </c>
      <c r="B864" s="421" t="s">
        <v>197</v>
      </c>
      <c r="C864" s="422">
        <v>-1287.75</v>
      </c>
    </row>
    <row r="865" spans="1:3">
      <c r="A865" s="421">
        <v>25300541</v>
      </c>
      <c r="B865" s="421" t="s">
        <v>455</v>
      </c>
      <c r="C865" s="422">
        <v>-7913056.7400000002</v>
      </c>
    </row>
    <row r="866" spans="1:3">
      <c r="A866" s="421">
        <v>25300561</v>
      </c>
      <c r="B866" s="421" t="s">
        <v>1041</v>
      </c>
      <c r="C866" s="422">
        <v>-8118542</v>
      </c>
    </row>
    <row r="867" spans="1:3">
      <c r="A867" s="421">
        <v>25300581</v>
      </c>
      <c r="B867" s="421" t="s">
        <v>359</v>
      </c>
      <c r="C867" s="422">
        <v>-4536636.9400000004</v>
      </c>
    </row>
    <row r="868" spans="1:3">
      <c r="A868" s="421">
        <v>25300582</v>
      </c>
      <c r="B868" s="421" t="s">
        <v>359</v>
      </c>
      <c r="C868" s="422">
        <v>-1916881.14</v>
      </c>
    </row>
    <row r="869" spans="1:3">
      <c r="A869" s="421">
        <v>25300591</v>
      </c>
      <c r="B869" s="421" t="s">
        <v>360</v>
      </c>
      <c r="C869" s="422">
        <v>4536636.9400000004</v>
      </c>
    </row>
    <row r="870" spans="1:3">
      <c r="A870" s="421">
        <v>25300592</v>
      </c>
      <c r="B870" s="421" t="s">
        <v>360</v>
      </c>
      <c r="C870" s="422">
        <v>1916881.14</v>
      </c>
    </row>
    <row r="871" spans="1:3">
      <c r="A871" s="421">
        <v>25300611</v>
      </c>
      <c r="B871" s="421" t="s">
        <v>725</v>
      </c>
      <c r="C871" s="422">
        <v>-59728549.710000001</v>
      </c>
    </row>
    <row r="872" spans="1:3">
      <c r="A872" s="421">
        <v>25300621</v>
      </c>
      <c r="B872" s="421" t="s">
        <v>740</v>
      </c>
      <c r="C872" s="422">
        <v>-8495791.3599999994</v>
      </c>
    </row>
    <row r="873" spans="1:3">
      <c r="A873" s="421">
        <v>25300641</v>
      </c>
      <c r="B873" s="421" t="s">
        <v>1265</v>
      </c>
      <c r="C873" s="422">
        <v>-477166.24</v>
      </c>
    </row>
    <row r="874" spans="1:3">
      <c r="A874" s="421">
        <v>25300642</v>
      </c>
      <c r="B874" s="421" t="s">
        <v>1265</v>
      </c>
      <c r="C874" s="422">
        <v>-298167.06</v>
      </c>
    </row>
    <row r="875" spans="1:3">
      <c r="A875" s="421">
        <v>25300663</v>
      </c>
      <c r="B875" s="421" t="s">
        <v>1467</v>
      </c>
      <c r="C875" s="422">
        <v>-99490.76</v>
      </c>
    </row>
    <row r="876" spans="1:3">
      <c r="A876" s="421">
        <v>25300731</v>
      </c>
      <c r="B876" s="421" t="s">
        <v>1980</v>
      </c>
      <c r="C876" s="422">
        <v>-15154.75</v>
      </c>
    </row>
    <row r="877" spans="1:3">
      <c r="A877" s="421">
        <v>25300733</v>
      </c>
      <c r="B877" s="421" t="s">
        <v>1981</v>
      </c>
      <c r="C877" s="422">
        <v>-50468.17</v>
      </c>
    </row>
    <row r="878" spans="1:3">
      <c r="A878" s="421">
        <v>25300742</v>
      </c>
      <c r="B878" s="421" t="s">
        <v>2030</v>
      </c>
      <c r="C878" s="422">
        <v>-6148110.9199999999</v>
      </c>
    </row>
    <row r="879" spans="1:3">
      <c r="A879" s="421">
        <v>25300761</v>
      </c>
      <c r="B879" s="421" t="s">
        <v>172</v>
      </c>
      <c r="C879" s="422">
        <v>-192035.49</v>
      </c>
    </row>
    <row r="880" spans="1:3">
      <c r="A880" s="421">
        <v>25300771</v>
      </c>
      <c r="B880" s="421" t="s">
        <v>103</v>
      </c>
      <c r="C880" s="422">
        <v>-4473178.17</v>
      </c>
    </row>
    <row r="881" spans="1:3">
      <c r="A881" s="421">
        <v>25301073</v>
      </c>
      <c r="B881" s="421" t="s">
        <v>284</v>
      </c>
      <c r="C881" s="422">
        <v>-1382.92</v>
      </c>
    </row>
    <row r="882" spans="1:3">
      <c r="A882" s="421">
        <v>25301151</v>
      </c>
      <c r="B882" s="421" t="s">
        <v>1515</v>
      </c>
      <c r="C882" s="422">
        <v>-2255431.15</v>
      </c>
    </row>
    <row r="883" spans="1:3">
      <c r="A883" s="421">
        <v>25301203</v>
      </c>
      <c r="B883" s="421" t="s">
        <v>546</v>
      </c>
      <c r="C883" s="422">
        <v>-207517.81</v>
      </c>
    </row>
    <row r="884" spans="1:3">
      <c r="A884" s="421">
        <v>25301213</v>
      </c>
      <c r="B884" s="421" t="s">
        <v>1986</v>
      </c>
      <c r="C884" s="422">
        <v>-675825</v>
      </c>
    </row>
    <row r="885" spans="1:3">
      <c r="A885" s="421">
        <v>25302221</v>
      </c>
      <c r="B885" s="421" t="s">
        <v>977</v>
      </c>
      <c r="C885" s="422">
        <v>-1859913.72</v>
      </c>
    </row>
    <row r="886" spans="1:3">
      <c r="A886" s="421">
        <v>25302222</v>
      </c>
      <c r="B886" s="421" t="s">
        <v>658</v>
      </c>
      <c r="C886" s="422">
        <v>-3497105.5</v>
      </c>
    </row>
    <row r="887" spans="1:3">
      <c r="A887" s="421">
        <v>25302223</v>
      </c>
      <c r="B887" s="421" t="s">
        <v>1971</v>
      </c>
      <c r="C887" s="422">
        <v>-5326599</v>
      </c>
    </row>
    <row r="888" spans="1:3">
      <c r="A888" s="421">
        <v>25400101</v>
      </c>
      <c r="B888" s="421" t="s">
        <v>673</v>
      </c>
      <c r="C888" s="422">
        <v>-42377.98</v>
      </c>
    </row>
    <row r="889" spans="1:3">
      <c r="A889" s="421">
        <v>25400111</v>
      </c>
      <c r="B889" s="421" t="s">
        <v>674</v>
      </c>
      <c r="C889" s="422">
        <v>-9492.0300000000007</v>
      </c>
    </row>
    <row r="890" spans="1:3">
      <c r="A890" s="421">
        <v>25400181</v>
      </c>
      <c r="B890" s="421" t="s">
        <v>958</v>
      </c>
      <c r="C890" s="422">
        <v>-5301612</v>
      </c>
    </row>
    <row r="891" spans="1:3">
      <c r="A891" s="421">
        <v>25400182</v>
      </c>
      <c r="B891" s="421" t="s">
        <v>959</v>
      </c>
      <c r="C891" s="422">
        <v>-2835888</v>
      </c>
    </row>
    <row r="892" spans="1:3">
      <c r="A892" s="421">
        <v>25400191</v>
      </c>
      <c r="B892" s="421" t="s">
        <v>1109</v>
      </c>
      <c r="C892" s="422">
        <v>-1702483.3</v>
      </c>
    </row>
    <row r="893" spans="1:3">
      <c r="A893" s="421">
        <v>25400201</v>
      </c>
      <c r="B893" s="421" t="s">
        <v>1110</v>
      </c>
      <c r="C893" s="422">
        <v>-1241870.98</v>
      </c>
    </row>
    <row r="894" spans="1:3">
      <c r="A894" s="421">
        <v>25400221</v>
      </c>
      <c r="B894" s="421" t="s">
        <v>1187</v>
      </c>
      <c r="C894" s="422">
        <v>-771675</v>
      </c>
    </row>
    <row r="895" spans="1:3">
      <c r="A895" s="421">
        <v>25400261</v>
      </c>
      <c r="B895" s="421" t="s">
        <v>1195</v>
      </c>
      <c r="C895" s="422">
        <v>-93615823</v>
      </c>
    </row>
    <row r="896" spans="1:3">
      <c r="A896" s="421">
        <v>25400291</v>
      </c>
      <c r="B896" s="421" t="s">
        <v>1433</v>
      </c>
      <c r="C896" s="422">
        <v>-789868.15</v>
      </c>
    </row>
    <row r="897" spans="1:3">
      <c r="A897" s="421">
        <v>25400301</v>
      </c>
      <c r="B897" s="421" t="s">
        <v>1434</v>
      </c>
      <c r="C897" s="422">
        <v>-27140.92</v>
      </c>
    </row>
    <row r="898" spans="1:3">
      <c r="A898" s="421">
        <v>25400311</v>
      </c>
      <c r="B898" s="421" t="s">
        <v>1436</v>
      </c>
      <c r="C898" s="422">
        <v>-25644.9</v>
      </c>
    </row>
    <row r="899" spans="1:3">
      <c r="A899" s="421">
        <v>25400321</v>
      </c>
      <c r="B899" s="421" t="s">
        <v>1525</v>
      </c>
      <c r="C899" s="422">
        <v>-162230.22</v>
      </c>
    </row>
    <row r="900" spans="1:3">
      <c r="A900" s="421">
        <v>25400331</v>
      </c>
      <c r="B900" s="421" t="s">
        <v>1526</v>
      </c>
      <c r="C900" s="422">
        <v>-1806390.3</v>
      </c>
    </row>
    <row r="901" spans="1:3">
      <c r="A901" s="421">
        <v>25400381</v>
      </c>
      <c r="B901" s="421" t="s">
        <v>2069</v>
      </c>
      <c r="C901" s="422">
        <v>-166670.15</v>
      </c>
    </row>
    <row r="902" spans="1:3">
      <c r="A902" s="421">
        <v>25400392</v>
      </c>
      <c r="B902" s="421" t="s">
        <v>2016</v>
      </c>
      <c r="C902" s="422">
        <v>-2550000</v>
      </c>
    </row>
    <row r="903" spans="1:3">
      <c r="A903" s="421">
        <v>25400431</v>
      </c>
      <c r="B903" s="421" t="s">
        <v>1776</v>
      </c>
      <c r="C903" s="422">
        <v>-835000.71</v>
      </c>
    </row>
    <row r="904" spans="1:3">
      <c r="A904" s="421">
        <v>25400441</v>
      </c>
      <c r="B904" s="421" t="s">
        <v>1782</v>
      </c>
      <c r="C904" s="422">
        <v>-76296.759999999995</v>
      </c>
    </row>
    <row r="905" spans="1:3">
      <c r="A905" s="421">
        <v>25400481</v>
      </c>
      <c r="B905" s="421" t="s">
        <v>1874</v>
      </c>
      <c r="C905" s="422">
        <v>1074.3900000000001</v>
      </c>
    </row>
    <row r="906" spans="1:3">
      <c r="A906" s="421">
        <v>25400491</v>
      </c>
      <c r="B906" s="421" t="s">
        <v>1890</v>
      </c>
      <c r="C906" s="422">
        <v>-5251036</v>
      </c>
    </row>
    <row r="907" spans="1:3">
      <c r="A907" s="421">
        <v>25400501</v>
      </c>
      <c r="B907" s="421" t="s">
        <v>1891</v>
      </c>
      <c r="C907" s="422">
        <v>-1520085</v>
      </c>
    </row>
    <row r="908" spans="1:3">
      <c r="A908" s="421">
        <v>25400511</v>
      </c>
      <c r="B908" s="421" t="s">
        <v>1916</v>
      </c>
      <c r="C908" s="422">
        <v>-228171.83</v>
      </c>
    </row>
    <row r="909" spans="1:3">
      <c r="A909" s="421">
        <v>25400521</v>
      </c>
      <c r="B909" s="421" t="s">
        <v>1967</v>
      </c>
      <c r="C909" s="422">
        <v>-3535000</v>
      </c>
    </row>
    <row r="910" spans="1:3">
      <c r="A910" s="421">
        <v>25500002</v>
      </c>
      <c r="B910" s="421" t="s">
        <v>930</v>
      </c>
      <c r="C910" s="422">
        <v>-8165809</v>
      </c>
    </row>
    <row r="911" spans="1:3">
      <c r="A911" s="421">
        <v>25500022</v>
      </c>
      <c r="B911" s="421" t="s">
        <v>930</v>
      </c>
      <c r="C911" s="422">
        <v>8165809</v>
      </c>
    </row>
    <row r="912" spans="1:3">
      <c r="A912" s="421">
        <v>25600072</v>
      </c>
      <c r="B912" s="421" t="s">
        <v>1226</v>
      </c>
      <c r="C912" s="422">
        <v>-65777.98</v>
      </c>
    </row>
    <row r="913" spans="1:3">
      <c r="A913" s="421">
        <v>25600081</v>
      </c>
      <c r="B913" s="421" t="s">
        <v>1111</v>
      </c>
      <c r="C913" s="422">
        <v>-3732622.57</v>
      </c>
    </row>
    <row r="914" spans="1:3">
      <c r="A914" s="421">
        <v>25600102</v>
      </c>
      <c r="B914" s="421" t="s">
        <v>1428</v>
      </c>
      <c r="C914" s="422">
        <v>25665.42</v>
      </c>
    </row>
    <row r="915" spans="1:3">
      <c r="A915" s="421">
        <v>25600111</v>
      </c>
      <c r="B915" s="421" t="s">
        <v>1429</v>
      </c>
      <c r="C915" s="422">
        <v>258989.19</v>
      </c>
    </row>
    <row r="916" spans="1:3">
      <c r="A916" s="421">
        <v>28200002</v>
      </c>
      <c r="B916" s="421" t="s">
        <v>206</v>
      </c>
      <c r="C916" s="422">
        <v>-487596237.23000002</v>
      </c>
    </row>
    <row r="917" spans="1:3">
      <c r="A917" s="421">
        <v>28200013</v>
      </c>
      <c r="B917" s="421" t="s">
        <v>207</v>
      </c>
      <c r="C917" s="422">
        <v>-38554878.359999999</v>
      </c>
    </row>
    <row r="918" spans="1:3">
      <c r="A918" s="421">
        <v>28200121</v>
      </c>
      <c r="B918" s="421" t="s">
        <v>208</v>
      </c>
      <c r="C918" s="422">
        <v>-1212250019.3900001</v>
      </c>
    </row>
    <row r="919" spans="1:3">
      <c r="A919" s="421">
        <v>28300031</v>
      </c>
      <c r="B919" s="421" t="s">
        <v>754</v>
      </c>
      <c r="C919" s="422">
        <v>-1606134.28</v>
      </c>
    </row>
    <row r="920" spans="1:3">
      <c r="A920" s="421">
        <v>28300033</v>
      </c>
      <c r="B920" s="421" t="s">
        <v>121</v>
      </c>
      <c r="C920" s="422">
        <v>-66628632.700000003</v>
      </c>
    </row>
    <row r="921" spans="1:3">
      <c r="A921" s="421">
        <v>28300041</v>
      </c>
      <c r="B921" s="421" t="s">
        <v>469</v>
      </c>
      <c r="C921" s="422">
        <v>-728740.38</v>
      </c>
    </row>
    <row r="922" spans="1:3">
      <c r="A922" s="421">
        <v>28300043</v>
      </c>
      <c r="B922" s="421" t="s">
        <v>122</v>
      </c>
      <c r="C922" s="422">
        <v>-16045119.210000001</v>
      </c>
    </row>
    <row r="923" spans="1:3">
      <c r="A923" s="421">
        <v>28300081</v>
      </c>
      <c r="B923" s="421" t="s">
        <v>1445</v>
      </c>
      <c r="C923" s="422">
        <v>-5240684.4000000004</v>
      </c>
    </row>
    <row r="924" spans="1:3">
      <c r="A924" s="421">
        <v>28300091</v>
      </c>
      <c r="B924" s="421" t="s">
        <v>1656</v>
      </c>
      <c r="C924" s="422">
        <v>-2930568.8</v>
      </c>
    </row>
    <row r="925" spans="1:3">
      <c r="A925" s="421">
        <v>28300152</v>
      </c>
      <c r="B925" s="421" t="s">
        <v>505</v>
      </c>
      <c r="C925" s="422">
        <v>-2264340.33</v>
      </c>
    </row>
    <row r="926" spans="1:3">
      <c r="A926" s="421">
        <v>28300162</v>
      </c>
      <c r="B926" s="421" t="s">
        <v>395</v>
      </c>
      <c r="C926" s="422">
        <v>-368413.21</v>
      </c>
    </row>
    <row r="927" spans="1:3">
      <c r="A927" s="421">
        <v>28300211</v>
      </c>
      <c r="B927" s="421" t="s">
        <v>2000</v>
      </c>
      <c r="C927" s="422">
        <v>-31686334.030000001</v>
      </c>
    </row>
    <row r="928" spans="1:3">
      <c r="A928" s="421">
        <v>28300221</v>
      </c>
      <c r="B928" s="421" t="s">
        <v>2001</v>
      </c>
      <c r="C928" s="422">
        <v>-6364792.1699999999</v>
      </c>
    </row>
    <row r="929" spans="1:3">
      <c r="A929" s="421">
        <v>28300232</v>
      </c>
      <c r="B929" s="421" t="s">
        <v>487</v>
      </c>
      <c r="C929" s="422">
        <v>-20767614.18</v>
      </c>
    </row>
    <row r="930" spans="1:3">
      <c r="A930" s="421">
        <v>28300252</v>
      </c>
      <c r="B930" s="421" t="s">
        <v>1326</v>
      </c>
      <c r="C930" s="422">
        <v>-6877873.1600000001</v>
      </c>
    </row>
    <row r="931" spans="1:3">
      <c r="A931" s="421">
        <v>28300262</v>
      </c>
      <c r="B931" s="421" t="s">
        <v>1327</v>
      </c>
      <c r="C931" s="422">
        <v>-2599686.63</v>
      </c>
    </row>
    <row r="932" spans="1:3">
      <c r="A932" s="421">
        <v>28300311</v>
      </c>
      <c r="B932" s="421" t="s">
        <v>2100</v>
      </c>
      <c r="C932" s="422">
        <v>-322027.31</v>
      </c>
    </row>
    <row r="933" spans="1:3">
      <c r="A933" s="421">
        <v>28300361</v>
      </c>
      <c r="B933" s="421" t="s">
        <v>67</v>
      </c>
      <c r="C933" s="422">
        <v>-73050689.5</v>
      </c>
    </row>
    <row r="934" spans="1:3">
      <c r="A934" s="421">
        <v>28300362</v>
      </c>
      <c r="B934" s="421" t="s">
        <v>68</v>
      </c>
      <c r="C934" s="422">
        <v>-201384.09</v>
      </c>
    </row>
    <row r="935" spans="1:3">
      <c r="A935" s="421">
        <v>28300431</v>
      </c>
      <c r="B935" s="421" t="s">
        <v>270</v>
      </c>
      <c r="C935" s="422">
        <v>-2064926.52</v>
      </c>
    </row>
    <row r="936" spans="1:3">
      <c r="A936" s="421">
        <v>28300501</v>
      </c>
      <c r="B936" s="421" t="s">
        <v>1169</v>
      </c>
      <c r="C936" s="422">
        <v>1561637.96</v>
      </c>
    </row>
    <row r="937" spans="1:3">
      <c r="A937" s="421">
        <v>28300503</v>
      </c>
      <c r="B937" s="421" t="s">
        <v>899</v>
      </c>
      <c r="C937" s="422">
        <v>-5182094.09</v>
      </c>
    </row>
    <row r="938" spans="1:3">
      <c r="A938" s="421">
        <v>28300511</v>
      </c>
      <c r="B938" s="421" t="s">
        <v>916</v>
      </c>
      <c r="C938" s="422">
        <v>-1350431.6</v>
      </c>
    </row>
    <row r="939" spans="1:3">
      <c r="A939" s="421">
        <v>28300561</v>
      </c>
      <c r="B939" s="421" t="s">
        <v>467</v>
      </c>
      <c r="C939" s="422">
        <v>-14926863.32</v>
      </c>
    </row>
    <row r="940" spans="1:3">
      <c r="A940" s="421">
        <v>28300581</v>
      </c>
      <c r="B940" s="421" t="s">
        <v>732</v>
      </c>
      <c r="C940" s="422">
        <v>-9155664.3300000001</v>
      </c>
    </row>
    <row r="941" spans="1:3">
      <c r="A941" s="421">
        <v>28300651</v>
      </c>
      <c r="B941" s="421" t="s">
        <v>563</v>
      </c>
      <c r="C941" s="422">
        <v>-9003174.4499999993</v>
      </c>
    </row>
    <row r="942" spans="1:3">
      <c r="A942" s="421">
        <v>28300661</v>
      </c>
      <c r="B942" s="421" t="s">
        <v>1112</v>
      </c>
      <c r="C942" s="422">
        <v>-9618761.25</v>
      </c>
    </row>
    <row r="943" spans="1:3">
      <c r="A943" s="421">
        <v>28300721</v>
      </c>
      <c r="B943" s="421" t="s">
        <v>1379</v>
      </c>
      <c r="C943" s="422">
        <v>-1049911.32</v>
      </c>
    </row>
    <row r="944" spans="1:3">
      <c r="A944" s="421">
        <v>28300731</v>
      </c>
      <c r="B944" s="421" t="s">
        <v>1516</v>
      </c>
      <c r="C944" s="422">
        <v>-6592282.8200000003</v>
      </c>
    </row>
    <row r="945" spans="1:3">
      <c r="A945" s="421">
        <v>28300741</v>
      </c>
      <c r="B945" s="421" t="s">
        <v>1701</v>
      </c>
      <c r="C945" s="422">
        <v>-746296.92</v>
      </c>
    </row>
    <row r="946" spans="1:3">
      <c r="A946" s="421">
        <v>28300761</v>
      </c>
      <c r="B946" s="421" t="s">
        <v>2024</v>
      </c>
      <c r="C946" s="422">
        <v>-1864309.65</v>
      </c>
    </row>
    <row r="947" spans="1:3">
      <c r="A947" s="421">
        <v>28302001</v>
      </c>
      <c r="B947" s="421" t="s">
        <v>1711</v>
      </c>
      <c r="C947" s="422">
        <v>-9717140.1199999992</v>
      </c>
    </row>
    <row r="948" spans="1:3">
      <c r="A948" s="421">
        <v>28302002</v>
      </c>
      <c r="B948" s="421" t="s">
        <v>1712</v>
      </c>
      <c r="C948" s="422">
        <v>-18892724.719999999</v>
      </c>
    </row>
    <row r="949" spans="1:3">
      <c r="A949" s="421">
        <v>28302011</v>
      </c>
      <c r="B949" s="421" t="s">
        <v>1713</v>
      </c>
      <c r="C949" s="422">
        <v>-3044433.4</v>
      </c>
    </row>
    <row r="950" spans="1:3">
      <c r="A950" s="421">
        <v>28302012</v>
      </c>
      <c r="B950" s="421" t="s">
        <v>1714</v>
      </c>
      <c r="C950" s="422">
        <v>-4858582.32</v>
      </c>
    </row>
    <row r="951" spans="1:3">
      <c r="A951" s="421">
        <v>28302021</v>
      </c>
      <c r="B951" s="421" t="s">
        <v>1715</v>
      </c>
      <c r="C951" s="422">
        <v>-9800891.4000000004</v>
      </c>
    </row>
    <row r="952" spans="1:3">
      <c r="A952" s="421">
        <v>28302022</v>
      </c>
      <c r="B952" s="421" t="s">
        <v>1716</v>
      </c>
      <c r="C952" s="422">
        <v>-3825176.18</v>
      </c>
    </row>
    <row r="953" spans="1:3">
      <c r="A953" s="421">
        <v>28302031</v>
      </c>
      <c r="B953" s="421" t="s">
        <v>1826</v>
      </c>
      <c r="C953" s="422">
        <v>-913691.31</v>
      </c>
    </row>
    <row r="954" spans="1:3">
      <c r="A954" s="421">
        <v>28302041</v>
      </c>
      <c r="B954" s="421" t="s">
        <v>1851</v>
      </c>
      <c r="C954" s="422">
        <v>-6618824.1500000004</v>
      </c>
    </row>
    <row r="955" spans="1:3">
      <c r="A955" s="421">
        <v>28302051</v>
      </c>
      <c r="B955" s="421" t="s">
        <v>1957</v>
      </c>
      <c r="C955" s="422">
        <v>-2116220.5499999998</v>
      </c>
    </row>
    <row r="956" spans="1:3">
      <c r="A956" s="421">
        <v>28302061</v>
      </c>
      <c r="B956" s="421" t="s">
        <v>1976</v>
      </c>
      <c r="C956" s="422">
        <v>-4096094.89</v>
      </c>
    </row>
    <row r="957" spans="1:3">
      <c r="A957" s="421">
        <v>28302071</v>
      </c>
      <c r="B957" s="421" t="s">
        <v>1977</v>
      </c>
      <c r="C957" s="422">
        <v>1237250</v>
      </c>
    </row>
    <row r="958" spans="1:3">
      <c r="A958" s="421">
        <v>41810000</v>
      </c>
      <c r="B958" s="421" t="s">
        <v>2070</v>
      </c>
      <c r="C958" s="422">
        <v>242758</v>
      </c>
    </row>
    <row r="959" spans="1:3">
      <c r="A959" s="421">
        <v>41900013</v>
      </c>
      <c r="B959" s="421" t="s">
        <v>2071</v>
      </c>
      <c r="C959" s="422">
        <v>-436361.6</v>
      </c>
    </row>
    <row r="960" spans="1:3">
      <c r="A960" s="421">
        <v>43800003</v>
      </c>
      <c r="B960" s="421" t="s">
        <v>953</v>
      </c>
      <c r="C960" s="422">
        <v>158830831.78</v>
      </c>
    </row>
    <row r="961" spans="1:3">
      <c r="A961" s="421">
        <v>43900003</v>
      </c>
      <c r="B961" s="421" t="s">
        <v>672</v>
      </c>
      <c r="C961" s="422">
        <v>5848610</v>
      </c>
    </row>
    <row r="962" spans="1:3">
      <c r="A962" s="421" t="s">
        <v>191</v>
      </c>
      <c r="C962" s="422">
        <v>-175722098.47</v>
      </c>
    </row>
    <row r="963" spans="1:3">
      <c r="A963" s="421" t="s">
        <v>639</v>
      </c>
      <c r="C963" s="422">
        <v>10391202002.959999</v>
      </c>
    </row>
    <row r="964" spans="1:3">
      <c r="A964" s="421" t="s">
        <v>2101</v>
      </c>
      <c r="C964" s="422">
        <v>-10391202002.959999</v>
      </c>
    </row>
    <row r="965" spans="1:3">
      <c r="C965" s="422">
        <v>2588973.71</v>
      </c>
    </row>
    <row r="966" spans="1:3">
      <c r="C966" s="422">
        <v>1410359.14</v>
      </c>
    </row>
  </sheetData>
  <sortState ref="F2:G8">
    <sortCondition ref="F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031"/>
  <sheetViews>
    <sheetView topLeftCell="B1" workbookViewId="0">
      <selection activeCell="G5" sqref="G5"/>
    </sheetView>
  </sheetViews>
  <sheetFormatPr defaultColWidth="9.109375" defaultRowHeight="14.4"/>
  <cols>
    <col min="1" max="1" width="44" style="412" bestFit="1" customWidth="1"/>
    <col min="2" max="2" width="41.44140625" style="412" bestFit="1" customWidth="1"/>
    <col min="3" max="3" width="17.33203125" style="412" bestFit="1" customWidth="1"/>
    <col min="4" max="6" width="9.109375" style="412"/>
    <col min="7" max="7" width="10.109375" style="412" bestFit="1" customWidth="1"/>
    <col min="8" max="8" width="49.44140625" style="412" customWidth="1"/>
    <col min="9" max="9" width="12.109375" style="412" customWidth="1"/>
    <col min="10" max="11" width="9.109375" style="412"/>
    <col min="12" max="12" width="61.109375" style="412" bestFit="1" customWidth="1"/>
    <col min="13" max="16384" width="9.109375" style="412"/>
  </cols>
  <sheetData>
    <row r="1" spans="1:12">
      <c r="I1" s="412" t="s">
        <v>2073</v>
      </c>
      <c r="J1" s="412" t="s">
        <v>2074</v>
      </c>
      <c r="K1" s="412" t="s">
        <v>530</v>
      </c>
    </row>
    <row r="2" spans="1:12">
      <c r="A2" s="412">
        <v>10100501</v>
      </c>
      <c r="B2" s="412" t="s">
        <v>438</v>
      </c>
      <c r="C2" s="413">
        <v>9037896070.3899994</v>
      </c>
      <c r="E2" s="413"/>
      <c r="G2" s="412">
        <v>16502133</v>
      </c>
      <c r="H2" s="412" t="s">
        <v>2072</v>
      </c>
      <c r="L2" s="412" t="s">
        <v>2075</v>
      </c>
    </row>
    <row r="3" spans="1:12">
      <c r="A3" s="412">
        <v>10100502</v>
      </c>
      <c r="B3" s="412" t="s">
        <v>439</v>
      </c>
      <c r="C3" s="413">
        <v>3249516923.6199999</v>
      </c>
      <c r="E3" s="413"/>
      <c r="G3" s="412">
        <v>23200221</v>
      </c>
      <c r="H3" s="412" t="s">
        <v>2067</v>
      </c>
      <c r="L3" s="412" t="s">
        <v>2076</v>
      </c>
    </row>
    <row r="4" spans="1:12">
      <c r="A4" s="412">
        <v>10100503</v>
      </c>
      <c r="B4" s="412" t="s">
        <v>440</v>
      </c>
      <c r="C4" s="413">
        <v>469588125.06</v>
      </c>
      <c r="E4" s="413"/>
      <c r="G4" s="412">
        <v>23200873</v>
      </c>
      <c r="H4" s="412" t="s">
        <v>2068</v>
      </c>
      <c r="K4" s="412">
        <v>56</v>
      </c>
      <c r="L4" s="412" t="s">
        <v>2078</v>
      </c>
    </row>
    <row r="5" spans="1:12">
      <c r="A5" s="412">
        <v>10110013</v>
      </c>
      <c r="B5" s="412" t="s">
        <v>1256</v>
      </c>
      <c r="C5" s="413">
        <v>1008615.62</v>
      </c>
      <c r="E5" s="413"/>
      <c r="G5" s="412">
        <v>25400381</v>
      </c>
      <c r="H5" s="412" t="s">
        <v>2069</v>
      </c>
      <c r="L5" s="412" t="s">
        <v>2077</v>
      </c>
    </row>
    <row r="6" spans="1:12">
      <c r="A6" s="412">
        <v>10500501</v>
      </c>
      <c r="B6" s="412" t="s">
        <v>441</v>
      </c>
      <c r="C6" s="413">
        <v>50240405.149999999</v>
      </c>
      <c r="E6" s="413"/>
    </row>
    <row r="7" spans="1:12">
      <c r="A7" s="412">
        <v>10500502</v>
      </c>
      <c r="B7" s="412" t="s">
        <v>442</v>
      </c>
      <c r="C7" s="413">
        <v>6138607.2300000004</v>
      </c>
      <c r="E7" s="413"/>
    </row>
    <row r="8" spans="1:12">
      <c r="A8" s="412">
        <v>10600501</v>
      </c>
      <c r="B8" s="412" t="s">
        <v>443</v>
      </c>
      <c r="C8" s="413">
        <v>20145101.18</v>
      </c>
      <c r="E8" s="413"/>
    </row>
    <row r="9" spans="1:12">
      <c r="A9" s="412">
        <v>10600502</v>
      </c>
      <c r="B9" s="412" t="s">
        <v>444</v>
      </c>
      <c r="C9" s="413">
        <v>40773519.57</v>
      </c>
      <c r="E9" s="413"/>
    </row>
    <row r="10" spans="1:12">
      <c r="A10" s="412">
        <v>10600503</v>
      </c>
      <c r="B10" s="412" t="s">
        <v>1199</v>
      </c>
      <c r="C10" s="413">
        <v>257940.61</v>
      </c>
      <c r="E10" s="413"/>
    </row>
    <row r="11" spans="1:12">
      <c r="A11" s="412">
        <v>10700013</v>
      </c>
      <c r="B11" s="412" t="s">
        <v>920</v>
      </c>
      <c r="C11" s="413">
        <v>3059427.6</v>
      </c>
      <c r="E11" s="413"/>
    </row>
    <row r="12" spans="1:12">
      <c r="A12" s="412">
        <v>10700023</v>
      </c>
      <c r="B12" s="412" t="s">
        <v>1198</v>
      </c>
      <c r="C12" s="413">
        <v>-393750</v>
      </c>
      <c r="E12" s="413"/>
    </row>
    <row r="13" spans="1:12">
      <c r="A13" s="412">
        <v>10700501</v>
      </c>
      <c r="B13" s="412" t="s">
        <v>195</v>
      </c>
      <c r="C13" s="413">
        <v>201738815.49000001</v>
      </c>
      <c r="E13" s="413"/>
    </row>
    <row r="14" spans="1:12">
      <c r="A14" s="412">
        <v>10700502</v>
      </c>
      <c r="B14" s="412" t="s">
        <v>445</v>
      </c>
      <c r="C14" s="413">
        <v>66869312.140000001</v>
      </c>
      <c r="E14" s="413"/>
    </row>
    <row r="15" spans="1:12">
      <c r="A15" s="412">
        <v>10700503</v>
      </c>
      <c r="B15" s="412" t="s">
        <v>988</v>
      </c>
      <c r="C15" s="413">
        <v>46010623.68</v>
      </c>
      <c r="E15" s="413"/>
    </row>
    <row r="16" spans="1:12">
      <c r="A16" s="412">
        <v>10700601</v>
      </c>
      <c r="B16" s="412" t="s">
        <v>1736</v>
      </c>
      <c r="C16" s="413">
        <v>221200</v>
      </c>
      <c r="E16" s="413"/>
    </row>
    <row r="17" spans="1:5">
      <c r="A17" s="412">
        <v>10700602</v>
      </c>
      <c r="B17" s="412" t="s">
        <v>1737</v>
      </c>
      <c r="C17" s="413">
        <v>899379.6</v>
      </c>
      <c r="E17" s="413"/>
    </row>
    <row r="18" spans="1:5">
      <c r="A18" s="412">
        <v>10800061</v>
      </c>
      <c r="B18" s="412" t="s">
        <v>452</v>
      </c>
      <c r="C18" s="413">
        <v>-74850658</v>
      </c>
      <c r="E18" s="413"/>
    </row>
    <row r="19" spans="1:5">
      <c r="A19" s="412">
        <v>10800062</v>
      </c>
      <c r="B19" s="412" t="s">
        <v>452</v>
      </c>
      <c r="C19" s="413">
        <v>-251172831</v>
      </c>
      <c r="E19" s="413"/>
    </row>
    <row r="20" spans="1:5">
      <c r="A20" s="412">
        <v>10800071</v>
      </c>
      <c r="B20" s="412" t="s">
        <v>453</v>
      </c>
      <c r="C20" s="413">
        <v>74850658</v>
      </c>
      <c r="E20" s="413"/>
    </row>
    <row r="21" spans="1:5">
      <c r="A21" s="412">
        <v>10800072</v>
      </c>
      <c r="B21" s="412" t="s">
        <v>453</v>
      </c>
      <c r="C21" s="413">
        <v>251172831</v>
      </c>
      <c r="E21" s="413"/>
    </row>
    <row r="22" spans="1:5">
      <c r="A22" s="412">
        <v>10800501</v>
      </c>
      <c r="B22" s="412" t="s">
        <v>275</v>
      </c>
      <c r="C22" s="413">
        <v>-3353788131.6500001</v>
      </c>
    </row>
    <row r="23" spans="1:5">
      <c r="A23" s="412">
        <v>10800502</v>
      </c>
      <c r="B23" s="412" t="s">
        <v>276</v>
      </c>
      <c r="C23" s="413">
        <v>-1237378122.26</v>
      </c>
    </row>
    <row r="24" spans="1:5">
      <c r="A24" s="412">
        <v>10800503</v>
      </c>
      <c r="B24" s="412" t="s">
        <v>547</v>
      </c>
      <c r="C24" s="413">
        <v>-93395799.010000005</v>
      </c>
      <c r="E24" s="413"/>
    </row>
    <row r="25" spans="1:5">
      <c r="A25" s="412">
        <v>10800541</v>
      </c>
      <c r="B25" s="412" t="s">
        <v>29</v>
      </c>
      <c r="C25" s="413">
        <v>4843330.3899999997</v>
      </c>
      <c r="E25" s="413"/>
    </row>
    <row r="26" spans="1:5">
      <c r="A26" s="412">
        <v>10800543</v>
      </c>
      <c r="B26" s="412" t="s">
        <v>30</v>
      </c>
      <c r="C26" s="413">
        <v>291094.58</v>
      </c>
      <c r="E26" s="413"/>
    </row>
    <row r="27" spans="1:5">
      <c r="A27" s="412">
        <v>10800552</v>
      </c>
      <c r="B27" s="412" t="s">
        <v>548</v>
      </c>
      <c r="C27" s="413">
        <v>1733630.38</v>
      </c>
      <c r="E27" s="413"/>
    </row>
    <row r="28" spans="1:5">
      <c r="A28" s="412">
        <v>11100501</v>
      </c>
      <c r="B28" s="412" t="s">
        <v>371</v>
      </c>
      <c r="C28" s="413">
        <v>-26605284.02</v>
      </c>
      <c r="E28" s="413"/>
    </row>
    <row r="29" spans="1:5">
      <c r="A29" s="412">
        <v>11100502</v>
      </c>
      <c r="B29" s="412" t="s">
        <v>372</v>
      </c>
      <c r="C29" s="413">
        <v>-7953145.4800000004</v>
      </c>
      <c r="E29" s="413"/>
    </row>
    <row r="30" spans="1:5">
      <c r="A30" s="412">
        <v>11100503</v>
      </c>
      <c r="B30" s="412" t="s">
        <v>373</v>
      </c>
      <c r="C30" s="413">
        <v>-90850890.5</v>
      </c>
      <c r="E30" s="413"/>
    </row>
    <row r="31" spans="1:5">
      <c r="A31" s="412">
        <v>11400001</v>
      </c>
      <c r="B31" s="412" t="s">
        <v>101</v>
      </c>
      <c r="C31" s="413">
        <v>946172.25</v>
      </c>
      <c r="E31" s="413"/>
    </row>
    <row r="32" spans="1:5">
      <c r="A32" s="412">
        <v>11400011</v>
      </c>
      <c r="B32" s="412" t="s">
        <v>1005</v>
      </c>
      <c r="C32" s="413">
        <v>302358.01</v>
      </c>
      <c r="E32" s="413"/>
    </row>
    <row r="33" spans="1:5">
      <c r="A33" s="412">
        <v>11400031</v>
      </c>
      <c r="B33" s="412" t="s">
        <v>812</v>
      </c>
      <c r="C33" s="413">
        <v>76622596.840000004</v>
      </c>
      <c r="E33" s="413"/>
    </row>
    <row r="34" spans="1:5">
      <c r="A34" s="412">
        <v>11400061</v>
      </c>
      <c r="B34" s="412" t="s">
        <v>736</v>
      </c>
      <c r="C34" s="413">
        <v>156960790.84</v>
      </c>
      <c r="E34" s="413"/>
    </row>
    <row r="35" spans="1:5">
      <c r="A35" s="412">
        <v>11400071</v>
      </c>
      <c r="B35" s="412" t="s">
        <v>1054</v>
      </c>
      <c r="C35" s="413">
        <v>16950332.899999999</v>
      </c>
      <c r="E35" s="413"/>
    </row>
    <row r="36" spans="1:5">
      <c r="A36" s="412">
        <v>11400091</v>
      </c>
      <c r="B36" s="412" t="s">
        <v>1506</v>
      </c>
      <c r="C36" s="413">
        <v>31009424.030000001</v>
      </c>
    </row>
    <row r="37" spans="1:5">
      <c r="A37" s="412">
        <v>11500001</v>
      </c>
      <c r="B37" s="412" t="s">
        <v>476</v>
      </c>
      <c r="C37" s="413">
        <v>-863039</v>
      </c>
    </row>
    <row r="38" spans="1:5">
      <c r="A38" s="412">
        <v>11500011</v>
      </c>
      <c r="B38" s="412" t="s">
        <v>320</v>
      </c>
      <c r="C38" s="413">
        <v>-302358.01</v>
      </c>
      <c r="E38" s="413"/>
    </row>
    <row r="39" spans="1:5">
      <c r="A39" s="412">
        <v>11500031</v>
      </c>
      <c r="B39" s="412" t="s">
        <v>695</v>
      </c>
      <c r="C39" s="413">
        <v>-57389063.659999996</v>
      </c>
      <c r="E39" s="413"/>
    </row>
    <row r="40" spans="1:5">
      <c r="A40" s="412">
        <v>11500041</v>
      </c>
      <c r="B40" s="412" t="s">
        <v>727</v>
      </c>
      <c r="C40" s="413">
        <v>-30643598.399999999</v>
      </c>
      <c r="E40" s="413"/>
    </row>
    <row r="41" spans="1:5">
      <c r="A41" s="412">
        <v>11500051</v>
      </c>
      <c r="B41" s="412" t="s">
        <v>1055</v>
      </c>
      <c r="C41" s="413">
        <v>-14841654.189999999</v>
      </c>
      <c r="E41" s="413"/>
    </row>
    <row r="42" spans="1:5">
      <c r="A42" s="412">
        <v>11500061</v>
      </c>
      <c r="B42" s="412" t="s">
        <v>1508</v>
      </c>
      <c r="C42" s="413">
        <v>-3100199.82</v>
      </c>
      <c r="E42" s="413"/>
    </row>
    <row r="43" spans="1:5">
      <c r="A43" s="412">
        <v>11730002</v>
      </c>
      <c r="B43" s="412" t="s">
        <v>321</v>
      </c>
      <c r="C43" s="413">
        <v>8654564.4700000007</v>
      </c>
      <c r="E43" s="413"/>
    </row>
    <row r="44" spans="1:5">
      <c r="A44" s="412">
        <v>12100503</v>
      </c>
      <c r="B44" s="412" t="s">
        <v>374</v>
      </c>
      <c r="C44" s="413">
        <v>-3280730.75</v>
      </c>
      <c r="E44" s="413"/>
    </row>
    <row r="45" spans="1:5">
      <c r="A45" s="412">
        <v>12100513</v>
      </c>
      <c r="B45" s="412" t="s">
        <v>375</v>
      </c>
      <c r="C45" s="413">
        <v>4795926.91</v>
      </c>
      <c r="E45" s="413"/>
    </row>
    <row r="46" spans="1:5">
      <c r="A46" s="412">
        <v>12200503</v>
      </c>
      <c r="B46" s="412" t="s">
        <v>376</v>
      </c>
      <c r="C46" s="413">
        <v>-421167.78</v>
      </c>
      <c r="E46" s="413"/>
    </row>
    <row r="47" spans="1:5">
      <c r="A47" s="412">
        <v>12310000</v>
      </c>
      <c r="B47" s="412" t="s">
        <v>416</v>
      </c>
      <c r="C47" s="413">
        <v>29622649</v>
      </c>
      <c r="E47" s="413"/>
    </row>
    <row r="48" spans="1:5">
      <c r="A48" s="412">
        <v>12400043</v>
      </c>
      <c r="B48" s="412" t="s">
        <v>594</v>
      </c>
      <c r="C48" s="413">
        <v>48158951.210000001</v>
      </c>
      <c r="E48" s="413"/>
    </row>
    <row r="49" spans="1:5">
      <c r="A49" s="412">
        <v>12400503</v>
      </c>
      <c r="B49" s="412" t="s">
        <v>171</v>
      </c>
      <c r="C49" s="413">
        <v>564958.81000000006</v>
      </c>
    </row>
    <row r="50" spans="1:5">
      <c r="A50" s="412">
        <v>12400553</v>
      </c>
      <c r="B50" s="412" t="s">
        <v>927</v>
      </c>
      <c r="C50" s="413">
        <v>1329690.3500000001</v>
      </c>
    </row>
    <row r="51" spans="1:5">
      <c r="A51" s="412">
        <v>12400723</v>
      </c>
      <c r="B51" s="412" t="s">
        <v>1227</v>
      </c>
      <c r="C51" s="413">
        <v>42156</v>
      </c>
      <c r="E51" s="413"/>
    </row>
    <row r="52" spans="1:5">
      <c r="A52" s="412">
        <v>12800001</v>
      </c>
      <c r="B52" s="412" t="s">
        <v>1309</v>
      </c>
      <c r="C52" s="413">
        <v>18500000</v>
      </c>
      <c r="E52" s="413"/>
    </row>
    <row r="53" spans="1:5">
      <c r="A53" s="412">
        <v>12800011</v>
      </c>
      <c r="B53" s="412" t="s">
        <v>1496</v>
      </c>
      <c r="C53" s="413">
        <v>1661759.95</v>
      </c>
      <c r="E53" s="413"/>
    </row>
    <row r="54" spans="1:5">
      <c r="A54" s="412">
        <v>13100543</v>
      </c>
      <c r="B54" s="412" t="s">
        <v>810</v>
      </c>
      <c r="C54" s="413">
        <v>73985.89</v>
      </c>
      <c r="E54" s="413"/>
    </row>
    <row r="55" spans="1:5">
      <c r="A55" s="412">
        <v>13100563</v>
      </c>
      <c r="B55" s="412" t="s">
        <v>1597</v>
      </c>
      <c r="C55" s="413">
        <v>271201.11</v>
      </c>
      <c r="E55" s="413"/>
    </row>
    <row r="56" spans="1:5">
      <c r="A56" s="412">
        <v>13100573</v>
      </c>
      <c r="B56" s="412" t="s">
        <v>281</v>
      </c>
      <c r="C56" s="413">
        <v>15366.5</v>
      </c>
      <c r="E56" s="413"/>
    </row>
    <row r="57" spans="1:5">
      <c r="A57" s="412">
        <v>13101003</v>
      </c>
      <c r="B57" s="412" t="s">
        <v>1598</v>
      </c>
      <c r="C57" s="413">
        <v>6122048.9400000004</v>
      </c>
      <c r="E57" s="413"/>
    </row>
    <row r="58" spans="1:5">
      <c r="A58" s="412">
        <v>13101023</v>
      </c>
      <c r="B58" s="412" t="s">
        <v>908</v>
      </c>
      <c r="C58" s="413">
        <v>12038909.359999999</v>
      </c>
      <c r="E58" s="413"/>
    </row>
    <row r="59" spans="1:5">
      <c r="A59" s="412">
        <v>13101033</v>
      </c>
      <c r="B59" s="412" t="s">
        <v>1600</v>
      </c>
      <c r="C59" s="413">
        <v>381528.95</v>
      </c>
      <c r="E59" s="413"/>
    </row>
    <row r="60" spans="1:5">
      <c r="A60" s="412">
        <v>13101093</v>
      </c>
      <c r="B60" s="412" t="s">
        <v>335</v>
      </c>
      <c r="C60" s="413">
        <v>-14490.04</v>
      </c>
      <c r="E60" s="413"/>
    </row>
    <row r="61" spans="1:5">
      <c r="A61" s="412">
        <v>13101113</v>
      </c>
      <c r="B61" s="412" t="s">
        <v>130</v>
      </c>
      <c r="C61" s="413">
        <v>-9892143.7899999991</v>
      </c>
      <c r="E61" s="413"/>
    </row>
    <row r="62" spans="1:5">
      <c r="A62" s="412">
        <v>13101123</v>
      </c>
      <c r="B62" s="412" t="s">
        <v>89</v>
      </c>
      <c r="C62" s="413">
        <v>-1697733.86</v>
      </c>
      <c r="E62" s="413"/>
    </row>
    <row r="63" spans="1:5">
      <c r="A63" s="412">
        <v>13101163</v>
      </c>
      <c r="B63" s="412" t="s">
        <v>200</v>
      </c>
      <c r="C63" s="413">
        <v>96697.65</v>
      </c>
      <c r="E63" s="413"/>
    </row>
    <row r="64" spans="1:5">
      <c r="A64" s="412">
        <v>13101183</v>
      </c>
      <c r="B64" s="412" t="s">
        <v>844</v>
      </c>
      <c r="C64" s="413">
        <v>1032068.11</v>
      </c>
      <c r="E64" s="413"/>
    </row>
    <row r="65" spans="1:5">
      <c r="A65" s="412">
        <v>13101193</v>
      </c>
      <c r="B65" s="412" t="s">
        <v>1247</v>
      </c>
      <c r="C65" s="413">
        <v>7092.5</v>
      </c>
      <c r="E65" s="413"/>
    </row>
    <row r="66" spans="1:5">
      <c r="A66" s="412">
        <v>13101253</v>
      </c>
      <c r="B66" s="412" t="s">
        <v>1072</v>
      </c>
      <c r="C66" s="413">
        <v>586211.62</v>
      </c>
      <c r="E66" s="413"/>
    </row>
    <row r="67" spans="1:5">
      <c r="A67" s="412">
        <v>13109003</v>
      </c>
      <c r="B67" s="412" t="s">
        <v>1642</v>
      </c>
      <c r="C67" s="413">
        <v>6353.69</v>
      </c>
      <c r="E67" s="413"/>
    </row>
    <row r="68" spans="1:5">
      <c r="A68" s="412">
        <v>13400021</v>
      </c>
      <c r="B68" s="412" t="s">
        <v>654</v>
      </c>
      <c r="C68" s="413">
        <v>7196084.2000000002</v>
      </c>
      <c r="E68" s="413"/>
    </row>
    <row r="69" spans="1:5">
      <c r="A69" s="412">
        <v>13400031</v>
      </c>
      <c r="B69" s="412" t="s">
        <v>655</v>
      </c>
      <c r="C69" s="413">
        <v>-7196084.2000000002</v>
      </c>
      <c r="E69" s="413"/>
    </row>
    <row r="70" spans="1:5">
      <c r="A70" s="412">
        <v>13400073</v>
      </c>
      <c r="B70" s="412" t="s">
        <v>529</v>
      </c>
      <c r="C70" s="413">
        <v>4814556.7</v>
      </c>
      <c r="E70" s="413"/>
    </row>
    <row r="71" spans="1:5">
      <c r="A71" s="412">
        <v>13400111</v>
      </c>
      <c r="B71" s="412" t="s">
        <v>544</v>
      </c>
      <c r="C71" s="413">
        <v>145714</v>
      </c>
      <c r="E71" s="413"/>
    </row>
    <row r="72" spans="1:5">
      <c r="A72" s="412">
        <v>13400123</v>
      </c>
      <c r="B72" s="412" t="s">
        <v>1192</v>
      </c>
      <c r="C72" s="413">
        <v>413795.32</v>
      </c>
      <c r="E72" s="413"/>
    </row>
    <row r="73" spans="1:5">
      <c r="A73" s="412">
        <v>13400211</v>
      </c>
      <c r="B73" s="412" t="s">
        <v>1248</v>
      </c>
      <c r="C73" s="413">
        <v>52300</v>
      </c>
      <c r="E73" s="413"/>
    </row>
    <row r="74" spans="1:5">
      <c r="A74" s="412">
        <v>13400241</v>
      </c>
      <c r="B74" s="412" t="s">
        <v>1839</v>
      </c>
      <c r="C74" s="413">
        <v>449616</v>
      </c>
    </row>
    <row r="75" spans="1:5">
      <c r="A75" s="412">
        <v>13400261</v>
      </c>
      <c r="B75" s="412" t="s">
        <v>1934</v>
      </c>
      <c r="C75" s="413">
        <v>29580</v>
      </c>
      <c r="E75" s="413"/>
    </row>
    <row r="76" spans="1:5">
      <c r="A76" s="412">
        <v>13400271</v>
      </c>
      <c r="B76" s="412" t="s">
        <v>1303</v>
      </c>
      <c r="C76" s="413">
        <v>625379.81000000006</v>
      </c>
    </row>
    <row r="77" spans="1:5">
      <c r="A77" s="412">
        <v>13400281</v>
      </c>
      <c r="B77" s="412" t="s">
        <v>1285</v>
      </c>
      <c r="C77" s="413">
        <v>368449.35</v>
      </c>
    </row>
    <row r="78" spans="1:5">
      <c r="A78" s="412">
        <v>13400311</v>
      </c>
      <c r="B78" s="412" t="s">
        <v>1666</v>
      </c>
      <c r="C78" s="413">
        <v>194700</v>
      </c>
    </row>
    <row r="79" spans="1:5">
      <c r="A79" s="412">
        <v>13400321</v>
      </c>
      <c r="B79" s="412" t="s">
        <v>2057</v>
      </c>
      <c r="C79" s="413">
        <v>44370</v>
      </c>
      <c r="E79" s="413"/>
    </row>
    <row r="80" spans="1:5">
      <c r="A80" s="412">
        <v>13400332</v>
      </c>
      <c r="B80" s="412" t="s">
        <v>2007</v>
      </c>
      <c r="C80" s="413">
        <v>596750.53</v>
      </c>
      <c r="E80" s="413"/>
    </row>
    <row r="81" spans="1:5">
      <c r="A81" s="412">
        <v>13500003</v>
      </c>
      <c r="B81" s="412" t="s">
        <v>691</v>
      </c>
      <c r="C81" s="413">
        <v>31078.06</v>
      </c>
      <c r="E81" s="413"/>
    </row>
    <row r="82" spans="1:5">
      <c r="A82" s="412">
        <v>13500051</v>
      </c>
      <c r="B82" s="412" t="s">
        <v>148</v>
      </c>
      <c r="C82" s="413">
        <v>73353</v>
      </c>
      <c r="E82" s="413"/>
    </row>
    <row r="83" spans="1:5">
      <c r="A83" s="412">
        <v>13500061</v>
      </c>
      <c r="B83" s="412" t="s">
        <v>650</v>
      </c>
      <c r="C83" s="413">
        <v>1938403</v>
      </c>
    </row>
    <row r="84" spans="1:5">
      <c r="A84" s="412">
        <v>13500071</v>
      </c>
      <c r="B84" s="412" t="s">
        <v>651</v>
      </c>
      <c r="C84" s="413">
        <v>1073505</v>
      </c>
    </row>
    <row r="85" spans="1:5">
      <c r="A85" s="412">
        <v>13500183</v>
      </c>
      <c r="B85" s="412" t="s">
        <v>1210</v>
      </c>
      <c r="C85" s="413">
        <v>100000</v>
      </c>
      <c r="E85" s="413"/>
    </row>
    <row r="86" spans="1:5">
      <c r="A86" s="412">
        <v>13500192</v>
      </c>
      <c r="B86" s="412" t="s">
        <v>1332</v>
      </c>
      <c r="C86" s="413">
        <v>6000</v>
      </c>
      <c r="E86" s="413"/>
    </row>
    <row r="87" spans="1:5">
      <c r="A87" s="412">
        <v>13500201</v>
      </c>
      <c r="B87" s="412" t="s">
        <v>1498</v>
      </c>
      <c r="C87" s="413">
        <v>554373.72</v>
      </c>
      <c r="E87" s="413"/>
    </row>
    <row r="88" spans="1:5">
      <c r="A88" s="412">
        <v>14100311</v>
      </c>
      <c r="B88" s="412" t="s">
        <v>51</v>
      </c>
      <c r="C88" s="413">
        <v>3312955.02</v>
      </c>
      <c r="E88" s="413"/>
    </row>
    <row r="89" spans="1:5">
      <c r="A89" s="412">
        <v>14200003</v>
      </c>
      <c r="B89" s="412" t="s">
        <v>142</v>
      </c>
      <c r="C89" s="412">
        <v>-500</v>
      </c>
      <c r="E89" s="413"/>
    </row>
    <row r="90" spans="1:5">
      <c r="A90" s="412">
        <v>14200201</v>
      </c>
      <c r="B90" s="412" t="s">
        <v>1607</v>
      </c>
      <c r="C90" s="413">
        <v>130331658.79000001</v>
      </c>
      <c r="E90" s="413"/>
    </row>
    <row r="91" spans="1:5">
      <c r="A91" s="412">
        <v>14200202</v>
      </c>
      <c r="B91" s="412" t="s">
        <v>1608</v>
      </c>
      <c r="C91" s="413">
        <v>36662725.880000003</v>
      </c>
      <c r="E91" s="413"/>
    </row>
    <row r="92" spans="1:5">
      <c r="A92" s="412">
        <v>14200203</v>
      </c>
      <c r="B92" s="412" t="s">
        <v>1609</v>
      </c>
      <c r="C92" s="413">
        <v>-14845716.390000001</v>
      </c>
      <c r="E92" s="413"/>
    </row>
    <row r="93" spans="1:5">
      <c r="A93" s="412">
        <v>14200213</v>
      </c>
      <c r="B93" s="412" t="s">
        <v>1626</v>
      </c>
      <c r="C93" s="413">
        <v>-15170.6</v>
      </c>
      <c r="E93" s="413"/>
    </row>
    <row r="94" spans="1:5">
      <c r="A94" s="412">
        <v>14200223</v>
      </c>
      <c r="B94" s="412" t="s">
        <v>1627</v>
      </c>
      <c r="C94" s="413">
        <v>24652.89</v>
      </c>
      <c r="E94" s="413"/>
    </row>
    <row r="95" spans="1:5">
      <c r="A95" s="412">
        <v>14200253</v>
      </c>
      <c r="B95" s="412" t="s">
        <v>1610</v>
      </c>
      <c r="C95" s="413">
        <v>-24012.82</v>
      </c>
      <c r="E95" s="413"/>
    </row>
    <row r="96" spans="1:5">
      <c r="A96" s="412">
        <v>14300062</v>
      </c>
      <c r="B96" s="412" t="s">
        <v>1391</v>
      </c>
      <c r="C96" s="413">
        <v>17179682.5</v>
      </c>
      <c r="E96" s="413"/>
    </row>
    <row r="97" spans="1:5">
      <c r="A97" s="412">
        <v>14300072</v>
      </c>
      <c r="B97" s="412" t="s">
        <v>947</v>
      </c>
      <c r="C97" s="413">
        <v>153143.9</v>
      </c>
      <c r="E97" s="413"/>
    </row>
    <row r="98" spans="1:5">
      <c r="A98" s="412">
        <v>14300081</v>
      </c>
      <c r="B98" s="412" t="s">
        <v>226</v>
      </c>
      <c r="C98" s="413">
        <v>2993.09</v>
      </c>
    </row>
    <row r="99" spans="1:5">
      <c r="A99" s="412">
        <v>14300082</v>
      </c>
      <c r="B99" s="412" t="s">
        <v>1951</v>
      </c>
      <c r="C99" s="413">
        <v>287789.3</v>
      </c>
      <c r="E99" s="413"/>
    </row>
    <row r="100" spans="1:5">
      <c r="A100" s="412">
        <v>14300141</v>
      </c>
      <c r="B100" s="412" t="s">
        <v>893</v>
      </c>
      <c r="C100" s="413">
        <v>23462148.879999999</v>
      </c>
    </row>
    <row r="101" spans="1:5">
      <c r="A101" s="412">
        <v>14300151</v>
      </c>
      <c r="B101" s="412" t="s">
        <v>894</v>
      </c>
      <c r="C101" s="413">
        <v>965272.61</v>
      </c>
    </row>
    <row r="102" spans="1:5">
      <c r="A102" s="412">
        <v>14300171</v>
      </c>
      <c r="B102" s="412" t="s">
        <v>355</v>
      </c>
      <c r="C102" s="413">
        <v>12551013.07</v>
      </c>
    </row>
    <row r="103" spans="1:5">
      <c r="A103" s="412">
        <v>14300241</v>
      </c>
      <c r="B103" s="412" t="s">
        <v>1703</v>
      </c>
      <c r="C103" s="413">
        <v>60750</v>
      </c>
      <c r="E103" s="413"/>
    </row>
    <row r="104" spans="1:5">
      <c r="A104" s="412">
        <v>14300261</v>
      </c>
      <c r="B104" s="412" t="s">
        <v>210</v>
      </c>
      <c r="C104" s="413">
        <v>4394821.01</v>
      </c>
      <c r="E104" s="413"/>
    </row>
    <row r="105" spans="1:5">
      <c r="A105" s="412">
        <v>14300333</v>
      </c>
      <c r="B105" s="412" t="s">
        <v>461</v>
      </c>
      <c r="C105" s="413">
        <v>48601.98</v>
      </c>
      <c r="E105" s="413"/>
    </row>
    <row r="106" spans="1:5">
      <c r="A106" s="412">
        <v>14300341</v>
      </c>
      <c r="B106" s="412" t="s">
        <v>1647</v>
      </c>
      <c r="C106" s="412">
        <v>0.01</v>
      </c>
      <c r="E106" s="413"/>
    </row>
    <row r="107" spans="1:5">
      <c r="A107" s="412">
        <v>14300703</v>
      </c>
      <c r="B107" s="412" t="s">
        <v>1611</v>
      </c>
      <c r="C107" s="413">
        <v>7194527.4100000001</v>
      </c>
      <c r="E107" s="413"/>
    </row>
    <row r="108" spans="1:5">
      <c r="A108" s="412">
        <v>14300713</v>
      </c>
      <c r="B108" s="412" t="s">
        <v>1612</v>
      </c>
      <c r="C108" s="413">
        <v>28893.18</v>
      </c>
      <c r="E108" s="413"/>
    </row>
    <row r="109" spans="1:5">
      <c r="A109" s="412">
        <v>14300733</v>
      </c>
      <c r="B109" s="412" t="s">
        <v>1613</v>
      </c>
      <c r="C109" s="413">
        <v>15757280.210000001</v>
      </c>
      <c r="E109" s="413"/>
    </row>
    <row r="110" spans="1:5">
      <c r="A110" s="412">
        <v>14300743</v>
      </c>
      <c r="B110" s="412" t="s">
        <v>1614</v>
      </c>
      <c r="C110" s="413">
        <v>682158.27</v>
      </c>
      <c r="E110" s="413"/>
    </row>
    <row r="111" spans="1:5">
      <c r="A111" s="412">
        <v>14300763</v>
      </c>
      <c r="B111" s="412" t="s">
        <v>1582</v>
      </c>
      <c r="C111" s="413">
        <v>1602158.79</v>
      </c>
      <c r="E111" s="413"/>
    </row>
    <row r="112" spans="1:5">
      <c r="A112" s="412">
        <v>14300921</v>
      </c>
      <c r="B112" s="412" t="s">
        <v>446</v>
      </c>
      <c r="C112" s="413">
        <v>667342.82999999996</v>
      </c>
      <c r="E112" s="413"/>
    </row>
    <row r="113" spans="1:5">
      <c r="A113" s="412">
        <v>14301022</v>
      </c>
      <c r="B113" s="412" t="s">
        <v>162</v>
      </c>
      <c r="C113" s="413">
        <v>5538309.4100000001</v>
      </c>
      <c r="E113" s="413"/>
    </row>
    <row r="114" spans="1:5">
      <c r="A114" s="412">
        <v>14301033</v>
      </c>
      <c r="B114" s="412" t="s">
        <v>1734</v>
      </c>
      <c r="C114" s="413">
        <v>19044.169999999998</v>
      </c>
      <c r="E114" s="413"/>
    </row>
    <row r="115" spans="1:5">
      <c r="A115" s="412">
        <v>14301041</v>
      </c>
      <c r="B115" s="412" t="s">
        <v>1792</v>
      </c>
      <c r="C115" s="413">
        <v>94588.6</v>
      </c>
      <c r="E115" s="413"/>
    </row>
    <row r="116" spans="1:5">
      <c r="A116" s="412">
        <v>14400311</v>
      </c>
      <c r="B116" s="412" t="s">
        <v>1615</v>
      </c>
      <c r="C116" s="413">
        <v>-4922119.7300000004</v>
      </c>
      <c r="E116" s="413"/>
    </row>
    <row r="117" spans="1:5">
      <c r="A117" s="412">
        <v>14400312</v>
      </c>
      <c r="B117" s="412" t="s">
        <v>1616</v>
      </c>
      <c r="C117" s="413">
        <v>-1742264.93</v>
      </c>
      <c r="E117" s="413"/>
    </row>
    <row r="118" spans="1:5">
      <c r="A118" s="412">
        <v>14400313</v>
      </c>
      <c r="B118" s="412" t="s">
        <v>1644</v>
      </c>
      <c r="C118" s="413">
        <v>-12324.93</v>
      </c>
      <c r="E118" s="413"/>
    </row>
    <row r="119" spans="1:5">
      <c r="A119" s="412">
        <v>14400343</v>
      </c>
      <c r="B119" s="412" t="s">
        <v>744</v>
      </c>
      <c r="C119" s="413">
        <v>-1583060.11</v>
      </c>
      <c r="E119" s="413"/>
    </row>
    <row r="120" spans="1:5">
      <c r="A120" s="412">
        <v>14400353</v>
      </c>
      <c r="B120" s="412" t="s">
        <v>1617</v>
      </c>
      <c r="C120" s="413">
        <v>-682158.27</v>
      </c>
      <c r="E120" s="413"/>
    </row>
    <row r="121" spans="1:5">
      <c r="A121" s="412">
        <v>14600000</v>
      </c>
      <c r="B121" s="412" t="s">
        <v>95</v>
      </c>
      <c r="C121" s="413">
        <v>849836.18</v>
      </c>
      <c r="E121" s="413"/>
    </row>
    <row r="122" spans="1:5">
      <c r="A122" s="412">
        <v>15100021</v>
      </c>
      <c r="B122" s="412" t="s">
        <v>112</v>
      </c>
      <c r="C122" s="413">
        <v>4415575.5599999996</v>
      </c>
      <c r="E122" s="413"/>
    </row>
    <row r="123" spans="1:5">
      <c r="A123" s="412">
        <v>15100031</v>
      </c>
      <c r="B123" s="412" t="s">
        <v>9</v>
      </c>
      <c r="C123" s="413">
        <v>3400466.6</v>
      </c>
      <c r="E123" s="413"/>
    </row>
    <row r="124" spans="1:5">
      <c r="A124" s="412">
        <v>15100041</v>
      </c>
      <c r="B124" s="412" t="s">
        <v>605</v>
      </c>
      <c r="C124" s="413">
        <v>266565.93</v>
      </c>
      <c r="E124" s="413"/>
    </row>
    <row r="125" spans="1:5">
      <c r="A125" s="412">
        <v>15100061</v>
      </c>
      <c r="B125" s="412" t="s">
        <v>462</v>
      </c>
      <c r="C125" s="413">
        <v>38611.089999999997</v>
      </c>
      <c r="E125" s="413"/>
    </row>
    <row r="126" spans="1:5">
      <c r="A126" s="412">
        <v>15100081</v>
      </c>
      <c r="B126" s="412" t="s">
        <v>606</v>
      </c>
      <c r="C126" s="413">
        <v>1546517.23</v>
      </c>
      <c r="E126" s="413"/>
    </row>
    <row r="127" spans="1:5">
      <c r="A127" s="412">
        <v>15100091</v>
      </c>
      <c r="B127" s="412" t="s">
        <v>1189</v>
      </c>
      <c r="C127" s="413">
        <v>1780368.16</v>
      </c>
      <c r="E127" s="413"/>
    </row>
    <row r="128" spans="1:5">
      <c r="A128" s="412">
        <v>15100101</v>
      </c>
      <c r="B128" s="412" t="s">
        <v>90</v>
      </c>
      <c r="C128" s="413">
        <v>4583257.29</v>
      </c>
      <c r="E128" s="413"/>
    </row>
    <row r="129" spans="1:5">
      <c r="A129" s="412">
        <v>15100122</v>
      </c>
      <c r="B129" s="412" t="s">
        <v>217</v>
      </c>
      <c r="C129" s="413">
        <v>296599.96000000002</v>
      </c>
      <c r="E129" s="413"/>
    </row>
    <row r="130" spans="1:5">
      <c r="A130" s="412">
        <v>15100181</v>
      </c>
      <c r="B130" s="412" t="s">
        <v>753</v>
      </c>
      <c r="C130" s="413">
        <v>55824.11</v>
      </c>
      <c r="E130" s="413"/>
    </row>
    <row r="131" spans="1:5">
      <c r="A131" s="412">
        <v>15100211</v>
      </c>
      <c r="B131" s="412" t="s">
        <v>63</v>
      </c>
      <c r="C131" s="413">
        <v>104375.75</v>
      </c>
      <c r="E131" s="413"/>
    </row>
    <row r="132" spans="1:5">
      <c r="A132" s="412">
        <v>15100221</v>
      </c>
      <c r="B132" s="412" t="s">
        <v>737</v>
      </c>
      <c r="C132" s="413">
        <v>1358765.64</v>
      </c>
      <c r="E132" s="413"/>
    </row>
    <row r="133" spans="1:5">
      <c r="A133" s="412">
        <v>15100271</v>
      </c>
      <c r="B133" s="412" t="s">
        <v>1535</v>
      </c>
      <c r="C133" s="413">
        <v>2770060.38</v>
      </c>
      <c r="E133" s="413"/>
    </row>
    <row r="134" spans="1:5">
      <c r="A134" s="412">
        <v>15111001</v>
      </c>
      <c r="B134" s="412" t="s">
        <v>696</v>
      </c>
      <c r="C134" s="413">
        <v>248086.12</v>
      </c>
      <c r="E134" s="413"/>
    </row>
    <row r="135" spans="1:5">
      <c r="A135" s="412">
        <v>15400023</v>
      </c>
      <c r="B135" s="412" t="s">
        <v>897</v>
      </c>
      <c r="C135" s="413">
        <v>8799007.4600000009</v>
      </c>
      <c r="E135" s="413"/>
    </row>
    <row r="136" spans="1:5">
      <c r="A136" s="412">
        <v>15400031</v>
      </c>
      <c r="B136" s="412" t="s">
        <v>600</v>
      </c>
      <c r="C136" s="413">
        <v>5583957.54</v>
      </c>
      <c r="E136" s="413"/>
    </row>
    <row r="137" spans="1:5">
      <c r="A137" s="412">
        <v>15400033</v>
      </c>
      <c r="B137" s="412" t="s">
        <v>632</v>
      </c>
      <c r="C137" s="413">
        <v>-8799007.4600000009</v>
      </c>
      <c r="E137" s="413"/>
    </row>
    <row r="138" spans="1:5">
      <c r="A138" s="412">
        <v>15400041</v>
      </c>
      <c r="B138" s="412" t="s">
        <v>470</v>
      </c>
      <c r="C138" s="413">
        <v>4187987.03</v>
      </c>
      <c r="E138" s="413"/>
    </row>
    <row r="139" spans="1:5">
      <c r="A139" s="412">
        <v>15400061</v>
      </c>
      <c r="B139" s="412" t="s">
        <v>636</v>
      </c>
      <c r="C139" s="413">
        <v>19667509.73</v>
      </c>
      <c r="E139" s="413"/>
    </row>
    <row r="140" spans="1:5">
      <c r="A140" s="412">
        <v>15400101</v>
      </c>
      <c r="B140" s="412" t="s">
        <v>287</v>
      </c>
      <c r="C140" s="413">
        <v>35952439.5</v>
      </c>
      <c r="E140" s="413"/>
    </row>
    <row r="141" spans="1:5">
      <c r="A141" s="412">
        <v>15400102</v>
      </c>
      <c r="B141" s="412" t="s">
        <v>288</v>
      </c>
      <c r="C141" s="413">
        <v>6009390.25</v>
      </c>
    </row>
    <row r="142" spans="1:5">
      <c r="A142" s="412">
        <v>15400103</v>
      </c>
      <c r="B142" s="412" t="s">
        <v>638</v>
      </c>
      <c r="C142" s="413">
        <v>4777035.71</v>
      </c>
      <c r="E142" s="413"/>
    </row>
    <row r="143" spans="1:5">
      <c r="A143" s="412">
        <v>15400181</v>
      </c>
      <c r="B143" s="412" t="s">
        <v>1505</v>
      </c>
      <c r="C143" s="413">
        <v>2802152.13</v>
      </c>
      <c r="E143" s="413"/>
    </row>
    <row r="144" spans="1:5">
      <c r="A144" s="412">
        <v>15400211</v>
      </c>
      <c r="B144" s="412" t="s">
        <v>2065</v>
      </c>
      <c r="C144" s="412">
        <v>-125.06</v>
      </c>
    </row>
    <row r="145" spans="1:5">
      <c r="A145" s="412">
        <v>15600003</v>
      </c>
      <c r="B145" s="412" t="s">
        <v>1797</v>
      </c>
      <c r="C145" s="413">
        <v>27414.28</v>
      </c>
      <c r="E145" s="413"/>
    </row>
    <row r="146" spans="1:5">
      <c r="A146" s="412">
        <v>15810001</v>
      </c>
      <c r="B146" s="412" t="s">
        <v>1965</v>
      </c>
      <c r="C146" s="413">
        <v>34267.199999999997</v>
      </c>
      <c r="E146" s="413"/>
    </row>
    <row r="147" spans="1:5">
      <c r="A147" s="412">
        <v>16300023</v>
      </c>
      <c r="B147" s="412" t="s">
        <v>662</v>
      </c>
      <c r="C147" s="413">
        <v>3181607.22</v>
      </c>
      <c r="E147" s="413"/>
    </row>
    <row r="148" spans="1:5">
      <c r="A148" s="412">
        <v>16300063</v>
      </c>
      <c r="B148" s="412" t="s">
        <v>663</v>
      </c>
      <c r="C148" s="413">
        <v>748744.78</v>
      </c>
      <c r="E148" s="413"/>
    </row>
    <row r="149" spans="1:5">
      <c r="A149" s="412">
        <v>16300093</v>
      </c>
      <c r="B149" s="412" t="s">
        <v>637</v>
      </c>
      <c r="C149" s="413">
        <v>1205813.75</v>
      </c>
      <c r="E149" s="413"/>
    </row>
    <row r="150" spans="1:5">
      <c r="A150" s="412">
        <v>16410002</v>
      </c>
      <c r="B150" s="412" t="s">
        <v>679</v>
      </c>
      <c r="C150" s="413">
        <v>13927558.24</v>
      </c>
      <c r="E150" s="413"/>
    </row>
    <row r="151" spans="1:5">
      <c r="A151" s="412">
        <v>16410012</v>
      </c>
      <c r="B151" s="412" t="s">
        <v>396</v>
      </c>
      <c r="C151" s="413">
        <v>3497151.2</v>
      </c>
      <c r="E151" s="413"/>
    </row>
    <row r="152" spans="1:5">
      <c r="A152" s="412">
        <v>16410022</v>
      </c>
      <c r="B152" s="412" t="s">
        <v>138</v>
      </c>
      <c r="C152" s="413">
        <v>17153855.390000001</v>
      </c>
      <c r="E152" s="413"/>
    </row>
    <row r="153" spans="1:5">
      <c r="A153" s="412">
        <v>16420002</v>
      </c>
      <c r="B153" s="412" t="s">
        <v>293</v>
      </c>
      <c r="C153" s="413">
        <v>576201.30000000005</v>
      </c>
      <c r="E153" s="413"/>
    </row>
    <row r="154" spans="1:5">
      <c r="A154" s="412">
        <v>16420012</v>
      </c>
      <c r="B154" s="412" t="s">
        <v>38</v>
      </c>
      <c r="C154" s="413">
        <v>20254.849999999999</v>
      </c>
      <c r="E154" s="413"/>
    </row>
    <row r="155" spans="1:5">
      <c r="A155" s="412">
        <v>16500013</v>
      </c>
      <c r="B155" s="412" t="s">
        <v>294</v>
      </c>
      <c r="C155" s="413">
        <v>1418728.48</v>
      </c>
      <c r="E155" s="413"/>
    </row>
    <row r="156" spans="1:5">
      <c r="A156" s="412">
        <v>16500063</v>
      </c>
      <c r="B156" s="412" t="s">
        <v>1034</v>
      </c>
      <c r="C156" s="413">
        <v>146579.64000000001</v>
      </c>
      <c r="E156" s="413"/>
    </row>
    <row r="157" spans="1:5">
      <c r="A157" s="412">
        <v>16500071</v>
      </c>
      <c r="B157" s="412" t="s">
        <v>1452</v>
      </c>
      <c r="C157" s="413">
        <v>123068.11</v>
      </c>
      <c r="E157" s="413"/>
    </row>
    <row r="158" spans="1:5">
      <c r="A158" s="412">
        <v>16500083</v>
      </c>
      <c r="B158" s="412" t="s">
        <v>193</v>
      </c>
      <c r="C158" s="413">
        <v>2446420</v>
      </c>
      <c r="E158" s="413"/>
    </row>
    <row r="159" spans="1:5">
      <c r="A159" s="412">
        <v>16500103</v>
      </c>
      <c r="B159" s="412" t="s">
        <v>165</v>
      </c>
      <c r="C159" s="413">
        <v>40000</v>
      </c>
      <c r="E159" s="413"/>
    </row>
    <row r="160" spans="1:5">
      <c r="A160" s="412">
        <v>16500123</v>
      </c>
      <c r="B160" s="412" t="s">
        <v>366</v>
      </c>
      <c r="C160" s="413">
        <v>959919.19</v>
      </c>
      <c r="E160" s="413"/>
    </row>
    <row r="161" spans="1:5">
      <c r="A161" s="412">
        <v>16500143</v>
      </c>
      <c r="B161" s="412" t="s">
        <v>1403</v>
      </c>
      <c r="C161" s="413">
        <v>438724.6</v>
      </c>
      <c r="E161" s="413"/>
    </row>
    <row r="162" spans="1:5">
      <c r="A162" s="412">
        <v>16500173</v>
      </c>
      <c r="B162" s="412" t="s">
        <v>1583</v>
      </c>
      <c r="C162" s="413">
        <v>70193.87</v>
      </c>
    </row>
    <row r="163" spans="1:5">
      <c r="A163" s="412">
        <v>16500183</v>
      </c>
      <c r="B163" s="412" t="s">
        <v>1594</v>
      </c>
      <c r="C163" s="413">
        <v>234665.04</v>
      </c>
      <c r="E163" s="413"/>
    </row>
    <row r="164" spans="1:5">
      <c r="A164" s="412">
        <v>16500251</v>
      </c>
      <c r="B164" s="412" t="s">
        <v>1531</v>
      </c>
      <c r="C164" s="413">
        <v>10486.52</v>
      </c>
      <c r="E164" s="413"/>
    </row>
    <row r="165" spans="1:5">
      <c r="A165" s="412">
        <v>16500283</v>
      </c>
      <c r="B165" s="412" t="s">
        <v>365</v>
      </c>
      <c r="C165" s="413">
        <v>1234614.19</v>
      </c>
      <c r="E165" s="413"/>
    </row>
    <row r="166" spans="1:5">
      <c r="A166" s="412">
        <v>16500373</v>
      </c>
      <c r="B166" s="412" t="s">
        <v>230</v>
      </c>
      <c r="C166" s="413">
        <v>1575</v>
      </c>
      <c r="E166" s="413"/>
    </row>
    <row r="167" spans="1:5">
      <c r="A167" s="412">
        <v>16500383</v>
      </c>
      <c r="B167" s="412" t="s">
        <v>1162</v>
      </c>
      <c r="C167" s="413">
        <v>153470.26999999999</v>
      </c>
      <c r="E167" s="413"/>
    </row>
    <row r="168" spans="1:5">
      <c r="A168" s="412">
        <v>16500401</v>
      </c>
      <c r="B168" s="412" t="s">
        <v>2008</v>
      </c>
      <c r="C168" s="413">
        <v>80917.070000000007</v>
      </c>
      <c r="E168" s="413"/>
    </row>
    <row r="169" spans="1:5">
      <c r="A169" s="412">
        <v>16500411</v>
      </c>
      <c r="B169" s="412" t="s">
        <v>2009</v>
      </c>
      <c r="C169" s="413">
        <v>80917.070000000007</v>
      </c>
      <c r="E169" s="413"/>
    </row>
    <row r="170" spans="1:5">
      <c r="A170" s="412">
        <v>16500413</v>
      </c>
      <c r="B170" s="412" t="s">
        <v>1574</v>
      </c>
      <c r="C170" s="413">
        <v>185890.85</v>
      </c>
      <c r="E170" s="413"/>
    </row>
    <row r="171" spans="1:5">
      <c r="A171" s="412">
        <v>16500433</v>
      </c>
      <c r="B171" s="412" t="s">
        <v>1349</v>
      </c>
      <c r="C171" s="413">
        <v>142213.85999999999</v>
      </c>
      <c r="E171" s="413"/>
    </row>
    <row r="172" spans="1:5">
      <c r="A172" s="412">
        <v>16500443</v>
      </c>
      <c r="B172" s="412" t="s">
        <v>1350</v>
      </c>
      <c r="C172" s="413">
        <v>131299.06</v>
      </c>
      <c r="E172" s="413"/>
    </row>
    <row r="173" spans="1:5">
      <c r="A173" s="412">
        <v>16500532</v>
      </c>
      <c r="B173" s="412" t="s">
        <v>1667</v>
      </c>
      <c r="C173" s="413">
        <v>2278031.25</v>
      </c>
      <c r="E173" s="413"/>
    </row>
    <row r="174" spans="1:5">
      <c r="A174" s="412">
        <v>16500563</v>
      </c>
      <c r="B174" s="412" t="s">
        <v>81</v>
      </c>
      <c r="C174" s="413">
        <v>60848.82</v>
      </c>
      <c r="E174" s="413"/>
    </row>
    <row r="175" spans="1:5">
      <c r="A175" s="412">
        <v>16500583</v>
      </c>
      <c r="B175" s="412" t="s">
        <v>545</v>
      </c>
      <c r="C175" s="413">
        <v>66133.36</v>
      </c>
      <c r="E175" s="413"/>
    </row>
    <row r="176" spans="1:5">
      <c r="A176" s="412">
        <v>16500591</v>
      </c>
      <c r="B176" s="412" t="s">
        <v>480</v>
      </c>
      <c r="C176" s="413">
        <v>230517.38</v>
      </c>
      <c r="E176" s="413"/>
    </row>
    <row r="177" spans="1:5">
      <c r="A177" s="412">
        <v>16500601</v>
      </c>
      <c r="B177" s="412" t="s">
        <v>465</v>
      </c>
      <c r="C177" s="413">
        <v>984541.79</v>
      </c>
      <c r="E177" s="413"/>
    </row>
    <row r="178" spans="1:5">
      <c r="A178" s="412">
        <v>16500611</v>
      </c>
      <c r="B178" s="412" t="s">
        <v>381</v>
      </c>
      <c r="C178" s="413">
        <v>298887.13</v>
      </c>
    </row>
    <row r="179" spans="1:5">
      <c r="A179" s="412">
        <v>16500612</v>
      </c>
      <c r="B179" s="412" t="s">
        <v>550</v>
      </c>
      <c r="C179" s="413">
        <v>187441.62</v>
      </c>
    </row>
    <row r="180" spans="1:5">
      <c r="A180" s="412">
        <v>16500622</v>
      </c>
      <c r="B180" s="412" t="s">
        <v>998</v>
      </c>
      <c r="C180" s="413">
        <v>36605.81</v>
      </c>
      <c r="E180" s="413"/>
    </row>
    <row r="181" spans="1:5">
      <c r="A181" s="412">
        <v>16500623</v>
      </c>
      <c r="B181" s="412" t="s">
        <v>260</v>
      </c>
      <c r="C181" s="413">
        <v>59455.6</v>
      </c>
      <c r="E181" s="413"/>
    </row>
    <row r="182" spans="1:5">
      <c r="A182" s="412">
        <v>16500633</v>
      </c>
      <c r="B182" s="412" t="s">
        <v>1164</v>
      </c>
      <c r="C182" s="413">
        <v>420869.46</v>
      </c>
      <c r="E182" s="413"/>
    </row>
    <row r="183" spans="1:5">
      <c r="A183" s="412">
        <v>16500643</v>
      </c>
      <c r="B183" s="412" t="s">
        <v>1938</v>
      </c>
      <c r="C183" s="413">
        <v>87600</v>
      </c>
      <c r="E183" s="413"/>
    </row>
    <row r="184" spans="1:5">
      <c r="A184" s="412">
        <v>16500651</v>
      </c>
      <c r="B184" s="412" t="s">
        <v>227</v>
      </c>
      <c r="C184" s="413">
        <v>914734.57</v>
      </c>
    </row>
    <row r="185" spans="1:5">
      <c r="A185" s="412">
        <v>16500661</v>
      </c>
      <c r="B185" s="412" t="s">
        <v>228</v>
      </c>
      <c r="C185" s="413">
        <v>1978969.29</v>
      </c>
    </row>
    <row r="186" spans="1:5">
      <c r="A186" s="412">
        <v>16500671</v>
      </c>
      <c r="B186" s="412" t="s">
        <v>229</v>
      </c>
      <c r="C186" s="413">
        <v>2051021.96</v>
      </c>
      <c r="E186" s="413"/>
    </row>
    <row r="187" spans="1:5">
      <c r="A187" s="412">
        <v>16500673</v>
      </c>
      <c r="B187" s="412" t="s">
        <v>1364</v>
      </c>
      <c r="C187" s="413">
        <v>93986.95</v>
      </c>
      <c r="E187" s="413"/>
    </row>
    <row r="188" spans="1:5">
      <c r="A188" s="412">
        <v>16500681</v>
      </c>
      <c r="B188" s="412" t="s">
        <v>466</v>
      </c>
      <c r="C188" s="413">
        <v>51859.46</v>
      </c>
      <c r="E188" s="413"/>
    </row>
    <row r="189" spans="1:5">
      <c r="A189" s="412">
        <v>16500683</v>
      </c>
      <c r="B189" s="412" t="s">
        <v>1706</v>
      </c>
      <c r="C189" s="413">
        <v>15330</v>
      </c>
      <c r="E189" s="413"/>
    </row>
    <row r="190" spans="1:5">
      <c r="A190" s="412">
        <v>16500693</v>
      </c>
      <c r="B190" s="412" t="s">
        <v>1212</v>
      </c>
      <c r="C190" s="413">
        <v>178453.18</v>
      </c>
      <c r="E190" s="413"/>
    </row>
    <row r="191" spans="1:5">
      <c r="A191" s="412">
        <v>16500703</v>
      </c>
      <c r="B191" s="412" t="s">
        <v>1229</v>
      </c>
      <c r="C191" s="413">
        <v>44177.24</v>
      </c>
      <c r="E191" s="413"/>
    </row>
    <row r="192" spans="1:5">
      <c r="A192" s="412">
        <v>16500731</v>
      </c>
      <c r="B192" s="412" t="s">
        <v>715</v>
      </c>
      <c r="C192" s="413">
        <v>194081.64</v>
      </c>
      <c r="E192" s="413"/>
    </row>
    <row r="193" spans="1:5">
      <c r="A193" s="412">
        <v>16500741</v>
      </c>
      <c r="B193" s="412" t="s">
        <v>716</v>
      </c>
      <c r="C193" s="413">
        <v>217606.68</v>
      </c>
      <c r="E193" s="413"/>
    </row>
    <row r="194" spans="1:5">
      <c r="A194" s="412">
        <v>16500743</v>
      </c>
      <c r="B194" s="412" t="s">
        <v>1231</v>
      </c>
      <c r="C194" s="413">
        <v>151283.28</v>
      </c>
    </row>
    <row r="195" spans="1:5">
      <c r="A195" s="412">
        <v>16500753</v>
      </c>
      <c r="B195" s="412" t="s">
        <v>1232</v>
      </c>
      <c r="C195" s="413">
        <v>660617.64</v>
      </c>
    </row>
    <row r="196" spans="1:5">
      <c r="A196" s="412">
        <v>16500763</v>
      </c>
      <c r="B196" s="412" t="s">
        <v>1720</v>
      </c>
      <c r="C196" s="413">
        <v>114248.67</v>
      </c>
      <c r="E196" s="413"/>
    </row>
    <row r="197" spans="1:5">
      <c r="A197" s="412">
        <v>16500783</v>
      </c>
      <c r="B197" s="412" t="s">
        <v>1466</v>
      </c>
      <c r="C197" s="413">
        <v>17168.64</v>
      </c>
      <c r="E197" s="413"/>
    </row>
    <row r="198" spans="1:5">
      <c r="A198" s="412">
        <v>16500881</v>
      </c>
      <c r="B198" s="412" t="s">
        <v>1098</v>
      </c>
      <c r="C198" s="413">
        <v>312500</v>
      </c>
      <c r="E198" s="413"/>
    </row>
    <row r="199" spans="1:5">
      <c r="A199" s="412">
        <v>16500893</v>
      </c>
      <c r="B199" s="412" t="s">
        <v>1454</v>
      </c>
      <c r="C199" s="413">
        <v>369433.49</v>
      </c>
      <c r="E199" s="413"/>
    </row>
    <row r="200" spans="1:5">
      <c r="A200" s="412">
        <v>16500901</v>
      </c>
      <c r="B200" s="412" t="s">
        <v>1356</v>
      </c>
      <c r="C200" s="413">
        <v>353061.4</v>
      </c>
      <c r="E200" s="413"/>
    </row>
    <row r="201" spans="1:5">
      <c r="A201" s="412">
        <v>16500911</v>
      </c>
      <c r="B201" s="412" t="s">
        <v>1523</v>
      </c>
      <c r="C201" s="413">
        <v>236661.5</v>
      </c>
      <c r="E201" s="413"/>
    </row>
    <row r="202" spans="1:5">
      <c r="A202" s="412">
        <v>16500953</v>
      </c>
      <c r="B202" s="412" t="s">
        <v>2020</v>
      </c>
      <c r="C202" s="413">
        <v>82540.08</v>
      </c>
      <c r="E202" s="413"/>
    </row>
    <row r="203" spans="1:5">
      <c r="A203" s="412">
        <v>16501003</v>
      </c>
      <c r="B203" s="412" t="s">
        <v>647</v>
      </c>
      <c r="C203" s="413">
        <v>39330</v>
      </c>
    </row>
    <row r="204" spans="1:5">
      <c r="A204" s="412">
        <v>16501013</v>
      </c>
      <c r="B204" s="412" t="s">
        <v>999</v>
      </c>
      <c r="C204" s="413">
        <v>179780.97</v>
      </c>
    </row>
    <row r="205" spans="1:5">
      <c r="A205" s="412">
        <v>16501051</v>
      </c>
      <c r="B205" s="412" t="s">
        <v>1532</v>
      </c>
      <c r="C205" s="413">
        <v>122506.94</v>
      </c>
      <c r="E205" s="413"/>
    </row>
    <row r="206" spans="1:5">
      <c r="A206" s="412">
        <v>16501083</v>
      </c>
      <c r="B206" s="412" t="s">
        <v>1529</v>
      </c>
      <c r="C206" s="413">
        <v>23851.17</v>
      </c>
      <c r="E206" s="413"/>
    </row>
    <row r="207" spans="1:5">
      <c r="A207" s="412">
        <v>16502003</v>
      </c>
      <c r="B207" s="412" t="s">
        <v>1707</v>
      </c>
      <c r="C207" s="413">
        <v>17975.509999999998</v>
      </c>
      <c r="E207" s="413"/>
    </row>
    <row r="208" spans="1:5">
      <c r="A208" s="412">
        <v>16502013</v>
      </c>
      <c r="B208" s="412" t="s">
        <v>1788</v>
      </c>
      <c r="C208" s="413">
        <v>97870.74</v>
      </c>
      <c r="E208" s="413"/>
    </row>
    <row r="209" spans="1:5">
      <c r="A209" s="412">
        <v>16502023</v>
      </c>
      <c r="B209" s="412" t="s">
        <v>1725</v>
      </c>
      <c r="C209" s="413">
        <v>151178.97</v>
      </c>
      <c r="E209" s="413"/>
    </row>
    <row r="210" spans="1:5">
      <c r="A210" s="412">
        <v>16502033</v>
      </c>
      <c r="B210" s="412" t="s">
        <v>1766</v>
      </c>
      <c r="C210" s="413">
        <v>60000</v>
      </c>
      <c r="E210" s="413"/>
    </row>
    <row r="211" spans="1:5">
      <c r="A211" s="412">
        <v>16502053</v>
      </c>
      <c r="B211" s="412" t="s">
        <v>1811</v>
      </c>
      <c r="C211" s="413">
        <v>42076.27</v>
      </c>
      <c r="E211" s="413"/>
    </row>
    <row r="212" spans="1:5">
      <c r="A212" s="412">
        <v>16502063</v>
      </c>
      <c r="B212" s="412" t="s">
        <v>1830</v>
      </c>
      <c r="C212" s="413">
        <v>71915.53</v>
      </c>
      <c r="E212" s="413"/>
    </row>
    <row r="213" spans="1:5">
      <c r="A213" s="412">
        <v>16502083</v>
      </c>
      <c r="B213" s="412" t="s">
        <v>1852</v>
      </c>
      <c r="C213" s="413">
        <v>102421.44</v>
      </c>
      <c r="E213" s="413"/>
    </row>
    <row r="214" spans="1:5">
      <c r="A214" s="412">
        <v>16502103</v>
      </c>
      <c r="B214" s="412" t="s">
        <v>1895</v>
      </c>
      <c r="C214" s="413">
        <v>1641.61</v>
      </c>
    </row>
    <row r="215" spans="1:5">
      <c r="A215" s="412">
        <v>16502123</v>
      </c>
      <c r="B215" s="412" t="s">
        <v>1985</v>
      </c>
      <c r="C215" s="413">
        <v>72274.289999999994</v>
      </c>
      <c r="E215" s="413"/>
    </row>
    <row r="216" spans="1:5">
      <c r="A216" s="412">
        <v>16502133</v>
      </c>
      <c r="B216" s="412" t="s">
        <v>2066</v>
      </c>
      <c r="C216" s="413">
        <v>355568.4</v>
      </c>
      <c r="E216" s="413"/>
    </row>
    <row r="217" spans="1:5">
      <c r="A217" s="412">
        <v>16504003</v>
      </c>
      <c r="B217" s="412" t="s">
        <v>1730</v>
      </c>
      <c r="C217" s="413">
        <v>33215</v>
      </c>
      <c r="E217" s="413"/>
    </row>
    <row r="218" spans="1:5">
      <c r="A218" s="412">
        <v>16504013</v>
      </c>
      <c r="B218" s="412" t="s">
        <v>1789</v>
      </c>
      <c r="C218" s="413">
        <v>32623.67</v>
      </c>
      <c r="E218" s="413"/>
    </row>
    <row r="219" spans="1:5">
      <c r="A219" s="412">
        <v>16504033</v>
      </c>
      <c r="B219" s="412" t="s">
        <v>1767</v>
      </c>
      <c r="C219" s="413">
        <v>120000</v>
      </c>
      <c r="E219" s="413"/>
    </row>
    <row r="220" spans="1:5">
      <c r="A220" s="412">
        <v>16504043</v>
      </c>
      <c r="B220" s="412" t="s">
        <v>1938</v>
      </c>
      <c r="C220" s="413">
        <v>102200</v>
      </c>
      <c r="E220" s="413"/>
    </row>
    <row r="221" spans="1:5">
      <c r="A221" s="412">
        <v>17300001</v>
      </c>
      <c r="B221" s="412" t="s">
        <v>1393</v>
      </c>
      <c r="C221" s="413">
        <v>106815280.12</v>
      </c>
      <c r="E221" s="413"/>
    </row>
    <row r="222" spans="1:5">
      <c r="A222" s="412">
        <v>17300002</v>
      </c>
      <c r="B222" s="412" t="s">
        <v>932</v>
      </c>
      <c r="C222" s="413">
        <v>22341129.960000001</v>
      </c>
      <c r="E222" s="413"/>
    </row>
    <row r="223" spans="1:5">
      <c r="A223" s="412">
        <v>17400001</v>
      </c>
      <c r="B223" s="412" t="s">
        <v>933</v>
      </c>
      <c r="C223" s="413">
        <v>9387515.3100000005</v>
      </c>
    </row>
    <row r="224" spans="1:5">
      <c r="A224" s="412">
        <v>17500001</v>
      </c>
      <c r="B224" s="412" t="s">
        <v>1477</v>
      </c>
      <c r="C224" s="413">
        <v>2923278.74</v>
      </c>
    </row>
    <row r="225" spans="1:5">
      <c r="A225" s="412">
        <v>17500002</v>
      </c>
      <c r="B225" s="412" t="s">
        <v>1478</v>
      </c>
      <c r="C225" s="413">
        <v>6879268.0599999996</v>
      </c>
      <c r="E225" s="413"/>
    </row>
    <row r="226" spans="1:5">
      <c r="A226" s="412">
        <v>17500011</v>
      </c>
      <c r="B226" s="412" t="s">
        <v>1479</v>
      </c>
      <c r="C226" s="413">
        <v>2008030.75</v>
      </c>
      <c r="E226" s="413"/>
    </row>
    <row r="227" spans="1:5">
      <c r="A227" s="412">
        <v>17500012</v>
      </c>
      <c r="B227" s="412" t="s">
        <v>1480</v>
      </c>
      <c r="C227" s="413">
        <v>1227430.83</v>
      </c>
      <c r="E227" s="413"/>
    </row>
    <row r="228" spans="1:5">
      <c r="A228" s="412">
        <v>18100003</v>
      </c>
      <c r="B228" s="412" t="s">
        <v>501</v>
      </c>
      <c r="C228" s="413">
        <v>290170.76</v>
      </c>
      <c r="E228" s="413"/>
    </row>
    <row r="229" spans="1:5">
      <c r="A229" s="412">
        <v>18100093</v>
      </c>
      <c r="B229" s="412" t="s">
        <v>105</v>
      </c>
      <c r="C229" s="413">
        <v>46727.75</v>
      </c>
      <c r="E229" s="413"/>
    </row>
    <row r="230" spans="1:5">
      <c r="A230" s="412">
        <v>18100203</v>
      </c>
      <c r="B230" s="412" t="s">
        <v>1031</v>
      </c>
      <c r="C230" s="413">
        <v>1626669.05</v>
      </c>
      <c r="E230" s="413"/>
    </row>
    <row r="231" spans="1:5">
      <c r="A231" s="412">
        <v>18100213</v>
      </c>
      <c r="B231" s="412" t="s">
        <v>2034</v>
      </c>
      <c r="C231" s="413">
        <v>4444468.97</v>
      </c>
      <c r="E231" s="413"/>
    </row>
    <row r="232" spans="1:5">
      <c r="A232" s="412">
        <v>18100223</v>
      </c>
      <c r="B232" s="412" t="s">
        <v>1659</v>
      </c>
      <c r="C232" s="413">
        <v>1289089.96</v>
      </c>
      <c r="E232" s="413"/>
    </row>
    <row r="233" spans="1:5">
      <c r="A233" s="412">
        <v>18100233</v>
      </c>
      <c r="B233" s="412" t="s">
        <v>1660</v>
      </c>
      <c r="C233" s="413">
        <v>217848.82</v>
      </c>
      <c r="E233" s="413"/>
    </row>
    <row r="234" spans="1:5">
      <c r="A234" s="412">
        <v>18100473</v>
      </c>
      <c r="B234" s="412" t="s">
        <v>659</v>
      </c>
      <c r="C234" s="413">
        <v>1247834.3999999999</v>
      </c>
      <c r="E234" s="413"/>
    </row>
    <row r="235" spans="1:5">
      <c r="A235" s="412">
        <v>18100493</v>
      </c>
      <c r="B235" s="412" t="s">
        <v>347</v>
      </c>
      <c r="C235" s="413">
        <v>433214.12</v>
      </c>
      <c r="E235" s="413"/>
    </row>
    <row r="236" spans="1:5">
      <c r="A236" s="412">
        <v>18100663</v>
      </c>
      <c r="B236" s="412" t="s">
        <v>1573</v>
      </c>
      <c r="C236" s="413">
        <v>933174.81</v>
      </c>
      <c r="E236" s="413"/>
    </row>
    <row r="237" spans="1:5">
      <c r="A237" s="412">
        <v>18100673</v>
      </c>
      <c r="B237" s="412" t="s">
        <v>1575</v>
      </c>
      <c r="C237" s="413">
        <v>1664511.1</v>
      </c>
      <c r="E237" s="413"/>
    </row>
    <row r="238" spans="1:5">
      <c r="A238" s="412">
        <v>18100923</v>
      </c>
      <c r="B238" s="412" t="s">
        <v>1319</v>
      </c>
      <c r="C238" s="413">
        <v>2247370.08</v>
      </c>
      <c r="E238" s="413"/>
    </row>
    <row r="239" spans="1:5">
      <c r="A239" s="412">
        <v>18100933</v>
      </c>
      <c r="B239" s="412" t="s">
        <v>1320</v>
      </c>
      <c r="C239" s="413">
        <v>464126.26</v>
      </c>
      <c r="E239" s="413"/>
    </row>
    <row r="240" spans="1:5">
      <c r="A240" s="412">
        <v>18101023</v>
      </c>
      <c r="B240" s="412" t="s">
        <v>567</v>
      </c>
      <c r="C240" s="413">
        <v>1767555</v>
      </c>
      <c r="E240" s="413"/>
    </row>
    <row r="241" spans="1:5">
      <c r="A241" s="412">
        <v>18101033</v>
      </c>
      <c r="B241" s="412" t="s">
        <v>656</v>
      </c>
      <c r="C241" s="413">
        <v>2070726.11</v>
      </c>
      <c r="E241" s="413"/>
    </row>
    <row r="242" spans="1:5">
      <c r="A242" s="412">
        <v>18101053</v>
      </c>
      <c r="B242" s="412" t="s">
        <v>1037</v>
      </c>
      <c r="C242" s="413">
        <v>789471.33</v>
      </c>
      <c r="E242" s="413"/>
    </row>
    <row r="243" spans="1:5">
      <c r="A243" s="412">
        <v>18101083</v>
      </c>
      <c r="B243" s="412" t="s">
        <v>507</v>
      </c>
      <c r="C243" s="413">
        <v>670304.77</v>
      </c>
      <c r="E243" s="413"/>
    </row>
    <row r="244" spans="1:5">
      <c r="A244" s="412">
        <v>18101093</v>
      </c>
      <c r="B244" s="412" t="s">
        <v>508</v>
      </c>
      <c r="C244" s="413">
        <v>516426.08</v>
      </c>
      <c r="E244" s="413"/>
    </row>
    <row r="245" spans="1:5">
      <c r="A245" s="412">
        <v>18101113</v>
      </c>
      <c r="B245" s="412" t="s">
        <v>886</v>
      </c>
      <c r="C245" s="413">
        <v>2859223.01</v>
      </c>
      <c r="E245" s="413"/>
    </row>
    <row r="246" spans="1:5">
      <c r="A246" s="412">
        <v>18101123</v>
      </c>
      <c r="B246" s="412" t="s">
        <v>1156</v>
      </c>
      <c r="C246" s="413">
        <v>2773974.31</v>
      </c>
      <c r="E246" s="413"/>
    </row>
    <row r="247" spans="1:5">
      <c r="A247" s="412">
        <v>18101133</v>
      </c>
      <c r="B247" s="412" t="s">
        <v>1157</v>
      </c>
      <c r="C247" s="413">
        <v>2149056.04</v>
      </c>
      <c r="E247" s="413"/>
    </row>
    <row r="248" spans="1:5">
      <c r="A248" s="412">
        <v>18101143</v>
      </c>
      <c r="B248" s="412" t="s">
        <v>1221</v>
      </c>
      <c r="C248" s="413">
        <v>2634116.66</v>
      </c>
      <c r="E248" s="413"/>
    </row>
    <row r="249" spans="1:5">
      <c r="A249" s="412">
        <v>18210231</v>
      </c>
      <c r="B249" s="412" t="s">
        <v>960</v>
      </c>
      <c r="C249" s="413">
        <v>25867883</v>
      </c>
    </row>
    <row r="250" spans="1:5">
      <c r="A250" s="412">
        <v>18210261</v>
      </c>
      <c r="B250" s="412" t="s">
        <v>1196</v>
      </c>
      <c r="C250" s="413">
        <v>50185.88</v>
      </c>
    </row>
    <row r="251" spans="1:5">
      <c r="A251" s="412">
        <v>18210281</v>
      </c>
      <c r="B251" s="412" t="s">
        <v>1353</v>
      </c>
      <c r="C251" s="413">
        <v>60295490.299999997</v>
      </c>
    </row>
    <row r="252" spans="1:5">
      <c r="A252" s="412">
        <v>18210291</v>
      </c>
      <c r="B252" s="412" t="s">
        <v>1421</v>
      </c>
      <c r="C252" s="413">
        <v>5608606.7699999996</v>
      </c>
      <c r="E252" s="413"/>
    </row>
    <row r="253" spans="1:5">
      <c r="A253" s="412">
        <v>18210301</v>
      </c>
      <c r="B253" s="412" t="s">
        <v>1940</v>
      </c>
      <c r="C253" s="413">
        <v>18185277.899999999</v>
      </c>
      <c r="E253" s="413"/>
    </row>
    <row r="254" spans="1:5">
      <c r="A254" s="412">
        <v>18220011</v>
      </c>
      <c r="B254" s="412" t="s">
        <v>235</v>
      </c>
      <c r="C254" s="413">
        <v>65708856.939999998</v>
      </c>
      <c r="E254" s="413"/>
    </row>
    <row r="255" spans="1:5">
      <c r="A255" s="412">
        <v>18220021</v>
      </c>
      <c r="B255" s="412" t="s">
        <v>592</v>
      </c>
      <c r="C255" s="413">
        <v>743111.53</v>
      </c>
      <c r="E255" s="413"/>
    </row>
    <row r="256" spans="1:5">
      <c r="A256" s="412">
        <v>18220031</v>
      </c>
      <c r="B256" s="412" t="s">
        <v>113</v>
      </c>
      <c r="C256" s="413">
        <v>-18818583.699999999</v>
      </c>
      <c r="E256" s="413"/>
    </row>
    <row r="257" spans="1:5">
      <c r="A257" s="412">
        <v>18220041</v>
      </c>
      <c r="B257" s="412" t="s">
        <v>678</v>
      </c>
      <c r="C257" s="413">
        <v>-17251352.239999998</v>
      </c>
    </row>
    <row r="258" spans="1:5">
      <c r="A258" s="412">
        <v>18220061</v>
      </c>
      <c r="B258" s="412" t="s">
        <v>777</v>
      </c>
      <c r="C258" s="413">
        <v>-30211680.609999999</v>
      </c>
    </row>
    <row r="259" spans="1:5">
      <c r="A259" s="412">
        <v>18220091</v>
      </c>
      <c r="B259" s="412" t="s">
        <v>1343</v>
      </c>
      <c r="C259" s="413">
        <v>341796.27</v>
      </c>
      <c r="E259" s="413"/>
    </row>
    <row r="260" spans="1:5">
      <c r="A260" s="412">
        <v>18220101</v>
      </c>
      <c r="B260" s="412" t="s">
        <v>1953</v>
      </c>
      <c r="C260" s="413">
        <v>11985753.27</v>
      </c>
      <c r="E260" s="413"/>
    </row>
    <row r="261" spans="1:5">
      <c r="A261" s="412">
        <v>18230002</v>
      </c>
      <c r="B261" s="412" t="s">
        <v>0</v>
      </c>
      <c r="C261" s="413">
        <v>269774.90999999997</v>
      </c>
      <c r="E261" s="413"/>
    </row>
    <row r="262" spans="1:5">
      <c r="A262" s="412">
        <v>18230021</v>
      </c>
      <c r="B262" s="412" t="s">
        <v>301</v>
      </c>
      <c r="C262" s="413">
        <v>50740462.469999999</v>
      </c>
      <c r="E262" s="413"/>
    </row>
    <row r="263" spans="1:5">
      <c r="A263" s="412">
        <v>18230031</v>
      </c>
      <c r="B263" s="412" t="s">
        <v>680</v>
      </c>
      <c r="C263" s="413">
        <v>52286885.539999999</v>
      </c>
      <c r="E263" s="413"/>
    </row>
    <row r="264" spans="1:5">
      <c r="A264" s="412">
        <v>18230032</v>
      </c>
      <c r="B264" s="412" t="s">
        <v>436</v>
      </c>
      <c r="C264" s="413">
        <v>6975546.3099999996</v>
      </c>
      <c r="E264" s="413"/>
    </row>
    <row r="265" spans="1:5">
      <c r="A265" s="412">
        <v>18230041</v>
      </c>
      <c r="B265" s="412" t="s">
        <v>385</v>
      </c>
      <c r="C265" s="413">
        <v>21589277</v>
      </c>
      <c r="E265" s="413"/>
    </row>
    <row r="266" spans="1:5">
      <c r="A266" s="412">
        <v>18230042</v>
      </c>
      <c r="B266" s="412" t="s">
        <v>911</v>
      </c>
      <c r="C266" s="413">
        <v>74495.179999999993</v>
      </c>
      <c r="E266" s="413"/>
    </row>
    <row r="267" spans="1:5">
      <c r="A267" s="412">
        <v>18230051</v>
      </c>
      <c r="B267" s="412" t="s">
        <v>386</v>
      </c>
      <c r="C267" s="413">
        <v>-16477831.58</v>
      </c>
      <c r="E267" s="413"/>
    </row>
    <row r="268" spans="1:5">
      <c r="A268" s="412">
        <v>18230061</v>
      </c>
      <c r="B268" s="412" t="s">
        <v>330</v>
      </c>
      <c r="C268" s="413">
        <v>1235480</v>
      </c>
      <c r="E268" s="413"/>
    </row>
    <row r="269" spans="1:5">
      <c r="A269" s="412">
        <v>18230071</v>
      </c>
      <c r="B269" s="412" t="s">
        <v>515</v>
      </c>
      <c r="C269" s="413">
        <v>113632921</v>
      </c>
      <c r="E269" s="413"/>
    </row>
    <row r="270" spans="1:5">
      <c r="A270" s="412">
        <v>18230081</v>
      </c>
      <c r="B270" s="412" t="s">
        <v>497</v>
      </c>
      <c r="C270" s="413">
        <v>-106873657.98999999</v>
      </c>
      <c r="E270" s="413"/>
    </row>
    <row r="271" spans="1:5">
      <c r="A271" s="412">
        <v>18230281</v>
      </c>
      <c r="B271" s="412" t="s">
        <v>62</v>
      </c>
      <c r="C271" s="413">
        <v>1828298</v>
      </c>
    </row>
    <row r="272" spans="1:5">
      <c r="A272" s="412">
        <v>18230291</v>
      </c>
      <c r="B272" s="412" t="s">
        <v>820</v>
      </c>
      <c r="C272" s="413">
        <v>-1828298</v>
      </c>
    </row>
    <row r="273" spans="1:5">
      <c r="A273" s="412">
        <v>18230311</v>
      </c>
      <c r="B273" s="412" t="s">
        <v>850</v>
      </c>
      <c r="C273" s="413">
        <v>30000</v>
      </c>
      <c r="E273" s="413"/>
    </row>
    <row r="274" spans="1:5">
      <c r="A274" s="412">
        <v>18230351</v>
      </c>
      <c r="B274" s="412" t="s">
        <v>102</v>
      </c>
      <c r="C274" s="413">
        <v>115181066.5</v>
      </c>
      <c r="E274" s="413"/>
    </row>
    <row r="275" spans="1:5">
      <c r="A275" s="412">
        <v>18230401</v>
      </c>
      <c r="B275" s="412" t="s">
        <v>1368</v>
      </c>
      <c r="C275" s="413">
        <v>13262.01</v>
      </c>
      <c r="E275" s="413"/>
    </row>
    <row r="276" spans="1:5">
      <c r="A276" s="412">
        <v>18230621</v>
      </c>
      <c r="B276" s="412" t="s">
        <v>694</v>
      </c>
      <c r="C276" s="413">
        <v>-23890586.219999999</v>
      </c>
      <c r="E276" s="413"/>
    </row>
    <row r="277" spans="1:5">
      <c r="A277" s="412">
        <v>18230631</v>
      </c>
      <c r="B277" s="412" t="s">
        <v>1032</v>
      </c>
      <c r="C277" s="413">
        <v>73731358.319999993</v>
      </c>
      <c r="E277" s="413"/>
    </row>
    <row r="278" spans="1:5">
      <c r="A278" s="412">
        <v>18230691</v>
      </c>
      <c r="B278" s="412" t="s">
        <v>697</v>
      </c>
      <c r="C278" s="413">
        <v>-474402.14</v>
      </c>
      <c r="E278" s="413"/>
    </row>
    <row r="279" spans="1:5">
      <c r="A279" s="412">
        <v>18230711</v>
      </c>
      <c r="B279" s="412" t="s">
        <v>523</v>
      </c>
      <c r="C279" s="413">
        <v>29551324</v>
      </c>
      <c r="E279" s="413"/>
    </row>
    <row r="280" spans="1:5">
      <c r="A280" s="412">
        <v>18230721</v>
      </c>
      <c r="B280" s="412" t="s">
        <v>524</v>
      </c>
      <c r="C280" s="413">
        <v>-29551324</v>
      </c>
      <c r="E280" s="413"/>
    </row>
    <row r="281" spans="1:5">
      <c r="A281" s="412">
        <v>18230731</v>
      </c>
      <c r="B281" s="412" t="s">
        <v>984</v>
      </c>
      <c r="C281" s="413">
        <v>9957561</v>
      </c>
      <c r="E281" s="413"/>
    </row>
    <row r="282" spans="1:5">
      <c r="A282" s="412">
        <v>18230741</v>
      </c>
      <c r="B282" s="412" t="s">
        <v>110</v>
      </c>
      <c r="C282" s="413">
        <v>-9957561</v>
      </c>
      <c r="E282" s="413"/>
    </row>
    <row r="283" spans="1:5">
      <c r="A283" s="412">
        <v>18230751</v>
      </c>
      <c r="B283" s="412" t="s">
        <v>132</v>
      </c>
      <c r="C283" s="413">
        <v>-12375488</v>
      </c>
      <c r="E283" s="413"/>
    </row>
    <row r="284" spans="1:5">
      <c r="A284" s="412">
        <v>18230761</v>
      </c>
      <c r="B284" s="412" t="s">
        <v>133</v>
      </c>
      <c r="C284" s="413">
        <v>12375488</v>
      </c>
      <c r="E284" s="413"/>
    </row>
    <row r="285" spans="1:5">
      <c r="A285" s="412">
        <v>18230771</v>
      </c>
      <c r="B285" s="412" t="s">
        <v>464</v>
      </c>
      <c r="C285" s="413">
        <v>8807905</v>
      </c>
      <c r="E285" s="413"/>
    </row>
    <row r="286" spans="1:5">
      <c r="A286" s="412">
        <v>18230781</v>
      </c>
      <c r="B286" s="412" t="s">
        <v>410</v>
      </c>
      <c r="C286" s="413">
        <v>-8807905</v>
      </c>
      <c r="E286" s="413"/>
    </row>
    <row r="287" spans="1:5">
      <c r="A287" s="412">
        <v>18230791</v>
      </c>
      <c r="B287" s="412" t="s">
        <v>182</v>
      </c>
      <c r="C287" s="413">
        <v>3858376</v>
      </c>
      <c r="E287" s="413"/>
    </row>
    <row r="288" spans="1:5">
      <c r="A288" s="412">
        <v>18230811</v>
      </c>
      <c r="B288" s="412" t="s">
        <v>901</v>
      </c>
      <c r="C288" s="413">
        <v>-671033</v>
      </c>
      <c r="E288" s="413"/>
    </row>
    <row r="289" spans="1:5">
      <c r="A289" s="412">
        <v>18230821</v>
      </c>
      <c r="B289" s="412" t="s">
        <v>902</v>
      </c>
      <c r="C289" s="413">
        <v>671033</v>
      </c>
      <c r="E289" s="413"/>
    </row>
    <row r="290" spans="1:5">
      <c r="A290" s="412">
        <v>18230831</v>
      </c>
      <c r="B290" s="412" t="s">
        <v>798</v>
      </c>
      <c r="C290" s="413">
        <v>-30212669</v>
      </c>
      <c r="E290" s="413"/>
    </row>
    <row r="291" spans="1:5">
      <c r="A291" s="412">
        <v>18230841</v>
      </c>
      <c r="B291" s="412" t="s">
        <v>377</v>
      </c>
      <c r="C291" s="413">
        <v>30212669</v>
      </c>
      <c r="E291" s="413"/>
    </row>
    <row r="292" spans="1:5">
      <c r="A292" s="412">
        <v>18230851</v>
      </c>
      <c r="B292" s="412" t="s">
        <v>613</v>
      </c>
      <c r="C292" s="413">
        <v>-1764924</v>
      </c>
      <c r="E292" s="413"/>
    </row>
    <row r="293" spans="1:5">
      <c r="A293" s="412">
        <v>18230861</v>
      </c>
      <c r="B293" s="412" t="s">
        <v>614</v>
      </c>
      <c r="C293" s="413">
        <v>1764924</v>
      </c>
      <c r="E293" s="413"/>
    </row>
    <row r="294" spans="1:5">
      <c r="A294" s="412">
        <v>18230871</v>
      </c>
      <c r="B294" s="412" t="s">
        <v>84</v>
      </c>
      <c r="C294" s="413">
        <v>30270096</v>
      </c>
      <c r="E294" s="413"/>
    </row>
    <row r="295" spans="1:5">
      <c r="A295" s="412">
        <v>18230881</v>
      </c>
      <c r="B295" s="412" t="s">
        <v>85</v>
      </c>
      <c r="C295" s="413">
        <v>-30270096</v>
      </c>
      <c r="E295" s="413"/>
    </row>
    <row r="296" spans="1:5">
      <c r="A296" s="412">
        <v>18230891</v>
      </c>
      <c r="B296" s="412" t="s">
        <v>481</v>
      </c>
      <c r="C296" s="413">
        <v>36163528</v>
      </c>
      <c r="E296" s="413"/>
    </row>
    <row r="297" spans="1:5">
      <c r="A297" s="412">
        <v>18230971</v>
      </c>
      <c r="B297" s="412" t="s">
        <v>756</v>
      </c>
      <c r="C297" s="413">
        <v>2749643.08</v>
      </c>
      <c r="E297" s="413"/>
    </row>
    <row r="298" spans="1:5">
      <c r="A298" s="412">
        <v>18230981</v>
      </c>
      <c r="B298" s="412" t="s">
        <v>483</v>
      </c>
      <c r="C298" s="413">
        <v>-36163528</v>
      </c>
      <c r="E298" s="413"/>
    </row>
    <row r="299" spans="1:5">
      <c r="A299" s="412">
        <v>18231051</v>
      </c>
      <c r="B299" s="412" t="s">
        <v>1206</v>
      </c>
      <c r="C299" s="413">
        <v>-34827817</v>
      </c>
      <c r="E299" s="413"/>
    </row>
    <row r="300" spans="1:5">
      <c r="A300" s="412">
        <v>18231061</v>
      </c>
      <c r="B300" s="412" t="s">
        <v>1207</v>
      </c>
      <c r="C300" s="413">
        <v>34827817</v>
      </c>
      <c r="E300" s="413"/>
    </row>
    <row r="301" spans="1:5">
      <c r="A301" s="412">
        <v>18231081</v>
      </c>
      <c r="B301" s="412" t="s">
        <v>1351</v>
      </c>
      <c r="C301" s="413">
        <v>-25644564</v>
      </c>
      <c r="E301" s="413"/>
    </row>
    <row r="302" spans="1:5">
      <c r="A302" s="412">
        <v>18231091</v>
      </c>
      <c r="B302" s="412" t="s">
        <v>1352</v>
      </c>
      <c r="C302" s="413">
        <v>25644564</v>
      </c>
      <c r="E302" s="413"/>
    </row>
    <row r="303" spans="1:5">
      <c r="A303" s="412">
        <v>18231141</v>
      </c>
      <c r="B303" s="412" t="s">
        <v>1577</v>
      </c>
      <c r="C303" s="413">
        <v>-37811937</v>
      </c>
      <c r="E303" s="413"/>
    </row>
    <row r="304" spans="1:5">
      <c r="A304" s="412">
        <v>18231151</v>
      </c>
      <c r="B304" s="412" t="s">
        <v>1578</v>
      </c>
      <c r="C304" s="413">
        <v>37811937</v>
      </c>
      <c r="E304" s="413"/>
    </row>
    <row r="305" spans="1:5">
      <c r="A305" s="412">
        <v>18231161</v>
      </c>
      <c r="B305" s="412" t="s">
        <v>1824</v>
      </c>
      <c r="C305" s="413">
        <v>40127111</v>
      </c>
      <c r="E305" s="413"/>
    </row>
    <row r="306" spans="1:5">
      <c r="A306" s="412">
        <v>18231171</v>
      </c>
      <c r="B306" s="412" t="s">
        <v>1825</v>
      </c>
      <c r="C306" s="413">
        <v>-40127111</v>
      </c>
      <c r="E306" s="413"/>
    </row>
    <row r="307" spans="1:5">
      <c r="A307" s="412">
        <v>18231181</v>
      </c>
      <c r="B307" s="412" t="s">
        <v>1991</v>
      </c>
      <c r="C307" s="413">
        <v>8076799</v>
      </c>
      <c r="E307" s="413"/>
    </row>
    <row r="308" spans="1:5">
      <c r="A308" s="412">
        <v>18231191</v>
      </c>
      <c r="B308" s="412" t="s">
        <v>1992</v>
      </c>
      <c r="C308" s="413">
        <v>-8076799</v>
      </c>
      <c r="E308" s="413"/>
    </row>
    <row r="309" spans="1:5">
      <c r="A309" s="412">
        <v>18232221</v>
      </c>
      <c r="B309" s="412" t="s">
        <v>851</v>
      </c>
      <c r="C309" s="413">
        <v>198375.75</v>
      </c>
      <c r="E309" s="413"/>
    </row>
    <row r="310" spans="1:5">
      <c r="A310" s="412">
        <v>18232251</v>
      </c>
      <c r="B310" s="412" t="s">
        <v>852</v>
      </c>
      <c r="C310" s="413">
        <v>2142305.36</v>
      </c>
      <c r="E310" s="413"/>
    </row>
    <row r="311" spans="1:5">
      <c r="A311" s="412">
        <v>18232261</v>
      </c>
      <c r="B311" s="412" t="s">
        <v>887</v>
      </c>
      <c r="C311" s="413">
        <v>51688.56</v>
      </c>
      <c r="E311" s="413"/>
    </row>
    <row r="312" spans="1:5">
      <c r="A312" s="412">
        <v>18232271</v>
      </c>
      <c r="B312" s="412" t="s">
        <v>853</v>
      </c>
      <c r="C312" s="413">
        <v>297522.7</v>
      </c>
      <c r="E312" s="413"/>
    </row>
    <row r="313" spans="1:5">
      <c r="A313" s="412">
        <v>18232301</v>
      </c>
      <c r="B313" s="412" t="s">
        <v>1422</v>
      </c>
      <c r="C313" s="413">
        <v>71144067.370000005</v>
      </c>
      <c r="E313" s="413"/>
    </row>
    <row r="314" spans="1:5">
      <c r="A314" s="412">
        <v>18232311</v>
      </c>
      <c r="B314" s="412" t="s">
        <v>1423</v>
      </c>
      <c r="C314" s="413">
        <v>15030669</v>
      </c>
      <c r="E314" s="413"/>
    </row>
    <row r="315" spans="1:5">
      <c r="A315" s="412">
        <v>18232321</v>
      </c>
      <c r="B315" s="412" t="s">
        <v>1424</v>
      </c>
      <c r="C315" s="413">
        <v>2208333.14</v>
      </c>
      <c r="E315" s="413"/>
    </row>
    <row r="316" spans="1:5">
      <c r="A316" s="412">
        <v>18232331</v>
      </c>
      <c r="B316" s="412" t="s">
        <v>1435</v>
      </c>
      <c r="C316" s="413">
        <v>3374716.62</v>
      </c>
      <c r="E316" s="413"/>
    </row>
    <row r="317" spans="1:5">
      <c r="A317" s="412">
        <v>18233061</v>
      </c>
      <c r="B317" s="412" t="s">
        <v>854</v>
      </c>
      <c r="C317" s="413">
        <v>20000</v>
      </c>
      <c r="E317" s="413"/>
    </row>
    <row r="318" spans="1:5">
      <c r="A318" s="412">
        <v>18233091</v>
      </c>
      <c r="B318" s="412" t="s">
        <v>855</v>
      </c>
      <c r="C318" s="413">
        <v>198092.16</v>
      </c>
      <c r="E318" s="413"/>
    </row>
    <row r="319" spans="1:5">
      <c r="A319" s="412">
        <v>18235521</v>
      </c>
      <c r="B319" s="412" t="s">
        <v>1108</v>
      </c>
      <c r="C319" s="413">
        <v>27722595.879999999</v>
      </c>
      <c r="E319" s="413"/>
    </row>
    <row r="320" spans="1:5">
      <c r="A320" s="412">
        <v>18236021</v>
      </c>
      <c r="B320" s="412" t="s">
        <v>11</v>
      </c>
      <c r="C320" s="413">
        <v>15256064.07</v>
      </c>
      <c r="E320" s="413"/>
    </row>
    <row r="321" spans="1:5">
      <c r="A321" s="412">
        <v>18236031</v>
      </c>
      <c r="B321" s="412" t="s">
        <v>12</v>
      </c>
      <c r="C321" s="413">
        <v>2873005.76</v>
      </c>
      <c r="E321" s="413"/>
    </row>
    <row r="322" spans="1:5">
      <c r="A322" s="412">
        <v>18236041</v>
      </c>
      <c r="B322" s="412" t="s">
        <v>13</v>
      </c>
      <c r="C322" s="413">
        <v>-228709.77</v>
      </c>
      <c r="E322" s="413"/>
    </row>
    <row r="323" spans="1:5">
      <c r="A323" s="412">
        <v>18236051</v>
      </c>
      <c r="B323" s="412" t="s">
        <v>657</v>
      </c>
      <c r="C323" s="413">
        <v>107024.51</v>
      </c>
      <c r="E323" s="413"/>
    </row>
    <row r="324" spans="1:5">
      <c r="A324" s="412">
        <v>18236061</v>
      </c>
      <c r="B324" s="412" t="s">
        <v>155</v>
      </c>
      <c r="C324" s="413">
        <v>1031542.85</v>
      </c>
      <c r="E324" s="413"/>
    </row>
    <row r="325" spans="1:5">
      <c r="A325" s="412">
        <v>18236071</v>
      </c>
      <c r="B325" s="412" t="s">
        <v>156</v>
      </c>
      <c r="C325" s="413">
        <v>671052.84</v>
      </c>
      <c r="E325" s="413"/>
    </row>
    <row r="326" spans="1:5">
      <c r="A326" s="412">
        <v>18236091</v>
      </c>
      <c r="B326" s="412" t="s">
        <v>757</v>
      </c>
      <c r="C326" s="413">
        <v>-100555.3</v>
      </c>
      <c r="E326" s="413"/>
    </row>
    <row r="327" spans="1:5">
      <c r="A327" s="412">
        <v>18236101</v>
      </c>
      <c r="B327" s="412" t="s">
        <v>779</v>
      </c>
      <c r="C327" s="413">
        <v>3769772.47</v>
      </c>
      <c r="E327" s="413"/>
    </row>
    <row r="328" spans="1:5">
      <c r="A328" s="412">
        <v>18236111</v>
      </c>
      <c r="B328" s="412" t="s">
        <v>1844</v>
      </c>
      <c r="C328" s="413">
        <v>65155.27</v>
      </c>
      <c r="E328" s="413"/>
    </row>
    <row r="329" spans="1:5">
      <c r="A329" s="412">
        <v>18237112</v>
      </c>
      <c r="B329" s="412" t="s">
        <v>331</v>
      </c>
      <c r="C329" s="413">
        <v>279321.2</v>
      </c>
      <c r="E329" s="413"/>
    </row>
    <row r="330" spans="1:5">
      <c r="A330" s="412">
        <v>18237122</v>
      </c>
      <c r="B330" s="412" t="s">
        <v>512</v>
      </c>
      <c r="C330" s="413">
        <v>169602.13</v>
      </c>
      <c r="E330" s="413"/>
    </row>
    <row r="331" spans="1:5">
      <c r="A331" s="412">
        <v>18237132</v>
      </c>
      <c r="B331" s="412" t="s">
        <v>20</v>
      </c>
      <c r="C331" s="413">
        <v>133750.43</v>
      </c>
    </row>
    <row r="332" spans="1:5">
      <c r="A332" s="412">
        <v>18237142</v>
      </c>
      <c r="B332" s="412" t="s">
        <v>21</v>
      </c>
      <c r="C332" s="413">
        <v>53995.63</v>
      </c>
      <c r="E332" s="413"/>
    </row>
    <row r="333" spans="1:5">
      <c r="A333" s="412">
        <v>18237152</v>
      </c>
      <c r="B333" s="412" t="s">
        <v>154</v>
      </c>
      <c r="C333" s="413">
        <v>67987.45</v>
      </c>
    </row>
    <row r="334" spans="1:5">
      <c r="A334" s="412">
        <v>18238031</v>
      </c>
      <c r="B334" s="412" t="s">
        <v>1693</v>
      </c>
      <c r="C334" s="413">
        <v>13112047.83</v>
      </c>
    </row>
    <row r="335" spans="1:5">
      <c r="A335" s="412">
        <v>18238032</v>
      </c>
      <c r="B335" s="412" t="s">
        <v>1693</v>
      </c>
      <c r="C335" s="413">
        <v>4924186.8099999996</v>
      </c>
    </row>
    <row r="336" spans="1:5">
      <c r="A336" s="412">
        <v>18238041</v>
      </c>
      <c r="B336" s="412" t="s">
        <v>1694</v>
      </c>
      <c r="C336" s="413">
        <v>13461067</v>
      </c>
      <c r="E336" s="413"/>
    </row>
    <row r="337" spans="1:5">
      <c r="A337" s="412">
        <v>18238042</v>
      </c>
      <c r="B337" s="412" t="s">
        <v>1695</v>
      </c>
      <c r="C337" s="413">
        <v>4817025</v>
      </c>
      <c r="E337" s="413"/>
    </row>
    <row r="338" spans="1:5">
      <c r="A338" s="412">
        <v>18238141</v>
      </c>
      <c r="B338" s="412" t="s">
        <v>1880</v>
      </c>
      <c r="C338" s="413">
        <v>23644945.41</v>
      </c>
      <c r="E338" s="413"/>
    </row>
    <row r="339" spans="1:5">
      <c r="A339" s="412">
        <v>18238142</v>
      </c>
      <c r="B339" s="412" t="s">
        <v>1879</v>
      </c>
      <c r="C339" s="413">
        <v>41784371.270000003</v>
      </c>
      <c r="E339" s="413"/>
    </row>
    <row r="340" spans="1:5">
      <c r="A340" s="412">
        <v>18238151</v>
      </c>
      <c r="B340" s="412" t="s">
        <v>1779</v>
      </c>
      <c r="C340" s="413">
        <v>4519401.74</v>
      </c>
    </row>
    <row r="341" spans="1:5">
      <c r="A341" s="412">
        <v>18238152</v>
      </c>
      <c r="B341" s="412" t="s">
        <v>1709</v>
      </c>
      <c r="C341" s="413">
        <v>8621637.6199999992</v>
      </c>
    </row>
    <row r="342" spans="1:5">
      <c r="A342" s="412">
        <v>18238161</v>
      </c>
      <c r="B342" s="412" t="s">
        <v>1692</v>
      </c>
      <c r="C342" s="413">
        <v>412938.34</v>
      </c>
    </row>
    <row r="343" spans="1:5">
      <c r="A343" s="412">
        <v>18238162</v>
      </c>
      <c r="B343" s="412" t="s">
        <v>1956</v>
      </c>
      <c r="C343" s="413">
        <v>771782.16</v>
      </c>
      <c r="E343" s="413"/>
    </row>
    <row r="344" spans="1:5">
      <c r="A344" s="412">
        <v>18238171</v>
      </c>
      <c r="B344" s="412" t="s">
        <v>1859</v>
      </c>
      <c r="C344" s="413">
        <v>194055.9</v>
      </c>
      <c r="E344" s="413"/>
    </row>
    <row r="345" spans="1:5">
      <c r="A345" s="412">
        <v>18238172</v>
      </c>
      <c r="B345" s="412" t="s">
        <v>1710</v>
      </c>
      <c r="C345" s="413">
        <v>208301.11</v>
      </c>
      <c r="E345" s="413"/>
    </row>
    <row r="346" spans="1:5">
      <c r="A346" s="412">
        <v>18238191</v>
      </c>
      <c r="B346" s="412" t="s">
        <v>1821</v>
      </c>
      <c r="C346" s="413">
        <v>1816917.74</v>
      </c>
    </row>
    <row r="347" spans="1:5">
      <c r="A347" s="412">
        <v>18238211</v>
      </c>
      <c r="B347" s="412" t="s">
        <v>1814</v>
      </c>
      <c r="C347" s="413">
        <v>21945.8</v>
      </c>
      <c r="E347" s="413"/>
    </row>
    <row r="348" spans="1:5">
      <c r="A348" s="412">
        <v>18238221</v>
      </c>
      <c r="B348" s="412" t="s">
        <v>1815</v>
      </c>
      <c r="C348" s="413">
        <v>51581.34</v>
      </c>
      <c r="E348" s="413"/>
    </row>
    <row r="349" spans="1:5">
      <c r="A349" s="412">
        <v>18238311</v>
      </c>
      <c r="B349" s="412" t="s">
        <v>1780</v>
      </c>
      <c r="C349" s="413">
        <v>19211795.760000002</v>
      </c>
      <c r="E349" s="413"/>
    </row>
    <row r="350" spans="1:5">
      <c r="A350" s="412">
        <v>18238321</v>
      </c>
      <c r="B350" s="412" t="s">
        <v>1781</v>
      </c>
      <c r="C350" s="413">
        <v>2188389.9</v>
      </c>
      <c r="E350" s="413"/>
    </row>
    <row r="351" spans="1:5">
      <c r="A351" s="412">
        <v>18238331</v>
      </c>
      <c r="B351" s="412" t="s">
        <v>1786</v>
      </c>
      <c r="C351" s="413">
        <v>8593397.7200000007</v>
      </c>
    </row>
    <row r="352" spans="1:5">
      <c r="A352" s="412">
        <v>18239001</v>
      </c>
      <c r="B352" s="412" t="s">
        <v>1024</v>
      </c>
      <c r="C352" s="413">
        <v>99844156</v>
      </c>
    </row>
    <row r="353" spans="1:5">
      <c r="A353" s="412">
        <v>18239002</v>
      </c>
      <c r="B353" s="412" t="s">
        <v>1025</v>
      </c>
      <c r="C353" s="413">
        <v>32021676.07</v>
      </c>
      <c r="E353" s="413"/>
    </row>
    <row r="354" spans="1:5">
      <c r="A354" s="412">
        <v>18239011</v>
      </c>
      <c r="B354" s="412" t="s">
        <v>290</v>
      </c>
      <c r="C354" s="413">
        <v>3122211.65</v>
      </c>
      <c r="E354" s="413"/>
    </row>
    <row r="355" spans="1:5">
      <c r="A355" s="412">
        <v>18239012</v>
      </c>
      <c r="B355" s="412" t="s">
        <v>291</v>
      </c>
      <c r="C355" s="413">
        <v>1233828.1100000001</v>
      </c>
      <c r="E355" s="413"/>
    </row>
    <row r="356" spans="1:5">
      <c r="A356" s="412">
        <v>18239021</v>
      </c>
      <c r="B356" s="412" t="s">
        <v>1026</v>
      </c>
      <c r="C356" s="413">
        <v>22733352.5</v>
      </c>
      <c r="E356" s="413"/>
    </row>
    <row r="357" spans="1:5">
      <c r="A357" s="412">
        <v>18239022</v>
      </c>
      <c r="B357" s="412" t="s">
        <v>1027</v>
      </c>
      <c r="C357" s="413">
        <v>8693859.7699999996</v>
      </c>
    </row>
    <row r="358" spans="1:5">
      <c r="A358" s="412">
        <v>18239031</v>
      </c>
      <c r="B358" s="412" t="s">
        <v>472</v>
      </c>
      <c r="C358" s="413">
        <v>-125699720.15000001</v>
      </c>
      <c r="E358" s="413"/>
    </row>
    <row r="359" spans="1:5">
      <c r="A359" s="412">
        <v>18239032</v>
      </c>
      <c r="B359" s="412" t="s">
        <v>473</v>
      </c>
      <c r="C359" s="413">
        <v>-41949363.950000003</v>
      </c>
      <c r="E359" s="413"/>
    </row>
    <row r="360" spans="1:5">
      <c r="A360" s="412">
        <v>18239061</v>
      </c>
      <c r="B360" s="412" t="s">
        <v>929</v>
      </c>
      <c r="C360" s="413">
        <v>837787</v>
      </c>
      <c r="E360" s="413"/>
    </row>
    <row r="361" spans="1:5">
      <c r="A361" s="412">
        <v>18239081</v>
      </c>
      <c r="B361" s="412" t="s">
        <v>2035</v>
      </c>
      <c r="C361" s="413">
        <v>5421054.8700000001</v>
      </c>
      <c r="E361" s="413"/>
    </row>
    <row r="362" spans="1:5">
      <c r="A362" s="412">
        <v>18239082</v>
      </c>
      <c r="B362" s="412" t="s">
        <v>2036</v>
      </c>
      <c r="C362" s="413">
        <v>10487525.210000001</v>
      </c>
    </row>
    <row r="363" spans="1:5">
      <c r="A363" s="412">
        <v>18239091</v>
      </c>
      <c r="B363" s="412" t="s">
        <v>2037</v>
      </c>
      <c r="C363" s="413">
        <v>4692458.8600000003</v>
      </c>
    </row>
    <row r="364" spans="1:5">
      <c r="A364" s="412">
        <v>18239092</v>
      </c>
      <c r="B364" s="412" t="s">
        <v>1869</v>
      </c>
      <c r="C364" s="413">
        <v>4940926.43</v>
      </c>
    </row>
    <row r="365" spans="1:5">
      <c r="A365" s="412">
        <v>18239101</v>
      </c>
      <c r="B365" s="412" t="s">
        <v>2038</v>
      </c>
      <c r="C365" s="413">
        <v>956803.31</v>
      </c>
    </row>
    <row r="366" spans="1:5">
      <c r="A366" s="412">
        <v>18400013</v>
      </c>
      <c r="B366" s="412" t="s">
        <v>939</v>
      </c>
      <c r="C366" s="413">
        <v>-348799.95</v>
      </c>
    </row>
    <row r="367" spans="1:5">
      <c r="A367" s="412">
        <v>18400123</v>
      </c>
      <c r="B367" s="412" t="s">
        <v>940</v>
      </c>
      <c r="C367" s="413">
        <v>-102010.22</v>
      </c>
      <c r="E367" s="413"/>
    </row>
    <row r="368" spans="1:5">
      <c r="A368" s="412">
        <v>18400143</v>
      </c>
      <c r="B368" s="412" t="s">
        <v>941</v>
      </c>
      <c r="C368" s="413">
        <v>-22641.84</v>
      </c>
      <c r="E368" s="413"/>
    </row>
    <row r="369" spans="1:5">
      <c r="A369" s="412">
        <v>18400483</v>
      </c>
      <c r="B369" s="412" t="s">
        <v>323</v>
      </c>
      <c r="C369" s="413">
        <v>66504.72</v>
      </c>
      <c r="E369" s="413"/>
    </row>
    <row r="370" spans="1:5">
      <c r="A370" s="412">
        <v>18500003</v>
      </c>
      <c r="B370" s="412" t="s">
        <v>342</v>
      </c>
      <c r="C370" s="413">
        <v>-12542.15</v>
      </c>
      <c r="E370" s="413"/>
    </row>
    <row r="371" spans="1:5">
      <c r="A371" s="412">
        <v>18600013</v>
      </c>
      <c r="B371" s="412" t="s">
        <v>692</v>
      </c>
      <c r="C371" s="413">
        <v>1816728.99</v>
      </c>
      <c r="E371" s="413"/>
    </row>
    <row r="372" spans="1:5">
      <c r="A372" s="412">
        <v>18600053</v>
      </c>
      <c r="B372" s="412" t="s">
        <v>693</v>
      </c>
      <c r="C372" s="413">
        <v>3087513.95</v>
      </c>
    </row>
    <row r="373" spans="1:5">
      <c r="A373" s="412">
        <v>18600091</v>
      </c>
      <c r="B373" s="412" t="s">
        <v>1262</v>
      </c>
      <c r="C373" s="413">
        <v>6736.09</v>
      </c>
    </row>
    <row r="374" spans="1:5">
      <c r="A374" s="412">
        <v>18600122</v>
      </c>
      <c r="B374" s="412" t="s">
        <v>913</v>
      </c>
      <c r="C374" s="412">
        <v>886.83</v>
      </c>
      <c r="E374" s="413"/>
    </row>
    <row r="375" spans="1:5">
      <c r="A375" s="412">
        <v>18600123</v>
      </c>
      <c r="B375" s="412" t="s">
        <v>111</v>
      </c>
      <c r="C375" s="412">
        <v>549.61</v>
      </c>
      <c r="E375" s="413"/>
    </row>
    <row r="376" spans="1:5">
      <c r="A376" s="412">
        <v>18600143</v>
      </c>
      <c r="B376" s="412" t="s">
        <v>1960</v>
      </c>
      <c r="C376" s="413">
        <v>18367.650000000001</v>
      </c>
      <c r="E376" s="413"/>
    </row>
    <row r="377" spans="1:5">
      <c r="A377" s="412">
        <v>18600291</v>
      </c>
      <c r="B377" s="412" t="s">
        <v>1875</v>
      </c>
      <c r="C377" s="413">
        <v>12399.37</v>
      </c>
      <c r="E377" s="413"/>
    </row>
    <row r="378" spans="1:5">
      <c r="A378" s="412">
        <v>18600293</v>
      </c>
      <c r="B378" s="412" t="s">
        <v>448</v>
      </c>
      <c r="C378" s="413">
        <v>1281.74</v>
      </c>
      <c r="E378" s="413"/>
    </row>
    <row r="379" spans="1:5">
      <c r="A379" s="412">
        <v>18600363</v>
      </c>
      <c r="B379" s="412" t="s">
        <v>1204</v>
      </c>
      <c r="C379" s="412">
        <v>412.6</v>
      </c>
      <c r="E379" s="413"/>
    </row>
    <row r="380" spans="1:5">
      <c r="A380" s="412">
        <v>18600403</v>
      </c>
      <c r="B380" s="412" t="s">
        <v>1633</v>
      </c>
      <c r="C380" s="413">
        <v>1913022.41</v>
      </c>
      <c r="E380" s="413"/>
    </row>
    <row r="381" spans="1:5">
      <c r="A381" s="412">
        <v>18600512</v>
      </c>
      <c r="B381" s="412" t="s">
        <v>1481</v>
      </c>
      <c r="C381" s="413">
        <v>59522921.950000003</v>
      </c>
      <c r="E381" s="413"/>
    </row>
    <row r="382" spans="1:5">
      <c r="A382" s="412">
        <v>18600561</v>
      </c>
      <c r="B382" s="412" t="s">
        <v>593</v>
      </c>
      <c r="C382" s="413">
        <v>8118542</v>
      </c>
      <c r="E382" s="413"/>
    </row>
    <row r="383" spans="1:5">
      <c r="A383" s="412">
        <v>18600571</v>
      </c>
      <c r="B383" s="412" t="s">
        <v>739</v>
      </c>
      <c r="C383" s="413">
        <v>59728549.710000001</v>
      </c>
      <c r="E383" s="413"/>
    </row>
    <row r="384" spans="1:5">
      <c r="A384" s="412">
        <v>18600573</v>
      </c>
      <c r="B384" s="412" t="s">
        <v>1971</v>
      </c>
      <c r="C384" s="413">
        <v>5227849</v>
      </c>
      <c r="E384" s="413"/>
    </row>
    <row r="385" spans="1:5">
      <c r="A385" s="412">
        <v>18600751</v>
      </c>
      <c r="B385" s="412" t="s">
        <v>1310</v>
      </c>
      <c r="C385" s="413">
        <v>2534376.2599999998</v>
      </c>
      <c r="E385" s="413"/>
    </row>
    <row r="386" spans="1:5">
      <c r="A386" s="412">
        <v>18600761</v>
      </c>
      <c r="B386" s="412" t="s">
        <v>1311</v>
      </c>
      <c r="C386" s="413">
        <v>1085620.3899999999</v>
      </c>
      <c r="E386" s="413"/>
    </row>
    <row r="387" spans="1:5">
      <c r="A387" s="412">
        <v>18600771</v>
      </c>
      <c r="B387" s="412" t="s">
        <v>1458</v>
      </c>
      <c r="C387" s="413">
        <v>2616722.2999999998</v>
      </c>
      <c r="E387" s="413"/>
    </row>
    <row r="388" spans="1:5">
      <c r="A388" s="412">
        <v>18600781</v>
      </c>
      <c r="B388" s="412" t="s">
        <v>1459</v>
      </c>
      <c r="C388" s="413">
        <v>1386712.12</v>
      </c>
      <c r="E388" s="413"/>
    </row>
    <row r="389" spans="1:5">
      <c r="A389" s="412">
        <v>18600941</v>
      </c>
      <c r="B389" s="412" t="s">
        <v>1898</v>
      </c>
      <c r="C389" s="413">
        <v>43330.879999999997</v>
      </c>
      <c r="E389" s="413"/>
    </row>
    <row r="390" spans="1:5">
      <c r="A390" s="412">
        <v>18600943</v>
      </c>
      <c r="B390" s="412" t="s">
        <v>1899</v>
      </c>
      <c r="C390" s="413">
        <v>388356.83</v>
      </c>
      <c r="E390" s="413"/>
    </row>
    <row r="391" spans="1:5">
      <c r="A391" s="412">
        <v>18601013</v>
      </c>
      <c r="B391" s="412" t="s">
        <v>1997</v>
      </c>
      <c r="C391" s="413">
        <v>112637.5</v>
      </c>
      <c r="E391" s="413"/>
    </row>
    <row r="392" spans="1:5">
      <c r="A392" s="412">
        <v>18601021</v>
      </c>
      <c r="B392" s="412" t="s">
        <v>1670</v>
      </c>
      <c r="C392" s="413">
        <v>528933.99</v>
      </c>
      <c r="E392" s="413"/>
    </row>
    <row r="393" spans="1:5">
      <c r="A393" s="412">
        <v>18601173</v>
      </c>
      <c r="B393" s="412" t="s">
        <v>1818</v>
      </c>
      <c r="C393" s="413">
        <v>162853.93</v>
      </c>
      <c r="E393" s="413"/>
    </row>
    <row r="394" spans="1:5">
      <c r="A394" s="412">
        <v>18601502</v>
      </c>
      <c r="B394" s="412" t="s">
        <v>1635</v>
      </c>
      <c r="C394" s="413">
        <v>159218.41</v>
      </c>
      <c r="E394" s="413"/>
    </row>
    <row r="395" spans="1:5">
      <c r="A395" s="412">
        <v>18603003</v>
      </c>
      <c r="B395" s="412" t="s">
        <v>1897</v>
      </c>
      <c r="C395" s="413">
        <v>1455853.69</v>
      </c>
      <c r="E395" s="413"/>
    </row>
    <row r="396" spans="1:5">
      <c r="A396" s="412">
        <v>18603011</v>
      </c>
      <c r="B396" s="412" t="s">
        <v>1855</v>
      </c>
      <c r="C396" s="413">
        <v>2043794.49</v>
      </c>
      <c r="E396" s="413"/>
    </row>
    <row r="397" spans="1:5">
      <c r="A397" s="412">
        <v>18603021</v>
      </c>
      <c r="B397" s="412" t="s">
        <v>1876</v>
      </c>
      <c r="C397" s="413">
        <v>6175966.0300000003</v>
      </c>
      <c r="E397" s="413"/>
    </row>
    <row r="398" spans="1:5">
      <c r="A398" s="412">
        <v>18603031</v>
      </c>
      <c r="B398" s="412" t="s">
        <v>1850</v>
      </c>
      <c r="C398" s="413">
        <v>2028535.65</v>
      </c>
      <c r="E398" s="413"/>
    </row>
    <row r="399" spans="1:5">
      <c r="A399" s="412">
        <v>18603041</v>
      </c>
      <c r="B399" s="412" t="s">
        <v>1877</v>
      </c>
      <c r="C399" s="413">
        <v>1015915.57</v>
      </c>
      <c r="E399" s="413"/>
    </row>
    <row r="400" spans="1:5">
      <c r="A400" s="412">
        <v>18603051</v>
      </c>
      <c r="B400" s="412" t="s">
        <v>1881</v>
      </c>
      <c r="C400" s="413">
        <v>879140.49</v>
      </c>
      <c r="E400" s="413"/>
    </row>
    <row r="401" spans="1:5">
      <c r="A401" s="412">
        <v>18603061</v>
      </c>
      <c r="B401" s="412" t="s">
        <v>2010</v>
      </c>
      <c r="C401" s="413">
        <v>1138112.8500000001</v>
      </c>
      <c r="E401" s="413"/>
    </row>
    <row r="402" spans="1:5">
      <c r="A402" s="412">
        <v>18603072</v>
      </c>
      <c r="B402" s="412" t="s">
        <v>2011</v>
      </c>
      <c r="C402" s="413">
        <v>1603286.25</v>
      </c>
      <c r="E402" s="413"/>
    </row>
    <row r="403" spans="1:5">
      <c r="A403" s="412">
        <v>18603081</v>
      </c>
      <c r="B403" s="412" t="s">
        <v>2021</v>
      </c>
      <c r="C403" s="413">
        <v>45144</v>
      </c>
      <c r="E403" s="413"/>
    </row>
    <row r="404" spans="1:5">
      <c r="A404" s="412">
        <v>18603091</v>
      </c>
      <c r="B404" s="412" t="s">
        <v>2022</v>
      </c>
      <c r="C404" s="413">
        <v>66630</v>
      </c>
      <c r="E404" s="413"/>
    </row>
    <row r="405" spans="1:5">
      <c r="A405" s="412">
        <v>18605011</v>
      </c>
      <c r="B405" s="412" t="s">
        <v>1974</v>
      </c>
      <c r="C405" s="413">
        <v>2078994.04</v>
      </c>
      <c r="E405" s="413"/>
    </row>
    <row r="406" spans="1:5">
      <c r="A406" s="412">
        <v>18605021</v>
      </c>
      <c r="B406" s="412" t="s">
        <v>2023</v>
      </c>
      <c r="C406" s="413">
        <v>4198503.3899999997</v>
      </c>
      <c r="E406" s="413"/>
    </row>
    <row r="407" spans="1:5">
      <c r="A407" s="412">
        <v>18605031</v>
      </c>
      <c r="B407" s="412" t="s">
        <v>2040</v>
      </c>
      <c r="C407" s="413">
        <v>1561257.16</v>
      </c>
      <c r="E407" s="413"/>
    </row>
    <row r="408" spans="1:5">
      <c r="A408" s="412">
        <v>18605041</v>
      </c>
      <c r="B408" s="412" t="s">
        <v>2058</v>
      </c>
      <c r="C408" s="413">
        <v>2422858.5</v>
      </c>
    </row>
    <row r="409" spans="1:5">
      <c r="A409" s="412">
        <v>18608001</v>
      </c>
      <c r="B409" s="412" t="s">
        <v>856</v>
      </c>
      <c r="C409" s="413">
        <v>408175.63</v>
      </c>
    </row>
    <row r="410" spans="1:5">
      <c r="A410" s="412">
        <v>18608002</v>
      </c>
      <c r="B410" s="412" t="s">
        <v>1887</v>
      </c>
      <c r="C410" s="413">
        <v>166849.85999999999</v>
      </c>
      <c r="E410" s="413"/>
    </row>
    <row r="411" spans="1:5">
      <c r="A411" s="412">
        <v>18608011</v>
      </c>
      <c r="B411" s="412" t="s">
        <v>857</v>
      </c>
      <c r="C411" s="413">
        <v>345204.45</v>
      </c>
      <c r="E411" s="413"/>
    </row>
    <row r="412" spans="1:5">
      <c r="A412" s="412">
        <v>18608012</v>
      </c>
      <c r="B412" s="412" t="s">
        <v>1883</v>
      </c>
      <c r="C412" s="413">
        <v>550374.41</v>
      </c>
      <c r="E412" s="413"/>
    </row>
    <row r="413" spans="1:5">
      <c r="A413" s="412">
        <v>18608021</v>
      </c>
      <c r="B413" s="412" t="s">
        <v>858</v>
      </c>
      <c r="C413" s="413">
        <v>2254508.17</v>
      </c>
      <c r="E413" s="413"/>
    </row>
    <row r="414" spans="1:5">
      <c r="A414" s="412">
        <v>18608031</v>
      </c>
      <c r="B414" s="412" t="s">
        <v>859</v>
      </c>
      <c r="C414" s="413">
        <v>50000</v>
      </c>
      <c r="E414" s="413"/>
    </row>
    <row r="415" spans="1:5">
      <c r="A415" s="412">
        <v>18608041</v>
      </c>
      <c r="B415" s="412" t="s">
        <v>870</v>
      </c>
      <c r="C415" s="413">
        <v>1953910.05</v>
      </c>
      <c r="E415" s="413"/>
    </row>
    <row r="416" spans="1:5">
      <c r="A416" s="412">
        <v>18608051</v>
      </c>
      <c r="B416" s="412" t="s">
        <v>860</v>
      </c>
      <c r="C416" s="413">
        <v>2859884.34</v>
      </c>
      <c r="E416" s="413"/>
    </row>
    <row r="417" spans="1:5">
      <c r="A417" s="412">
        <v>18608062</v>
      </c>
      <c r="B417" s="412" t="s">
        <v>245</v>
      </c>
      <c r="C417" s="413">
        <v>-50267724.640000001</v>
      </c>
      <c r="E417" s="413"/>
    </row>
    <row r="418" spans="1:5">
      <c r="A418" s="412">
        <v>18608081</v>
      </c>
      <c r="B418" s="412" t="s">
        <v>861</v>
      </c>
      <c r="C418" s="413">
        <v>659654.59</v>
      </c>
      <c r="E418" s="413"/>
    </row>
    <row r="419" spans="1:5">
      <c r="A419" s="412">
        <v>18608111</v>
      </c>
      <c r="B419" s="412" t="s">
        <v>862</v>
      </c>
      <c r="C419" s="413">
        <v>250000</v>
      </c>
      <c r="E419" s="413"/>
    </row>
    <row r="420" spans="1:5">
      <c r="A420" s="412">
        <v>18608112</v>
      </c>
      <c r="B420" s="412" t="s">
        <v>871</v>
      </c>
      <c r="C420" s="413">
        <v>38835484.93</v>
      </c>
      <c r="E420" s="413"/>
    </row>
    <row r="421" spans="1:5">
      <c r="A421" s="412">
        <v>18608141</v>
      </c>
      <c r="B421" s="412" t="s">
        <v>835</v>
      </c>
      <c r="C421" s="413">
        <v>224879.76</v>
      </c>
      <c r="E421" s="413"/>
    </row>
    <row r="422" spans="1:5">
      <c r="A422" s="412">
        <v>18608151</v>
      </c>
      <c r="B422" s="412" t="s">
        <v>888</v>
      </c>
      <c r="C422" s="413">
        <v>75000</v>
      </c>
      <c r="E422" s="413"/>
    </row>
    <row r="423" spans="1:5">
      <c r="A423" s="412">
        <v>18608171</v>
      </c>
      <c r="B423" s="412" t="s">
        <v>1618</v>
      </c>
      <c r="C423" s="413">
        <v>212588.68</v>
      </c>
      <c r="E423" s="413"/>
    </row>
    <row r="424" spans="1:5">
      <c r="A424" s="412">
        <v>18608181</v>
      </c>
      <c r="B424" s="412" t="s">
        <v>1258</v>
      </c>
      <c r="C424" s="413">
        <v>50000</v>
      </c>
      <c r="E424" s="413"/>
    </row>
    <row r="425" spans="1:5">
      <c r="A425" s="412">
        <v>18608191</v>
      </c>
      <c r="B425" s="412" t="s">
        <v>1263</v>
      </c>
      <c r="C425" s="413">
        <v>400495.47</v>
      </c>
      <c r="E425" s="413"/>
    </row>
    <row r="426" spans="1:5">
      <c r="A426" s="412">
        <v>18608211</v>
      </c>
      <c r="B426" s="412" t="s">
        <v>1619</v>
      </c>
      <c r="C426" s="413">
        <v>111880.23</v>
      </c>
      <c r="E426" s="413"/>
    </row>
    <row r="427" spans="1:5">
      <c r="A427" s="412">
        <v>18608212</v>
      </c>
      <c r="B427" s="412" t="s">
        <v>872</v>
      </c>
      <c r="C427" s="413">
        <v>1461848.9</v>
      </c>
      <c r="E427" s="413"/>
    </row>
    <row r="428" spans="1:5">
      <c r="A428" s="412">
        <v>18608221</v>
      </c>
      <c r="B428" s="412" t="s">
        <v>1369</v>
      </c>
      <c r="C428" s="413">
        <v>132171.19</v>
      </c>
    </row>
    <row r="429" spans="1:5">
      <c r="A429" s="412">
        <v>18608231</v>
      </c>
      <c r="B429" s="412" t="s">
        <v>1464</v>
      </c>
      <c r="C429" s="413">
        <v>240256.67</v>
      </c>
      <c r="E429" s="413"/>
    </row>
    <row r="430" spans="1:5">
      <c r="A430" s="412">
        <v>18608241</v>
      </c>
      <c r="B430" s="412" t="s">
        <v>1370</v>
      </c>
      <c r="C430" s="413">
        <v>95304.25</v>
      </c>
      <c r="E430" s="413"/>
    </row>
    <row r="431" spans="1:5">
      <c r="A431" s="412">
        <v>18608251</v>
      </c>
      <c r="B431" s="412" t="s">
        <v>2059</v>
      </c>
      <c r="C431" s="412">
        <v>695.75</v>
      </c>
      <c r="E431" s="413"/>
    </row>
    <row r="432" spans="1:5">
      <c r="A432" s="412">
        <v>18608312</v>
      </c>
      <c r="B432" s="412" t="s">
        <v>873</v>
      </c>
      <c r="C432" s="413">
        <v>3949873.22</v>
      </c>
      <c r="E432" s="413"/>
    </row>
    <row r="433" spans="1:5">
      <c r="A433" s="412">
        <v>18608412</v>
      </c>
      <c r="B433" s="412" t="s">
        <v>1593</v>
      </c>
      <c r="C433" s="413">
        <v>2651381.7400000002</v>
      </c>
      <c r="E433" s="413"/>
    </row>
    <row r="434" spans="1:5">
      <c r="A434" s="412">
        <v>18608612</v>
      </c>
      <c r="B434" s="412" t="s">
        <v>874</v>
      </c>
      <c r="C434" s="413">
        <v>776531.8</v>
      </c>
      <c r="E434" s="413"/>
    </row>
    <row r="435" spans="1:5">
      <c r="A435" s="412">
        <v>18608712</v>
      </c>
      <c r="B435" s="412" t="s">
        <v>875</v>
      </c>
      <c r="C435" s="413">
        <v>5358520.29</v>
      </c>
      <c r="E435" s="413"/>
    </row>
    <row r="436" spans="1:5">
      <c r="A436" s="412">
        <v>18608752</v>
      </c>
      <c r="B436" s="412" t="s">
        <v>876</v>
      </c>
      <c r="C436" s="413">
        <v>935530</v>
      </c>
      <c r="E436" s="413"/>
    </row>
    <row r="437" spans="1:5">
      <c r="A437" s="412">
        <v>18608772</v>
      </c>
      <c r="B437" s="412" t="s">
        <v>1763</v>
      </c>
      <c r="C437" s="413">
        <v>-3488999.1</v>
      </c>
    </row>
    <row r="438" spans="1:5">
      <c r="A438" s="412">
        <v>18608782</v>
      </c>
      <c r="B438" s="412" t="s">
        <v>1764</v>
      </c>
      <c r="C438" s="413">
        <v>-801550.75</v>
      </c>
      <c r="E438" s="413"/>
    </row>
    <row r="439" spans="1:5">
      <c r="A439" s="412">
        <v>18608792</v>
      </c>
      <c r="B439" s="412" t="s">
        <v>1765</v>
      </c>
      <c r="C439" s="413">
        <v>-160310.15</v>
      </c>
      <c r="E439" s="413"/>
    </row>
    <row r="440" spans="1:5">
      <c r="A440" s="412">
        <v>18609312</v>
      </c>
      <c r="B440" s="412" t="s">
        <v>1584</v>
      </c>
      <c r="C440" s="413">
        <v>12405154.710000001</v>
      </c>
      <c r="E440" s="413"/>
    </row>
    <row r="441" spans="1:5">
      <c r="A441" s="412">
        <v>18609422</v>
      </c>
      <c r="B441" s="412" t="s">
        <v>1384</v>
      </c>
      <c r="C441" s="413">
        <v>21583501.329999998</v>
      </c>
      <c r="E441" s="413"/>
    </row>
    <row r="442" spans="1:5">
      <c r="A442" s="412">
        <v>18609432</v>
      </c>
      <c r="B442" s="412" t="s">
        <v>1592</v>
      </c>
      <c r="C442" s="413">
        <v>5457248.2199999997</v>
      </c>
      <c r="E442" s="413"/>
    </row>
    <row r="443" spans="1:5">
      <c r="A443" s="412">
        <v>18609512</v>
      </c>
      <c r="B443" s="412" t="s">
        <v>2041</v>
      </c>
      <c r="C443" s="413">
        <v>30093.55</v>
      </c>
      <c r="E443" s="413"/>
    </row>
    <row r="444" spans="1:5">
      <c r="A444" s="412">
        <v>18609532</v>
      </c>
      <c r="B444" s="412" t="s">
        <v>877</v>
      </c>
      <c r="C444" s="413">
        <v>231369.84</v>
      </c>
      <c r="E444" s="413"/>
    </row>
    <row r="445" spans="1:5">
      <c r="A445" s="412">
        <v>18609542</v>
      </c>
      <c r="B445" s="412" t="s">
        <v>513</v>
      </c>
      <c r="C445" s="413">
        <v>1254241.07</v>
      </c>
      <c r="E445" s="413"/>
    </row>
    <row r="446" spans="1:5">
      <c r="A446" s="412">
        <v>18609572</v>
      </c>
      <c r="B446" s="412" t="s">
        <v>1380</v>
      </c>
      <c r="C446" s="413">
        <v>609250</v>
      </c>
      <c r="E446" s="413"/>
    </row>
    <row r="447" spans="1:5">
      <c r="A447" s="412">
        <v>18609582</v>
      </c>
      <c r="B447" s="412" t="s">
        <v>1381</v>
      </c>
      <c r="C447" s="413">
        <v>627720.31000000006</v>
      </c>
      <c r="E447" s="413"/>
    </row>
    <row r="448" spans="1:5">
      <c r="A448" s="412">
        <v>18609592</v>
      </c>
      <c r="B448" s="412" t="s">
        <v>1382</v>
      </c>
      <c r="C448" s="413">
        <v>3298324.33</v>
      </c>
      <c r="E448" s="413"/>
    </row>
    <row r="449" spans="1:5">
      <c r="A449" s="412">
        <v>18609602</v>
      </c>
      <c r="B449" s="412" t="s">
        <v>1383</v>
      </c>
      <c r="C449" s="413">
        <v>236796.87</v>
      </c>
      <c r="E449" s="413"/>
    </row>
    <row r="450" spans="1:5">
      <c r="A450" s="412">
        <v>18609622</v>
      </c>
      <c r="B450" s="412" t="s">
        <v>1385</v>
      </c>
      <c r="C450" s="413">
        <v>1272128.45</v>
      </c>
      <c r="E450" s="413"/>
    </row>
    <row r="451" spans="1:5">
      <c r="A451" s="412">
        <v>18609642</v>
      </c>
      <c r="B451" s="412" t="s">
        <v>1386</v>
      </c>
      <c r="C451" s="413">
        <v>2401142.66</v>
      </c>
      <c r="E451" s="413"/>
    </row>
    <row r="452" spans="1:5">
      <c r="A452" s="412">
        <v>18609652</v>
      </c>
      <c r="B452" s="412" t="s">
        <v>1387</v>
      </c>
      <c r="C452" s="413">
        <v>2050000</v>
      </c>
      <c r="E452" s="413"/>
    </row>
    <row r="453" spans="1:5">
      <c r="A453" s="412">
        <v>18609662</v>
      </c>
      <c r="B453" s="412" t="s">
        <v>1388</v>
      </c>
      <c r="C453" s="413">
        <v>507741.9</v>
      </c>
      <c r="E453" s="413"/>
    </row>
    <row r="454" spans="1:5">
      <c r="A454" s="412">
        <v>18609672</v>
      </c>
      <c r="B454" s="412" t="s">
        <v>1389</v>
      </c>
      <c r="C454" s="413">
        <v>200000</v>
      </c>
      <c r="E454" s="413"/>
    </row>
    <row r="455" spans="1:5">
      <c r="A455" s="412">
        <v>18609682</v>
      </c>
      <c r="B455" s="412" t="s">
        <v>1406</v>
      </c>
      <c r="C455" s="413">
        <v>140000</v>
      </c>
      <c r="E455" s="413"/>
    </row>
    <row r="456" spans="1:5">
      <c r="A456" s="412">
        <v>18609692</v>
      </c>
      <c r="B456" s="412" t="s">
        <v>1407</v>
      </c>
      <c r="C456" s="413">
        <v>100000</v>
      </c>
      <c r="E456" s="413"/>
    </row>
    <row r="457" spans="1:5">
      <c r="A457" s="412">
        <v>18609801</v>
      </c>
      <c r="B457" s="412" t="s">
        <v>1304</v>
      </c>
      <c r="C457" s="413">
        <v>163563</v>
      </c>
      <c r="E457" s="413"/>
    </row>
    <row r="458" spans="1:5">
      <c r="A458" s="412">
        <v>18609821</v>
      </c>
      <c r="B458" s="412" t="s">
        <v>557</v>
      </c>
      <c r="C458" s="413">
        <v>850296.52</v>
      </c>
      <c r="E458" s="413"/>
    </row>
    <row r="459" spans="1:5">
      <c r="A459" s="412">
        <v>18609841</v>
      </c>
      <c r="B459" s="412" t="s">
        <v>1497</v>
      </c>
      <c r="C459" s="413">
        <v>1449786</v>
      </c>
      <c r="E459" s="413"/>
    </row>
    <row r="460" spans="1:5">
      <c r="A460" s="412">
        <v>18609861</v>
      </c>
      <c r="B460" s="412" t="s">
        <v>1305</v>
      </c>
      <c r="C460" s="413">
        <v>1351294.85</v>
      </c>
      <c r="E460" s="413"/>
    </row>
    <row r="461" spans="1:5">
      <c r="A461" s="412">
        <v>18630031</v>
      </c>
      <c r="B461" s="412" t="s">
        <v>1038</v>
      </c>
      <c r="C461" s="413">
        <v>265289.40000000002</v>
      </c>
      <c r="E461" s="413"/>
    </row>
    <row r="462" spans="1:5">
      <c r="A462" s="412">
        <v>18700032</v>
      </c>
      <c r="B462" s="412" t="s">
        <v>1425</v>
      </c>
      <c r="C462" s="413">
        <v>316253.37</v>
      </c>
      <c r="E462" s="413"/>
    </row>
    <row r="463" spans="1:5">
      <c r="A463" s="412">
        <v>18700041</v>
      </c>
      <c r="B463" s="412" t="s">
        <v>1172</v>
      </c>
      <c r="C463" s="413">
        <v>274935.23</v>
      </c>
      <c r="E463" s="413"/>
    </row>
    <row r="464" spans="1:5">
      <c r="A464" s="412">
        <v>18700062</v>
      </c>
      <c r="B464" s="412" t="s">
        <v>1426</v>
      </c>
      <c r="C464" s="413">
        <v>-5465.21</v>
      </c>
      <c r="E464" s="413"/>
    </row>
    <row r="465" spans="1:5">
      <c r="A465" s="412">
        <v>18700071</v>
      </c>
      <c r="B465" s="412" t="s">
        <v>1427</v>
      </c>
      <c r="C465" s="413">
        <v>-32711.05</v>
      </c>
      <c r="E465" s="413"/>
    </row>
    <row r="466" spans="1:5">
      <c r="A466" s="412">
        <v>18900013</v>
      </c>
      <c r="B466" s="412" t="s">
        <v>326</v>
      </c>
      <c r="C466" s="413">
        <v>23710</v>
      </c>
      <c r="E466" s="413"/>
    </row>
    <row r="467" spans="1:5">
      <c r="A467" s="412">
        <v>18900173</v>
      </c>
      <c r="B467" s="412" t="s">
        <v>258</v>
      </c>
      <c r="C467" s="413">
        <v>1435481.34</v>
      </c>
      <c r="E467" s="413"/>
    </row>
    <row r="468" spans="1:5">
      <c r="A468" s="412">
        <v>18900183</v>
      </c>
      <c r="B468" s="412" t="s">
        <v>167</v>
      </c>
      <c r="C468" s="413">
        <v>338882.89</v>
      </c>
      <c r="E468" s="413"/>
    </row>
    <row r="469" spans="1:5">
      <c r="A469" s="412">
        <v>18900193</v>
      </c>
      <c r="B469" s="412" t="s">
        <v>261</v>
      </c>
      <c r="C469" s="413">
        <v>2719348.96</v>
      </c>
      <c r="E469" s="413"/>
    </row>
    <row r="470" spans="1:5">
      <c r="A470" s="412">
        <v>18900203</v>
      </c>
      <c r="B470" s="412" t="s">
        <v>2060</v>
      </c>
      <c r="C470" s="413">
        <v>2449411.9900000002</v>
      </c>
      <c r="E470" s="413"/>
    </row>
    <row r="471" spans="1:5">
      <c r="A471" s="412">
        <v>18900213</v>
      </c>
      <c r="B471" s="412" t="s">
        <v>2061</v>
      </c>
      <c r="C471" s="413">
        <v>9423849.0999999996</v>
      </c>
      <c r="E471" s="413"/>
    </row>
    <row r="472" spans="1:5">
      <c r="A472" s="412">
        <v>18900243</v>
      </c>
      <c r="B472" s="412" t="s">
        <v>1009</v>
      </c>
      <c r="C472" s="413">
        <v>10204.52</v>
      </c>
      <c r="E472" s="413"/>
    </row>
    <row r="473" spans="1:5">
      <c r="A473" s="412">
        <v>18900253</v>
      </c>
      <c r="B473" s="412" t="s">
        <v>1006</v>
      </c>
      <c r="C473" s="413">
        <v>708736.91</v>
      </c>
      <c r="E473" s="413"/>
    </row>
    <row r="474" spans="1:5">
      <c r="A474" s="412">
        <v>18900263</v>
      </c>
      <c r="B474" s="412" t="s">
        <v>1007</v>
      </c>
      <c r="C474" s="413">
        <v>538581.54</v>
      </c>
      <c r="E474" s="413"/>
    </row>
    <row r="475" spans="1:5">
      <c r="A475" s="412">
        <v>18900273</v>
      </c>
      <c r="B475" s="412" t="s">
        <v>400</v>
      </c>
      <c r="C475" s="413">
        <v>1649112.68</v>
      </c>
      <c r="E475" s="413"/>
    </row>
    <row r="476" spans="1:5">
      <c r="A476" s="412">
        <v>18900283</v>
      </c>
      <c r="B476" s="412" t="s">
        <v>272</v>
      </c>
      <c r="C476" s="413">
        <v>503307.99</v>
      </c>
      <c r="E476" s="413"/>
    </row>
    <row r="477" spans="1:5">
      <c r="A477" s="412">
        <v>18900293</v>
      </c>
      <c r="B477" s="412" t="s">
        <v>181</v>
      </c>
      <c r="C477" s="413">
        <v>7322.11</v>
      </c>
      <c r="E477" s="413"/>
    </row>
    <row r="478" spans="1:5">
      <c r="A478" s="412">
        <v>18900303</v>
      </c>
      <c r="B478" s="412" t="s">
        <v>404</v>
      </c>
      <c r="C478" s="413">
        <v>17083.89</v>
      </c>
      <c r="E478" s="413"/>
    </row>
    <row r="479" spans="1:5">
      <c r="A479" s="412">
        <v>18900323</v>
      </c>
      <c r="B479" s="412" t="s">
        <v>325</v>
      </c>
      <c r="C479" s="413">
        <v>442607.26</v>
      </c>
      <c r="E479" s="413"/>
    </row>
    <row r="480" spans="1:5">
      <c r="A480" s="412">
        <v>18900353</v>
      </c>
      <c r="B480" s="412" t="s">
        <v>526</v>
      </c>
      <c r="C480" s="413">
        <v>85249.09</v>
      </c>
      <c r="E480" s="413"/>
    </row>
    <row r="481" spans="1:5">
      <c r="A481" s="412">
        <v>18900373</v>
      </c>
      <c r="B481" s="412" t="s">
        <v>517</v>
      </c>
      <c r="C481" s="413">
        <v>4121030.21</v>
      </c>
    </row>
    <row r="482" spans="1:5">
      <c r="A482" s="412">
        <v>18900383</v>
      </c>
      <c r="B482" s="412" t="s">
        <v>514</v>
      </c>
      <c r="C482" s="413">
        <v>350083.89</v>
      </c>
    </row>
    <row r="483" spans="1:5">
      <c r="A483" s="412">
        <v>18900393</v>
      </c>
      <c r="B483" s="412" t="s">
        <v>1331</v>
      </c>
      <c r="C483" s="413">
        <v>14518808.67</v>
      </c>
      <c r="E483" s="413"/>
    </row>
    <row r="484" spans="1:5">
      <c r="A484" s="412">
        <v>18900403</v>
      </c>
      <c r="B484" s="412" t="s">
        <v>1585</v>
      </c>
      <c r="C484" s="413">
        <v>158255.03</v>
      </c>
      <c r="E484" s="413"/>
    </row>
    <row r="485" spans="1:5">
      <c r="A485" s="412">
        <v>18900413</v>
      </c>
      <c r="B485" s="412" t="s">
        <v>1589</v>
      </c>
      <c r="C485" s="413">
        <v>207874.12</v>
      </c>
      <c r="E485" s="413"/>
    </row>
    <row r="486" spans="1:5">
      <c r="A486" s="412">
        <v>18900423</v>
      </c>
      <c r="B486" s="412" t="s">
        <v>1586</v>
      </c>
      <c r="C486" s="413">
        <v>828576.49</v>
      </c>
    </row>
    <row r="487" spans="1:5">
      <c r="A487" s="412">
        <v>18900433</v>
      </c>
      <c r="B487" s="412" t="s">
        <v>1671</v>
      </c>
      <c r="C487" s="413">
        <v>4661423.47</v>
      </c>
      <c r="E487" s="413"/>
    </row>
    <row r="488" spans="1:5">
      <c r="A488" s="412">
        <v>18900443</v>
      </c>
      <c r="B488" s="412" t="s">
        <v>1856</v>
      </c>
      <c r="C488" s="413">
        <v>102829.37</v>
      </c>
      <c r="E488" s="413"/>
    </row>
    <row r="489" spans="1:5">
      <c r="A489" s="412">
        <v>18900451</v>
      </c>
      <c r="B489" s="412" t="s">
        <v>1909</v>
      </c>
      <c r="C489" s="413">
        <v>34874.089999999997</v>
      </c>
      <c r="E489" s="413"/>
    </row>
    <row r="490" spans="1:5">
      <c r="A490" s="412">
        <v>18900452</v>
      </c>
      <c r="B490" s="412" t="s">
        <v>1909</v>
      </c>
      <c r="C490" s="413">
        <v>21374.42</v>
      </c>
      <c r="E490" s="413"/>
    </row>
    <row r="491" spans="1:5">
      <c r="A491" s="412">
        <v>18900533</v>
      </c>
      <c r="B491" s="412" t="s">
        <v>1672</v>
      </c>
      <c r="C491" s="413">
        <v>787789.53</v>
      </c>
      <c r="E491" s="413"/>
    </row>
    <row r="492" spans="1:5">
      <c r="A492" s="412">
        <v>19000003</v>
      </c>
      <c r="B492" s="412" t="s">
        <v>45</v>
      </c>
      <c r="C492" s="413">
        <v>3333204.67</v>
      </c>
      <c r="E492" s="413"/>
    </row>
    <row r="493" spans="1:5">
      <c r="A493" s="412">
        <v>19000013</v>
      </c>
      <c r="B493" s="412" t="s">
        <v>382</v>
      </c>
      <c r="C493" s="413">
        <v>2946334.97</v>
      </c>
      <c r="E493" s="413"/>
    </row>
    <row r="494" spans="1:5">
      <c r="A494" s="412">
        <v>19000032</v>
      </c>
      <c r="B494" s="412" t="s">
        <v>979</v>
      </c>
      <c r="C494" s="413">
        <v>17498689.260000002</v>
      </c>
      <c r="E494" s="413"/>
    </row>
    <row r="495" spans="1:5">
      <c r="A495" s="412">
        <v>19000042</v>
      </c>
      <c r="B495" s="412" t="s">
        <v>995</v>
      </c>
      <c r="C495" s="413">
        <v>6171678.04</v>
      </c>
      <c r="E495" s="413"/>
    </row>
    <row r="496" spans="1:5">
      <c r="A496" s="412">
        <v>19000043</v>
      </c>
      <c r="B496" s="412" t="s">
        <v>3</v>
      </c>
      <c r="C496" s="413">
        <v>8170408.4400000004</v>
      </c>
      <c r="E496" s="413"/>
    </row>
    <row r="497" spans="1:5">
      <c r="A497" s="412">
        <v>19000081</v>
      </c>
      <c r="B497" s="412" t="s">
        <v>942</v>
      </c>
      <c r="C497" s="413">
        <v>25197759.050000001</v>
      </c>
      <c r="E497" s="413"/>
    </row>
    <row r="498" spans="1:5">
      <c r="A498" s="412">
        <v>19000091</v>
      </c>
      <c r="B498" s="412" t="s">
        <v>341</v>
      </c>
      <c r="C498" s="413">
        <v>11837544.140000001</v>
      </c>
      <c r="E498" s="413"/>
    </row>
    <row r="499" spans="1:5">
      <c r="A499" s="412">
        <v>19000093</v>
      </c>
      <c r="B499" s="412" t="s">
        <v>387</v>
      </c>
      <c r="C499" s="413">
        <v>4958593.2699999996</v>
      </c>
      <c r="E499" s="413"/>
    </row>
    <row r="500" spans="1:5">
      <c r="A500" s="412">
        <v>19000103</v>
      </c>
      <c r="B500" s="412" t="s">
        <v>1819</v>
      </c>
      <c r="C500" s="413">
        <v>1079471.9099999999</v>
      </c>
      <c r="E500" s="413"/>
    </row>
    <row r="501" spans="1:5">
      <c r="A501" s="412">
        <v>19000111</v>
      </c>
      <c r="B501" s="412" t="s">
        <v>459</v>
      </c>
      <c r="C501" s="413">
        <v>60781.95</v>
      </c>
      <c r="E501" s="413"/>
    </row>
    <row r="502" spans="1:5">
      <c r="A502" s="412">
        <v>19000112</v>
      </c>
      <c r="B502" s="412" t="s">
        <v>1096</v>
      </c>
      <c r="C502" s="413">
        <v>39882.79</v>
      </c>
      <c r="E502" s="413"/>
    </row>
    <row r="503" spans="1:5">
      <c r="A503" s="412">
        <v>19000122</v>
      </c>
      <c r="B503" s="412" t="s">
        <v>1200</v>
      </c>
      <c r="C503" s="413">
        <v>-92932.45</v>
      </c>
      <c r="E503" s="413"/>
    </row>
    <row r="504" spans="1:5">
      <c r="A504" s="412">
        <v>19000133</v>
      </c>
      <c r="B504" s="412" t="s">
        <v>538</v>
      </c>
      <c r="C504" s="413">
        <v>13502567.640000001</v>
      </c>
      <c r="E504" s="413"/>
    </row>
    <row r="505" spans="1:5">
      <c r="A505" s="412">
        <v>19000151</v>
      </c>
      <c r="B505" s="412" t="s">
        <v>69</v>
      </c>
      <c r="C505" s="413">
        <v>446093.04</v>
      </c>
      <c r="E505" s="413"/>
    </row>
    <row r="506" spans="1:5">
      <c r="A506" s="412">
        <v>19000181</v>
      </c>
      <c r="B506" s="412" t="s">
        <v>500</v>
      </c>
      <c r="C506" s="413">
        <v>-1115100.45</v>
      </c>
      <c r="E506" s="413"/>
    </row>
    <row r="507" spans="1:5">
      <c r="A507" s="412">
        <v>19000193</v>
      </c>
      <c r="B507" s="412" t="s">
        <v>1542</v>
      </c>
      <c r="C507" s="413">
        <v>721929.13</v>
      </c>
      <c r="E507" s="413"/>
    </row>
    <row r="508" spans="1:5">
      <c r="A508" s="412">
        <v>19000251</v>
      </c>
      <c r="B508" s="412" t="s">
        <v>363</v>
      </c>
      <c r="C508" s="413">
        <v>19082.080000000002</v>
      </c>
      <c r="E508" s="413"/>
    </row>
    <row r="509" spans="1:5">
      <c r="A509" s="412">
        <v>19000283</v>
      </c>
      <c r="B509" s="412" t="s">
        <v>830</v>
      </c>
      <c r="C509" s="413">
        <v>2158414.0299999998</v>
      </c>
      <c r="E509" s="413"/>
    </row>
    <row r="510" spans="1:5">
      <c r="A510" s="412">
        <v>19000361</v>
      </c>
      <c r="B510" s="412" t="s">
        <v>573</v>
      </c>
      <c r="C510" s="413">
        <v>159437</v>
      </c>
      <c r="E510" s="413"/>
    </row>
    <row r="511" spans="1:5">
      <c r="A511" s="412">
        <v>19000371</v>
      </c>
      <c r="B511" s="412" t="s">
        <v>574</v>
      </c>
      <c r="C511" s="413">
        <v>39643.730000000003</v>
      </c>
      <c r="E511" s="413"/>
    </row>
    <row r="512" spans="1:5">
      <c r="A512" s="412">
        <v>19000403</v>
      </c>
      <c r="B512" s="412" t="s">
        <v>124</v>
      </c>
      <c r="C512" s="413">
        <v>158022.45000000001</v>
      </c>
      <c r="E512" s="413"/>
    </row>
    <row r="513" spans="1:5">
      <c r="A513" s="412">
        <v>19000441</v>
      </c>
      <c r="B513" s="412" t="s">
        <v>149</v>
      </c>
      <c r="C513" s="413">
        <v>4864287.76</v>
      </c>
      <c r="E513" s="413"/>
    </row>
    <row r="514" spans="1:5">
      <c r="A514" s="412">
        <v>19000443</v>
      </c>
      <c r="B514" s="412" t="s">
        <v>253</v>
      </c>
      <c r="C514" s="413">
        <v>78651345.590000004</v>
      </c>
      <c r="E514" s="413"/>
    </row>
    <row r="515" spans="1:5">
      <c r="A515" s="412">
        <v>19000453</v>
      </c>
      <c r="B515" s="412" t="s">
        <v>254</v>
      </c>
      <c r="C515" s="413">
        <v>6322720.5</v>
      </c>
      <c r="E515" s="413"/>
    </row>
    <row r="516" spans="1:5">
      <c r="A516" s="412">
        <v>19000463</v>
      </c>
      <c r="B516" s="412" t="s">
        <v>255</v>
      </c>
      <c r="C516" s="413">
        <v>-1144792.1299999999</v>
      </c>
      <c r="E516" s="413"/>
    </row>
    <row r="517" spans="1:5">
      <c r="A517" s="412">
        <v>19000471</v>
      </c>
      <c r="B517" s="412" t="s">
        <v>402</v>
      </c>
      <c r="C517" s="413">
        <v>3629490.3</v>
      </c>
      <c r="E517" s="413"/>
    </row>
    <row r="518" spans="1:5">
      <c r="A518" s="412">
        <v>19000473</v>
      </c>
      <c r="B518" s="412" t="s">
        <v>1171</v>
      </c>
      <c r="C518" s="413">
        <v>2562568</v>
      </c>
      <c r="E518" s="413"/>
    </row>
    <row r="519" spans="1:5">
      <c r="A519" s="412">
        <v>19000491</v>
      </c>
      <c r="B519" s="412" t="s">
        <v>1439</v>
      </c>
      <c r="C519" s="413">
        <v>2106165.9500000002</v>
      </c>
      <c r="E519" s="413"/>
    </row>
    <row r="520" spans="1:5">
      <c r="A520" s="412">
        <v>19000551</v>
      </c>
      <c r="B520" s="412" t="s">
        <v>1919</v>
      </c>
      <c r="C520" s="413">
        <v>1965399</v>
      </c>
      <c r="E520" s="413"/>
    </row>
    <row r="521" spans="1:5">
      <c r="A521" s="412">
        <v>19000552</v>
      </c>
      <c r="B521" s="412" t="s">
        <v>1420</v>
      </c>
      <c r="C521" s="413">
        <v>609792.72</v>
      </c>
    </row>
    <row r="522" spans="1:5">
      <c r="A522" s="412">
        <v>19000553</v>
      </c>
      <c r="B522" s="412" t="s">
        <v>31</v>
      </c>
      <c r="C522" s="413">
        <v>255327.69</v>
      </c>
      <c r="E522" s="413"/>
    </row>
    <row r="523" spans="1:5">
      <c r="A523" s="412">
        <v>19000562</v>
      </c>
      <c r="B523" s="412" t="s">
        <v>383</v>
      </c>
      <c r="C523" s="413">
        <v>1037093.4</v>
      </c>
      <c r="E523" s="413"/>
    </row>
    <row r="524" spans="1:5">
      <c r="A524" s="412">
        <v>19000563</v>
      </c>
      <c r="B524" s="412" t="s">
        <v>1178</v>
      </c>
      <c r="C524" s="413">
        <v>3463.06</v>
      </c>
      <c r="E524" s="413"/>
    </row>
    <row r="525" spans="1:5">
      <c r="A525" s="412">
        <v>19000572</v>
      </c>
      <c r="B525" s="412" t="s">
        <v>384</v>
      </c>
      <c r="C525" s="413">
        <v>289399.77</v>
      </c>
      <c r="E525" s="413"/>
    </row>
    <row r="526" spans="1:5">
      <c r="A526" s="412">
        <v>19000573</v>
      </c>
      <c r="B526" s="412" t="s">
        <v>1223</v>
      </c>
      <c r="C526" s="413">
        <v>285227.90000000002</v>
      </c>
      <c r="E526" s="413"/>
    </row>
    <row r="527" spans="1:5">
      <c r="A527" s="412">
        <v>19000581</v>
      </c>
      <c r="B527" s="412" t="s">
        <v>86</v>
      </c>
      <c r="C527" s="413">
        <v>2999336.56</v>
      </c>
      <c r="E527" s="413"/>
    </row>
    <row r="528" spans="1:5">
      <c r="A528" s="412">
        <v>19000592</v>
      </c>
      <c r="B528" s="412" t="s">
        <v>285</v>
      </c>
      <c r="C528" s="413">
        <v>3785861.22</v>
      </c>
      <c r="E528" s="413"/>
    </row>
    <row r="529" spans="1:5">
      <c r="A529" s="412">
        <v>19000601</v>
      </c>
      <c r="B529" s="412" t="s">
        <v>1159</v>
      </c>
      <c r="C529" s="413">
        <v>167863359</v>
      </c>
      <c r="E529" s="413"/>
    </row>
    <row r="530" spans="1:5">
      <c r="A530" s="412">
        <v>19000621</v>
      </c>
      <c r="B530" s="412" t="s">
        <v>1186</v>
      </c>
      <c r="C530" s="413">
        <v>57622419.399999999</v>
      </c>
      <c r="E530" s="413"/>
    </row>
    <row r="531" spans="1:5">
      <c r="A531" s="412">
        <v>19000641</v>
      </c>
      <c r="B531" s="412" t="s">
        <v>1185</v>
      </c>
      <c r="C531" s="413">
        <v>265972.37</v>
      </c>
      <c r="E531" s="413"/>
    </row>
    <row r="532" spans="1:5">
      <c r="A532" s="412">
        <v>19000671</v>
      </c>
      <c r="B532" s="412" t="s">
        <v>1197</v>
      </c>
      <c r="C532" s="413">
        <v>32765538.120000001</v>
      </c>
      <c r="E532" s="413"/>
    </row>
    <row r="533" spans="1:5">
      <c r="A533" s="412">
        <v>19000691</v>
      </c>
      <c r="B533" s="412" t="s">
        <v>1440</v>
      </c>
      <c r="C533" s="413">
        <v>32375</v>
      </c>
      <c r="E533" s="413"/>
    </row>
    <row r="534" spans="1:5">
      <c r="A534" s="412">
        <v>19000692</v>
      </c>
      <c r="B534" s="412" t="s">
        <v>621</v>
      </c>
      <c r="C534" s="413">
        <v>56000</v>
      </c>
      <c r="E534" s="413"/>
    </row>
    <row r="535" spans="1:5">
      <c r="A535" s="412">
        <v>19000711</v>
      </c>
      <c r="B535" s="412" t="s">
        <v>1097</v>
      </c>
      <c r="C535" s="413">
        <v>611549.82999999996</v>
      </c>
      <c r="E535" s="413"/>
    </row>
    <row r="536" spans="1:5">
      <c r="A536" s="412">
        <v>19000721</v>
      </c>
      <c r="B536" s="412" t="s">
        <v>1201</v>
      </c>
      <c r="C536" s="413">
        <v>10869.86</v>
      </c>
      <c r="E536" s="413"/>
    </row>
    <row r="537" spans="1:5">
      <c r="A537" s="412">
        <v>19000731</v>
      </c>
      <c r="B537" s="412" t="s">
        <v>1272</v>
      </c>
      <c r="C537" s="413">
        <v>191796.06</v>
      </c>
      <c r="E537" s="413"/>
    </row>
    <row r="538" spans="1:5">
      <c r="A538" s="412">
        <v>19000732</v>
      </c>
      <c r="B538" s="412" t="s">
        <v>1268</v>
      </c>
      <c r="C538" s="413">
        <v>122124.9</v>
      </c>
      <c r="E538" s="413"/>
    </row>
    <row r="539" spans="1:5">
      <c r="A539" s="412">
        <v>19000741</v>
      </c>
      <c r="B539" s="412" t="s">
        <v>1301</v>
      </c>
      <c r="C539" s="413">
        <v>352400.54</v>
      </c>
      <c r="E539" s="413"/>
    </row>
    <row r="540" spans="1:5">
      <c r="A540" s="412">
        <v>19000751</v>
      </c>
      <c r="B540" s="412" t="s">
        <v>1324</v>
      </c>
      <c r="C540" s="413">
        <v>1885492.35</v>
      </c>
      <c r="E540" s="413"/>
    </row>
    <row r="541" spans="1:5">
      <c r="A541" s="412">
        <v>19000752</v>
      </c>
      <c r="B541" s="412" t="s">
        <v>1325</v>
      </c>
      <c r="C541" s="413">
        <v>1008570.15</v>
      </c>
      <c r="E541" s="413"/>
    </row>
    <row r="542" spans="1:5">
      <c r="A542" s="412">
        <v>19000781</v>
      </c>
      <c r="B542" s="412" t="s">
        <v>1441</v>
      </c>
      <c r="C542" s="413">
        <v>2519882.06</v>
      </c>
      <c r="E542" s="413"/>
    </row>
    <row r="543" spans="1:5">
      <c r="A543" s="412">
        <v>19000791</v>
      </c>
      <c r="B543" s="412" t="s">
        <v>1442</v>
      </c>
      <c r="C543" s="413">
        <v>326774.65000000002</v>
      </c>
      <c r="E543" s="413"/>
    </row>
    <row r="544" spans="1:5">
      <c r="A544" s="412">
        <v>19000801</v>
      </c>
      <c r="B544" s="412" t="s">
        <v>1443</v>
      </c>
      <c r="C544" s="413">
        <v>12318.25</v>
      </c>
      <c r="E544" s="413"/>
    </row>
    <row r="545" spans="1:5">
      <c r="A545" s="412">
        <v>19000811</v>
      </c>
      <c r="B545" s="412" t="s">
        <v>1444</v>
      </c>
      <c r="C545" s="413">
        <v>7481.45</v>
      </c>
      <c r="E545" s="413"/>
    </row>
    <row r="546" spans="1:5">
      <c r="A546" s="412">
        <v>19000821</v>
      </c>
      <c r="B546" s="412" t="s">
        <v>1475</v>
      </c>
      <c r="C546" s="413">
        <v>398740.55</v>
      </c>
      <c r="E546" s="413"/>
    </row>
    <row r="547" spans="1:5">
      <c r="A547" s="412">
        <v>19000831</v>
      </c>
      <c r="B547" s="412" t="s">
        <v>1513</v>
      </c>
      <c r="C547" s="413">
        <v>805188.93</v>
      </c>
    </row>
    <row r="548" spans="1:5">
      <c r="A548" s="412">
        <v>19000841</v>
      </c>
      <c r="B548" s="412" t="s">
        <v>1543</v>
      </c>
      <c r="C548" s="413">
        <v>-574525.89</v>
      </c>
      <c r="E548" s="413"/>
    </row>
    <row r="549" spans="1:5">
      <c r="A549" s="412">
        <v>19000851</v>
      </c>
      <c r="B549" s="412" t="s">
        <v>1655</v>
      </c>
      <c r="C549" s="413">
        <v>990575.76</v>
      </c>
      <c r="E549" s="413"/>
    </row>
    <row r="550" spans="1:5">
      <c r="A550" s="412">
        <v>19000861</v>
      </c>
      <c r="B550" s="412" t="s">
        <v>1700</v>
      </c>
      <c r="C550" s="413">
        <v>249073.06</v>
      </c>
    </row>
    <row r="551" spans="1:5">
      <c r="A551" s="412">
        <v>19000871</v>
      </c>
      <c r="B551" s="412" t="s">
        <v>2024</v>
      </c>
      <c r="C551" s="413">
        <v>1829747.15</v>
      </c>
      <c r="E551" s="413"/>
    </row>
    <row r="552" spans="1:5">
      <c r="A552" s="412">
        <v>19002003</v>
      </c>
      <c r="B552" s="412" t="s">
        <v>1805</v>
      </c>
      <c r="C552" s="413">
        <v>116990974.72</v>
      </c>
      <c r="E552" s="413"/>
    </row>
    <row r="553" spans="1:5">
      <c r="A553" s="412">
        <v>19003011</v>
      </c>
      <c r="B553" s="412" t="s">
        <v>1860</v>
      </c>
      <c r="C553" s="413">
        <v>1886227.35</v>
      </c>
      <c r="E553" s="413"/>
    </row>
    <row r="554" spans="1:5">
      <c r="A554" s="412">
        <v>19003021</v>
      </c>
      <c r="B554" s="412" t="s">
        <v>1878</v>
      </c>
      <c r="C554" s="413">
        <v>546030.44999999995</v>
      </c>
      <c r="E554" s="413"/>
    </row>
    <row r="555" spans="1:5">
      <c r="A555" s="412">
        <v>19003032</v>
      </c>
      <c r="B555" s="412" t="s">
        <v>2026</v>
      </c>
      <c r="C555" s="413">
        <v>1892242.21</v>
      </c>
      <c r="E555" s="413"/>
    </row>
    <row r="556" spans="1:5">
      <c r="A556" s="412">
        <v>19003042</v>
      </c>
      <c r="B556" s="412" t="s">
        <v>2062</v>
      </c>
      <c r="C556" s="413">
        <v>892500</v>
      </c>
      <c r="E556" s="413"/>
    </row>
    <row r="557" spans="1:5">
      <c r="A557" s="412">
        <v>19100012</v>
      </c>
      <c r="B557" s="412" t="s">
        <v>504</v>
      </c>
      <c r="C557" s="413">
        <v>10972834.76</v>
      </c>
      <c r="E557" s="413"/>
    </row>
    <row r="558" spans="1:5">
      <c r="A558" s="412">
        <v>19100022</v>
      </c>
      <c r="B558" s="412" t="s">
        <v>338</v>
      </c>
      <c r="C558" s="413">
        <v>-31748842.75</v>
      </c>
      <c r="E558" s="413"/>
    </row>
    <row r="559" spans="1:5">
      <c r="A559" s="412">
        <v>19100132</v>
      </c>
      <c r="B559" s="412" t="s">
        <v>332</v>
      </c>
      <c r="C559" s="413">
        <v>-302131.06</v>
      </c>
      <c r="E559" s="413"/>
    </row>
    <row r="560" spans="1:5">
      <c r="A560" s="412">
        <v>19100142</v>
      </c>
      <c r="B560" s="412" t="s">
        <v>333</v>
      </c>
      <c r="C560" s="413">
        <v>-753809.39</v>
      </c>
      <c r="E560" s="413"/>
    </row>
    <row r="561" spans="1:5">
      <c r="A561" s="412">
        <v>19100152</v>
      </c>
      <c r="B561" s="412" t="s">
        <v>578</v>
      </c>
      <c r="C561" s="413">
        <v>-51239.45</v>
      </c>
      <c r="E561" s="413"/>
    </row>
    <row r="562" spans="1:5">
      <c r="A562" s="412">
        <v>19100162</v>
      </c>
      <c r="B562" s="412" t="s">
        <v>136</v>
      </c>
      <c r="C562" s="413">
        <v>9606195.3800000008</v>
      </c>
      <c r="E562" s="413"/>
    </row>
    <row r="563" spans="1:5">
      <c r="A563" s="412">
        <v>20100023</v>
      </c>
      <c r="B563" s="412" t="s">
        <v>1058</v>
      </c>
      <c r="C563" s="413">
        <v>-859037.91</v>
      </c>
      <c r="E563" s="413"/>
    </row>
    <row r="564" spans="1:5">
      <c r="A564" s="412">
        <v>20700003</v>
      </c>
      <c r="B564" s="412" t="s">
        <v>664</v>
      </c>
      <c r="C564" s="413">
        <v>-122847945.22</v>
      </c>
      <c r="E564" s="413"/>
    </row>
    <row r="565" spans="1:5">
      <c r="A565" s="412">
        <v>20700013</v>
      </c>
      <c r="B565" s="412" t="s">
        <v>1010</v>
      </c>
      <c r="C565" s="413">
        <v>-338395484.31</v>
      </c>
      <c r="E565" s="413"/>
    </row>
    <row r="566" spans="1:5">
      <c r="A566" s="412">
        <v>20700023</v>
      </c>
      <c r="B566" s="412" t="s">
        <v>689</v>
      </c>
      <c r="C566" s="413">
        <v>-16901820.34</v>
      </c>
      <c r="E566" s="413"/>
    </row>
    <row r="567" spans="1:5">
      <c r="A567" s="412">
        <v>21100003</v>
      </c>
      <c r="B567" s="412" t="s">
        <v>601</v>
      </c>
      <c r="C567" s="413">
        <v>-2803605116.4699998</v>
      </c>
      <c r="E567" s="413"/>
    </row>
    <row r="568" spans="1:5">
      <c r="A568" s="412">
        <v>21100383</v>
      </c>
      <c r="B568" s="412" t="s">
        <v>6</v>
      </c>
      <c r="C568" s="413">
        <v>-491575</v>
      </c>
      <c r="E568" s="413"/>
    </row>
    <row r="569" spans="1:5">
      <c r="A569" s="412">
        <v>21400013</v>
      </c>
      <c r="B569" s="412" t="s">
        <v>532</v>
      </c>
      <c r="C569" s="413">
        <v>2148854.7200000002</v>
      </c>
      <c r="E569" s="413"/>
    </row>
    <row r="570" spans="1:5">
      <c r="A570" s="412">
        <v>21400033</v>
      </c>
      <c r="B570" s="412" t="s">
        <v>533</v>
      </c>
      <c r="C570" s="413">
        <v>4985024.68</v>
      </c>
      <c r="E570" s="413"/>
    </row>
    <row r="571" spans="1:5">
      <c r="A571" s="412">
        <v>21500023</v>
      </c>
      <c r="B571" s="412" t="s">
        <v>690</v>
      </c>
      <c r="C571" s="413">
        <v>-9346764</v>
      </c>
      <c r="E571" s="413"/>
    </row>
    <row r="572" spans="1:5">
      <c r="A572" s="412">
        <v>21500033</v>
      </c>
      <c r="B572" s="412" t="s">
        <v>1011</v>
      </c>
      <c r="C572" s="413">
        <v>-2541813</v>
      </c>
      <c r="E572" s="413"/>
    </row>
    <row r="573" spans="1:5">
      <c r="A573" s="412">
        <v>21600003</v>
      </c>
      <c r="B573" s="412" t="s">
        <v>192</v>
      </c>
      <c r="C573" s="413">
        <v>-368327172.49000001</v>
      </c>
      <c r="E573" s="413"/>
    </row>
    <row r="574" spans="1:5">
      <c r="A574" s="412">
        <v>21600011</v>
      </c>
      <c r="B574" s="412" t="s">
        <v>1123</v>
      </c>
      <c r="C574" s="413">
        <v>59725887.600000001</v>
      </c>
      <c r="E574" s="413"/>
    </row>
    <row r="575" spans="1:5">
      <c r="A575" s="412">
        <v>21600013</v>
      </c>
      <c r="B575" s="412" t="s">
        <v>328</v>
      </c>
      <c r="C575" s="413">
        <v>77562549.519999996</v>
      </c>
      <c r="E575" s="413"/>
    </row>
    <row r="576" spans="1:5">
      <c r="A576" s="412">
        <v>21600023</v>
      </c>
      <c r="B576" s="412" t="s">
        <v>1012</v>
      </c>
      <c r="C576" s="413">
        <v>1755001.25</v>
      </c>
      <c r="E576" s="413"/>
    </row>
    <row r="577" spans="1:5">
      <c r="A577" s="412">
        <v>21600033</v>
      </c>
      <c r="B577" s="412" t="s">
        <v>607</v>
      </c>
      <c r="C577" s="413">
        <v>1471103.62</v>
      </c>
      <c r="E577" s="413"/>
    </row>
    <row r="578" spans="1:5">
      <c r="A578" s="412">
        <v>21600053</v>
      </c>
      <c r="B578" s="412" t="s">
        <v>549</v>
      </c>
      <c r="C578" s="413">
        <v>16359946.109999999</v>
      </c>
      <c r="E578" s="413"/>
    </row>
    <row r="579" spans="1:5">
      <c r="A579" s="412">
        <v>21610013</v>
      </c>
      <c r="B579" s="412" t="s">
        <v>151</v>
      </c>
      <c r="C579" s="413">
        <v>14874795</v>
      </c>
      <c r="E579" s="413"/>
    </row>
    <row r="580" spans="1:5">
      <c r="A580" s="412">
        <v>21900103</v>
      </c>
      <c r="B580" s="412" t="s">
        <v>1941</v>
      </c>
      <c r="C580" s="413">
        <v>-14865207.1</v>
      </c>
      <c r="E580" s="413"/>
    </row>
    <row r="581" spans="1:5">
      <c r="A581" s="412">
        <v>21900113</v>
      </c>
      <c r="B581" s="412" t="s">
        <v>1942</v>
      </c>
      <c r="C581" s="413">
        <v>23344024.399999999</v>
      </c>
      <c r="E581" s="413"/>
    </row>
    <row r="582" spans="1:5">
      <c r="A582" s="412">
        <v>21900133</v>
      </c>
      <c r="B582" s="412" t="s">
        <v>1943</v>
      </c>
      <c r="C582" s="413">
        <v>451492.7</v>
      </c>
      <c r="E582" s="413"/>
    </row>
    <row r="583" spans="1:5">
      <c r="A583" s="412">
        <v>21900143</v>
      </c>
      <c r="B583" s="412" t="s">
        <v>1958</v>
      </c>
      <c r="C583" s="413">
        <v>224718130.25</v>
      </c>
      <c r="E583" s="413"/>
    </row>
    <row r="584" spans="1:5">
      <c r="A584" s="412">
        <v>21900153</v>
      </c>
      <c r="B584" s="412" t="s">
        <v>1945</v>
      </c>
      <c r="C584" s="413">
        <v>-78651345.590000004</v>
      </c>
      <c r="E584" s="413"/>
    </row>
    <row r="585" spans="1:5">
      <c r="A585" s="412">
        <v>21900163</v>
      </c>
      <c r="B585" s="412" t="s">
        <v>1959</v>
      </c>
      <c r="C585" s="413">
        <v>18064916</v>
      </c>
      <c r="E585" s="413"/>
    </row>
    <row r="586" spans="1:5">
      <c r="A586" s="412">
        <v>21900173</v>
      </c>
      <c r="B586" s="412" t="s">
        <v>1947</v>
      </c>
      <c r="C586" s="413">
        <v>-6322720.5599999996</v>
      </c>
      <c r="E586" s="413"/>
    </row>
    <row r="587" spans="1:5">
      <c r="A587" s="412">
        <v>21900183</v>
      </c>
      <c r="B587" s="412" t="s">
        <v>1948</v>
      </c>
      <c r="C587" s="413">
        <v>-3270833.33</v>
      </c>
      <c r="E587" s="413"/>
    </row>
    <row r="588" spans="1:5">
      <c r="A588" s="412">
        <v>21900193</v>
      </c>
      <c r="B588" s="412" t="s">
        <v>1949</v>
      </c>
      <c r="C588" s="413">
        <v>1144791.58</v>
      </c>
      <c r="E588" s="413"/>
    </row>
    <row r="589" spans="1:5">
      <c r="A589" s="412">
        <v>21900223</v>
      </c>
      <c r="B589" s="412" t="s">
        <v>1933</v>
      </c>
      <c r="C589" s="413">
        <v>-158022.45000000001</v>
      </c>
    </row>
    <row r="590" spans="1:5">
      <c r="A590" s="412">
        <v>21900233</v>
      </c>
      <c r="B590" s="412" t="s">
        <v>1902</v>
      </c>
      <c r="C590" s="413">
        <v>5202822.49</v>
      </c>
      <c r="E590" s="413"/>
    </row>
    <row r="591" spans="1:5">
      <c r="A591" s="412">
        <v>21900243</v>
      </c>
      <c r="B591" s="412" t="s">
        <v>1950</v>
      </c>
      <c r="C591" s="413">
        <v>-8170408.54</v>
      </c>
      <c r="E591" s="413"/>
    </row>
    <row r="592" spans="1:5">
      <c r="A592" s="412">
        <v>22100353</v>
      </c>
      <c r="B592" s="412" t="s">
        <v>1046</v>
      </c>
      <c r="C592" s="413">
        <v>-10000000</v>
      </c>
      <c r="E592" s="413"/>
    </row>
    <row r="593" spans="1:5">
      <c r="A593" s="412">
        <v>22100363</v>
      </c>
      <c r="B593" s="412" t="s">
        <v>223</v>
      </c>
      <c r="C593" s="413">
        <v>-2000000</v>
      </c>
      <c r="E593" s="413"/>
    </row>
    <row r="594" spans="1:5">
      <c r="A594" s="412">
        <v>22100393</v>
      </c>
      <c r="B594" s="412" t="s">
        <v>224</v>
      </c>
      <c r="C594" s="413">
        <v>-15000000</v>
      </c>
      <c r="E594" s="413"/>
    </row>
    <row r="595" spans="1:5">
      <c r="A595" s="412">
        <v>22100413</v>
      </c>
      <c r="B595" s="412" t="s">
        <v>52</v>
      </c>
      <c r="C595" s="413">
        <v>-2000000</v>
      </c>
      <c r="E595" s="413"/>
    </row>
    <row r="596" spans="1:5">
      <c r="A596" s="412">
        <v>22100713</v>
      </c>
      <c r="B596" s="412" t="s">
        <v>246</v>
      </c>
      <c r="C596" s="413">
        <v>-300000000</v>
      </c>
      <c r="E596" s="413"/>
    </row>
    <row r="597" spans="1:5">
      <c r="A597" s="412">
        <v>22100723</v>
      </c>
      <c r="B597" s="412" t="s">
        <v>247</v>
      </c>
      <c r="C597" s="413">
        <v>-200000000</v>
      </c>
      <c r="E597" s="413"/>
    </row>
    <row r="598" spans="1:5">
      <c r="A598" s="412">
        <v>22100743</v>
      </c>
      <c r="B598" s="412" t="s">
        <v>675</v>
      </c>
      <c r="C598" s="413">
        <v>-100000000</v>
      </c>
      <c r="E598" s="413"/>
    </row>
    <row r="599" spans="1:5">
      <c r="A599" s="412">
        <v>22100823</v>
      </c>
      <c r="B599" s="412" t="s">
        <v>1033</v>
      </c>
      <c r="C599" s="413">
        <v>-250000000</v>
      </c>
      <c r="E599" s="413"/>
    </row>
    <row r="600" spans="1:5">
      <c r="A600" s="412">
        <v>22100833</v>
      </c>
      <c r="B600" s="412" t="s">
        <v>1659</v>
      </c>
      <c r="C600" s="413">
        <v>-138460000</v>
      </c>
      <c r="E600" s="413"/>
    </row>
    <row r="601" spans="1:5">
      <c r="A601" s="412">
        <v>22100843</v>
      </c>
      <c r="B601" s="412" t="s">
        <v>1660</v>
      </c>
      <c r="C601" s="413">
        <v>-23400000</v>
      </c>
      <c r="E601" s="413"/>
    </row>
    <row r="602" spans="1:5">
      <c r="A602" s="412">
        <v>22100853</v>
      </c>
      <c r="B602" s="412" t="s">
        <v>2042</v>
      </c>
      <c r="C602" s="413">
        <v>-425000000</v>
      </c>
      <c r="E602" s="413"/>
    </row>
    <row r="603" spans="1:5">
      <c r="A603" s="412">
        <v>22100923</v>
      </c>
      <c r="B603" s="412" t="s">
        <v>1319</v>
      </c>
      <c r="C603" s="413">
        <v>-250000000</v>
      </c>
      <c r="E603" s="413"/>
    </row>
    <row r="604" spans="1:5">
      <c r="A604" s="412">
        <v>22100933</v>
      </c>
      <c r="B604" s="412" t="s">
        <v>1320</v>
      </c>
      <c r="C604" s="413">
        <v>-45000000</v>
      </c>
      <c r="E604" s="413"/>
    </row>
    <row r="605" spans="1:5">
      <c r="A605" s="412">
        <v>22101023</v>
      </c>
      <c r="B605" s="412" t="s">
        <v>519</v>
      </c>
      <c r="C605" s="413">
        <v>-250000000</v>
      </c>
      <c r="E605" s="413"/>
    </row>
    <row r="606" spans="1:5">
      <c r="A606" s="412">
        <v>22101033</v>
      </c>
      <c r="B606" s="412" t="s">
        <v>1014</v>
      </c>
      <c r="C606" s="413">
        <v>-300000000</v>
      </c>
      <c r="E606" s="413"/>
    </row>
    <row r="607" spans="1:5">
      <c r="A607" s="412">
        <v>22101053</v>
      </c>
      <c r="B607" s="412" t="s">
        <v>1037</v>
      </c>
      <c r="C607" s="413">
        <v>-250000000</v>
      </c>
      <c r="E607" s="413"/>
    </row>
    <row r="608" spans="1:5">
      <c r="A608" s="412">
        <v>22101113</v>
      </c>
      <c r="B608" s="412" t="s">
        <v>848</v>
      </c>
      <c r="C608" s="413">
        <v>-350000000</v>
      </c>
      <c r="E608" s="413"/>
    </row>
    <row r="609" spans="1:5">
      <c r="A609" s="412">
        <v>22101123</v>
      </c>
      <c r="B609" s="412" t="s">
        <v>1158</v>
      </c>
      <c r="C609" s="413">
        <v>-325000000</v>
      </c>
      <c r="E609" s="413"/>
    </row>
    <row r="610" spans="1:5">
      <c r="A610" s="412">
        <v>22101133</v>
      </c>
      <c r="B610" s="412" t="s">
        <v>1154</v>
      </c>
      <c r="C610" s="413">
        <v>-250000000</v>
      </c>
      <c r="E610" s="413"/>
    </row>
    <row r="611" spans="1:5">
      <c r="A611" s="412">
        <v>22101143</v>
      </c>
      <c r="B611" s="412" t="s">
        <v>1222</v>
      </c>
      <c r="C611" s="413">
        <v>-300000000</v>
      </c>
      <c r="E611" s="413"/>
    </row>
    <row r="612" spans="1:5">
      <c r="A612" s="412">
        <v>22600083</v>
      </c>
      <c r="B612" s="412" t="s">
        <v>1218</v>
      </c>
      <c r="C612" s="413">
        <v>12846.57</v>
      </c>
      <c r="E612" s="413"/>
    </row>
    <row r="613" spans="1:5">
      <c r="A613" s="412">
        <v>22600093</v>
      </c>
      <c r="B613" s="412" t="s">
        <v>2043</v>
      </c>
      <c r="C613" s="413">
        <v>1900989.58</v>
      </c>
      <c r="E613" s="413"/>
    </row>
    <row r="614" spans="1:5">
      <c r="A614" s="412">
        <v>22820011</v>
      </c>
      <c r="B614" s="412" t="s">
        <v>996</v>
      </c>
      <c r="C614" s="413">
        <v>-92500</v>
      </c>
      <c r="E614" s="413"/>
    </row>
    <row r="615" spans="1:5">
      <c r="A615" s="412">
        <v>22820012</v>
      </c>
      <c r="B615" s="412" t="s">
        <v>997</v>
      </c>
      <c r="C615" s="413">
        <v>-160000</v>
      </c>
      <c r="E615" s="413"/>
    </row>
    <row r="616" spans="1:5">
      <c r="A616" s="412">
        <v>22830003</v>
      </c>
      <c r="B616" s="412" t="s">
        <v>536</v>
      </c>
      <c r="C616" s="413">
        <v>-56643679.479999997</v>
      </c>
      <c r="E616" s="413"/>
    </row>
    <row r="617" spans="1:5">
      <c r="A617" s="412">
        <v>22830013</v>
      </c>
      <c r="B617" s="412" t="s">
        <v>535</v>
      </c>
      <c r="C617" s="413">
        <v>-5147266.45</v>
      </c>
    </row>
    <row r="618" spans="1:5">
      <c r="A618" s="412">
        <v>22830023</v>
      </c>
      <c r="B618" s="412" t="s">
        <v>735</v>
      </c>
      <c r="C618" s="413">
        <v>-56716214.25</v>
      </c>
      <c r="E618" s="413"/>
    </row>
    <row r="619" spans="1:5">
      <c r="A619" s="412">
        <v>22830033</v>
      </c>
      <c r="B619" s="412" t="s">
        <v>1336</v>
      </c>
      <c r="C619" s="413">
        <v>-1447576.71</v>
      </c>
      <c r="E619" s="413"/>
    </row>
    <row r="620" spans="1:5">
      <c r="A620" s="412">
        <v>22830043</v>
      </c>
      <c r="B620" s="412" t="s">
        <v>1679</v>
      </c>
      <c r="C620" s="413">
        <v>-224970.77</v>
      </c>
      <c r="E620" s="413"/>
    </row>
    <row r="621" spans="1:5">
      <c r="A621" s="412">
        <v>22830053</v>
      </c>
      <c r="B621" s="412" t="s">
        <v>1809</v>
      </c>
      <c r="C621" s="413">
        <v>-1451266.71</v>
      </c>
      <c r="E621" s="413"/>
    </row>
    <row r="622" spans="1:5">
      <c r="A622" s="412">
        <v>22830063</v>
      </c>
      <c r="B622" s="412" t="s">
        <v>1847</v>
      </c>
      <c r="C622" s="413">
        <v>-65925</v>
      </c>
      <c r="E622" s="413"/>
    </row>
    <row r="623" spans="1:5">
      <c r="A623" s="412">
        <v>22830073</v>
      </c>
      <c r="B623" s="412" t="s">
        <v>1848</v>
      </c>
      <c r="C623" s="413">
        <v>-119437.5</v>
      </c>
      <c r="E623" s="413"/>
    </row>
    <row r="624" spans="1:5">
      <c r="A624" s="412">
        <v>22840012</v>
      </c>
      <c r="B624" s="412" t="s">
        <v>1408</v>
      </c>
      <c r="C624" s="413">
        <v>-609250</v>
      </c>
      <c r="E624" s="413"/>
    </row>
    <row r="625" spans="1:5">
      <c r="A625" s="412">
        <v>22840021</v>
      </c>
      <c r="B625" s="412" t="s">
        <v>863</v>
      </c>
      <c r="C625" s="413">
        <v>-198375.75</v>
      </c>
      <c r="E625" s="413"/>
    </row>
    <row r="626" spans="1:5">
      <c r="A626" s="412">
        <v>22840022</v>
      </c>
      <c r="B626" s="412" t="s">
        <v>1409</v>
      </c>
      <c r="C626" s="413">
        <v>-627720.31000000006</v>
      </c>
    </row>
    <row r="627" spans="1:5">
      <c r="A627" s="412">
        <v>22840031</v>
      </c>
      <c r="B627" s="412" t="s">
        <v>878</v>
      </c>
      <c r="C627" s="413">
        <v>-258000</v>
      </c>
      <c r="E627" s="413"/>
    </row>
    <row r="628" spans="1:5">
      <c r="A628" s="412">
        <v>22840032</v>
      </c>
      <c r="B628" s="412" t="s">
        <v>1410</v>
      </c>
      <c r="C628" s="413">
        <v>-3298324.33</v>
      </c>
      <c r="E628" s="413"/>
    </row>
    <row r="629" spans="1:5">
      <c r="A629" s="412">
        <v>22840042</v>
      </c>
      <c r="B629" s="412" t="s">
        <v>1411</v>
      </c>
      <c r="C629" s="413">
        <v>-236796.87</v>
      </c>
      <c r="E629" s="413"/>
    </row>
    <row r="630" spans="1:5">
      <c r="A630" s="412">
        <v>22840051</v>
      </c>
      <c r="B630" s="412" t="s">
        <v>879</v>
      </c>
      <c r="C630" s="413">
        <v>-30000</v>
      </c>
      <c r="E630" s="413"/>
    </row>
    <row r="631" spans="1:5">
      <c r="A631" s="412">
        <v>22840062</v>
      </c>
      <c r="B631" s="412" t="s">
        <v>1413</v>
      </c>
      <c r="C631" s="413">
        <v>-1272128.45</v>
      </c>
      <c r="E631" s="413"/>
    </row>
    <row r="632" spans="1:5">
      <c r="A632" s="412">
        <v>22840081</v>
      </c>
      <c r="B632" s="412" t="s">
        <v>864</v>
      </c>
      <c r="C632" s="413">
        <v>-550000</v>
      </c>
      <c r="E632" s="413"/>
    </row>
    <row r="633" spans="1:5">
      <c r="A633" s="412">
        <v>22840082</v>
      </c>
      <c r="B633" s="412" t="s">
        <v>1414</v>
      </c>
      <c r="C633" s="413">
        <v>-2401142.66</v>
      </c>
      <c r="E633" s="413"/>
    </row>
    <row r="634" spans="1:5">
      <c r="A634" s="412">
        <v>22840092</v>
      </c>
      <c r="B634" s="412" t="s">
        <v>1415</v>
      </c>
      <c r="C634" s="413">
        <v>-2050000</v>
      </c>
      <c r="E634" s="413"/>
    </row>
    <row r="635" spans="1:5">
      <c r="A635" s="412">
        <v>22840102</v>
      </c>
      <c r="B635" s="412" t="s">
        <v>1416</v>
      </c>
      <c r="C635" s="413">
        <v>-507741.9</v>
      </c>
      <c r="E635" s="413"/>
    </row>
    <row r="636" spans="1:5">
      <c r="A636" s="412">
        <v>22840111</v>
      </c>
      <c r="B636" s="412" t="s">
        <v>880</v>
      </c>
      <c r="C636" s="413">
        <v>-20000</v>
      </c>
      <c r="E636" s="413"/>
    </row>
    <row r="637" spans="1:5">
      <c r="A637" s="412">
        <v>22840112</v>
      </c>
      <c r="B637" s="412" t="s">
        <v>1417</v>
      </c>
      <c r="C637" s="413">
        <v>-200000</v>
      </c>
      <c r="E637" s="413"/>
    </row>
    <row r="638" spans="1:5">
      <c r="A638" s="412">
        <v>22840122</v>
      </c>
      <c r="B638" s="412" t="s">
        <v>1418</v>
      </c>
      <c r="C638" s="413">
        <v>-140000</v>
      </c>
      <c r="E638" s="413"/>
    </row>
    <row r="639" spans="1:5">
      <c r="A639" s="412">
        <v>22840131</v>
      </c>
      <c r="B639" s="412" t="s">
        <v>865</v>
      </c>
      <c r="C639" s="413">
        <v>-499784</v>
      </c>
      <c r="E639" s="413"/>
    </row>
    <row r="640" spans="1:5">
      <c r="A640" s="412">
        <v>22840132</v>
      </c>
      <c r="B640" s="412" t="s">
        <v>1419</v>
      </c>
      <c r="C640" s="413">
        <v>-100000</v>
      </c>
      <c r="E640" s="413"/>
    </row>
    <row r="641" spans="1:5">
      <c r="A641" s="412">
        <v>22840161</v>
      </c>
      <c r="B641" s="412" t="s">
        <v>866</v>
      </c>
      <c r="C641" s="413">
        <v>-345204.45</v>
      </c>
      <c r="E641" s="413"/>
    </row>
    <row r="642" spans="1:5">
      <c r="A642" s="412">
        <v>22840162</v>
      </c>
      <c r="B642" s="412" t="s">
        <v>1884</v>
      </c>
      <c r="C642" s="413">
        <v>-550374.41</v>
      </c>
      <c r="E642" s="413"/>
    </row>
    <row r="643" spans="1:5">
      <c r="A643" s="412">
        <v>22840171</v>
      </c>
      <c r="B643" s="412" t="s">
        <v>867</v>
      </c>
      <c r="C643" s="413">
        <v>-50000</v>
      </c>
      <c r="E643" s="413"/>
    </row>
    <row r="644" spans="1:5">
      <c r="A644" s="412">
        <v>22840181</v>
      </c>
      <c r="B644" s="412" t="s">
        <v>881</v>
      </c>
      <c r="C644" s="413">
        <v>-2859884.34</v>
      </c>
      <c r="E644" s="413"/>
    </row>
    <row r="645" spans="1:5">
      <c r="A645" s="412">
        <v>22840191</v>
      </c>
      <c r="B645" s="412" t="s">
        <v>868</v>
      </c>
      <c r="C645" s="413">
        <v>-250000</v>
      </c>
      <c r="E645" s="413"/>
    </row>
    <row r="646" spans="1:5">
      <c r="A646" s="412">
        <v>22840221</v>
      </c>
      <c r="B646" s="412" t="s">
        <v>889</v>
      </c>
      <c r="C646" s="413">
        <v>-51688.56</v>
      </c>
      <c r="E646" s="413"/>
    </row>
    <row r="647" spans="1:5">
      <c r="A647" s="412">
        <v>22840231</v>
      </c>
      <c r="B647" s="412" t="s">
        <v>205</v>
      </c>
      <c r="C647" s="413">
        <v>-75000</v>
      </c>
      <c r="E647" s="413"/>
    </row>
    <row r="648" spans="1:5">
      <c r="A648" s="412">
        <v>22840251</v>
      </c>
      <c r="B648" s="412" t="s">
        <v>496</v>
      </c>
      <c r="C648" s="413">
        <v>-11708823</v>
      </c>
      <c r="E648" s="413"/>
    </row>
    <row r="649" spans="1:5">
      <c r="A649" s="412">
        <v>22840281</v>
      </c>
      <c r="B649" s="412" t="s">
        <v>1259</v>
      </c>
      <c r="C649" s="413">
        <v>-50000</v>
      </c>
      <c r="E649" s="413"/>
    </row>
    <row r="650" spans="1:5">
      <c r="A650" s="412">
        <v>22840301</v>
      </c>
      <c r="B650" s="412" t="s">
        <v>1371</v>
      </c>
      <c r="C650" s="413">
        <v>-132171.19</v>
      </c>
      <c r="E650" s="413"/>
    </row>
    <row r="651" spans="1:5">
      <c r="A651" s="412">
        <v>22840311</v>
      </c>
      <c r="B651" s="412" t="s">
        <v>1372</v>
      </c>
      <c r="C651" s="413">
        <v>-95304.25</v>
      </c>
      <c r="E651" s="413"/>
    </row>
    <row r="652" spans="1:5">
      <c r="A652" s="412">
        <v>22840321</v>
      </c>
      <c r="B652" s="412" t="s">
        <v>1528</v>
      </c>
      <c r="C652" s="413">
        <v>-145393439</v>
      </c>
      <c r="E652" s="413"/>
    </row>
    <row r="653" spans="1:5">
      <c r="A653" s="412">
        <v>22840331</v>
      </c>
      <c r="B653" s="412" t="s">
        <v>1885</v>
      </c>
      <c r="C653" s="413">
        <v>-76864916</v>
      </c>
      <c r="E653" s="413"/>
    </row>
    <row r="654" spans="1:5">
      <c r="A654" s="412">
        <v>22840332</v>
      </c>
      <c r="B654" s="412" t="s">
        <v>1412</v>
      </c>
      <c r="C654" s="413">
        <v>-21583501.329999998</v>
      </c>
      <c r="E654" s="413"/>
    </row>
    <row r="655" spans="1:5">
      <c r="A655" s="412">
        <v>22840341</v>
      </c>
      <c r="B655" s="412" t="s">
        <v>1864</v>
      </c>
      <c r="C655" s="413">
        <v>-26881103</v>
      </c>
      <c r="E655" s="413"/>
    </row>
    <row r="656" spans="1:5">
      <c r="A656" s="412">
        <v>22841001</v>
      </c>
      <c r="B656" s="412" t="s">
        <v>869</v>
      </c>
      <c r="C656" s="413">
        <v>-4610484.08</v>
      </c>
      <c r="E656" s="413"/>
    </row>
    <row r="657" spans="1:5">
      <c r="A657" s="412">
        <v>23001021</v>
      </c>
      <c r="B657" s="412" t="s">
        <v>7</v>
      </c>
      <c r="C657" s="413">
        <v>-18789354.18</v>
      </c>
      <c r="E657" s="413"/>
    </row>
    <row r="658" spans="1:5">
      <c r="A658" s="412">
        <v>23001031</v>
      </c>
      <c r="B658" s="412" t="s">
        <v>597</v>
      </c>
      <c r="C658" s="413">
        <v>-19170668.420000002</v>
      </c>
      <c r="E658" s="413"/>
    </row>
    <row r="659" spans="1:5">
      <c r="A659" s="412">
        <v>23001041</v>
      </c>
      <c r="B659" s="412" t="s">
        <v>174</v>
      </c>
      <c r="C659" s="413">
        <v>-1293362.07</v>
      </c>
      <c r="E659" s="413"/>
    </row>
    <row r="660" spans="1:5">
      <c r="A660" s="412">
        <v>23001043</v>
      </c>
      <c r="B660" s="412" t="s">
        <v>1537</v>
      </c>
      <c r="C660" s="413">
        <v>-907522.7</v>
      </c>
      <c r="E660" s="413"/>
    </row>
    <row r="661" spans="1:5">
      <c r="A661" s="412">
        <v>23001061</v>
      </c>
      <c r="B661" s="412" t="s">
        <v>537</v>
      </c>
      <c r="C661" s="413">
        <v>-7842428.54</v>
      </c>
      <c r="E661" s="413"/>
    </row>
    <row r="662" spans="1:5">
      <c r="A662" s="412">
        <v>23001071</v>
      </c>
      <c r="B662" s="412" t="s">
        <v>434</v>
      </c>
      <c r="C662" s="413">
        <v>-8919323.9199999999</v>
      </c>
      <c r="E662" s="413"/>
    </row>
    <row r="663" spans="1:5">
      <c r="A663" s="412">
        <v>23001092</v>
      </c>
      <c r="B663" s="412" t="s">
        <v>266</v>
      </c>
      <c r="C663" s="413">
        <v>-7372910.4500000002</v>
      </c>
      <c r="E663" s="413"/>
    </row>
    <row r="664" spans="1:5">
      <c r="A664" s="412">
        <v>23001131</v>
      </c>
      <c r="B664" s="412" t="s">
        <v>1358</v>
      </c>
      <c r="C664" s="413">
        <v>-6466047.2000000002</v>
      </c>
      <c r="E664" s="413"/>
    </row>
    <row r="665" spans="1:5">
      <c r="A665" s="412">
        <v>23001141</v>
      </c>
      <c r="B665" s="412" t="s">
        <v>1533</v>
      </c>
      <c r="C665" s="413">
        <v>-556599.75</v>
      </c>
      <c r="E665" s="413"/>
    </row>
    <row r="666" spans="1:5">
      <c r="A666" s="412">
        <v>23001151</v>
      </c>
      <c r="B666" s="412" t="s">
        <v>1632</v>
      </c>
      <c r="C666" s="413">
        <v>-283182.11</v>
      </c>
      <c r="E666" s="413"/>
    </row>
    <row r="667" spans="1:5">
      <c r="A667" s="412">
        <v>23001231</v>
      </c>
      <c r="B667" s="412" t="s">
        <v>1514</v>
      </c>
      <c r="C667" s="413">
        <v>-1161719.06</v>
      </c>
      <c r="E667" s="413"/>
    </row>
    <row r="668" spans="1:5">
      <c r="A668" s="412">
        <v>23002011</v>
      </c>
      <c r="B668" s="412" t="s">
        <v>1000</v>
      </c>
      <c r="C668" s="413">
        <v>-873089.41</v>
      </c>
      <c r="E668" s="413"/>
    </row>
    <row r="669" spans="1:5">
      <c r="A669" s="412">
        <v>23002041</v>
      </c>
      <c r="B669" s="412" t="s">
        <v>623</v>
      </c>
      <c r="C669" s="413">
        <v>-7139613.8799999999</v>
      </c>
      <c r="E669" s="413"/>
    </row>
    <row r="670" spans="1:5">
      <c r="A670" s="412">
        <v>23002061</v>
      </c>
      <c r="B670" s="412" t="s">
        <v>24</v>
      </c>
      <c r="C670" s="413">
        <v>114248</v>
      </c>
      <c r="E670" s="413"/>
    </row>
    <row r="671" spans="1:5">
      <c r="A671" s="412">
        <v>23002071</v>
      </c>
      <c r="B671" s="412" t="s">
        <v>16</v>
      </c>
      <c r="C671" s="413">
        <v>266857.81</v>
      </c>
      <c r="E671" s="413"/>
    </row>
    <row r="672" spans="1:5">
      <c r="A672" s="412">
        <v>23002072</v>
      </c>
      <c r="B672" s="412" t="s">
        <v>1538</v>
      </c>
      <c r="C672" s="413">
        <v>1804646.16</v>
      </c>
      <c r="E672" s="413"/>
    </row>
    <row r="673" spans="1:5">
      <c r="A673" s="412">
        <v>23002091</v>
      </c>
      <c r="B673" s="412" t="s">
        <v>267</v>
      </c>
      <c r="C673" s="413">
        <v>-381105.81</v>
      </c>
      <c r="E673" s="413"/>
    </row>
    <row r="674" spans="1:5">
      <c r="A674" s="412">
        <v>23002092</v>
      </c>
      <c r="B674" s="412" t="s">
        <v>268</v>
      </c>
      <c r="C674" s="413">
        <v>-1804646.16</v>
      </c>
      <c r="E674" s="413"/>
    </row>
    <row r="675" spans="1:5">
      <c r="A675" s="412">
        <v>23108323</v>
      </c>
      <c r="B675" s="412" t="s">
        <v>54</v>
      </c>
      <c r="C675" s="413">
        <v>-7000000</v>
      </c>
      <c r="E675" s="413"/>
    </row>
    <row r="676" spans="1:5">
      <c r="A676" s="412">
        <v>23108383</v>
      </c>
      <c r="B676" s="412" t="s">
        <v>509</v>
      </c>
      <c r="C676" s="413">
        <v>-7000000</v>
      </c>
      <c r="E676" s="413"/>
    </row>
    <row r="677" spans="1:5">
      <c r="A677" s="412">
        <v>23200011</v>
      </c>
      <c r="B677" s="412" t="s">
        <v>957</v>
      </c>
      <c r="C677" s="413">
        <v>-8003530.1799999997</v>
      </c>
      <c r="E677" s="413"/>
    </row>
    <row r="678" spans="1:5">
      <c r="A678" s="412">
        <v>23200031</v>
      </c>
      <c r="B678" s="412" t="s">
        <v>198</v>
      </c>
      <c r="C678" s="413">
        <v>-29115478.82</v>
      </c>
    </row>
    <row r="679" spans="1:5">
      <c r="A679" s="412">
        <v>23200033</v>
      </c>
      <c r="B679" s="412" t="s">
        <v>199</v>
      </c>
      <c r="C679" s="413">
        <v>-821596.89</v>
      </c>
      <c r="E679" s="413"/>
    </row>
    <row r="680" spans="1:5">
      <c r="A680" s="412">
        <v>23200041</v>
      </c>
      <c r="B680" s="412" t="s">
        <v>406</v>
      </c>
      <c r="C680" s="413">
        <v>-8860668</v>
      </c>
    </row>
    <row r="681" spans="1:5">
      <c r="A681" s="412">
        <v>23200051</v>
      </c>
      <c r="B681" s="412" t="s">
        <v>407</v>
      </c>
      <c r="C681" s="413">
        <v>-7589558.8200000003</v>
      </c>
      <c r="E681" s="413"/>
    </row>
    <row r="682" spans="1:5">
      <c r="A682" s="412">
        <v>23200061</v>
      </c>
      <c r="B682" s="412" t="s">
        <v>169</v>
      </c>
      <c r="C682" s="413">
        <v>-21103057.600000001</v>
      </c>
    </row>
    <row r="683" spans="1:5">
      <c r="A683" s="412">
        <v>23200071</v>
      </c>
      <c r="B683" s="412" t="s">
        <v>1019</v>
      </c>
      <c r="C683" s="413">
        <v>-905187.25</v>
      </c>
    </row>
    <row r="684" spans="1:5">
      <c r="A684" s="412">
        <v>23200081</v>
      </c>
      <c r="B684" s="412" t="s">
        <v>1020</v>
      </c>
      <c r="C684" s="413">
        <v>-4618647.21</v>
      </c>
    </row>
    <row r="685" spans="1:5">
      <c r="A685" s="412">
        <v>23200101</v>
      </c>
      <c r="B685" s="412" t="s">
        <v>403</v>
      </c>
      <c r="C685" s="413">
        <v>-29516</v>
      </c>
    </row>
    <row r="686" spans="1:5">
      <c r="A686" s="412">
        <v>23200103</v>
      </c>
      <c r="B686" s="412" t="s">
        <v>50</v>
      </c>
      <c r="C686" s="413">
        <v>-55609.96</v>
      </c>
    </row>
    <row r="687" spans="1:5">
      <c r="A687" s="412">
        <v>23200111</v>
      </c>
      <c r="B687" s="412" t="s">
        <v>1021</v>
      </c>
      <c r="C687" s="413">
        <v>-447369.9</v>
      </c>
    </row>
    <row r="688" spans="1:5">
      <c r="A688" s="412">
        <v>23200121</v>
      </c>
      <c r="B688" s="412" t="s">
        <v>890</v>
      </c>
      <c r="C688" s="413">
        <v>-591014.06999999995</v>
      </c>
    </row>
    <row r="689" spans="1:5">
      <c r="A689" s="412">
        <v>23200221</v>
      </c>
      <c r="B689" s="412" t="s">
        <v>2067</v>
      </c>
      <c r="C689" s="413">
        <v>-64876.79</v>
      </c>
    </row>
    <row r="690" spans="1:5">
      <c r="A690" s="412">
        <v>23200222</v>
      </c>
      <c r="B690" s="412" t="s">
        <v>120</v>
      </c>
      <c r="C690" s="413">
        <v>-8607854.6699999999</v>
      </c>
    </row>
    <row r="691" spans="1:5">
      <c r="A691" s="412">
        <v>23200242</v>
      </c>
      <c r="B691" s="412" t="s">
        <v>922</v>
      </c>
      <c r="C691" s="413">
        <v>-23307685.420000002</v>
      </c>
    </row>
    <row r="692" spans="1:5">
      <c r="A692" s="412">
        <v>23200333</v>
      </c>
      <c r="B692" s="412" t="s">
        <v>528</v>
      </c>
      <c r="C692" s="413">
        <v>-14167407.460000001</v>
      </c>
    </row>
    <row r="693" spans="1:5">
      <c r="A693" s="412">
        <v>23200483</v>
      </c>
      <c r="B693" s="412" t="s">
        <v>324</v>
      </c>
      <c r="C693" s="413">
        <v>-10728456.32</v>
      </c>
    </row>
    <row r="694" spans="1:5">
      <c r="A694" s="412">
        <v>23200493</v>
      </c>
      <c r="B694" s="412" t="s">
        <v>1892</v>
      </c>
      <c r="C694" s="413">
        <v>-60198.26</v>
      </c>
    </row>
    <row r="695" spans="1:5">
      <c r="A695" s="412">
        <v>23200543</v>
      </c>
      <c r="B695" s="412" t="s">
        <v>364</v>
      </c>
      <c r="C695" s="413">
        <v>-58163790.859999999</v>
      </c>
    </row>
    <row r="696" spans="1:5">
      <c r="A696" s="412">
        <v>23200643</v>
      </c>
      <c r="B696" s="412" t="s">
        <v>315</v>
      </c>
      <c r="C696" s="413">
        <v>-8023516.25</v>
      </c>
      <c r="E696" s="413"/>
    </row>
    <row r="697" spans="1:5">
      <c r="A697" s="412">
        <v>23200653</v>
      </c>
      <c r="B697" s="412" t="s">
        <v>917</v>
      </c>
      <c r="C697" s="413">
        <v>-2715708.58</v>
      </c>
      <c r="E697" s="413"/>
    </row>
    <row r="698" spans="1:5">
      <c r="A698" s="412">
        <v>23200693</v>
      </c>
      <c r="B698" s="412" t="s">
        <v>699</v>
      </c>
      <c r="C698" s="412">
        <v>-765.44</v>
      </c>
      <c r="E698" s="413"/>
    </row>
    <row r="699" spans="1:5">
      <c r="A699" s="412">
        <v>23200733</v>
      </c>
      <c r="B699" s="412" t="s">
        <v>107</v>
      </c>
      <c r="C699" s="413">
        <v>-9425.06</v>
      </c>
      <c r="E699" s="413"/>
    </row>
    <row r="700" spans="1:5">
      <c r="A700" s="412">
        <v>23200743</v>
      </c>
      <c r="B700" s="412" t="s">
        <v>1040</v>
      </c>
      <c r="C700" s="413">
        <v>-1970.51</v>
      </c>
      <c r="E700" s="413"/>
    </row>
    <row r="701" spans="1:5">
      <c r="A701" s="412">
        <v>23200753</v>
      </c>
      <c r="B701" s="412" t="s">
        <v>903</v>
      </c>
      <c r="C701" s="412">
        <v>-394.61</v>
      </c>
      <c r="E701" s="413"/>
    </row>
    <row r="702" spans="1:5">
      <c r="A702" s="412">
        <v>23200763</v>
      </c>
      <c r="B702" s="412" t="s">
        <v>1039</v>
      </c>
      <c r="C702" s="413">
        <v>-3150.2</v>
      </c>
      <c r="E702" s="413"/>
    </row>
    <row r="703" spans="1:5">
      <c r="A703" s="412">
        <v>23200773</v>
      </c>
      <c r="B703" s="412" t="s">
        <v>575</v>
      </c>
      <c r="C703" s="413">
        <v>-14114</v>
      </c>
      <c r="E703" s="413"/>
    </row>
    <row r="704" spans="1:5">
      <c r="A704" s="412">
        <v>23200823</v>
      </c>
      <c r="B704" s="412" t="s">
        <v>1999</v>
      </c>
      <c r="C704" s="413">
        <v>-214871.07</v>
      </c>
      <c r="E704" s="413"/>
    </row>
    <row r="705" spans="1:5">
      <c r="A705" s="412">
        <v>23200873</v>
      </c>
      <c r="B705" s="412" t="s">
        <v>2068</v>
      </c>
      <c r="C705" s="413">
        <v>-992826.63</v>
      </c>
      <c r="E705" s="413"/>
    </row>
    <row r="706" spans="1:5">
      <c r="A706" s="412">
        <v>23201003</v>
      </c>
      <c r="B706" s="412" t="s">
        <v>392</v>
      </c>
      <c r="C706" s="413">
        <v>-17593431.460000001</v>
      </c>
      <c r="E706" s="413"/>
    </row>
    <row r="707" spans="1:5">
      <c r="A707" s="412">
        <v>23201013</v>
      </c>
      <c r="B707" s="412" t="s">
        <v>752</v>
      </c>
      <c r="C707" s="413">
        <v>-6220285.2400000002</v>
      </c>
    </row>
    <row r="708" spans="1:5">
      <c r="A708" s="412">
        <v>23201033</v>
      </c>
      <c r="B708" s="412" t="s">
        <v>598</v>
      </c>
      <c r="C708" s="413">
        <v>-163926.34</v>
      </c>
      <c r="E708" s="413"/>
    </row>
    <row r="709" spans="1:5">
      <c r="A709" s="412">
        <v>23201043</v>
      </c>
      <c r="B709" s="412" t="s">
        <v>240</v>
      </c>
      <c r="C709" s="413">
        <v>-116906.46</v>
      </c>
      <c r="E709" s="413"/>
    </row>
    <row r="710" spans="1:5">
      <c r="A710" s="412">
        <v>23201053</v>
      </c>
      <c r="B710" s="412" t="s">
        <v>1534</v>
      </c>
      <c r="C710" s="413">
        <v>-45624.72</v>
      </c>
      <c r="E710" s="413"/>
    </row>
    <row r="711" spans="1:5">
      <c r="A711" s="412">
        <v>23201073</v>
      </c>
      <c r="B711" s="412" t="s">
        <v>661</v>
      </c>
      <c r="C711" s="413">
        <v>-1081.76</v>
      </c>
      <c r="E711" s="413"/>
    </row>
    <row r="712" spans="1:5">
      <c r="A712" s="412">
        <v>23201113</v>
      </c>
      <c r="B712" s="412" t="s">
        <v>282</v>
      </c>
      <c r="C712" s="413">
        <v>10062.219999999999</v>
      </c>
      <c r="E712" s="413"/>
    </row>
    <row r="713" spans="1:5">
      <c r="A713" s="412">
        <v>23201153</v>
      </c>
      <c r="B713" s="412" t="s">
        <v>1601</v>
      </c>
      <c r="C713" s="413">
        <v>-2723.1</v>
      </c>
      <c r="E713" s="413"/>
    </row>
    <row r="714" spans="1:5">
      <c r="A714" s="412">
        <v>23201163</v>
      </c>
      <c r="B714" s="412" t="s">
        <v>1602</v>
      </c>
      <c r="C714" s="413">
        <v>-6542.36</v>
      </c>
      <c r="E714" s="413"/>
    </row>
    <row r="715" spans="1:5">
      <c r="A715" s="412">
        <v>23201173</v>
      </c>
      <c r="B715" s="412" t="s">
        <v>238</v>
      </c>
      <c r="C715" s="413">
        <v>1392.62</v>
      </c>
      <c r="E715" s="413"/>
    </row>
    <row r="716" spans="1:5">
      <c r="A716" s="412">
        <v>23201193</v>
      </c>
      <c r="B716" s="412" t="s">
        <v>1603</v>
      </c>
      <c r="C716" s="413">
        <v>-19945.89</v>
      </c>
      <c r="E716" s="413"/>
    </row>
    <row r="717" spans="1:5">
      <c r="A717" s="412">
        <v>23201203</v>
      </c>
      <c r="B717" s="412" t="s">
        <v>1604</v>
      </c>
      <c r="C717" s="413">
        <v>-4425.62</v>
      </c>
      <c r="E717" s="413"/>
    </row>
    <row r="718" spans="1:5">
      <c r="A718" s="412">
        <v>23201251</v>
      </c>
      <c r="B718" s="412" t="s">
        <v>1539</v>
      </c>
      <c r="C718" s="413">
        <v>-217701</v>
      </c>
      <c r="E718" s="413"/>
    </row>
    <row r="719" spans="1:5">
      <c r="A719" s="412">
        <v>23202173</v>
      </c>
      <c r="B719" s="412" t="s">
        <v>189</v>
      </c>
      <c r="C719" s="412">
        <v>53.6</v>
      </c>
      <c r="E719" s="413"/>
    </row>
    <row r="720" spans="1:5">
      <c r="A720" s="412">
        <v>23202183</v>
      </c>
      <c r="B720" s="412" t="s">
        <v>642</v>
      </c>
      <c r="C720" s="412">
        <v>-573.15</v>
      </c>
      <c r="E720" s="413"/>
    </row>
    <row r="721" spans="1:5">
      <c r="A721" s="412">
        <v>23202233</v>
      </c>
      <c r="B721" s="412" t="s">
        <v>2063</v>
      </c>
      <c r="C721" s="413">
        <v>-95097.14</v>
      </c>
      <c r="E721" s="413"/>
    </row>
    <row r="722" spans="1:5">
      <c r="A722" s="412">
        <v>23202353</v>
      </c>
      <c r="B722" s="412" t="s">
        <v>2064</v>
      </c>
      <c r="C722" s="413">
        <v>-7338523.3399999999</v>
      </c>
      <c r="E722" s="413"/>
    </row>
    <row r="723" spans="1:5">
      <c r="A723" s="412">
        <v>23500003</v>
      </c>
      <c r="B723" s="412" t="s">
        <v>1620</v>
      </c>
      <c r="C723" s="413">
        <v>-21446534.75</v>
      </c>
      <c r="E723" s="413"/>
    </row>
    <row r="724" spans="1:5">
      <c r="A724" s="412">
        <v>23500011</v>
      </c>
      <c r="B724" s="412" t="s">
        <v>498</v>
      </c>
      <c r="C724" s="413">
        <v>-4682953.8099999996</v>
      </c>
      <c r="E724" s="413"/>
    </row>
    <row r="725" spans="1:5">
      <c r="A725" s="412">
        <v>23600021</v>
      </c>
      <c r="B725" s="412" t="s">
        <v>1395</v>
      </c>
      <c r="C725" s="413">
        <v>-4137383.06</v>
      </c>
      <c r="E725" s="413"/>
    </row>
    <row r="726" spans="1:5">
      <c r="A726" s="412">
        <v>23600022</v>
      </c>
      <c r="B726" s="412" t="s">
        <v>1396</v>
      </c>
      <c r="C726" s="413">
        <v>-860580.33</v>
      </c>
      <c r="E726" s="413"/>
    </row>
    <row r="727" spans="1:5">
      <c r="A727" s="412">
        <v>23600063</v>
      </c>
      <c r="B727" s="412" t="s">
        <v>475</v>
      </c>
      <c r="C727" s="412">
        <v>-108.27</v>
      </c>
      <c r="E727" s="413"/>
    </row>
    <row r="728" spans="1:5">
      <c r="A728" s="412">
        <v>23600201</v>
      </c>
      <c r="B728" s="412" t="s">
        <v>231</v>
      </c>
      <c r="C728" s="413">
        <v>-50783460.32</v>
      </c>
      <c r="E728" s="413"/>
    </row>
    <row r="729" spans="1:5">
      <c r="A729" s="412">
        <v>23600211</v>
      </c>
      <c r="B729" s="412" t="s">
        <v>232</v>
      </c>
      <c r="C729" s="413">
        <v>-6164111.7599999998</v>
      </c>
      <c r="E729" s="413"/>
    </row>
    <row r="730" spans="1:5">
      <c r="A730" s="412">
        <v>23600213</v>
      </c>
      <c r="B730" s="412" t="s">
        <v>991</v>
      </c>
      <c r="C730" s="413">
        <v>-31985.8</v>
      </c>
    </row>
    <row r="731" spans="1:5">
      <c r="A731" s="412">
        <v>23600221</v>
      </c>
      <c r="B731" s="412" t="s">
        <v>348</v>
      </c>
      <c r="C731" s="413">
        <v>-48560</v>
      </c>
      <c r="E731" s="413"/>
    </row>
    <row r="732" spans="1:5">
      <c r="A732" s="412">
        <v>23600232</v>
      </c>
      <c r="B732" s="412" t="s">
        <v>233</v>
      </c>
      <c r="C732" s="413">
        <v>-22777408.82</v>
      </c>
      <c r="E732" s="413"/>
    </row>
    <row r="733" spans="1:5">
      <c r="A733" s="412">
        <v>23600351</v>
      </c>
      <c r="B733" s="412" t="s">
        <v>898</v>
      </c>
      <c r="C733" s="413">
        <v>-6761144.9299999997</v>
      </c>
    </row>
    <row r="734" spans="1:5">
      <c r="A734" s="412">
        <v>23600391</v>
      </c>
      <c r="B734" s="412" t="s">
        <v>369</v>
      </c>
      <c r="C734" s="413">
        <v>-228739.23</v>
      </c>
      <c r="E734" s="413"/>
    </row>
    <row r="735" spans="1:5">
      <c r="A735" s="412">
        <v>23600431</v>
      </c>
      <c r="B735" s="412" t="s">
        <v>1920</v>
      </c>
      <c r="C735" s="412">
        <v>800</v>
      </c>
      <c r="E735" s="413"/>
    </row>
    <row r="736" spans="1:5">
      <c r="A736" s="412">
        <v>23600471</v>
      </c>
      <c r="B736" s="412" t="s">
        <v>986</v>
      </c>
      <c r="C736" s="413">
        <v>-6653470.04</v>
      </c>
      <c r="E736" s="413"/>
    </row>
    <row r="737" spans="1:5">
      <c r="A737" s="412">
        <v>23600552</v>
      </c>
      <c r="B737" s="412" t="s">
        <v>986</v>
      </c>
      <c r="C737" s="413">
        <v>-1450990.92</v>
      </c>
      <c r="E737" s="413"/>
    </row>
    <row r="738" spans="1:5">
      <c r="A738" s="412">
        <v>23600602</v>
      </c>
      <c r="B738" s="412" t="s">
        <v>987</v>
      </c>
      <c r="C738" s="413">
        <v>-1738206.29</v>
      </c>
      <c r="E738" s="413"/>
    </row>
    <row r="739" spans="1:5">
      <c r="A739" s="412">
        <v>23601003</v>
      </c>
      <c r="B739" s="412" t="s">
        <v>935</v>
      </c>
      <c r="C739" s="413">
        <v>-80363</v>
      </c>
      <c r="E739" s="413"/>
    </row>
    <row r="740" spans="1:5">
      <c r="A740" s="412">
        <v>23601013</v>
      </c>
      <c r="B740" s="412" t="s">
        <v>1397</v>
      </c>
      <c r="C740" s="413">
        <v>-67815.37</v>
      </c>
      <c r="E740" s="413"/>
    </row>
    <row r="741" spans="1:5">
      <c r="A741" s="412">
        <v>23601023</v>
      </c>
      <c r="B741" s="412" t="s">
        <v>334</v>
      </c>
      <c r="C741" s="413">
        <v>-2122.0100000000002</v>
      </c>
      <c r="E741" s="413"/>
    </row>
    <row r="742" spans="1:5">
      <c r="A742" s="412">
        <v>23601043</v>
      </c>
      <c r="B742" s="412" t="s">
        <v>992</v>
      </c>
      <c r="C742" s="413">
        <v>-4584.9399999999996</v>
      </c>
    </row>
    <row r="743" spans="1:5">
      <c r="A743" s="412">
        <v>23700323</v>
      </c>
      <c r="B743" s="412" t="s">
        <v>923</v>
      </c>
      <c r="C743" s="413">
        <v>-91875</v>
      </c>
      <c r="E743" s="413"/>
    </row>
    <row r="744" spans="1:5">
      <c r="A744" s="412">
        <v>23700333</v>
      </c>
      <c r="B744" s="412" t="s">
        <v>924</v>
      </c>
      <c r="C744" s="413">
        <v>-18400.18</v>
      </c>
      <c r="E744" s="413"/>
    </row>
    <row r="745" spans="1:5">
      <c r="A745" s="412">
        <v>23700363</v>
      </c>
      <c r="B745" s="412" t="s">
        <v>925</v>
      </c>
      <c r="C745" s="413">
        <v>-134062.5</v>
      </c>
    </row>
    <row r="746" spans="1:5">
      <c r="A746" s="412">
        <v>23700383</v>
      </c>
      <c r="B746" s="412" t="s">
        <v>88</v>
      </c>
      <c r="C746" s="413">
        <v>-18000</v>
      </c>
    </row>
    <row r="747" spans="1:5">
      <c r="A747" s="412">
        <v>23700713</v>
      </c>
      <c r="B747" s="412" t="s">
        <v>596</v>
      </c>
      <c r="C747" s="413">
        <v>-67433.08</v>
      </c>
      <c r="E747" s="413"/>
    </row>
    <row r="748" spans="1:5">
      <c r="A748" s="412">
        <v>23700813</v>
      </c>
      <c r="B748" s="412" t="s">
        <v>180</v>
      </c>
      <c r="C748" s="413">
        <v>-2041666.47</v>
      </c>
      <c r="E748" s="413"/>
    </row>
    <row r="749" spans="1:5">
      <c r="A749" s="412">
        <v>23700823</v>
      </c>
      <c r="B749" s="412" t="s">
        <v>48</v>
      </c>
      <c r="C749" s="413">
        <v>-5054999.8</v>
      </c>
      <c r="E749" s="413"/>
    </row>
    <row r="750" spans="1:5">
      <c r="A750" s="412">
        <v>23700841</v>
      </c>
      <c r="B750" s="412" t="s">
        <v>648</v>
      </c>
      <c r="C750" s="413">
        <v>-333794.32</v>
      </c>
      <c r="E750" s="413"/>
    </row>
    <row r="751" spans="1:5">
      <c r="A751" s="412">
        <v>23700873</v>
      </c>
      <c r="B751" s="412" t="s">
        <v>1029</v>
      </c>
      <c r="C751" s="413">
        <v>-7897500</v>
      </c>
    </row>
    <row r="752" spans="1:5">
      <c r="A752" s="412">
        <v>23700963</v>
      </c>
      <c r="B752" s="412" t="s">
        <v>1050</v>
      </c>
      <c r="C752" s="413">
        <v>-2322660.0299999998</v>
      </c>
    </row>
    <row r="753" spans="1:5">
      <c r="A753" s="412">
        <v>23701013</v>
      </c>
      <c r="B753" s="412" t="s">
        <v>521</v>
      </c>
      <c r="C753" s="413">
        <v>-7268.39</v>
      </c>
      <c r="E753" s="413"/>
    </row>
    <row r="754" spans="1:5">
      <c r="A754" s="412">
        <v>23701023</v>
      </c>
      <c r="B754" s="412" t="s">
        <v>522</v>
      </c>
      <c r="C754" s="413">
        <v>-2147304.46</v>
      </c>
      <c r="E754" s="413"/>
    </row>
    <row r="755" spans="1:5">
      <c r="A755" s="412">
        <v>23701033</v>
      </c>
      <c r="B755" s="412" t="s">
        <v>1015</v>
      </c>
      <c r="C755" s="413">
        <v>-7110533.3300000001</v>
      </c>
      <c r="E755" s="413"/>
    </row>
    <row r="756" spans="1:5">
      <c r="A756" s="412">
        <v>23701053</v>
      </c>
      <c r="B756" s="412" t="s">
        <v>1037</v>
      </c>
      <c r="C756" s="413">
        <v>-2905833.48</v>
      </c>
    </row>
    <row r="757" spans="1:5">
      <c r="A757" s="412">
        <v>23701063</v>
      </c>
      <c r="B757" s="412" t="s">
        <v>1059</v>
      </c>
      <c r="C757" s="413">
        <v>-90464.71</v>
      </c>
    </row>
    <row r="758" spans="1:5">
      <c r="A758" s="412">
        <v>23701113</v>
      </c>
      <c r="B758" s="412" t="s">
        <v>209</v>
      </c>
      <c r="C758" s="413">
        <v>-6716500</v>
      </c>
      <c r="E758" s="413"/>
    </row>
    <row r="759" spans="1:5">
      <c r="A759" s="412">
        <v>23701123</v>
      </c>
      <c r="B759" s="412" t="s">
        <v>1158</v>
      </c>
      <c r="C759" s="413">
        <v>-7167288.3099999996</v>
      </c>
      <c r="E759" s="413"/>
    </row>
    <row r="760" spans="1:5">
      <c r="A760" s="412">
        <v>23701133</v>
      </c>
      <c r="B760" s="412" t="s">
        <v>1154</v>
      </c>
      <c r="C760" s="413">
        <v>-640444.23</v>
      </c>
    </row>
    <row r="761" spans="1:5">
      <c r="A761" s="412">
        <v>23701143</v>
      </c>
      <c r="B761" s="412" t="s">
        <v>1222</v>
      </c>
      <c r="C761" s="413">
        <v>-5027216.66</v>
      </c>
      <c r="E761" s="413"/>
    </row>
    <row r="762" spans="1:5">
      <c r="A762" s="412">
        <v>23701153</v>
      </c>
      <c r="B762" s="412" t="s">
        <v>1319</v>
      </c>
      <c r="C762" s="413">
        <v>-2340166.67</v>
      </c>
      <c r="E762" s="413"/>
    </row>
    <row r="763" spans="1:5">
      <c r="A763" s="412">
        <v>23701163</v>
      </c>
      <c r="B763" s="412" t="s">
        <v>1320</v>
      </c>
      <c r="C763" s="413">
        <v>-446500</v>
      </c>
      <c r="E763" s="413"/>
    </row>
    <row r="764" spans="1:5">
      <c r="A764" s="412">
        <v>23701173</v>
      </c>
      <c r="B764" s="412" t="s">
        <v>1628</v>
      </c>
      <c r="C764" s="413">
        <v>-26930.32</v>
      </c>
      <c r="E764" s="413"/>
    </row>
    <row r="765" spans="1:5">
      <c r="A765" s="412">
        <v>23701183</v>
      </c>
      <c r="B765" s="412" t="s">
        <v>1659</v>
      </c>
      <c r="C765" s="413">
        <v>-2264974.83</v>
      </c>
      <c r="E765" s="413"/>
    </row>
    <row r="766" spans="1:5">
      <c r="A766" s="412">
        <v>23701193</v>
      </c>
      <c r="B766" s="412" t="s">
        <v>1660</v>
      </c>
      <c r="C766" s="413">
        <v>-392600</v>
      </c>
      <c r="E766" s="413"/>
    </row>
    <row r="767" spans="1:5">
      <c r="A767" s="412">
        <v>23701203</v>
      </c>
      <c r="B767" s="412" t="s">
        <v>2044</v>
      </c>
      <c r="C767" s="413">
        <v>-3299652.78</v>
      </c>
      <c r="E767" s="413"/>
    </row>
    <row r="768" spans="1:5">
      <c r="A768" s="412">
        <v>24100063</v>
      </c>
      <c r="B768" s="412" t="s">
        <v>1030</v>
      </c>
      <c r="C768" s="413">
        <v>10403.32</v>
      </c>
    </row>
    <row r="769" spans="1:5">
      <c r="A769" s="412">
        <v>24100173</v>
      </c>
      <c r="B769" s="412" t="s">
        <v>1030</v>
      </c>
      <c r="C769" s="413">
        <v>-31445.439999999999</v>
      </c>
      <c r="E769" s="413"/>
    </row>
    <row r="770" spans="1:5">
      <c r="A770" s="412">
        <v>24100212</v>
      </c>
      <c r="B770" s="412" t="s">
        <v>611</v>
      </c>
      <c r="C770" s="413">
        <v>-1257777.67</v>
      </c>
      <c r="E770" s="413"/>
    </row>
    <row r="771" spans="1:5">
      <c r="A771" s="412">
        <v>24200011</v>
      </c>
      <c r="B771" s="412" t="s">
        <v>1357</v>
      </c>
      <c r="C771" s="413">
        <v>-61861.99</v>
      </c>
      <c r="E771" s="413"/>
    </row>
    <row r="772" spans="1:5">
      <c r="A772" s="412">
        <v>24200041</v>
      </c>
      <c r="B772" s="412" t="s">
        <v>624</v>
      </c>
      <c r="C772" s="413">
        <v>-423978</v>
      </c>
      <c r="E772" s="413"/>
    </row>
    <row r="773" spans="1:5">
      <c r="A773" s="412">
        <v>24200061</v>
      </c>
      <c r="B773" s="412" t="s">
        <v>1606</v>
      </c>
      <c r="C773" s="413">
        <v>-500546.88</v>
      </c>
      <c r="E773" s="413"/>
    </row>
    <row r="774" spans="1:5">
      <c r="A774" s="412">
        <v>24200071</v>
      </c>
      <c r="B774" s="412" t="s">
        <v>1968</v>
      </c>
      <c r="C774" s="413">
        <v>-34267.199999999997</v>
      </c>
      <c r="E774" s="413"/>
    </row>
    <row r="775" spans="1:5">
      <c r="A775" s="412">
        <v>24200103</v>
      </c>
      <c r="B775" s="412" t="s">
        <v>1509</v>
      </c>
      <c r="C775" s="413">
        <v>-25000</v>
      </c>
      <c r="E775" s="413"/>
    </row>
    <row r="776" spans="1:5">
      <c r="A776" s="412">
        <v>24200451</v>
      </c>
      <c r="B776" s="412" t="s">
        <v>1205</v>
      </c>
      <c r="C776" s="413">
        <v>-1386126.73</v>
      </c>
      <c r="E776" s="413"/>
    </row>
    <row r="777" spans="1:5">
      <c r="A777" s="412">
        <v>24200461</v>
      </c>
      <c r="B777" s="412" t="s">
        <v>1528</v>
      </c>
      <c r="C777" s="413">
        <v>-9814684.6600000001</v>
      </c>
      <c r="E777" s="413"/>
    </row>
    <row r="778" spans="1:5">
      <c r="A778" s="412">
        <v>24200511</v>
      </c>
      <c r="B778" s="412" t="s">
        <v>551</v>
      </c>
      <c r="C778" s="413">
        <v>-2423820</v>
      </c>
    </row>
    <row r="779" spans="1:5">
      <c r="A779" s="412">
        <v>24200541</v>
      </c>
      <c r="B779" s="412" t="s">
        <v>660</v>
      </c>
      <c r="C779" s="413">
        <v>-186688.15</v>
      </c>
    </row>
    <row r="780" spans="1:5">
      <c r="A780" s="412">
        <v>24200551</v>
      </c>
      <c r="B780" s="412" t="s">
        <v>15</v>
      </c>
      <c r="C780" s="413">
        <v>-186688.15</v>
      </c>
      <c r="E780" s="413"/>
    </row>
    <row r="781" spans="1:5">
      <c r="A781" s="412">
        <v>24200561</v>
      </c>
      <c r="B781" s="412" t="s">
        <v>424</v>
      </c>
      <c r="C781" s="413">
        <v>-31924.799999999999</v>
      </c>
      <c r="E781" s="413"/>
    </row>
    <row r="782" spans="1:5">
      <c r="A782" s="412">
        <v>24200571</v>
      </c>
      <c r="B782" s="412" t="s">
        <v>190</v>
      </c>
      <c r="C782" s="413">
        <v>-31924.799999999999</v>
      </c>
      <c r="E782" s="413"/>
    </row>
    <row r="783" spans="1:5">
      <c r="A783" s="412">
        <v>24200611</v>
      </c>
      <c r="B783" s="412" t="s">
        <v>1188</v>
      </c>
      <c r="C783" s="413">
        <v>-564147.18000000005</v>
      </c>
      <c r="E783" s="413"/>
    </row>
    <row r="784" spans="1:5">
      <c r="A784" s="412">
        <v>24200622</v>
      </c>
      <c r="B784" s="412" t="s">
        <v>391</v>
      </c>
      <c r="C784" s="413">
        <v>-1166677</v>
      </c>
      <c r="E784" s="413"/>
    </row>
    <row r="785" spans="1:5">
      <c r="A785" s="412">
        <v>24200633</v>
      </c>
      <c r="B785" s="412" t="s">
        <v>1841</v>
      </c>
      <c r="C785" s="413">
        <v>-1417930.27</v>
      </c>
      <c r="E785" s="413"/>
    </row>
    <row r="786" spans="1:5">
      <c r="A786" s="412">
        <v>24200651</v>
      </c>
      <c r="B786" s="412" t="s">
        <v>721</v>
      </c>
      <c r="C786" s="413">
        <v>-21250</v>
      </c>
    </row>
    <row r="787" spans="1:5">
      <c r="A787" s="412">
        <v>24200653</v>
      </c>
      <c r="B787" s="412" t="s">
        <v>928</v>
      </c>
      <c r="C787" s="413">
        <v>-643707.38</v>
      </c>
    </row>
    <row r="788" spans="1:5">
      <c r="A788" s="412">
        <v>24200661</v>
      </c>
      <c r="B788" s="412" t="s">
        <v>722</v>
      </c>
      <c r="C788" s="413">
        <v>-142576.07999999999</v>
      </c>
      <c r="E788" s="413"/>
    </row>
    <row r="789" spans="1:5">
      <c r="A789" s="412">
        <v>24200671</v>
      </c>
      <c r="B789" s="412" t="s">
        <v>723</v>
      </c>
      <c r="C789" s="413">
        <v>-42225.68</v>
      </c>
      <c r="E789" s="413"/>
    </row>
    <row r="790" spans="1:5">
      <c r="A790" s="412">
        <v>24200681</v>
      </c>
      <c r="B790" s="412" t="s">
        <v>724</v>
      </c>
      <c r="C790" s="413">
        <v>-42225.68</v>
      </c>
      <c r="E790" s="413"/>
    </row>
    <row r="791" spans="1:5">
      <c r="A791" s="412">
        <v>24200811</v>
      </c>
      <c r="B791" s="412" t="s">
        <v>558</v>
      </c>
      <c r="C791" s="413">
        <v>-153106.01999999999</v>
      </c>
      <c r="E791" s="413"/>
    </row>
    <row r="792" spans="1:5">
      <c r="A792" s="412">
        <v>24200821</v>
      </c>
      <c r="B792" s="412" t="s">
        <v>559</v>
      </c>
      <c r="C792" s="413">
        <v>-153074.01999999999</v>
      </c>
      <c r="E792" s="413"/>
    </row>
    <row r="793" spans="1:5">
      <c r="A793" s="412">
        <v>24200831</v>
      </c>
      <c r="B793" s="412" t="s">
        <v>560</v>
      </c>
      <c r="C793" s="413">
        <v>-77674.210000000006</v>
      </c>
      <c r="E793" s="413"/>
    </row>
    <row r="794" spans="1:5">
      <c r="A794" s="412">
        <v>24200841</v>
      </c>
      <c r="B794" s="412" t="s">
        <v>1122</v>
      </c>
      <c r="C794" s="413">
        <v>-323058.53000000003</v>
      </c>
      <c r="E794" s="413"/>
    </row>
    <row r="795" spans="1:5">
      <c r="A795" s="412">
        <v>24200851</v>
      </c>
      <c r="B795" s="412" t="s">
        <v>766</v>
      </c>
      <c r="C795" s="413">
        <v>-282752.05</v>
      </c>
      <c r="E795" s="413"/>
    </row>
    <row r="796" spans="1:5">
      <c r="A796" s="412">
        <v>24200871</v>
      </c>
      <c r="B796" s="412" t="s">
        <v>1220</v>
      </c>
      <c r="C796" s="413">
        <v>-95524.29</v>
      </c>
      <c r="E796" s="413"/>
    </row>
    <row r="797" spans="1:5">
      <c r="A797" s="412">
        <v>24200881</v>
      </c>
      <c r="B797" s="412" t="s">
        <v>1471</v>
      </c>
      <c r="C797" s="413">
        <v>-202614.06</v>
      </c>
      <c r="E797" s="413"/>
    </row>
    <row r="798" spans="1:5">
      <c r="A798" s="412">
        <v>24200891</v>
      </c>
      <c r="B798" s="412" t="s">
        <v>1193</v>
      </c>
      <c r="C798" s="413">
        <v>-67375.5</v>
      </c>
      <c r="E798" s="413"/>
    </row>
    <row r="799" spans="1:5">
      <c r="A799" s="412">
        <v>24200901</v>
      </c>
      <c r="B799" s="412" t="s">
        <v>1304</v>
      </c>
      <c r="C799" s="413">
        <v>-163563</v>
      </c>
      <c r="E799" s="413"/>
    </row>
    <row r="800" spans="1:5">
      <c r="A800" s="412">
        <v>24200911</v>
      </c>
      <c r="B800" s="412" t="s">
        <v>1194</v>
      </c>
      <c r="C800" s="413">
        <v>-17425.07</v>
      </c>
      <c r="E800" s="413"/>
    </row>
    <row r="801" spans="1:5">
      <c r="A801" s="412">
        <v>24200921</v>
      </c>
      <c r="B801" s="412" t="s">
        <v>557</v>
      </c>
      <c r="C801" s="413">
        <v>-2232096.52</v>
      </c>
      <c r="E801" s="413"/>
    </row>
    <row r="802" spans="1:5">
      <c r="A802" s="412">
        <v>24200931</v>
      </c>
      <c r="B802" s="412" t="s">
        <v>561</v>
      </c>
      <c r="C802" s="413">
        <v>-318075.42</v>
      </c>
      <c r="E802" s="413"/>
    </row>
    <row r="803" spans="1:5">
      <c r="A803" s="412">
        <v>24200941</v>
      </c>
      <c r="B803" s="412" t="s">
        <v>1497</v>
      </c>
      <c r="C803" s="413">
        <v>-67986</v>
      </c>
      <c r="E803" s="413"/>
    </row>
    <row r="804" spans="1:5">
      <c r="A804" s="412">
        <v>24200951</v>
      </c>
      <c r="B804" s="412" t="s">
        <v>1307</v>
      </c>
      <c r="C804" s="413">
        <v>-204557.72</v>
      </c>
      <c r="E804" s="413"/>
    </row>
    <row r="805" spans="1:5">
      <c r="A805" s="412">
        <v>24200961</v>
      </c>
      <c r="B805" s="412" t="s">
        <v>1305</v>
      </c>
      <c r="C805" s="413">
        <v>-1351294.85</v>
      </c>
      <c r="E805" s="413"/>
    </row>
    <row r="806" spans="1:5">
      <c r="A806" s="412">
        <v>24200971</v>
      </c>
      <c r="B806" s="412" t="s">
        <v>562</v>
      </c>
      <c r="C806" s="413">
        <v>-102977.15</v>
      </c>
      <c r="E806" s="413"/>
    </row>
    <row r="807" spans="1:5">
      <c r="A807" s="412">
        <v>24200991</v>
      </c>
      <c r="B807" s="412" t="s">
        <v>1363</v>
      </c>
      <c r="C807" s="413">
        <v>-1282.01</v>
      </c>
      <c r="E807" s="413"/>
    </row>
    <row r="808" spans="1:5">
      <c r="A808" s="412">
        <v>24201031</v>
      </c>
      <c r="B808" s="412" t="s">
        <v>1472</v>
      </c>
      <c r="C808" s="413">
        <v>-92347.35</v>
      </c>
      <c r="E808" s="413"/>
    </row>
    <row r="809" spans="1:5">
      <c r="A809" s="412">
        <v>24201041</v>
      </c>
      <c r="B809" s="412" t="s">
        <v>1473</v>
      </c>
      <c r="C809" s="413">
        <v>-18842.48</v>
      </c>
      <c r="E809" s="413"/>
    </row>
    <row r="810" spans="1:5">
      <c r="A810" s="412">
        <v>24300013</v>
      </c>
      <c r="B810" s="412" t="s">
        <v>1251</v>
      </c>
      <c r="C810" s="413">
        <v>-1015907.36</v>
      </c>
      <c r="E810" s="413"/>
    </row>
    <row r="811" spans="1:5">
      <c r="A811" s="412">
        <v>24400001</v>
      </c>
      <c r="B811" s="412" t="s">
        <v>1484</v>
      </c>
      <c r="C811" s="413">
        <v>-71993597.269999996</v>
      </c>
      <c r="E811" s="413"/>
    </row>
    <row r="812" spans="1:5">
      <c r="A812" s="412">
        <v>24400002</v>
      </c>
      <c r="B812" s="412" t="s">
        <v>1485</v>
      </c>
      <c r="C812" s="413">
        <v>-49996255.039999999</v>
      </c>
      <c r="E812" s="413"/>
    </row>
    <row r="813" spans="1:5">
      <c r="A813" s="412">
        <v>24400011</v>
      </c>
      <c r="B813" s="412" t="s">
        <v>1486</v>
      </c>
      <c r="C813" s="413">
        <v>-33821554.68</v>
      </c>
      <c r="E813" s="413"/>
    </row>
    <row r="814" spans="1:5">
      <c r="A814" s="412">
        <v>24400012</v>
      </c>
      <c r="B814" s="412" t="s">
        <v>1487</v>
      </c>
      <c r="C814" s="413">
        <v>-17633365.800000001</v>
      </c>
      <c r="E814" s="413"/>
    </row>
    <row r="815" spans="1:5">
      <c r="A815" s="412">
        <v>25200121</v>
      </c>
      <c r="B815" s="412" t="s">
        <v>1018</v>
      </c>
      <c r="C815" s="413">
        <v>-135739.34</v>
      </c>
    </row>
    <row r="816" spans="1:5">
      <c r="A816" s="412">
        <v>25200152</v>
      </c>
      <c r="B816" s="412" t="s">
        <v>649</v>
      </c>
      <c r="C816" s="413">
        <v>-107354.9</v>
      </c>
    </row>
    <row r="817" spans="1:5">
      <c r="A817" s="412">
        <v>25200161</v>
      </c>
      <c r="B817" s="412" t="s">
        <v>18</v>
      </c>
      <c r="C817" s="413">
        <v>-6012539.5300000003</v>
      </c>
    </row>
    <row r="818" spans="1:5">
      <c r="A818" s="412">
        <v>25200171</v>
      </c>
      <c r="B818" s="412" t="s">
        <v>19</v>
      </c>
      <c r="C818" s="413">
        <v>-12910477.6</v>
      </c>
      <c r="E818" s="413"/>
    </row>
    <row r="819" spans="1:5">
      <c r="A819" s="412">
        <v>25200181</v>
      </c>
      <c r="B819" s="412" t="s">
        <v>652</v>
      </c>
      <c r="C819" s="413">
        <v>-31513531.210000001</v>
      </c>
      <c r="E819" s="413"/>
    </row>
    <row r="820" spans="1:5">
      <c r="A820" s="412">
        <v>25200202</v>
      </c>
      <c r="B820" s="412" t="s">
        <v>702</v>
      </c>
      <c r="C820" s="413">
        <v>-19676218.34</v>
      </c>
      <c r="E820" s="413"/>
    </row>
    <row r="821" spans="1:5">
      <c r="A821" s="412">
        <v>25200222</v>
      </c>
      <c r="B821" s="412" t="s">
        <v>703</v>
      </c>
      <c r="C821" s="413">
        <v>-1584705</v>
      </c>
      <c r="E821" s="413"/>
    </row>
    <row r="822" spans="1:5">
      <c r="A822" s="412">
        <v>25200262</v>
      </c>
      <c r="B822" s="412" t="s">
        <v>582</v>
      </c>
      <c r="C822" s="413">
        <v>-39367.31</v>
      </c>
      <c r="E822" s="413"/>
    </row>
    <row r="823" spans="1:5">
      <c r="A823" s="412">
        <v>25300001</v>
      </c>
      <c r="B823" s="412" t="s">
        <v>292</v>
      </c>
      <c r="C823" s="413">
        <v>-113266.81</v>
      </c>
    </row>
    <row r="824" spans="1:5">
      <c r="A824" s="412">
        <v>25300011</v>
      </c>
      <c r="B824" s="412" t="s">
        <v>539</v>
      </c>
      <c r="C824" s="413">
        <v>-6901</v>
      </c>
    </row>
    <row r="825" spans="1:5">
      <c r="A825" s="412">
        <v>25300033</v>
      </c>
      <c r="B825" s="412" t="s">
        <v>150</v>
      </c>
      <c r="C825" s="413">
        <v>-9523441.1300000008</v>
      </c>
      <c r="E825" s="413"/>
    </row>
    <row r="826" spans="1:5">
      <c r="A826" s="412">
        <v>25300071</v>
      </c>
      <c r="B826" s="412" t="s">
        <v>1179</v>
      </c>
      <c r="C826" s="413">
        <v>-164635484</v>
      </c>
      <c r="E826" s="413"/>
    </row>
    <row r="827" spans="1:5">
      <c r="A827" s="412">
        <v>25300081</v>
      </c>
      <c r="B827" s="412" t="s">
        <v>1681</v>
      </c>
      <c r="C827" s="413">
        <v>-1000</v>
      </c>
      <c r="E827" s="413"/>
    </row>
    <row r="828" spans="1:5">
      <c r="A828" s="412">
        <v>25300091</v>
      </c>
      <c r="B828" s="412" t="s">
        <v>1652</v>
      </c>
      <c r="C828" s="413">
        <v>-2830216.44</v>
      </c>
      <c r="E828" s="413"/>
    </row>
    <row r="829" spans="1:5">
      <c r="A829" s="412">
        <v>25300121</v>
      </c>
      <c r="B829" s="412" t="s">
        <v>1696</v>
      </c>
      <c r="C829" s="413">
        <v>-711637.32</v>
      </c>
      <c r="E829" s="413"/>
    </row>
    <row r="830" spans="1:5">
      <c r="A830" s="412">
        <v>25300141</v>
      </c>
      <c r="B830" s="412" t="s">
        <v>388</v>
      </c>
      <c r="C830" s="413">
        <v>-2898065.41</v>
      </c>
      <c r="E830" s="413"/>
    </row>
    <row r="831" spans="1:5">
      <c r="A831" s="412">
        <v>25300151</v>
      </c>
      <c r="B831" s="412" t="s">
        <v>643</v>
      </c>
      <c r="C831" s="413">
        <v>-9472179</v>
      </c>
      <c r="E831" s="413"/>
    </row>
    <row r="832" spans="1:5">
      <c r="A832" s="412">
        <v>25300153</v>
      </c>
      <c r="B832" s="412" t="s">
        <v>1510</v>
      </c>
      <c r="C832" s="413">
        <v>-100000</v>
      </c>
      <c r="E832" s="413"/>
    </row>
    <row r="833" spans="1:5">
      <c r="A833" s="412">
        <v>25300161</v>
      </c>
      <c r="B833" s="412" t="s">
        <v>175</v>
      </c>
      <c r="C833" s="413">
        <v>-1020477.55</v>
      </c>
      <c r="E833" s="413"/>
    </row>
    <row r="834" spans="1:5">
      <c r="A834" s="412">
        <v>25300181</v>
      </c>
      <c r="B834" s="412" t="s">
        <v>1175</v>
      </c>
      <c r="C834" s="413">
        <v>-4394820.84</v>
      </c>
      <c r="E834" s="413"/>
    </row>
    <row r="835" spans="1:5">
      <c r="A835" s="412">
        <v>25300201</v>
      </c>
      <c r="B835" s="412" t="s">
        <v>1176</v>
      </c>
      <c r="C835" s="413">
        <v>-6017617</v>
      </c>
      <c r="E835" s="413"/>
    </row>
    <row r="836" spans="1:5">
      <c r="A836" s="412">
        <v>25300212</v>
      </c>
      <c r="B836" s="412" t="s">
        <v>491</v>
      </c>
      <c r="C836" s="413">
        <v>-113950.45</v>
      </c>
      <c r="E836" s="413"/>
    </row>
    <row r="837" spans="1:5">
      <c r="A837" s="412">
        <v>25300271</v>
      </c>
      <c r="B837" s="412" t="s">
        <v>1373</v>
      </c>
      <c r="C837" s="413">
        <v>-1139258.72</v>
      </c>
      <c r="E837" s="413"/>
    </row>
    <row r="838" spans="1:5">
      <c r="A838" s="412">
        <v>25300281</v>
      </c>
      <c r="B838" s="412" t="s">
        <v>1456</v>
      </c>
      <c r="C838" s="413">
        <v>-502860</v>
      </c>
      <c r="E838" s="413"/>
    </row>
    <row r="839" spans="1:5">
      <c r="A839" s="412">
        <v>25300293</v>
      </c>
      <c r="B839" s="412" t="s">
        <v>829</v>
      </c>
      <c r="C839" s="413">
        <v>-6166899</v>
      </c>
      <c r="E839" s="413"/>
    </row>
    <row r="840" spans="1:5">
      <c r="A840" s="412">
        <v>25300323</v>
      </c>
      <c r="B840" s="412" t="s">
        <v>681</v>
      </c>
      <c r="C840" s="413">
        <v>-60101.47</v>
      </c>
      <c r="E840" s="413"/>
    </row>
    <row r="841" spans="1:5">
      <c r="A841" s="412">
        <v>25300343</v>
      </c>
      <c r="B841" s="412" t="s">
        <v>1733</v>
      </c>
      <c r="C841" s="413">
        <v>-3368876.1</v>
      </c>
      <c r="E841" s="413"/>
    </row>
    <row r="842" spans="1:5">
      <c r="A842" s="412">
        <v>25300353</v>
      </c>
      <c r="B842" s="412" t="s">
        <v>993</v>
      </c>
      <c r="C842" s="413">
        <v>-6289342.3600000003</v>
      </c>
      <c r="E842" s="413"/>
    </row>
    <row r="843" spans="1:5">
      <c r="A843" s="412">
        <v>25300363</v>
      </c>
      <c r="B843" s="412" t="s">
        <v>946</v>
      </c>
      <c r="C843" s="413">
        <v>-1950212.94</v>
      </c>
      <c r="E843" s="413"/>
    </row>
    <row r="844" spans="1:5">
      <c r="A844" s="412">
        <v>25300413</v>
      </c>
      <c r="B844" s="412" t="s">
        <v>468</v>
      </c>
      <c r="C844" s="413">
        <v>-729507.5</v>
      </c>
      <c r="E844" s="413"/>
    </row>
    <row r="845" spans="1:5">
      <c r="A845" s="412">
        <v>25300443</v>
      </c>
      <c r="B845" s="412" t="s">
        <v>1215</v>
      </c>
      <c r="C845" s="413">
        <v>-814937.12</v>
      </c>
      <c r="E845" s="413"/>
    </row>
    <row r="846" spans="1:5">
      <c r="A846" s="412">
        <v>25300503</v>
      </c>
      <c r="B846" s="412" t="s">
        <v>197</v>
      </c>
      <c r="C846" s="413">
        <v>-1287.75</v>
      </c>
      <c r="E846" s="413"/>
    </row>
    <row r="847" spans="1:5">
      <c r="A847" s="412">
        <v>25300541</v>
      </c>
      <c r="B847" s="412" t="s">
        <v>455</v>
      </c>
      <c r="C847" s="413">
        <v>-8630711.0399999991</v>
      </c>
      <c r="E847" s="413"/>
    </row>
    <row r="848" spans="1:5">
      <c r="A848" s="412">
        <v>25300561</v>
      </c>
      <c r="B848" s="412" t="s">
        <v>1041</v>
      </c>
      <c r="C848" s="413">
        <v>-8118542</v>
      </c>
      <c r="E848" s="413"/>
    </row>
    <row r="849" spans="1:5">
      <c r="A849" s="412">
        <v>25300563</v>
      </c>
      <c r="B849" s="412" t="s">
        <v>1174</v>
      </c>
      <c r="C849" s="413">
        <v>-9894.42</v>
      </c>
      <c r="E849" s="413"/>
    </row>
    <row r="850" spans="1:5">
      <c r="A850" s="412">
        <v>25300581</v>
      </c>
      <c r="B850" s="412" t="s">
        <v>359</v>
      </c>
      <c r="C850" s="413">
        <v>-4536636.9400000004</v>
      </c>
      <c r="E850" s="413"/>
    </row>
    <row r="851" spans="1:5">
      <c r="A851" s="412">
        <v>25300582</v>
      </c>
      <c r="B851" s="412" t="s">
        <v>359</v>
      </c>
      <c r="C851" s="413">
        <v>-1916881.14</v>
      </c>
      <c r="E851" s="413"/>
    </row>
    <row r="852" spans="1:5">
      <c r="A852" s="412">
        <v>25300591</v>
      </c>
      <c r="B852" s="412" t="s">
        <v>360</v>
      </c>
      <c r="C852" s="413">
        <v>4536636.9400000004</v>
      </c>
      <c r="E852" s="413"/>
    </row>
    <row r="853" spans="1:5">
      <c r="A853" s="412">
        <v>25300592</v>
      </c>
      <c r="B853" s="412" t="s">
        <v>360</v>
      </c>
      <c r="C853" s="413">
        <v>1916881.14</v>
      </c>
      <c r="E853" s="413"/>
    </row>
    <row r="854" spans="1:5">
      <c r="A854" s="412">
        <v>25300611</v>
      </c>
      <c r="B854" s="412" t="s">
        <v>725</v>
      </c>
      <c r="C854" s="413">
        <v>-59728549.710000001</v>
      </c>
      <c r="E854" s="413"/>
    </row>
    <row r="855" spans="1:5">
      <c r="A855" s="412">
        <v>25300621</v>
      </c>
      <c r="B855" s="412" t="s">
        <v>740</v>
      </c>
      <c r="C855" s="413">
        <v>-8569518.3200000003</v>
      </c>
      <c r="E855" s="413"/>
    </row>
    <row r="856" spans="1:5">
      <c r="A856" s="412">
        <v>25300641</v>
      </c>
      <c r="B856" s="412" t="s">
        <v>1265</v>
      </c>
      <c r="C856" s="413">
        <v>-547988.53</v>
      </c>
      <c r="E856" s="413"/>
    </row>
    <row r="857" spans="1:5">
      <c r="A857" s="412">
        <v>25300642</v>
      </c>
      <c r="B857" s="412" t="s">
        <v>1265</v>
      </c>
      <c r="C857" s="413">
        <v>-348928.1</v>
      </c>
      <c r="E857" s="413"/>
    </row>
    <row r="858" spans="1:5">
      <c r="A858" s="412">
        <v>25300663</v>
      </c>
      <c r="B858" s="412" t="s">
        <v>1467</v>
      </c>
      <c r="C858" s="413">
        <v>-103175.6</v>
      </c>
      <c r="E858" s="413"/>
    </row>
    <row r="859" spans="1:5">
      <c r="A859" s="412">
        <v>25300731</v>
      </c>
      <c r="B859" s="412" t="s">
        <v>1980</v>
      </c>
      <c r="C859" s="413">
        <v>-15154.75</v>
      </c>
      <c r="E859" s="413"/>
    </row>
    <row r="860" spans="1:5">
      <c r="A860" s="412">
        <v>25300733</v>
      </c>
      <c r="B860" s="412" t="s">
        <v>1981</v>
      </c>
      <c r="C860" s="413">
        <v>-50468.17</v>
      </c>
      <c r="E860" s="413"/>
    </row>
    <row r="861" spans="1:5">
      <c r="A861" s="412">
        <v>25300742</v>
      </c>
      <c r="B861" s="412" t="s">
        <v>2030</v>
      </c>
      <c r="C861" s="413">
        <v>-5406406.3099999996</v>
      </c>
      <c r="E861" s="413"/>
    </row>
    <row r="862" spans="1:5">
      <c r="A862" s="412">
        <v>25300761</v>
      </c>
      <c r="B862" s="412" t="s">
        <v>172</v>
      </c>
      <c r="C862" s="413">
        <v>-194281.93</v>
      </c>
      <c r="E862" s="413"/>
    </row>
    <row r="863" spans="1:5">
      <c r="A863" s="412">
        <v>25300771</v>
      </c>
      <c r="B863" s="412" t="s">
        <v>103</v>
      </c>
      <c r="C863" s="413">
        <v>-4449813.1500000004</v>
      </c>
      <c r="E863" s="413"/>
    </row>
    <row r="864" spans="1:5">
      <c r="A864" s="412">
        <v>25301073</v>
      </c>
      <c r="B864" s="412" t="s">
        <v>284</v>
      </c>
      <c r="C864" s="413">
        <v>-1382.92</v>
      </c>
      <c r="E864" s="413"/>
    </row>
    <row r="865" spans="1:5">
      <c r="A865" s="412">
        <v>25301151</v>
      </c>
      <c r="B865" s="412" t="s">
        <v>1515</v>
      </c>
      <c r="C865" s="413">
        <v>-2300539.7799999998</v>
      </c>
      <c r="E865" s="413"/>
    </row>
    <row r="866" spans="1:5">
      <c r="A866" s="412">
        <v>25301203</v>
      </c>
      <c r="B866" s="412" t="s">
        <v>546</v>
      </c>
      <c r="C866" s="413">
        <v>-215203.64</v>
      </c>
      <c r="E866" s="413"/>
    </row>
    <row r="867" spans="1:5">
      <c r="A867" s="412">
        <v>25301213</v>
      </c>
      <c r="B867" s="412" t="s">
        <v>1986</v>
      </c>
      <c r="C867" s="413">
        <v>-675825</v>
      </c>
      <c r="E867" s="413"/>
    </row>
    <row r="868" spans="1:5">
      <c r="A868" s="412">
        <v>25302221</v>
      </c>
      <c r="B868" s="412" t="s">
        <v>977</v>
      </c>
      <c r="C868" s="413">
        <v>-1802745.21</v>
      </c>
      <c r="E868" s="413"/>
    </row>
    <row r="869" spans="1:5">
      <c r="A869" s="412">
        <v>25302222</v>
      </c>
      <c r="B869" s="412" t="s">
        <v>658</v>
      </c>
      <c r="C869" s="413">
        <v>-3542212.62</v>
      </c>
      <c r="E869" s="413"/>
    </row>
    <row r="870" spans="1:5">
      <c r="A870" s="412">
        <v>25302223</v>
      </c>
      <c r="B870" s="412" t="s">
        <v>1971</v>
      </c>
      <c r="C870" s="413">
        <v>-5227849</v>
      </c>
      <c r="E870" s="413"/>
    </row>
    <row r="871" spans="1:5">
      <c r="A871" s="412">
        <v>25400101</v>
      </c>
      <c r="B871" s="412" t="s">
        <v>673</v>
      </c>
      <c r="C871" s="413">
        <v>-44543.37</v>
      </c>
      <c r="E871" s="413"/>
    </row>
    <row r="872" spans="1:5">
      <c r="A872" s="412">
        <v>25400111</v>
      </c>
      <c r="B872" s="412" t="s">
        <v>674</v>
      </c>
      <c r="C872" s="413">
        <v>-9977.09</v>
      </c>
      <c r="E872" s="413"/>
    </row>
    <row r="873" spans="1:5">
      <c r="A873" s="412">
        <v>25400181</v>
      </c>
      <c r="B873" s="412" t="s">
        <v>958</v>
      </c>
      <c r="C873" s="413">
        <v>-5387121</v>
      </c>
      <c r="E873" s="413"/>
    </row>
    <row r="874" spans="1:5">
      <c r="A874" s="412">
        <v>25400182</v>
      </c>
      <c r="B874" s="412" t="s">
        <v>959</v>
      </c>
      <c r="C874" s="413">
        <v>-2881629</v>
      </c>
      <c r="E874" s="413"/>
    </row>
    <row r="875" spans="1:5">
      <c r="A875" s="412">
        <v>25400191</v>
      </c>
      <c r="B875" s="412" t="s">
        <v>1109</v>
      </c>
      <c r="C875" s="413">
        <v>-1747285.48</v>
      </c>
      <c r="E875" s="413"/>
    </row>
    <row r="876" spans="1:5">
      <c r="A876" s="412">
        <v>25400201</v>
      </c>
      <c r="B876" s="412" t="s">
        <v>1110</v>
      </c>
      <c r="C876" s="413">
        <v>-1274551.79</v>
      </c>
    </row>
    <row r="877" spans="1:5">
      <c r="A877" s="412">
        <v>25400221</v>
      </c>
      <c r="B877" s="412" t="s">
        <v>1187</v>
      </c>
      <c r="C877" s="413">
        <v>-759921.05</v>
      </c>
      <c r="E877" s="413"/>
    </row>
    <row r="878" spans="1:5">
      <c r="A878" s="412">
        <v>25400261</v>
      </c>
      <c r="B878" s="412" t="s">
        <v>1195</v>
      </c>
      <c r="C878" s="413">
        <v>-93615823</v>
      </c>
    </row>
    <row r="879" spans="1:5">
      <c r="A879" s="412">
        <v>25400291</v>
      </c>
      <c r="B879" s="412" t="s">
        <v>1433</v>
      </c>
      <c r="C879" s="413">
        <v>-933641.85</v>
      </c>
    </row>
    <row r="880" spans="1:5">
      <c r="A880" s="412">
        <v>25400301</v>
      </c>
      <c r="B880" s="412" t="s">
        <v>1434</v>
      </c>
      <c r="C880" s="413">
        <v>-35195.019999999997</v>
      </c>
    </row>
    <row r="881" spans="1:5">
      <c r="A881" s="412">
        <v>25400311</v>
      </c>
      <c r="B881" s="412" t="s">
        <v>1436</v>
      </c>
      <c r="C881" s="413">
        <v>-21375.58</v>
      </c>
      <c r="E881" s="413"/>
    </row>
    <row r="882" spans="1:5">
      <c r="A882" s="412">
        <v>25400321</v>
      </c>
      <c r="B882" s="412" t="s">
        <v>1525</v>
      </c>
      <c r="C882" s="413">
        <v>-147701.01</v>
      </c>
      <c r="E882" s="413"/>
    </row>
    <row r="883" spans="1:5">
      <c r="A883" s="412">
        <v>25400331</v>
      </c>
      <c r="B883" s="412" t="s">
        <v>1526</v>
      </c>
      <c r="C883" s="413">
        <v>-1641502.54</v>
      </c>
      <c r="E883" s="413"/>
    </row>
    <row r="884" spans="1:5">
      <c r="A884" s="412">
        <v>25400381</v>
      </c>
      <c r="B884" s="412" t="s">
        <v>2069</v>
      </c>
      <c r="C884" s="413">
        <v>-186381.1</v>
      </c>
      <c r="E884" s="413"/>
    </row>
    <row r="885" spans="1:5">
      <c r="A885" s="412">
        <v>25400392</v>
      </c>
      <c r="B885" s="412" t="s">
        <v>2016</v>
      </c>
      <c r="C885" s="413">
        <v>-2550000</v>
      </c>
    </row>
    <row r="886" spans="1:5">
      <c r="A886" s="412">
        <v>25400431</v>
      </c>
      <c r="B886" s="412" t="s">
        <v>1776</v>
      </c>
      <c r="C886" s="413">
        <v>-897110.98</v>
      </c>
    </row>
    <row r="887" spans="1:5">
      <c r="A887" s="412">
        <v>25400441</v>
      </c>
      <c r="B887" s="412" t="s">
        <v>1782</v>
      </c>
      <c r="C887" s="413">
        <v>-109747.71</v>
      </c>
      <c r="E887" s="413"/>
    </row>
    <row r="888" spans="1:5">
      <c r="A888" s="412">
        <v>25400481</v>
      </c>
      <c r="B888" s="412" t="s">
        <v>1874</v>
      </c>
      <c r="C888" s="413">
        <v>1074.3900000000001</v>
      </c>
      <c r="E888" s="413"/>
    </row>
    <row r="889" spans="1:5">
      <c r="A889" s="412">
        <v>25400491</v>
      </c>
      <c r="B889" s="412" t="s">
        <v>1890</v>
      </c>
      <c r="C889" s="413">
        <v>-5389221</v>
      </c>
      <c r="E889" s="413"/>
    </row>
    <row r="890" spans="1:5">
      <c r="A890" s="412">
        <v>25400501</v>
      </c>
      <c r="B890" s="412" t="s">
        <v>1891</v>
      </c>
      <c r="C890" s="413">
        <v>-1560087</v>
      </c>
      <c r="E890" s="413"/>
    </row>
    <row r="891" spans="1:5">
      <c r="A891" s="412">
        <v>25400511</v>
      </c>
      <c r="B891" s="412" t="s">
        <v>1916</v>
      </c>
      <c r="C891" s="413">
        <v>-239116.5</v>
      </c>
      <c r="E891" s="413"/>
    </row>
    <row r="892" spans="1:5">
      <c r="A892" s="412">
        <v>25400521</v>
      </c>
      <c r="B892" s="412" t="s">
        <v>1967</v>
      </c>
      <c r="C892" s="413">
        <v>-3535000</v>
      </c>
      <c r="E892" s="413"/>
    </row>
    <row r="893" spans="1:5">
      <c r="A893" s="412">
        <v>25500002</v>
      </c>
      <c r="B893" s="412" t="s">
        <v>930</v>
      </c>
      <c r="C893" s="413">
        <v>-8165809</v>
      </c>
      <c r="E893" s="413"/>
    </row>
    <row r="894" spans="1:5">
      <c r="A894" s="412">
        <v>25500022</v>
      </c>
      <c r="B894" s="412" t="s">
        <v>930</v>
      </c>
      <c r="C894" s="413">
        <v>8165809</v>
      </c>
      <c r="E894" s="413"/>
    </row>
    <row r="895" spans="1:5">
      <c r="A895" s="412">
        <v>25600072</v>
      </c>
      <c r="B895" s="412" t="s">
        <v>1226</v>
      </c>
      <c r="C895" s="413">
        <v>-65777.98</v>
      </c>
      <c r="E895" s="413"/>
    </row>
    <row r="896" spans="1:5">
      <c r="A896" s="412">
        <v>25600081</v>
      </c>
      <c r="B896" s="412" t="s">
        <v>1111</v>
      </c>
      <c r="C896" s="413">
        <v>-622125.41</v>
      </c>
      <c r="E896" s="413"/>
    </row>
    <row r="897" spans="1:5">
      <c r="A897" s="412">
        <v>25600102</v>
      </c>
      <c r="B897" s="412" t="s">
        <v>1428</v>
      </c>
      <c r="C897" s="413">
        <v>20511.330000000002</v>
      </c>
      <c r="E897" s="413"/>
    </row>
    <row r="898" spans="1:5">
      <c r="A898" s="412">
        <v>25600111</v>
      </c>
      <c r="B898" s="412" t="s">
        <v>1429</v>
      </c>
      <c r="C898" s="413">
        <v>206238.55</v>
      </c>
      <c r="E898" s="413"/>
    </row>
    <row r="899" spans="1:5">
      <c r="A899" s="412">
        <v>28200002</v>
      </c>
      <c r="B899" s="412" t="s">
        <v>206</v>
      </c>
      <c r="C899" s="413">
        <v>-486550181.56</v>
      </c>
      <c r="E899" s="413"/>
    </row>
    <row r="900" spans="1:5">
      <c r="A900" s="412">
        <v>28200013</v>
      </c>
      <c r="B900" s="412" t="s">
        <v>207</v>
      </c>
      <c r="C900" s="413">
        <v>-39150598.490000002</v>
      </c>
      <c r="E900" s="413"/>
    </row>
    <row r="901" spans="1:5">
      <c r="A901" s="412">
        <v>28200121</v>
      </c>
      <c r="B901" s="412" t="s">
        <v>208</v>
      </c>
      <c r="C901" s="413">
        <v>-1211533301.9100001</v>
      </c>
      <c r="E901" s="413"/>
    </row>
    <row r="902" spans="1:5">
      <c r="A902" s="412">
        <v>28300031</v>
      </c>
      <c r="B902" s="412" t="s">
        <v>754</v>
      </c>
      <c r="C902" s="413">
        <v>-1023147.56</v>
      </c>
      <c r="E902" s="413"/>
    </row>
    <row r="903" spans="1:5">
      <c r="A903" s="412">
        <v>28300033</v>
      </c>
      <c r="B903" s="412" t="s">
        <v>121</v>
      </c>
      <c r="C903" s="413">
        <v>-67082719.649999999</v>
      </c>
      <c r="E903" s="413"/>
    </row>
    <row r="904" spans="1:5">
      <c r="A904" s="412">
        <v>28300041</v>
      </c>
      <c r="B904" s="412" t="s">
        <v>469</v>
      </c>
      <c r="C904" s="413">
        <v>-702811.01</v>
      </c>
      <c r="E904" s="413"/>
    </row>
    <row r="905" spans="1:5">
      <c r="A905" s="412">
        <v>28300043</v>
      </c>
      <c r="B905" s="412" t="s">
        <v>122</v>
      </c>
      <c r="C905" s="413">
        <v>-16126154.560000001</v>
      </c>
      <c r="E905" s="413"/>
    </row>
    <row r="906" spans="1:5">
      <c r="A906" s="412">
        <v>28300081</v>
      </c>
      <c r="B906" s="412" t="s">
        <v>1445</v>
      </c>
      <c r="C906" s="413">
        <v>-5260734.1500000004</v>
      </c>
      <c r="E906" s="413"/>
    </row>
    <row r="907" spans="1:5">
      <c r="A907" s="412">
        <v>28300091</v>
      </c>
      <c r="B907" s="412" t="s">
        <v>1656</v>
      </c>
      <c r="C907" s="413">
        <v>-3007689.2</v>
      </c>
      <c r="E907" s="413"/>
    </row>
    <row r="908" spans="1:5">
      <c r="A908" s="412">
        <v>28300152</v>
      </c>
      <c r="B908" s="412" t="s">
        <v>505</v>
      </c>
      <c r="C908" s="413">
        <v>-2407743.8199999998</v>
      </c>
      <c r="E908" s="413"/>
    </row>
    <row r="909" spans="1:5">
      <c r="A909" s="412">
        <v>28300162</v>
      </c>
      <c r="B909" s="412" t="s">
        <v>395</v>
      </c>
      <c r="C909" s="413">
        <v>-429600.79</v>
      </c>
      <c r="E909" s="413"/>
    </row>
    <row r="910" spans="1:5">
      <c r="A910" s="412">
        <v>28300211</v>
      </c>
      <c r="B910" s="412" t="s">
        <v>2000</v>
      </c>
      <c r="C910" s="413">
        <v>-32137758.079999998</v>
      </c>
      <c r="E910" s="413"/>
    </row>
    <row r="911" spans="1:5">
      <c r="A911" s="412">
        <v>28300221</v>
      </c>
      <c r="B911" s="412" t="s">
        <v>2001</v>
      </c>
      <c r="C911" s="413">
        <v>-6364847.2599999998</v>
      </c>
      <c r="E911" s="413"/>
    </row>
    <row r="912" spans="1:5">
      <c r="A912" s="412">
        <v>28300232</v>
      </c>
      <c r="B912" s="412" t="s">
        <v>487</v>
      </c>
      <c r="C912" s="413">
        <v>-20833022.690000001</v>
      </c>
      <c r="E912" s="413"/>
    </row>
    <row r="913" spans="1:5">
      <c r="A913" s="412">
        <v>28300252</v>
      </c>
      <c r="B913" s="412" t="s">
        <v>1326</v>
      </c>
      <c r="C913" s="413">
        <v>-6825070.1100000003</v>
      </c>
      <c r="E913" s="413"/>
    </row>
    <row r="914" spans="1:5">
      <c r="A914" s="412">
        <v>28300262</v>
      </c>
      <c r="B914" s="412" t="s">
        <v>1327</v>
      </c>
      <c r="C914" s="413">
        <v>-2467514.16</v>
      </c>
      <c r="E914" s="413"/>
    </row>
    <row r="915" spans="1:5">
      <c r="A915" s="412">
        <v>28300361</v>
      </c>
      <c r="B915" s="412" t="s">
        <v>67</v>
      </c>
      <c r="C915" s="413">
        <v>-73731358.319999993</v>
      </c>
      <c r="E915" s="413"/>
    </row>
    <row r="916" spans="1:5">
      <c r="A916" s="412">
        <v>28300362</v>
      </c>
      <c r="B916" s="412" t="s">
        <v>68</v>
      </c>
      <c r="C916" s="413">
        <v>-269774.90999999997</v>
      </c>
      <c r="E916" s="413"/>
    </row>
    <row r="917" spans="1:5">
      <c r="A917" s="412">
        <v>28300431</v>
      </c>
      <c r="B917" s="412" t="s">
        <v>270</v>
      </c>
      <c r="C917" s="413">
        <v>-2158777.9300000002</v>
      </c>
      <c r="E917" s="413"/>
    </row>
    <row r="918" spans="1:5">
      <c r="A918" s="412">
        <v>28300501</v>
      </c>
      <c r="B918" s="412" t="s">
        <v>1169</v>
      </c>
      <c r="C918" s="413">
        <v>1590972.5</v>
      </c>
      <c r="E918" s="413"/>
    </row>
    <row r="919" spans="1:5">
      <c r="A919" s="412">
        <v>28300503</v>
      </c>
      <c r="B919" s="412" t="s">
        <v>899</v>
      </c>
      <c r="C919" s="413">
        <v>-5202822.49</v>
      </c>
      <c r="E919" s="413"/>
    </row>
    <row r="920" spans="1:5">
      <c r="A920" s="412">
        <v>28300511</v>
      </c>
      <c r="B920" s="412" t="s">
        <v>916</v>
      </c>
      <c r="C920" s="413">
        <v>-1350431.6</v>
      </c>
      <c r="E920" s="413"/>
    </row>
    <row r="921" spans="1:5">
      <c r="A921" s="412">
        <v>28300561</v>
      </c>
      <c r="B921" s="412" t="s">
        <v>467</v>
      </c>
      <c r="C921" s="413">
        <v>-15003806.619999999</v>
      </c>
      <c r="E921" s="413"/>
    </row>
    <row r="922" spans="1:5">
      <c r="A922" s="412">
        <v>28300581</v>
      </c>
      <c r="B922" s="412" t="s">
        <v>732</v>
      </c>
      <c r="C922" s="413">
        <v>-9397456.6400000006</v>
      </c>
      <c r="E922" s="413"/>
    </row>
    <row r="923" spans="1:5">
      <c r="A923" s="412">
        <v>28300651</v>
      </c>
      <c r="B923" s="412" t="s">
        <v>563</v>
      </c>
      <c r="C923" s="413">
        <v>-9066122.7599999998</v>
      </c>
      <c r="E923" s="413"/>
    </row>
    <row r="924" spans="1:5">
      <c r="A924" s="412">
        <v>28300661</v>
      </c>
      <c r="B924" s="412" t="s">
        <v>1112</v>
      </c>
      <c r="C924" s="413">
        <v>-9702908.5999999996</v>
      </c>
      <c r="E924" s="413"/>
    </row>
    <row r="925" spans="1:5">
      <c r="A925" s="412">
        <v>28300721</v>
      </c>
      <c r="B925" s="412" t="s">
        <v>1379</v>
      </c>
      <c r="C925" s="413">
        <v>-1181150.82</v>
      </c>
      <c r="E925" s="413"/>
    </row>
    <row r="926" spans="1:5">
      <c r="A926" s="412">
        <v>28300731</v>
      </c>
      <c r="B926" s="412" t="s">
        <v>1516</v>
      </c>
      <c r="C926" s="413">
        <v>-6724128.5199999996</v>
      </c>
      <c r="E926" s="413"/>
    </row>
    <row r="927" spans="1:5">
      <c r="A927" s="412">
        <v>28300741</v>
      </c>
      <c r="B927" s="412" t="s">
        <v>1701</v>
      </c>
      <c r="C927" s="413">
        <v>-765936.47</v>
      </c>
      <c r="E927" s="413"/>
    </row>
    <row r="928" spans="1:5">
      <c r="A928" s="412">
        <v>28300761</v>
      </c>
      <c r="B928" s="412" t="s">
        <v>2024</v>
      </c>
      <c r="C928" s="413">
        <v>-1829747.15</v>
      </c>
      <c r="E928" s="413"/>
    </row>
    <row r="929" spans="1:5">
      <c r="A929" s="412">
        <v>28302001</v>
      </c>
      <c r="B929" s="412" t="s">
        <v>1711</v>
      </c>
      <c r="C929" s="413">
        <v>-10317628.52</v>
      </c>
      <c r="E929" s="413"/>
    </row>
    <row r="930" spans="1:5">
      <c r="A930" s="412">
        <v>28302002</v>
      </c>
      <c r="B930" s="412" t="s">
        <v>1712</v>
      </c>
      <c r="C930" s="413">
        <v>-18565287.530000001</v>
      </c>
      <c r="E930" s="413"/>
    </row>
    <row r="931" spans="1:5">
      <c r="A931" s="412">
        <v>28302011</v>
      </c>
      <c r="B931" s="412" t="s">
        <v>1713</v>
      </c>
      <c r="C931" s="413">
        <v>-3292070.77</v>
      </c>
      <c r="E931" s="413"/>
    </row>
    <row r="932" spans="1:5">
      <c r="A932" s="412">
        <v>28302012</v>
      </c>
      <c r="B932" s="412" t="s">
        <v>1714</v>
      </c>
      <c r="C932" s="413">
        <v>-4819802.8</v>
      </c>
      <c r="E932" s="413"/>
    </row>
    <row r="933" spans="1:5">
      <c r="A933" s="412">
        <v>28302021</v>
      </c>
      <c r="B933" s="412" t="s">
        <v>1715</v>
      </c>
      <c r="C933" s="413">
        <v>-9300590.1999999993</v>
      </c>
      <c r="E933" s="413"/>
    </row>
    <row r="934" spans="1:5">
      <c r="A934" s="412">
        <v>28302022</v>
      </c>
      <c r="B934" s="412" t="s">
        <v>1716</v>
      </c>
      <c r="C934" s="413">
        <v>-3409424.13</v>
      </c>
      <c r="E934" s="413"/>
    </row>
    <row r="935" spans="1:5">
      <c r="A935" s="412">
        <v>28302031</v>
      </c>
      <c r="B935" s="412" t="s">
        <v>1826</v>
      </c>
      <c r="C935" s="413">
        <v>-931679.51</v>
      </c>
      <c r="E935" s="413"/>
    </row>
    <row r="936" spans="1:5">
      <c r="A936" s="412">
        <v>28302041</v>
      </c>
      <c r="B936" s="412" t="s">
        <v>1851</v>
      </c>
      <c r="C936" s="413">
        <v>-6579821.0700000003</v>
      </c>
      <c r="E936" s="413"/>
    </row>
    <row r="937" spans="1:5">
      <c r="A937" s="412">
        <v>28302051</v>
      </c>
      <c r="B937" s="412" t="s">
        <v>1957</v>
      </c>
      <c r="C937" s="413">
        <v>-2197124.1</v>
      </c>
      <c r="E937" s="413"/>
    </row>
    <row r="938" spans="1:5">
      <c r="A938" s="412">
        <v>28302061</v>
      </c>
      <c r="B938" s="412" t="s">
        <v>1976</v>
      </c>
      <c r="C938" s="413">
        <v>-4195013.6399999997</v>
      </c>
      <c r="E938" s="413"/>
    </row>
    <row r="939" spans="1:5">
      <c r="A939" s="412">
        <v>28302071</v>
      </c>
      <c r="B939" s="412" t="s">
        <v>1977</v>
      </c>
      <c r="C939" s="413">
        <v>1237250</v>
      </c>
      <c r="E939" s="413"/>
    </row>
    <row r="940" spans="1:5">
      <c r="A940" s="412">
        <v>41810000</v>
      </c>
      <c r="B940" s="412" t="s">
        <v>2070</v>
      </c>
      <c r="C940" s="413">
        <v>242758</v>
      </c>
      <c r="E940" s="413"/>
    </row>
    <row r="941" spans="1:5">
      <c r="A941" s="412">
        <v>41900013</v>
      </c>
      <c r="B941" s="412" t="s">
        <v>2071</v>
      </c>
      <c r="C941" s="413">
        <v>-417122.02</v>
      </c>
      <c r="E941" s="413"/>
    </row>
    <row r="942" spans="1:5">
      <c r="A942">
        <v>43800003</v>
      </c>
      <c r="B942" t="s">
        <v>953</v>
      </c>
      <c r="C942" s="23">
        <v>158194831.78</v>
      </c>
      <c r="E942" s="413"/>
    </row>
    <row r="943" spans="1:5">
      <c r="A943">
        <v>43900003</v>
      </c>
      <c r="B943" t="s">
        <v>672</v>
      </c>
      <c r="C943" s="23">
        <v>5848610</v>
      </c>
      <c r="E943" s="413"/>
    </row>
    <row r="944" spans="1:5">
      <c r="A944" s="412" t="s">
        <v>191</v>
      </c>
      <c r="C944" s="413">
        <v>-172572696.36000001</v>
      </c>
      <c r="E944" s="413"/>
    </row>
    <row r="945" spans="5:5">
      <c r="E945" s="413"/>
    </row>
    <row r="946" spans="5:5">
      <c r="E946" s="413"/>
    </row>
    <row r="947" spans="5:5">
      <c r="E947" s="413"/>
    </row>
    <row r="948" spans="5:5">
      <c r="E948" s="413"/>
    </row>
    <row r="949" spans="5:5">
      <c r="E949" s="413"/>
    </row>
    <row r="950" spans="5:5">
      <c r="E950" s="413"/>
    </row>
    <row r="951" spans="5:5">
      <c r="E951" s="413"/>
    </row>
    <row r="952" spans="5:5">
      <c r="E952" s="413"/>
    </row>
    <row r="953" spans="5:5">
      <c r="E953" s="413"/>
    </row>
    <row r="954" spans="5:5">
      <c r="E954" s="413"/>
    </row>
    <row r="955" spans="5:5">
      <c r="E955" s="413"/>
    </row>
    <row r="956" spans="5:5">
      <c r="E956" s="413"/>
    </row>
    <row r="957" spans="5:5">
      <c r="E957" s="413"/>
    </row>
    <row r="958" spans="5:5">
      <c r="E958" s="413"/>
    </row>
    <row r="959" spans="5:5">
      <c r="E959" s="413"/>
    </row>
    <row r="960" spans="5:5">
      <c r="E960" s="413"/>
    </row>
    <row r="961" spans="5:5">
      <c r="E961" s="413"/>
    </row>
    <row r="962" spans="5:5">
      <c r="E962" s="413"/>
    </row>
    <row r="963" spans="5:5">
      <c r="E963" s="413"/>
    </row>
    <row r="964" spans="5:5">
      <c r="E964" s="413"/>
    </row>
    <row r="965" spans="5:5">
      <c r="E965" s="413"/>
    </row>
    <row r="966" spans="5:5">
      <c r="E966" s="413"/>
    </row>
    <row r="967" spans="5:5">
      <c r="E967" s="413"/>
    </row>
    <row r="968" spans="5:5">
      <c r="E968" s="413"/>
    </row>
    <row r="969" spans="5:5">
      <c r="E969" s="413"/>
    </row>
    <row r="970" spans="5:5">
      <c r="E970" s="413"/>
    </row>
    <row r="971" spans="5:5">
      <c r="E971" s="413"/>
    </row>
    <row r="972" spans="5:5">
      <c r="E972" s="413"/>
    </row>
    <row r="973" spans="5:5">
      <c r="E973" s="413"/>
    </row>
    <row r="974" spans="5:5">
      <c r="E974" s="413"/>
    </row>
    <row r="975" spans="5:5">
      <c r="E975" s="413"/>
    </row>
    <row r="976" spans="5:5">
      <c r="E976" s="413"/>
    </row>
    <row r="977" spans="3:5">
      <c r="E977" s="413"/>
    </row>
    <row r="978" spans="3:5">
      <c r="E978" s="413"/>
    </row>
    <row r="979" spans="3:5">
      <c r="C979" s="413">
        <v>341796.27</v>
      </c>
    </row>
    <row r="980" spans="3:5">
      <c r="C980" s="413">
        <v>2422858.5</v>
      </c>
      <c r="E980" s="413"/>
    </row>
    <row r="981" spans="3:5">
      <c r="C981" s="413">
        <v>1138112.8500000001</v>
      </c>
      <c r="E981" s="413"/>
    </row>
    <row r="982" spans="3:5">
      <c r="E982" s="413"/>
    </row>
    <row r="983" spans="3:5">
      <c r="E983" s="413"/>
    </row>
    <row r="984" spans="3:5">
      <c r="E984" s="413"/>
    </row>
    <row r="985" spans="3:5">
      <c r="E985" s="413"/>
    </row>
    <row r="986" spans="3:5">
      <c r="E986" s="413"/>
    </row>
    <row r="988" spans="3:5">
      <c r="E988" s="413"/>
    </row>
    <row r="1000" spans="5:5">
      <c r="E1000" s="413"/>
    </row>
    <row r="1003" spans="5:5">
      <c r="E1003" s="413"/>
    </row>
    <row r="1004" spans="5:5">
      <c r="E1004" s="413"/>
    </row>
    <row r="1005" spans="5:5">
      <c r="E1005" s="413"/>
    </row>
    <row r="1006" spans="5:5">
      <c r="E1006" s="413"/>
    </row>
    <row r="1007" spans="5:5">
      <c r="E1007" s="413"/>
    </row>
    <row r="1010" spans="5:5">
      <c r="E1010" s="413"/>
    </row>
    <row r="1011" spans="5:5">
      <c r="E1011" s="413"/>
    </row>
    <row r="1017" spans="5:5">
      <c r="E1017" s="413"/>
    </row>
    <row r="1019" spans="5:5">
      <c r="E1019" s="413"/>
    </row>
    <row r="1021" spans="5:5">
      <c r="E1021" s="413"/>
    </row>
    <row r="1023" spans="5:5">
      <c r="E1023" s="413"/>
    </row>
    <row r="1024" spans="5:5">
      <c r="E1024" s="413"/>
    </row>
    <row r="1025" spans="5:5">
      <c r="E1025" s="413"/>
    </row>
    <row r="1026" spans="5:5">
      <c r="E1026" s="413"/>
    </row>
    <row r="1027" spans="5:5">
      <c r="E1027" s="413"/>
    </row>
    <row r="1028" spans="5:5">
      <c r="E1028" s="413"/>
    </row>
    <row r="1029" spans="5:5">
      <c r="E1029" s="413"/>
    </row>
    <row r="1030" spans="5:5">
      <c r="E1030" s="413"/>
    </row>
    <row r="1031" spans="5:5">
      <c r="E1031" s="413"/>
    </row>
  </sheetData>
  <sortState ref="G5:G8">
    <sortCondition ref="G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044"/>
  <sheetViews>
    <sheetView workbookViewId="0">
      <pane ySplit="11" topLeftCell="A567" activePane="bottomLeft" state="frozen"/>
      <selection pane="bottomLeft" activeCell="D587" sqref="D587"/>
    </sheetView>
  </sheetViews>
  <sheetFormatPr defaultColWidth="9.109375" defaultRowHeight="14.4"/>
  <cols>
    <col min="1" max="1" width="44" style="404" bestFit="1" customWidth="1"/>
    <col min="2" max="2" width="41.6640625" style="404" bestFit="1" customWidth="1"/>
    <col min="3" max="3" width="17.33203125" style="404" bestFit="1" customWidth="1"/>
    <col min="4" max="4" width="18.109375" style="404" bestFit="1" customWidth="1"/>
    <col min="5" max="5" width="17.33203125" style="404" bestFit="1" customWidth="1"/>
    <col min="6" max="6" width="11.109375" style="404" bestFit="1" customWidth="1"/>
    <col min="7" max="7" width="40.33203125" style="404" bestFit="1" customWidth="1"/>
    <col min="8" max="8" width="12.44140625" style="404" bestFit="1" customWidth="1"/>
    <col min="9" max="16384" width="9.109375" style="404"/>
  </cols>
  <sheetData>
    <row r="1" spans="1:9">
      <c r="A1" s="404">
        <v>10100501</v>
      </c>
      <c r="B1" s="404" t="s">
        <v>438</v>
      </c>
      <c r="C1" s="405">
        <v>9010722792.5200005</v>
      </c>
      <c r="D1" s="397">
        <v>10100501</v>
      </c>
      <c r="E1" s="405">
        <v>9010722792.5200005</v>
      </c>
      <c r="F1" s="409">
        <v>13400321</v>
      </c>
      <c r="G1" s="409" t="s">
        <v>2057</v>
      </c>
      <c r="H1" s="410">
        <v>44370</v>
      </c>
      <c r="I1" s="411">
        <v>10100501</v>
      </c>
    </row>
    <row r="2" spans="1:9">
      <c r="A2" s="404">
        <v>10100502</v>
      </c>
      <c r="B2" s="404" t="s">
        <v>439</v>
      </c>
      <c r="C2" s="405">
        <v>3230126554.0799999</v>
      </c>
      <c r="D2" s="397">
        <v>10100502</v>
      </c>
      <c r="E2" s="405">
        <v>16575587.779999999</v>
      </c>
      <c r="F2" s="409">
        <v>18605041</v>
      </c>
      <c r="G2" s="409" t="s">
        <v>2058</v>
      </c>
      <c r="H2" s="410">
        <v>1995059.91</v>
      </c>
      <c r="I2" s="411">
        <v>10100502</v>
      </c>
    </row>
    <row r="3" spans="1:9">
      <c r="A3" s="404">
        <v>10100503</v>
      </c>
      <c r="B3" s="404" t="s">
        <v>440</v>
      </c>
      <c r="C3" s="405">
        <v>467731836.08999997</v>
      </c>
      <c r="D3" s="397">
        <v>10100503</v>
      </c>
      <c r="E3" s="405">
        <v>17958240.949999999</v>
      </c>
      <c r="F3" s="409">
        <v>18608251</v>
      </c>
      <c r="G3" s="409" t="s">
        <v>2059</v>
      </c>
      <c r="H3" s="410">
        <v>695.75</v>
      </c>
      <c r="I3" s="411">
        <v>10100503</v>
      </c>
    </row>
    <row r="4" spans="1:9">
      <c r="A4" s="404">
        <v>10110013</v>
      </c>
      <c r="B4" s="404" t="s">
        <v>1256</v>
      </c>
      <c r="C4" s="405">
        <v>1134692.57</v>
      </c>
      <c r="D4" s="397">
        <v>10110013</v>
      </c>
      <c r="E4" s="405"/>
      <c r="F4" s="409">
        <v>18900203</v>
      </c>
      <c r="G4" s="409" t="s">
        <v>2060</v>
      </c>
      <c r="H4" s="410">
        <v>2456270.5299999998</v>
      </c>
      <c r="I4" s="411">
        <v>10110013</v>
      </c>
    </row>
    <row r="5" spans="1:9">
      <c r="A5" s="404">
        <v>10500501</v>
      </c>
      <c r="B5" s="404" t="s">
        <v>441</v>
      </c>
      <c r="C5" s="405">
        <v>51865080.789999999</v>
      </c>
      <c r="D5" s="397">
        <v>10500501</v>
      </c>
      <c r="E5" s="405"/>
      <c r="F5" s="409">
        <v>18900213</v>
      </c>
      <c r="G5" s="409" t="s">
        <v>2061</v>
      </c>
      <c r="H5" s="410">
        <v>9450236.5800000001</v>
      </c>
      <c r="I5" s="411">
        <v>10500501</v>
      </c>
    </row>
    <row r="6" spans="1:9">
      <c r="A6" s="404">
        <v>10500502</v>
      </c>
      <c r="B6" s="404" t="s">
        <v>442</v>
      </c>
      <c r="C6" s="405">
        <v>6138574.25</v>
      </c>
      <c r="D6" s="397">
        <v>10500502</v>
      </c>
      <c r="E6" s="405"/>
      <c r="F6" s="409">
        <v>19003042</v>
      </c>
      <c r="G6" s="409" t="s">
        <v>2062</v>
      </c>
      <c r="H6" s="410">
        <v>892500</v>
      </c>
      <c r="I6" s="411">
        <v>10500502</v>
      </c>
    </row>
    <row r="7" spans="1:9">
      <c r="A7" s="404">
        <v>10600501</v>
      </c>
      <c r="B7" s="404" t="s">
        <v>443</v>
      </c>
      <c r="C7" s="405">
        <v>16118488.34</v>
      </c>
      <c r="D7" s="397">
        <v>10600501</v>
      </c>
      <c r="E7" s="405"/>
      <c r="F7" s="409">
        <v>23202233</v>
      </c>
      <c r="G7" s="409" t="s">
        <v>2063</v>
      </c>
      <c r="H7" s="410">
        <v>267098.15000000002</v>
      </c>
      <c r="I7" s="411">
        <v>10600501</v>
      </c>
    </row>
    <row r="8" spans="1:9">
      <c r="A8" s="404">
        <v>10600502</v>
      </c>
      <c r="B8" s="404" t="s">
        <v>444</v>
      </c>
      <c r="C8" s="405">
        <v>48136872.68</v>
      </c>
      <c r="D8" s="397">
        <v>10600502</v>
      </c>
      <c r="E8" s="405"/>
      <c r="F8" s="409">
        <v>23202353</v>
      </c>
      <c r="G8" s="409" t="s">
        <v>2064</v>
      </c>
      <c r="H8" s="410">
        <v>-2575533.73</v>
      </c>
      <c r="I8" s="411">
        <v>10600502</v>
      </c>
    </row>
    <row r="9" spans="1:9">
      <c r="A9" s="404">
        <v>10600503</v>
      </c>
      <c r="B9" s="404" t="s">
        <v>1199</v>
      </c>
      <c r="C9" s="405">
        <v>141733.74</v>
      </c>
      <c r="D9" s="397">
        <v>10600503</v>
      </c>
      <c r="E9" s="405"/>
      <c r="F9" s="406"/>
      <c r="G9" s="406"/>
      <c r="H9" s="407"/>
      <c r="I9" s="408"/>
    </row>
    <row r="10" spans="1:9">
      <c r="A10" s="404">
        <v>10600601</v>
      </c>
      <c r="B10" s="404" t="s">
        <v>1994</v>
      </c>
      <c r="C10" s="405">
        <v>17972527.120000001</v>
      </c>
      <c r="D10" s="397">
        <v>10600601</v>
      </c>
      <c r="E10" s="405"/>
    </row>
    <row r="11" spans="1:9">
      <c r="A11" s="404">
        <v>10600602</v>
      </c>
      <c r="B11" s="404" t="s">
        <v>1995</v>
      </c>
      <c r="C11" s="405">
        <v>294265.28999999998</v>
      </c>
      <c r="D11" s="397">
        <v>10600602</v>
      </c>
      <c r="E11" s="405"/>
    </row>
    <row r="12" spans="1:9">
      <c r="A12" s="404">
        <v>10600603</v>
      </c>
      <c r="B12" s="404" t="s">
        <v>1996</v>
      </c>
      <c r="C12" s="405">
        <v>307651.81</v>
      </c>
      <c r="D12" s="397">
        <v>10600603</v>
      </c>
      <c r="E12" s="405"/>
    </row>
    <row r="13" spans="1:9">
      <c r="A13" s="404">
        <v>10700013</v>
      </c>
      <c r="B13" s="404" t="s">
        <v>920</v>
      </c>
      <c r="C13" s="405">
        <v>2675500.5099999998</v>
      </c>
      <c r="D13" s="397">
        <v>10700013</v>
      </c>
      <c r="E13" s="405"/>
    </row>
    <row r="14" spans="1:9">
      <c r="A14" s="404">
        <v>10700023</v>
      </c>
      <c r="B14" s="404" t="s">
        <v>1198</v>
      </c>
      <c r="C14" s="405">
        <v>-393750</v>
      </c>
      <c r="D14" s="397">
        <v>10700023</v>
      </c>
      <c r="E14" s="405"/>
    </row>
    <row r="15" spans="1:9">
      <c r="A15" s="404">
        <v>10700501</v>
      </c>
      <c r="B15" s="404" t="s">
        <v>195</v>
      </c>
      <c r="C15" s="405">
        <v>214236721.63999999</v>
      </c>
      <c r="D15" s="397">
        <v>10700501</v>
      </c>
      <c r="E15" s="405"/>
    </row>
    <row r="16" spans="1:9">
      <c r="A16" s="404">
        <v>10700502</v>
      </c>
      <c r="B16" s="404" t="s">
        <v>445</v>
      </c>
      <c r="C16" s="405">
        <v>60329286.649999999</v>
      </c>
      <c r="D16" s="397">
        <v>10700502</v>
      </c>
      <c r="E16" s="405"/>
    </row>
    <row r="17" spans="1:5">
      <c r="A17" s="404">
        <v>10700503</v>
      </c>
      <c r="B17" s="404" t="s">
        <v>988</v>
      </c>
      <c r="C17" s="405">
        <v>40251764.969999999</v>
      </c>
      <c r="D17" s="397">
        <v>10700503</v>
      </c>
      <c r="E17" s="405"/>
    </row>
    <row r="18" spans="1:5">
      <c r="A18" s="404">
        <v>10700601</v>
      </c>
      <c r="B18" s="404" t="s">
        <v>1736</v>
      </c>
      <c r="C18" s="405">
        <v>-17773447.120000001</v>
      </c>
      <c r="D18" s="397">
        <v>10700601</v>
      </c>
      <c r="E18" s="405"/>
    </row>
    <row r="19" spans="1:5">
      <c r="A19" s="404">
        <v>10700602</v>
      </c>
      <c r="B19" s="404" t="s">
        <v>1737</v>
      </c>
      <c r="C19" s="405">
        <v>66374.710000000006</v>
      </c>
      <c r="D19" s="397">
        <v>10700602</v>
      </c>
      <c r="E19" s="405"/>
    </row>
    <row r="20" spans="1:5">
      <c r="A20" s="404">
        <v>10700603</v>
      </c>
      <c r="B20" s="404" t="s">
        <v>1969</v>
      </c>
      <c r="C20" s="405">
        <v>-307651.81</v>
      </c>
      <c r="D20" s="397">
        <v>10700603</v>
      </c>
      <c r="E20" s="405"/>
    </row>
    <row r="21" spans="1:5">
      <c r="A21" s="404">
        <v>10800061</v>
      </c>
      <c r="B21" s="404" t="s">
        <v>452</v>
      </c>
      <c r="C21" s="405">
        <v>-74850658</v>
      </c>
      <c r="D21" s="397">
        <v>10800061</v>
      </c>
      <c r="E21" s="405"/>
    </row>
    <row r="22" spans="1:5">
      <c r="A22" s="404">
        <v>10800062</v>
      </c>
      <c r="B22" s="404" t="s">
        <v>452</v>
      </c>
      <c r="C22" s="405">
        <v>-251172831</v>
      </c>
      <c r="D22" s="397">
        <v>10800062</v>
      </c>
    </row>
    <row r="23" spans="1:5">
      <c r="A23" s="404">
        <v>10800071</v>
      </c>
      <c r="B23" s="404" t="s">
        <v>453</v>
      </c>
      <c r="C23" s="405">
        <v>74850658</v>
      </c>
      <c r="D23" s="397">
        <v>10800071</v>
      </c>
    </row>
    <row r="24" spans="1:5">
      <c r="A24" s="404">
        <v>10800072</v>
      </c>
      <c r="B24" s="404" t="s">
        <v>453</v>
      </c>
      <c r="C24" s="405">
        <v>251172831</v>
      </c>
      <c r="D24" s="397">
        <v>10800072</v>
      </c>
      <c r="E24" s="405"/>
    </row>
    <row r="25" spans="1:5">
      <c r="A25" s="404">
        <v>10800501</v>
      </c>
      <c r="B25" s="404" t="s">
        <v>275</v>
      </c>
      <c r="C25" s="405">
        <v>-3340370288.9400001</v>
      </c>
      <c r="D25" s="397">
        <v>10800501</v>
      </c>
      <c r="E25" s="405"/>
    </row>
    <row r="26" spans="1:5">
      <c r="A26" s="404">
        <v>10800502</v>
      </c>
      <c r="B26" s="404" t="s">
        <v>276</v>
      </c>
      <c r="C26" s="405">
        <v>-1229732053.1800001</v>
      </c>
      <c r="D26" s="397">
        <v>10800502</v>
      </c>
      <c r="E26" s="405"/>
    </row>
    <row r="27" spans="1:5">
      <c r="A27" s="404">
        <v>10800503</v>
      </c>
      <c r="B27" s="404" t="s">
        <v>547</v>
      </c>
      <c r="C27" s="405">
        <v>-91654614.010000005</v>
      </c>
      <c r="D27" s="397">
        <v>10800503</v>
      </c>
      <c r="E27" s="405"/>
    </row>
    <row r="28" spans="1:5">
      <c r="A28" s="404">
        <v>10800541</v>
      </c>
      <c r="B28" s="404" t="s">
        <v>29</v>
      </c>
      <c r="C28" s="405">
        <v>4148312.5</v>
      </c>
      <c r="D28" s="397">
        <v>10800541</v>
      </c>
      <c r="E28" s="405"/>
    </row>
    <row r="29" spans="1:5">
      <c r="A29" s="404">
        <v>10800543</v>
      </c>
      <c r="B29" s="404" t="s">
        <v>30</v>
      </c>
      <c r="C29" s="405">
        <v>293038.84000000003</v>
      </c>
      <c r="D29" s="397">
        <v>10800543</v>
      </c>
      <c r="E29" s="405"/>
    </row>
    <row r="30" spans="1:5">
      <c r="A30" s="404">
        <v>10800552</v>
      </c>
      <c r="B30" s="404" t="s">
        <v>548</v>
      </c>
      <c r="C30" s="405">
        <v>1748404.55</v>
      </c>
      <c r="D30" s="397">
        <v>10800552</v>
      </c>
      <c r="E30" s="405"/>
    </row>
    <row r="31" spans="1:5">
      <c r="A31" s="404">
        <v>11100501</v>
      </c>
      <c r="B31" s="404" t="s">
        <v>371</v>
      </c>
      <c r="C31" s="405">
        <v>-25841440.530000001</v>
      </c>
      <c r="D31" s="397">
        <v>11100501</v>
      </c>
      <c r="E31" s="405"/>
    </row>
    <row r="32" spans="1:5">
      <c r="A32" s="404">
        <v>11100502</v>
      </c>
      <c r="B32" s="404" t="s">
        <v>372</v>
      </c>
      <c r="C32" s="405">
        <v>-7768116.1600000001</v>
      </c>
      <c r="D32" s="397">
        <v>11100502</v>
      </c>
      <c r="E32" s="405"/>
    </row>
    <row r="33" spans="1:5">
      <c r="A33" s="404">
        <v>11100503</v>
      </c>
      <c r="B33" s="404" t="s">
        <v>373</v>
      </c>
      <c r="C33" s="405">
        <v>-88446095.469999999</v>
      </c>
      <c r="D33" s="397">
        <v>11100503</v>
      </c>
      <c r="E33" s="405"/>
    </row>
    <row r="34" spans="1:5">
      <c r="A34" s="404">
        <v>11400001</v>
      </c>
      <c r="B34" s="404" t="s">
        <v>101</v>
      </c>
      <c r="C34" s="405">
        <v>946172.25</v>
      </c>
      <c r="D34" s="397">
        <v>11400001</v>
      </c>
      <c r="E34" s="405"/>
    </row>
    <row r="35" spans="1:5">
      <c r="A35" s="404">
        <v>11400011</v>
      </c>
      <c r="B35" s="404" t="s">
        <v>1005</v>
      </c>
      <c r="C35" s="405">
        <v>302358.01</v>
      </c>
      <c r="D35" s="397">
        <v>11400011</v>
      </c>
      <c r="E35" s="405"/>
    </row>
    <row r="36" spans="1:5">
      <c r="A36" s="404">
        <v>11400031</v>
      </c>
      <c r="B36" s="404" t="s">
        <v>812</v>
      </c>
      <c r="C36" s="405">
        <v>76622596.840000004</v>
      </c>
      <c r="D36" s="397">
        <v>11400031</v>
      </c>
      <c r="E36" s="405"/>
    </row>
    <row r="37" spans="1:5">
      <c r="A37" s="404">
        <v>11400061</v>
      </c>
      <c r="B37" s="404" t="s">
        <v>736</v>
      </c>
      <c r="C37" s="405">
        <v>156960790.84</v>
      </c>
      <c r="D37" s="397">
        <v>11400061</v>
      </c>
    </row>
    <row r="38" spans="1:5">
      <c r="A38" s="404">
        <v>11400071</v>
      </c>
      <c r="B38" s="404" t="s">
        <v>1054</v>
      </c>
      <c r="C38" s="405">
        <v>16950332.899999999</v>
      </c>
      <c r="D38" s="397">
        <v>11400071</v>
      </c>
    </row>
    <row r="39" spans="1:5">
      <c r="A39" s="404">
        <v>11400091</v>
      </c>
      <c r="B39" s="404" t="s">
        <v>1506</v>
      </c>
      <c r="C39" s="405">
        <v>31009424.030000001</v>
      </c>
      <c r="D39" s="397">
        <v>11400091</v>
      </c>
      <c r="E39" s="405"/>
    </row>
    <row r="40" spans="1:5">
      <c r="A40" s="404">
        <v>11500001</v>
      </c>
      <c r="B40" s="404" t="s">
        <v>476</v>
      </c>
      <c r="C40" s="405">
        <v>-860889</v>
      </c>
      <c r="D40" s="397">
        <v>11500001</v>
      </c>
      <c r="E40" s="405"/>
    </row>
    <row r="41" spans="1:5">
      <c r="A41" s="404">
        <v>11500011</v>
      </c>
      <c r="B41" s="404" t="s">
        <v>320</v>
      </c>
      <c r="C41" s="405">
        <v>-302358.01</v>
      </c>
      <c r="D41" s="397">
        <v>11500011</v>
      </c>
      <c r="E41" s="405"/>
    </row>
    <row r="42" spans="1:5">
      <c r="A42" s="404">
        <v>11500031</v>
      </c>
      <c r="B42" s="404" t="s">
        <v>695</v>
      </c>
      <c r="C42" s="405">
        <v>-57167988.659999996</v>
      </c>
      <c r="D42" s="397">
        <v>11500031</v>
      </c>
      <c r="E42" s="405"/>
    </row>
    <row r="43" spans="1:5">
      <c r="A43" s="404">
        <v>11500041</v>
      </c>
      <c r="B43" s="404" t="s">
        <v>727</v>
      </c>
      <c r="C43" s="405">
        <v>-30258890.120000001</v>
      </c>
      <c r="D43" s="397">
        <v>11500041</v>
      </c>
      <c r="E43" s="405"/>
    </row>
    <row r="44" spans="1:5">
      <c r="A44" s="404">
        <v>11500051</v>
      </c>
      <c r="B44" s="404" t="s">
        <v>1055</v>
      </c>
      <c r="C44" s="405">
        <v>-14651245.449999999</v>
      </c>
      <c r="D44" s="397">
        <v>11500051</v>
      </c>
      <c r="E44" s="405"/>
    </row>
    <row r="45" spans="1:5">
      <c r="A45" s="404">
        <v>11500061</v>
      </c>
      <c r="B45" s="404" t="s">
        <v>1508</v>
      </c>
      <c r="C45" s="405">
        <v>-3004783.67</v>
      </c>
      <c r="D45" s="397">
        <v>11500061</v>
      </c>
      <c r="E45" s="405"/>
    </row>
    <row r="46" spans="1:5">
      <c r="A46" s="404">
        <v>11730002</v>
      </c>
      <c r="B46" s="404" t="s">
        <v>321</v>
      </c>
      <c r="C46" s="405">
        <v>8654564.4700000007</v>
      </c>
      <c r="D46" s="397">
        <v>11730002</v>
      </c>
      <c r="E46" s="405"/>
    </row>
    <row r="47" spans="1:5">
      <c r="A47" s="404">
        <v>12100503</v>
      </c>
      <c r="B47" s="404" t="s">
        <v>374</v>
      </c>
      <c r="C47" s="405">
        <v>117058.13</v>
      </c>
      <c r="D47" s="397">
        <v>12100503</v>
      </c>
      <c r="E47" s="405"/>
    </row>
    <row r="48" spans="1:5">
      <c r="A48" s="404">
        <v>12100513</v>
      </c>
      <c r="B48" s="404" t="s">
        <v>375</v>
      </c>
      <c r="C48" s="405">
        <v>4849274.24</v>
      </c>
      <c r="D48" s="397">
        <v>12100513</v>
      </c>
      <c r="E48" s="405"/>
    </row>
    <row r="49" spans="1:5">
      <c r="A49" s="404">
        <v>12200503</v>
      </c>
      <c r="B49" s="404" t="s">
        <v>376</v>
      </c>
      <c r="C49" s="405">
        <v>-422401.72</v>
      </c>
      <c r="D49" s="397">
        <v>12200503</v>
      </c>
      <c r="E49" s="405"/>
    </row>
    <row r="50" spans="1:5">
      <c r="A50" s="404">
        <v>12310000</v>
      </c>
      <c r="B50" s="404" t="s">
        <v>416</v>
      </c>
      <c r="C50" s="405">
        <v>29622649</v>
      </c>
      <c r="D50" s="397">
        <v>12310000</v>
      </c>
      <c r="E50" s="405"/>
    </row>
    <row r="51" spans="1:5">
      <c r="A51" s="404">
        <v>12400043</v>
      </c>
      <c r="B51" s="404" t="s">
        <v>594</v>
      </c>
      <c r="C51" s="405">
        <v>48878243.200000003</v>
      </c>
      <c r="D51" s="397">
        <v>12400043</v>
      </c>
      <c r="E51" s="405"/>
    </row>
    <row r="52" spans="1:5">
      <c r="A52" s="404">
        <v>12400503</v>
      </c>
      <c r="B52" s="404" t="s">
        <v>171</v>
      </c>
      <c r="C52" s="405">
        <v>572121.11</v>
      </c>
      <c r="D52" s="397">
        <v>12400503</v>
      </c>
    </row>
    <row r="53" spans="1:5">
      <c r="A53" s="404">
        <v>12400553</v>
      </c>
      <c r="B53" s="404" t="s">
        <v>927</v>
      </c>
      <c r="C53" s="405">
        <v>1336679.93</v>
      </c>
      <c r="D53" s="397">
        <v>12400553</v>
      </c>
    </row>
    <row r="54" spans="1:5">
      <c r="A54" s="404">
        <v>12400723</v>
      </c>
      <c r="B54" s="404" t="s">
        <v>1227</v>
      </c>
      <c r="C54" s="405">
        <v>42156</v>
      </c>
      <c r="D54" s="397">
        <v>12400723</v>
      </c>
      <c r="E54" s="405"/>
    </row>
    <row r="55" spans="1:5">
      <c r="A55" s="404">
        <v>12400743</v>
      </c>
      <c r="B55" s="404" t="s">
        <v>1795</v>
      </c>
      <c r="C55" s="404">
        <v>305.45999999999998</v>
      </c>
      <c r="D55" s="397">
        <v>12400743</v>
      </c>
      <c r="E55" s="405"/>
    </row>
    <row r="56" spans="1:5">
      <c r="A56" s="404">
        <v>12800001</v>
      </c>
      <c r="B56" s="404" t="s">
        <v>1309</v>
      </c>
      <c r="C56" s="405">
        <v>18500000</v>
      </c>
      <c r="D56" s="397">
        <v>12800001</v>
      </c>
      <c r="E56" s="405"/>
    </row>
    <row r="57" spans="1:5">
      <c r="A57" s="404">
        <v>12800011</v>
      </c>
      <c r="B57" s="404" t="s">
        <v>1496</v>
      </c>
      <c r="C57" s="405">
        <v>1661717.61</v>
      </c>
      <c r="D57" s="397">
        <v>12800011</v>
      </c>
      <c r="E57" s="405"/>
    </row>
    <row r="58" spans="1:5">
      <c r="A58" s="404">
        <v>13100543</v>
      </c>
      <c r="B58" s="404" t="s">
        <v>810</v>
      </c>
      <c r="C58" s="405">
        <v>57951.4</v>
      </c>
      <c r="D58" s="397">
        <v>13100543</v>
      </c>
      <c r="E58" s="405"/>
    </row>
    <row r="59" spans="1:5">
      <c r="A59" s="404">
        <v>13100563</v>
      </c>
      <c r="B59" s="404" t="s">
        <v>1597</v>
      </c>
      <c r="C59" s="405">
        <v>107443.39</v>
      </c>
      <c r="D59" s="397">
        <v>13100563</v>
      </c>
      <c r="E59" s="405"/>
    </row>
    <row r="60" spans="1:5">
      <c r="A60" s="404">
        <v>13100573</v>
      </c>
      <c r="B60" s="404" t="s">
        <v>281</v>
      </c>
      <c r="C60" s="405">
        <v>12748.78</v>
      </c>
      <c r="D60" s="397">
        <v>13100573</v>
      </c>
      <c r="E60" s="405"/>
    </row>
    <row r="61" spans="1:5">
      <c r="A61" s="404">
        <v>13101003</v>
      </c>
      <c r="B61" s="404" t="s">
        <v>1598</v>
      </c>
      <c r="C61" s="405">
        <v>7432218.3700000001</v>
      </c>
      <c r="D61" s="397">
        <v>13101003</v>
      </c>
      <c r="E61" s="405"/>
    </row>
    <row r="62" spans="1:5">
      <c r="A62" s="404">
        <v>13101023</v>
      </c>
      <c r="B62" s="404" t="s">
        <v>908</v>
      </c>
      <c r="C62" s="405">
        <v>3843723.38</v>
      </c>
      <c r="D62" s="397">
        <v>13101023</v>
      </c>
      <c r="E62" s="405"/>
    </row>
    <row r="63" spans="1:5">
      <c r="A63" s="404">
        <v>13101033</v>
      </c>
      <c r="B63" s="404" t="s">
        <v>1600</v>
      </c>
      <c r="C63" s="405">
        <v>1537531</v>
      </c>
      <c r="D63" s="397">
        <v>13101033</v>
      </c>
      <c r="E63" s="405"/>
    </row>
    <row r="64" spans="1:5">
      <c r="A64" s="404">
        <v>13101093</v>
      </c>
      <c r="B64" s="404" t="s">
        <v>335</v>
      </c>
      <c r="C64" s="404">
        <v>-0.02</v>
      </c>
      <c r="D64" s="397">
        <v>13101093</v>
      </c>
      <c r="E64" s="405"/>
    </row>
    <row r="65" spans="1:5">
      <c r="A65" s="404">
        <v>13101113</v>
      </c>
      <c r="B65" s="404" t="s">
        <v>130</v>
      </c>
      <c r="C65" s="405">
        <v>-6688033.2199999997</v>
      </c>
      <c r="D65" s="397">
        <v>13101113</v>
      </c>
      <c r="E65" s="405"/>
    </row>
    <row r="66" spans="1:5">
      <c r="A66" s="404">
        <v>13101123</v>
      </c>
      <c r="B66" s="404" t="s">
        <v>89</v>
      </c>
      <c r="C66" s="405">
        <v>-1716421.6</v>
      </c>
      <c r="D66" s="397">
        <v>13101123</v>
      </c>
      <c r="E66" s="405"/>
    </row>
    <row r="67" spans="1:5">
      <c r="A67" s="404">
        <v>13101163</v>
      </c>
      <c r="B67" s="404" t="s">
        <v>200</v>
      </c>
      <c r="C67" s="405">
        <v>108477.45</v>
      </c>
      <c r="D67" s="397">
        <v>13101163</v>
      </c>
      <c r="E67" s="405"/>
    </row>
    <row r="68" spans="1:5">
      <c r="A68" s="404">
        <v>13101183</v>
      </c>
      <c r="B68" s="404" t="s">
        <v>844</v>
      </c>
      <c r="C68" s="405">
        <v>1549970.81</v>
      </c>
      <c r="D68" s="397">
        <v>13101183</v>
      </c>
      <c r="E68" s="405"/>
    </row>
    <row r="69" spans="1:5">
      <c r="A69" s="404">
        <v>13101193</v>
      </c>
      <c r="B69" s="404" t="s">
        <v>1247</v>
      </c>
      <c r="C69" s="405">
        <v>11551.48</v>
      </c>
      <c r="D69" s="397">
        <v>13101193</v>
      </c>
      <c r="E69" s="405"/>
    </row>
    <row r="70" spans="1:5">
      <c r="A70" s="404">
        <v>13101253</v>
      </c>
      <c r="B70" s="404" t="s">
        <v>1072</v>
      </c>
      <c r="C70" s="405">
        <v>395638.17</v>
      </c>
      <c r="D70" s="397">
        <v>13101253</v>
      </c>
      <c r="E70" s="405"/>
    </row>
    <row r="71" spans="1:5">
      <c r="A71" s="404">
        <v>13109003</v>
      </c>
      <c r="B71" s="404" t="s">
        <v>1642</v>
      </c>
      <c r="C71" s="405">
        <v>37962.61</v>
      </c>
      <c r="D71" s="397">
        <v>13109003</v>
      </c>
      <c r="E71" s="405"/>
    </row>
    <row r="72" spans="1:5">
      <c r="A72" s="404">
        <v>13400021</v>
      </c>
      <c r="B72" s="404" t="s">
        <v>654</v>
      </c>
      <c r="C72" s="405">
        <v>7196084.2000000002</v>
      </c>
      <c r="D72" s="397">
        <v>13400021</v>
      </c>
      <c r="E72" s="405"/>
    </row>
    <row r="73" spans="1:5">
      <c r="A73" s="404">
        <v>13400031</v>
      </c>
      <c r="B73" s="404" t="s">
        <v>655</v>
      </c>
      <c r="C73" s="405">
        <v>-7196084.2000000002</v>
      </c>
      <c r="D73" s="397">
        <v>13400031</v>
      </c>
      <c r="E73" s="405"/>
    </row>
    <row r="74" spans="1:5">
      <c r="A74" s="404">
        <v>13400073</v>
      </c>
      <c r="B74" s="404" t="s">
        <v>529</v>
      </c>
      <c r="C74" s="405">
        <v>4125518.09</v>
      </c>
      <c r="D74" s="397">
        <v>13400073</v>
      </c>
      <c r="E74" s="405"/>
    </row>
    <row r="75" spans="1:5">
      <c r="A75" s="404">
        <v>13400111</v>
      </c>
      <c r="B75" s="404" t="s">
        <v>544</v>
      </c>
      <c r="C75" s="405">
        <v>145714</v>
      </c>
      <c r="D75" s="397">
        <v>13400111</v>
      </c>
      <c r="E75" s="405"/>
    </row>
    <row r="76" spans="1:5">
      <c r="A76" s="404">
        <v>13400123</v>
      </c>
      <c r="B76" s="404" t="s">
        <v>1192</v>
      </c>
      <c r="C76" s="405">
        <v>413792.02</v>
      </c>
      <c r="D76" s="397">
        <v>13400123</v>
      </c>
      <c r="E76" s="405"/>
    </row>
    <row r="77" spans="1:5">
      <c r="A77" s="404">
        <v>13400211</v>
      </c>
      <c r="B77" s="404" t="s">
        <v>1248</v>
      </c>
      <c r="C77" s="405">
        <v>52300</v>
      </c>
      <c r="D77" s="397">
        <v>13400211</v>
      </c>
    </row>
    <row r="78" spans="1:5">
      <c r="A78" s="404">
        <v>13400241</v>
      </c>
      <c r="B78" s="404" t="s">
        <v>1839</v>
      </c>
      <c r="C78" s="405">
        <v>449616</v>
      </c>
      <c r="D78" s="397">
        <v>13400241</v>
      </c>
      <c r="E78" s="405"/>
    </row>
    <row r="79" spans="1:5">
      <c r="A79" s="404">
        <v>13400251</v>
      </c>
      <c r="B79" s="404" t="s">
        <v>1838</v>
      </c>
      <c r="C79" s="405">
        <v>877607.73</v>
      </c>
      <c r="D79" s="397">
        <v>13400251</v>
      </c>
    </row>
    <row r="80" spans="1:5">
      <c r="A80" s="404">
        <v>13400261</v>
      </c>
      <c r="B80" s="404" t="s">
        <v>1934</v>
      </c>
      <c r="C80" s="405">
        <v>29580</v>
      </c>
      <c r="D80" s="397">
        <v>13400261</v>
      </c>
    </row>
    <row r="81" spans="1:5">
      <c r="A81" s="404">
        <v>13400271</v>
      </c>
      <c r="B81" s="404" t="s">
        <v>1303</v>
      </c>
      <c r="C81" s="405">
        <v>599915.35</v>
      </c>
      <c r="D81" s="397">
        <v>13400271</v>
      </c>
    </row>
    <row r="82" spans="1:5">
      <c r="A82" s="404">
        <v>13400281</v>
      </c>
      <c r="B82" s="404" t="s">
        <v>1285</v>
      </c>
      <c r="C82" s="405">
        <v>345293.41</v>
      </c>
      <c r="D82" s="397">
        <v>13400281</v>
      </c>
      <c r="E82" s="405"/>
    </row>
    <row r="83" spans="1:5">
      <c r="A83" s="404">
        <v>13400311</v>
      </c>
      <c r="B83" s="404" t="s">
        <v>1666</v>
      </c>
      <c r="C83" s="405">
        <v>194700</v>
      </c>
      <c r="D83" s="397">
        <v>13400311</v>
      </c>
      <c r="E83" s="405"/>
    </row>
    <row r="84" spans="1:5">
      <c r="A84" s="406">
        <v>13400321</v>
      </c>
      <c r="B84" s="406" t="s">
        <v>2057</v>
      </c>
      <c r="C84" s="407">
        <v>44370</v>
      </c>
      <c r="D84" s="408">
        <v>13400321</v>
      </c>
      <c r="E84" s="405"/>
    </row>
    <row r="85" spans="1:5">
      <c r="A85" s="404">
        <v>13400332</v>
      </c>
      <c r="B85" s="404" t="s">
        <v>2007</v>
      </c>
      <c r="C85" s="405">
        <v>596735.81000000006</v>
      </c>
      <c r="D85" s="397">
        <v>13400332</v>
      </c>
      <c r="E85" s="405"/>
    </row>
    <row r="86" spans="1:5">
      <c r="A86" s="404">
        <v>13500003</v>
      </c>
      <c r="B86" s="404" t="s">
        <v>691</v>
      </c>
      <c r="C86" s="405">
        <v>32666.61</v>
      </c>
      <c r="D86" s="397">
        <v>13500003</v>
      </c>
    </row>
    <row r="87" spans="1:5">
      <c r="A87" s="404">
        <v>13500051</v>
      </c>
      <c r="B87" s="404" t="s">
        <v>148</v>
      </c>
      <c r="C87" s="405">
        <v>73353</v>
      </c>
      <c r="D87" s="397">
        <v>13500051</v>
      </c>
    </row>
    <row r="88" spans="1:5">
      <c r="A88" s="404">
        <v>13500061</v>
      </c>
      <c r="B88" s="404" t="s">
        <v>650</v>
      </c>
      <c r="C88" s="405">
        <v>1938403</v>
      </c>
      <c r="D88" s="397">
        <v>13500061</v>
      </c>
      <c r="E88" s="405"/>
    </row>
    <row r="89" spans="1:5">
      <c r="A89" s="404">
        <v>13500071</v>
      </c>
      <c r="B89" s="404" t="s">
        <v>651</v>
      </c>
      <c r="C89" s="405">
        <v>1073505</v>
      </c>
      <c r="D89" s="397">
        <v>13500071</v>
      </c>
      <c r="E89" s="405"/>
    </row>
    <row r="90" spans="1:5">
      <c r="A90" s="404">
        <v>13500183</v>
      </c>
      <c r="B90" s="404" t="s">
        <v>1210</v>
      </c>
      <c r="C90" s="405">
        <v>100000</v>
      </c>
      <c r="D90" s="397">
        <v>13500183</v>
      </c>
      <c r="E90" s="405"/>
    </row>
    <row r="91" spans="1:5">
      <c r="A91" s="404">
        <v>13500192</v>
      </c>
      <c r="B91" s="404" t="s">
        <v>1332</v>
      </c>
      <c r="C91" s="405">
        <v>6000</v>
      </c>
      <c r="D91" s="397">
        <v>13500192</v>
      </c>
      <c r="E91" s="405"/>
    </row>
    <row r="92" spans="1:5">
      <c r="A92" s="404">
        <v>13500201</v>
      </c>
      <c r="B92" s="404" t="s">
        <v>1498</v>
      </c>
      <c r="C92" s="405">
        <v>538407.69999999995</v>
      </c>
      <c r="D92" s="397">
        <v>13500201</v>
      </c>
      <c r="E92" s="405"/>
    </row>
    <row r="93" spans="1:5">
      <c r="A93" s="404">
        <v>14100311</v>
      </c>
      <c r="B93" s="404" t="s">
        <v>885</v>
      </c>
      <c r="C93" s="405">
        <v>3336180.49</v>
      </c>
      <c r="D93" s="397">
        <v>14100311</v>
      </c>
      <c r="E93" s="405"/>
    </row>
    <row r="94" spans="1:5">
      <c r="A94" s="404">
        <v>14200003</v>
      </c>
      <c r="B94" s="404" t="s">
        <v>142</v>
      </c>
      <c r="C94" s="405">
        <v>1204.3399999999999</v>
      </c>
      <c r="D94" s="397">
        <v>14200003</v>
      </c>
      <c r="E94" s="405"/>
    </row>
    <row r="95" spans="1:5">
      <c r="A95" s="404">
        <v>14200201</v>
      </c>
      <c r="B95" s="404" t="s">
        <v>1607</v>
      </c>
      <c r="C95" s="405">
        <v>119731572.84999999</v>
      </c>
      <c r="D95" s="397">
        <v>14200201</v>
      </c>
      <c r="E95" s="405"/>
    </row>
    <row r="96" spans="1:5">
      <c r="A96" s="404">
        <v>14200202</v>
      </c>
      <c r="B96" s="404" t="s">
        <v>1608</v>
      </c>
      <c r="C96" s="405">
        <v>45818719.009999998</v>
      </c>
      <c r="D96" s="397">
        <v>14200202</v>
      </c>
      <c r="E96" s="405"/>
    </row>
    <row r="97" spans="1:5">
      <c r="A97" s="404">
        <v>14200203</v>
      </c>
      <c r="B97" s="404" t="s">
        <v>1609</v>
      </c>
      <c r="C97" s="405">
        <v>-18952333.399999999</v>
      </c>
      <c r="D97" s="397">
        <v>14200203</v>
      </c>
      <c r="E97" s="405"/>
    </row>
    <row r="98" spans="1:5">
      <c r="A98" s="404">
        <v>14200213</v>
      </c>
      <c r="B98" s="404" t="s">
        <v>1626</v>
      </c>
      <c r="C98" s="405">
        <v>-20971.259999999998</v>
      </c>
      <c r="D98" s="397">
        <v>14200213</v>
      </c>
      <c r="E98" s="405"/>
    </row>
    <row r="99" spans="1:5">
      <c r="A99" s="404">
        <v>14200223</v>
      </c>
      <c r="B99" s="404" t="s">
        <v>1627</v>
      </c>
      <c r="C99" s="405">
        <v>24501.89</v>
      </c>
      <c r="D99" s="397">
        <v>14200223</v>
      </c>
    </row>
    <row r="100" spans="1:5">
      <c r="A100" s="404">
        <v>14200253</v>
      </c>
      <c r="B100" s="404" t="s">
        <v>1610</v>
      </c>
      <c r="C100" s="405">
        <v>-44608.03</v>
      </c>
      <c r="D100" s="397">
        <v>14200253</v>
      </c>
      <c r="E100" s="405"/>
    </row>
    <row r="101" spans="1:5">
      <c r="A101" s="404">
        <v>14300062</v>
      </c>
      <c r="B101" s="404" t="s">
        <v>1391</v>
      </c>
      <c r="C101" s="405">
        <v>17410302.719999999</v>
      </c>
      <c r="D101" s="397">
        <v>14300062</v>
      </c>
      <c r="E101" s="405"/>
    </row>
    <row r="102" spans="1:5">
      <c r="A102" s="404">
        <v>14300072</v>
      </c>
      <c r="B102" s="404" t="s">
        <v>947</v>
      </c>
      <c r="C102" s="405">
        <v>134645.53</v>
      </c>
      <c r="D102" s="397">
        <v>14300072</v>
      </c>
    </row>
    <row r="103" spans="1:5">
      <c r="A103" s="404">
        <v>14300081</v>
      </c>
      <c r="B103" s="404" t="s">
        <v>226</v>
      </c>
      <c r="C103" s="404">
        <v>954.82</v>
      </c>
      <c r="D103" s="397">
        <v>14300081</v>
      </c>
      <c r="E103" s="405"/>
    </row>
    <row r="104" spans="1:5">
      <c r="A104" s="404">
        <v>14300082</v>
      </c>
      <c r="B104" s="404" t="s">
        <v>1951</v>
      </c>
      <c r="C104" s="405">
        <v>259585.67</v>
      </c>
      <c r="D104" s="397">
        <v>14300082</v>
      </c>
    </row>
    <row r="105" spans="1:5">
      <c r="A105" s="404">
        <v>14300141</v>
      </c>
      <c r="B105" s="404" t="s">
        <v>893</v>
      </c>
      <c r="C105" s="405">
        <v>11575488.08</v>
      </c>
      <c r="D105" s="397">
        <v>14300141</v>
      </c>
    </row>
    <row r="106" spans="1:5">
      <c r="A106" s="404">
        <v>14300151</v>
      </c>
      <c r="B106" s="404" t="s">
        <v>894</v>
      </c>
      <c r="C106" s="405">
        <v>1164141.23</v>
      </c>
      <c r="D106" s="397">
        <v>14300151</v>
      </c>
    </row>
    <row r="107" spans="1:5">
      <c r="A107" s="404">
        <v>14300171</v>
      </c>
      <c r="B107" s="404" t="s">
        <v>355</v>
      </c>
      <c r="C107" s="405">
        <v>13802138.890000001</v>
      </c>
      <c r="D107" s="397">
        <v>14300171</v>
      </c>
      <c r="E107" s="405"/>
    </row>
    <row r="108" spans="1:5">
      <c r="A108" s="404">
        <v>14300241</v>
      </c>
      <c r="B108" s="404" t="s">
        <v>1703</v>
      </c>
      <c r="C108" s="405">
        <v>60750</v>
      </c>
      <c r="D108" s="397">
        <v>14300241</v>
      </c>
      <c r="E108" s="405"/>
    </row>
    <row r="109" spans="1:5">
      <c r="A109" s="404">
        <v>14300261</v>
      </c>
      <c r="B109" s="404" t="s">
        <v>210</v>
      </c>
      <c r="C109" s="405">
        <v>4406366.01</v>
      </c>
      <c r="D109" s="397">
        <v>14300261</v>
      </c>
      <c r="E109" s="405"/>
    </row>
    <row r="110" spans="1:5">
      <c r="A110" s="404">
        <v>14300333</v>
      </c>
      <c r="B110" s="404" t="s">
        <v>461</v>
      </c>
      <c r="C110" s="405">
        <v>50503.98</v>
      </c>
      <c r="D110" s="397">
        <v>14300333</v>
      </c>
      <c r="E110" s="405"/>
    </row>
    <row r="111" spans="1:5">
      <c r="A111" s="404">
        <v>14300341</v>
      </c>
      <c r="B111" s="404" t="s">
        <v>1647</v>
      </c>
      <c r="C111" s="405">
        <v>-131266.01</v>
      </c>
      <c r="D111" s="397">
        <v>14300341</v>
      </c>
      <c r="E111" s="405"/>
    </row>
    <row r="112" spans="1:5">
      <c r="A112" s="404">
        <v>14300703</v>
      </c>
      <c r="B112" s="404" t="s">
        <v>1611</v>
      </c>
      <c r="C112" s="405">
        <v>7453449.5300000003</v>
      </c>
      <c r="D112" s="397">
        <v>14300703</v>
      </c>
      <c r="E112" s="405"/>
    </row>
    <row r="113" spans="1:5">
      <c r="A113" s="404">
        <v>14300713</v>
      </c>
      <c r="B113" s="404" t="s">
        <v>1612</v>
      </c>
      <c r="C113" s="405">
        <v>28561.29</v>
      </c>
      <c r="D113" s="397">
        <v>14300713</v>
      </c>
    </row>
    <row r="114" spans="1:5">
      <c r="A114" s="404">
        <v>14300733</v>
      </c>
      <c r="B114" s="404" t="s">
        <v>1613</v>
      </c>
      <c r="C114" s="405">
        <v>15514425.49</v>
      </c>
      <c r="D114" s="397">
        <v>14300733</v>
      </c>
      <c r="E114" s="405"/>
    </row>
    <row r="115" spans="1:5">
      <c r="A115" s="404">
        <v>14300743</v>
      </c>
      <c r="B115" s="404" t="s">
        <v>1614</v>
      </c>
      <c r="C115" s="405">
        <v>658348.26</v>
      </c>
      <c r="D115" s="397">
        <v>14300743</v>
      </c>
      <c r="E115" s="405"/>
    </row>
    <row r="116" spans="1:5">
      <c r="A116" s="404">
        <v>14300763</v>
      </c>
      <c r="B116" s="404" t="s">
        <v>1582</v>
      </c>
      <c r="C116" s="405">
        <v>1345499.81</v>
      </c>
      <c r="D116" s="397">
        <v>14300763</v>
      </c>
      <c r="E116" s="405"/>
    </row>
    <row r="117" spans="1:5">
      <c r="A117" s="404">
        <v>14300921</v>
      </c>
      <c r="B117" s="404" t="s">
        <v>446</v>
      </c>
      <c r="C117" s="405">
        <v>667342.82999999996</v>
      </c>
      <c r="D117" s="397">
        <v>14300921</v>
      </c>
      <c r="E117" s="405"/>
    </row>
    <row r="118" spans="1:5">
      <c r="A118" s="404">
        <v>14301022</v>
      </c>
      <c r="B118" s="404" t="s">
        <v>162</v>
      </c>
      <c r="C118" s="405">
        <v>4786863.3</v>
      </c>
      <c r="D118" s="397">
        <v>14301022</v>
      </c>
      <c r="E118" s="405"/>
    </row>
    <row r="119" spans="1:5">
      <c r="A119" s="404">
        <v>14301033</v>
      </c>
      <c r="B119" s="404" t="s">
        <v>1734</v>
      </c>
      <c r="C119" s="405">
        <v>13979.2</v>
      </c>
      <c r="D119" s="397">
        <v>14301033</v>
      </c>
      <c r="E119" s="405"/>
    </row>
    <row r="120" spans="1:5">
      <c r="A120" s="404">
        <v>14301041</v>
      </c>
      <c r="B120" s="404" t="s">
        <v>1792</v>
      </c>
      <c r="C120" s="405">
        <v>123904.6</v>
      </c>
      <c r="D120" s="397">
        <v>14301041</v>
      </c>
      <c r="E120" s="405"/>
    </row>
    <row r="121" spans="1:5">
      <c r="A121" s="404">
        <v>14400311</v>
      </c>
      <c r="B121" s="404" t="s">
        <v>1615</v>
      </c>
      <c r="C121" s="405">
        <v>-5007028.4400000004</v>
      </c>
      <c r="D121" s="397">
        <v>14400311</v>
      </c>
      <c r="E121" s="405"/>
    </row>
    <row r="122" spans="1:5">
      <c r="A122" s="404">
        <v>14400312</v>
      </c>
      <c r="B122" s="404" t="s">
        <v>1616</v>
      </c>
      <c r="C122" s="405">
        <v>-1867375.81</v>
      </c>
      <c r="D122" s="397">
        <v>14400312</v>
      </c>
      <c r="E122" s="405"/>
    </row>
    <row r="123" spans="1:5">
      <c r="A123" s="404">
        <v>14400313</v>
      </c>
      <c r="B123" s="404" t="s">
        <v>1644</v>
      </c>
      <c r="C123" s="405">
        <v>-11480.52</v>
      </c>
      <c r="D123" s="397">
        <v>14400313</v>
      </c>
      <c r="E123" s="405"/>
    </row>
    <row r="124" spans="1:5">
      <c r="A124" s="404">
        <v>14400343</v>
      </c>
      <c r="B124" s="404" t="s">
        <v>744</v>
      </c>
      <c r="C124" s="405">
        <v>-1584367.22</v>
      </c>
      <c r="D124" s="397">
        <v>14400343</v>
      </c>
      <c r="E124" s="405"/>
    </row>
    <row r="125" spans="1:5">
      <c r="A125" s="404">
        <v>14400353</v>
      </c>
      <c r="B125" s="404" t="s">
        <v>1617</v>
      </c>
      <c r="C125" s="405">
        <v>-658348.26</v>
      </c>
      <c r="D125" s="397">
        <v>14400353</v>
      </c>
      <c r="E125" s="405"/>
    </row>
    <row r="126" spans="1:5">
      <c r="A126" s="404">
        <v>14600000</v>
      </c>
      <c r="B126" s="404" t="s">
        <v>95</v>
      </c>
      <c r="C126" s="405">
        <v>702460.17</v>
      </c>
      <c r="D126" s="397">
        <v>14600000</v>
      </c>
      <c r="E126" s="405"/>
    </row>
    <row r="127" spans="1:5">
      <c r="A127" s="404">
        <v>15100021</v>
      </c>
      <c r="B127" s="404" t="s">
        <v>112</v>
      </c>
      <c r="C127" s="405">
        <v>4202584.6399999997</v>
      </c>
      <c r="D127" s="397">
        <v>15100021</v>
      </c>
      <c r="E127" s="405"/>
    </row>
    <row r="128" spans="1:5">
      <c r="A128" s="404">
        <v>15100031</v>
      </c>
      <c r="B128" s="404" t="s">
        <v>9</v>
      </c>
      <c r="C128" s="405">
        <v>3317625.23</v>
      </c>
      <c r="D128" s="397">
        <v>15100031</v>
      </c>
      <c r="E128" s="405"/>
    </row>
    <row r="129" spans="1:5">
      <c r="A129" s="404">
        <v>15100041</v>
      </c>
      <c r="B129" s="404" t="s">
        <v>605</v>
      </c>
      <c r="C129" s="405">
        <v>326897.93</v>
      </c>
      <c r="D129" s="397">
        <v>15100041</v>
      </c>
      <c r="E129" s="405"/>
    </row>
    <row r="130" spans="1:5">
      <c r="A130" s="404">
        <v>15100061</v>
      </c>
      <c r="B130" s="404" t="s">
        <v>462</v>
      </c>
      <c r="C130" s="405">
        <v>39148.129999999997</v>
      </c>
      <c r="D130" s="397">
        <v>15100061</v>
      </c>
      <c r="E130" s="405"/>
    </row>
    <row r="131" spans="1:5">
      <c r="A131" s="404">
        <v>15100081</v>
      </c>
      <c r="B131" s="404" t="s">
        <v>606</v>
      </c>
      <c r="C131" s="405">
        <v>1546517.23</v>
      </c>
      <c r="D131" s="397">
        <v>15100081</v>
      </c>
      <c r="E131" s="405"/>
    </row>
    <row r="132" spans="1:5">
      <c r="A132" s="404">
        <v>15100091</v>
      </c>
      <c r="B132" s="404" t="s">
        <v>1189</v>
      </c>
      <c r="C132" s="405">
        <v>1780368.16</v>
      </c>
      <c r="D132" s="397">
        <v>15100091</v>
      </c>
      <c r="E132" s="405"/>
    </row>
    <row r="133" spans="1:5">
      <c r="A133" s="404">
        <v>15100101</v>
      </c>
      <c r="B133" s="404" t="s">
        <v>90</v>
      </c>
      <c r="C133" s="405">
        <v>4593878.79</v>
      </c>
      <c r="D133" s="397">
        <v>15100101</v>
      </c>
      <c r="E133" s="405"/>
    </row>
    <row r="134" spans="1:5">
      <c r="A134" s="404">
        <v>15100122</v>
      </c>
      <c r="B134" s="404" t="s">
        <v>217</v>
      </c>
      <c r="C134" s="405">
        <v>296599.96000000002</v>
      </c>
      <c r="D134" s="397">
        <v>15100122</v>
      </c>
      <c r="E134" s="405"/>
    </row>
    <row r="135" spans="1:5">
      <c r="A135" s="404">
        <v>15100181</v>
      </c>
      <c r="B135" s="404" t="s">
        <v>753</v>
      </c>
      <c r="C135" s="405">
        <v>102800.11</v>
      </c>
      <c r="D135" s="397">
        <v>15100181</v>
      </c>
      <c r="E135" s="405"/>
    </row>
    <row r="136" spans="1:5">
      <c r="A136" s="404">
        <v>15100211</v>
      </c>
      <c r="B136" s="404" t="s">
        <v>63</v>
      </c>
      <c r="C136" s="405">
        <v>77548.33</v>
      </c>
      <c r="D136" s="397">
        <v>15100211</v>
      </c>
      <c r="E136" s="405"/>
    </row>
    <row r="137" spans="1:5">
      <c r="A137" s="404">
        <v>15100221</v>
      </c>
      <c r="B137" s="404" t="s">
        <v>737</v>
      </c>
      <c r="C137" s="405">
        <v>1265119.04</v>
      </c>
      <c r="D137" s="397">
        <v>15100221</v>
      </c>
      <c r="E137" s="405"/>
    </row>
    <row r="138" spans="1:5">
      <c r="A138" s="404">
        <v>15100271</v>
      </c>
      <c r="B138" s="404" t="s">
        <v>1535</v>
      </c>
      <c r="C138" s="405">
        <v>2779219.15</v>
      </c>
      <c r="D138" s="397">
        <v>15100271</v>
      </c>
      <c r="E138" s="405"/>
    </row>
    <row r="139" spans="1:5">
      <c r="A139" s="404">
        <v>15111001</v>
      </c>
      <c r="B139" s="404" t="s">
        <v>696</v>
      </c>
      <c r="C139" s="405">
        <v>248086.12</v>
      </c>
      <c r="D139" s="397">
        <v>15111001</v>
      </c>
      <c r="E139" s="405"/>
    </row>
    <row r="140" spans="1:5">
      <c r="A140" s="404">
        <v>15400023</v>
      </c>
      <c r="B140" s="404" t="s">
        <v>897</v>
      </c>
      <c r="C140" s="405">
        <v>9282497.1600000001</v>
      </c>
      <c r="D140" s="397">
        <v>15400023</v>
      </c>
      <c r="E140" s="405"/>
    </row>
    <row r="141" spans="1:5">
      <c r="A141" s="404">
        <v>15400031</v>
      </c>
      <c r="B141" s="404" t="s">
        <v>600</v>
      </c>
      <c r="C141" s="405">
        <v>5561728.54</v>
      </c>
      <c r="D141" s="397">
        <v>15400031</v>
      </c>
      <c r="E141" s="405"/>
    </row>
    <row r="142" spans="1:5">
      <c r="A142" s="404">
        <v>15400033</v>
      </c>
      <c r="B142" s="404" t="s">
        <v>632</v>
      </c>
      <c r="C142" s="405">
        <v>-9282501.2699999996</v>
      </c>
      <c r="D142" s="397">
        <v>15400033</v>
      </c>
      <c r="E142" s="405"/>
    </row>
    <row r="143" spans="1:5">
      <c r="A143" s="404">
        <v>15400041</v>
      </c>
      <c r="B143" s="404" t="s">
        <v>470</v>
      </c>
      <c r="C143" s="405">
        <v>4171315.03</v>
      </c>
      <c r="D143" s="397">
        <v>15400041</v>
      </c>
      <c r="E143" s="405"/>
    </row>
    <row r="144" spans="1:5">
      <c r="A144" s="404">
        <v>15400061</v>
      </c>
      <c r="B144" s="404" t="s">
        <v>636</v>
      </c>
      <c r="C144" s="405">
        <v>19672839.289999999</v>
      </c>
      <c r="D144" s="397">
        <v>15400061</v>
      </c>
      <c r="E144" s="405"/>
    </row>
    <row r="145" spans="1:5">
      <c r="A145" s="404">
        <v>15400101</v>
      </c>
      <c r="B145" s="404" t="s">
        <v>287</v>
      </c>
      <c r="C145" s="405">
        <v>34916309.329999998</v>
      </c>
      <c r="D145" s="397">
        <v>15400101</v>
      </c>
      <c r="E145" s="405"/>
    </row>
    <row r="146" spans="1:5">
      <c r="A146" s="404">
        <v>15400102</v>
      </c>
      <c r="B146" s="404" t="s">
        <v>288</v>
      </c>
      <c r="C146" s="405">
        <v>6289742.3799999999</v>
      </c>
      <c r="D146" s="397">
        <v>15400102</v>
      </c>
    </row>
    <row r="147" spans="1:5">
      <c r="A147" s="404">
        <v>15400103</v>
      </c>
      <c r="B147" s="404" t="s">
        <v>638</v>
      </c>
      <c r="C147" s="405">
        <v>4803112.58</v>
      </c>
      <c r="D147" s="397">
        <v>15400103</v>
      </c>
      <c r="E147" s="405"/>
    </row>
    <row r="148" spans="1:5">
      <c r="A148" s="404">
        <v>15400181</v>
      </c>
      <c r="B148" s="404" t="s">
        <v>1505</v>
      </c>
      <c r="C148" s="405">
        <v>2798408.1</v>
      </c>
      <c r="D148" s="397">
        <v>15400181</v>
      </c>
      <c r="E148" s="405"/>
    </row>
    <row r="149" spans="1:5">
      <c r="A149" s="404">
        <v>15600003</v>
      </c>
      <c r="B149" s="404" t="s">
        <v>1797</v>
      </c>
      <c r="C149" s="405">
        <v>88028.53</v>
      </c>
      <c r="D149" s="397">
        <v>15600003</v>
      </c>
      <c r="E149" s="405"/>
    </row>
    <row r="150" spans="1:5">
      <c r="A150" s="404">
        <v>15810001</v>
      </c>
      <c r="B150" s="404" t="s">
        <v>1965</v>
      </c>
      <c r="C150" s="405">
        <v>34267.199999999997</v>
      </c>
      <c r="D150" s="397">
        <v>15810001</v>
      </c>
      <c r="E150" s="405"/>
    </row>
    <row r="151" spans="1:5">
      <c r="A151" s="404">
        <v>16300023</v>
      </c>
      <c r="B151" s="404" t="s">
        <v>662</v>
      </c>
      <c r="C151" s="405">
        <v>3300628.99</v>
      </c>
      <c r="D151" s="397">
        <v>16300023</v>
      </c>
      <c r="E151" s="405"/>
    </row>
    <row r="152" spans="1:5">
      <c r="A152" s="404">
        <v>16300063</v>
      </c>
      <c r="B152" s="404" t="s">
        <v>663</v>
      </c>
      <c r="C152" s="405">
        <v>757446.81</v>
      </c>
      <c r="D152" s="397">
        <v>16300063</v>
      </c>
      <c r="E152" s="405"/>
    </row>
    <row r="153" spans="1:5">
      <c r="A153" s="404">
        <v>16300093</v>
      </c>
      <c r="B153" s="404" t="s">
        <v>637</v>
      </c>
      <c r="C153" s="405">
        <v>1187804.98</v>
      </c>
      <c r="D153" s="397">
        <v>16300093</v>
      </c>
      <c r="E153" s="405"/>
    </row>
    <row r="154" spans="1:5">
      <c r="A154" s="404">
        <v>16410002</v>
      </c>
      <c r="B154" s="404" t="s">
        <v>679</v>
      </c>
      <c r="C154" s="405">
        <v>13927558.24</v>
      </c>
      <c r="D154" s="397">
        <v>16410002</v>
      </c>
      <c r="E154" s="405"/>
    </row>
    <row r="155" spans="1:5">
      <c r="A155" s="404">
        <v>16410012</v>
      </c>
      <c r="B155" s="404" t="s">
        <v>396</v>
      </c>
      <c r="C155" s="405">
        <v>3497151.2</v>
      </c>
      <c r="D155" s="397">
        <v>16410012</v>
      </c>
      <c r="E155" s="405"/>
    </row>
    <row r="156" spans="1:5">
      <c r="A156" s="404">
        <v>16410022</v>
      </c>
      <c r="B156" s="404" t="s">
        <v>138</v>
      </c>
      <c r="C156" s="405">
        <v>17232631.809999999</v>
      </c>
      <c r="D156" s="397">
        <v>16410022</v>
      </c>
      <c r="E156" s="405"/>
    </row>
    <row r="157" spans="1:5">
      <c r="A157" s="404">
        <v>16420002</v>
      </c>
      <c r="B157" s="404" t="s">
        <v>293</v>
      </c>
      <c r="C157" s="405">
        <v>576201.30000000005</v>
      </c>
      <c r="D157" s="397">
        <v>16420002</v>
      </c>
      <c r="E157" s="405"/>
    </row>
    <row r="158" spans="1:5">
      <c r="A158" s="404">
        <v>16420012</v>
      </c>
      <c r="B158" s="404" t="s">
        <v>38</v>
      </c>
      <c r="C158" s="405">
        <v>24055.84</v>
      </c>
      <c r="D158" s="397">
        <v>16420012</v>
      </c>
      <c r="E158" s="405"/>
    </row>
    <row r="159" spans="1:5">
      <c r="A159" s="404">
        <v>16500013</v>
      </c>
      <c r="B159" s="404" t="s">
        <v>294</v>
      </c>
      <c r="C159" s="405">
        <v>1773410.61</v>
      </c>
      <c r="D159" s="397">
        <v>16500013</v>
      </c>
    </row>
    <row r="160" spans="1:5">
      <c r="A160" s="404">
        <v>16500063</v>
      </c>
      <c r="B160" s="404" t="s">
        <v>1034</v>
      </c>
      <c r="C160" s="405">
        <v>183224.56</v>
      </c>
      <c r="D160" s="397">
        <v>16500063</v>
      </c>
      <c r="E160" s="405"/>
    </row>
    <row r="161" spans="1:5">
      <c r="A161" s="404">
        <v>16500071</v>
      </c>
      <c r="B161" s="404" t="s">
        <v>1452</v>
      </c>
      <c r="C161" s="405">
        <v>123881.71</v>
      </c>
      <c r="D161" s="397">
        <v>16500071</v>
      </c>
      <c r="E161" s="405"/>
    </row>
    <row r="162" spans="1:5">
      <c r="A162" s="404">
        <v>16500083</v>
      </c>
      <c r="B162" s="404" t="s">
        <v>193</v>
      </c>
      <c r="C162" s="405">
        <v>2752222.5</v>
      </c>
      <c r="D162" s="397">
        <v>16500083</v>
      </c>
      <c r="E162" s="405"/>
    </row>
    <row r="163" spans="1:5">
      <c r="A163" s="404">
        <v>16500103</v>
      </c>
      <c r="B163" s="404" t="s">
        <v>165</v>
      </c>
      <c r="C163" s="405">
        <v>60000</v>
      </c>
      <c r="D163" s="397">
        <v>16500103</v>
      </c>
      <c r="E163" s="405"/>
    </row>
    <row r="164" spans="1:5">
      <c r="A164" s="404">
        <v>16500123</v>
      </c>
      <c r="B164" s="404" t="s">
        <v>366</v>
      </c>
      <c r="C164" s="405">
        <v>1151903.02</v>
      </c>
      <c r="D164" s="397">
        <v>16500123</v>
      </c>
      <c r="E164" s="405"/>
    </row>
    <row r="165" spans="1:5">
      <c r="A165" s="404">
        <v>16500143</v>
      </c>
      <c r="B165" s="404" t="s">
        <v>1403</v>
      </c>
      <c r="C165" s="405">
        <v>487471.78</v>
      </c>
      <c r="D165" s="397">
        <v>16500143</v>
      </c>
      <c r="E165" s="405"/>
    </row>
    <row r="166" spans="1:5">
      <c r="A166" s="404">
        <v>16500173</v>
      </c>
      <c r="B166" s="404" t="s">
        <v>1583</v>
      </c>
      <c r="C166" s="405">
        <v>81892.850000000006</v>
      </c>
      <c r="D166" s="397">
        <v>16500173</v>
      </c>
      <c r="E166" s="405"/>
    </row>
    <row r="167" spans="1:5">
      <c r="A167" s="404">
        <v>16500183</v>
      </c>
      <c r="B167" s="404" t="s">
        <v>1594</v>
      </c>
      <c r="C167" s="405">
        <v>263998.17</v>
      </c>
      <c r="D167" s="397">
        <v>16500183</v>
      </c>
      <c r="E167" s="405"/>
    </row>
    <row r="168" spans="1:5">
      <c r="A168" s="404">
        <v>16500251</v>
      </c>
      <c r="B168" s="404" t="s">
        <v>1531</v>
      </c>
      <c r="C168" s="405">
        <v>14368.34</v>
      </c>
      <c r="D168" s="397">
        <v>16500251</v>
      </c>
      <c r="E168" s="405"/>
    </row>
    <row r="169" spans="1:5">
      <c r="A169" s="404">
        <v>16500283</v>
      </c>
      <c r="B169" s="404" t="s">
        <v>365</v>
      </c>
      <c r="C169" s="405">
        <v>1481537.02</v>
      </c>
      <c r="D169" s="397">
        <v>16500283</v>
      </c>
      <c r="E169" s="405"/>
    </row>
    <row r="170" spans="1:5">
      <c r="A170" s="404">
        <v>16500333</v>
      </c>
      <c r="B170" s="404" t="s">
        <v>579</v>
      </c>
      <c r="C170" s="404">
        <v>214.63</v>
      </c>
      <c r="D170" s="397">
        <v>16500333</v>
      </c>
      <c r="E170" s="405"/>
    </row>
    <row r="171" spans="1:5">
      <c r="A171" s="404">
        <v>16500383</v>
      </c>
      <c r="B171" s="404" t="s">
        <v>1162</v>
      </c>
      <c r="C171" s="405">
        <v>124880.31</v>
      </c>
      <c r="D171" s="397">
        <v>16500383</v>
      </c>
      <c r="E171" s="405"/>
    </row>
    <row r="172" spans="1:5">
      <c r="A172" s="404">
        <v>16500401</v>
      </c>
      <c r="B172" s="404" t="s">
        <v>2008</v>
      </c>
      <c r="C172" s="405">
        <v>121375.61</v>
      </c>
      <c r="D172" s="397">
        <v>16500401</v>
      </c>
      <c r="E172" s="405"/>
    </row>
    <row r="173" spans="1:5">
      <c r="A173" s="404">
        <v>16500411</v>
      </c>
      <c r="B173" s="404" t="s">
        <v>2009</v>
      </c>
      <c r="C173" s="405">
        <v>121375.61</v>
      </c>
      <c r="D173" s="397">
        <v>16500411</v>
      </c>
      <c r="E173" s="405"/>
    </row>
    <row r="174" spans="1:5">
      <c r="A174" s="404">
        <v>16500413</v>
      </c>
      <c r="B174" s="404" t="s">
        <v>1574</v>
      </c>
      <c r="C174" s="405">
        <v>223069.02</v>
      </c>
      <c r="D174" s="397">
        <v>16500413</v>
      </c>
      <c r="E174" s="405"/>
    </row>
    <row r="175" spans="1:5">
      <c r="A175" s="404">
        <v>16500433</v>
      </c>
      <c r="B175" s="404" t="s">
        <v>1349</v>
      </c>
      <c r="C175" s="405">
        <v>170656.64000000001</v>
      </c>
      <c r="D175" s="397">
        <v>16500433</v>
      </c>
      <c r="E175" s="405"/>
    </row>
    <row r="176" spans="1:5">
      <c r="A176" s="404">
        <v>16500443</v>
      </c>
      <c r="B176" s="404" t="s">
        <v>1350</v>
      </c>
      <c r="C176" s="405">
        <v>157558.87</v>
      </c>
      <c r="D176" s="397">
        <v>16500443</v>
      </c>
      <c r="E176" s="405"/>
    </row>
    <row r="177" spans="1:5">
      <c r="A177" s="404">
        <v>16500532</v>
      </c>
      <c r="B177" s="404" t="s">
        <v>1667</v>
      </c>
      <c r="C177" s="405">
        <v>1993381.25</v>
      </c>
      <c r="D177" s="397">
        <v>16500532</v>
      </c>
      <c r="E177" s="405"/>
    </row>
    <row r="178" spans="1:5">
      <c r="A178" s="404">
        <v>16500563</v>
      </c>
      <c r="B178" s="404" t="s">
        <v>81</v>
      </c>
      <c r="C178" s="405">
        <v>73018.61</v>
      </c>
      <c r="D178" s="397">
        <v>16500563</v>
      </c>
      <c r="E178" s="405"/>
    </row>
    <row r="179" spans="1:5">
      <c r="A179" s="404">
        <v>16500583</v>
      </c>
      <c r="B179" s="404" t="s">
        <v>545</v>
      </c>
      <c r="C179" s="405">
        <v>77557.22</v>
      </c>
      <c r="D179" s="397">
        <v>16500583</v>
      </c>
      <c r="E179" s="405"/>
    </row>
    <row r="180" spans="1:5">
      <c r="A180" s="404">
        <v>16500591</v>
      </c>
      <c r="B180" s="404" t="s">
        <v>480</v>
      </c>
      <c r="C180" s="405">
        <v>230517.38</v>
      </c>
      <c r="D180" s="397">
        <v>16500591</v>
      </c>
      <c r="E180" s="405"/>
    </row>
    <row r="181" spans="1:5">
      <c r="A181" s="404">
        <v>16500601</v>
      </c>
      <c r="B181" s="404" t="s">
        <v>465</v>
      </c>
      <c r="C181" s="405">
        <v>984541.79</v>
      </c>
      <c r="D181" s="397">
        <v>16500601</v>
      </c>
      <c r="E181" s="405"/>
    </row>
    <row r="182" spans="1:5">
      <c r="A182" s="404">
        <v>16500611</v>
      </c>
      <c r="B182" s="404" t="s">
        <v>381</v>
      </c>
      <c r="C182" s="405">
        <v>358664.54</v>
      </c>
      <c r="D182" s="397">
        <v>16500611</v>
      </c>
      <c r="E182" s="405"/>
    </row>
    <row r="183" spans="1:5">
      <c r="A183" s="404">
        <v>16500612</v>
      </c>
      <c r="B183" s="404" t="s">
        <v>550</v>
      </c>
      <c r="C183" s="405">
        <v>224929.96</v>
      </c>
      <c r="D183" s="397">
        <v>16500612</v>
      </c>
    </row>
    <row r="184" spans="1:5">
      <c r="A184" s="404">
        <v>16500622</v>
      </c>
      <c r="B184" s="404" t="s">
        <v>998</v>
      </c>
      <c r="C184" s="405">
        <v>43926.98</v>
      </c>
      <c r="D184" s="397">
        <v>16500622</v>
      </c>
    </row>
    <row r="185" spans="1:5">
      <c r="A185" s="404">
        <v>16500623</v>
      </c>
      <c r="B185" s="404" t="s">
        <v>260</v>
      </c>
      <c r="C185" s="405">
        <v>59455.6</v>
      </c>
      <c r="D185" s="397">
        <v>16500623</v>
      </c>
      <c r="E185" s="405"/>
    </row>
    <row r="186" spans="1:5">
      <c r="A186" s="404">
        <v>16500633</v>
      </c>
      <c r="B186" s="404" t="s">
        <v>1164</v>
      </c>
      <c r="C186" s="405">
        <v>505043.38</v>
      </c>
      <c r="D186" s="397">
        <v>16500633</v>
      </c>
      <c r="E186" s="405"/>
    </row>
    <row r="187" spans="1:5">
      <c r="A187" s="404">
        <v>16500643</v>
      </c>
      <c r="B187" s="404" t="s">
        <v>1938</v>
      </c>
      <c r="C187" s="405">
        <v>87600</v>
      </c>
      <c r="D187" s="397">
        <v>16500643</v>
      </c>
      <c r="E187" s="405"/>
    </row>
    <row r="188" spans="1:5">
      <c r="A188" s="404">
        <v>16500651</v>
      </c>
      <c r="B188" s="404" t="s">
        <v>227</v>
      </c>
      <c r="C188" s="405">
        <v>875717.29</v>
      </c>
      <c r="D188" s="397">
        <v>16500651</v>
      </c>
      <c r="E188" s="405"/>
    </row>
    <row r="189" spans="1:5">
      <c r="A189" s="404">
        <v>16500661</v>
      </c>
      <c r="B189" s="404" t="s">
        <v>228</v>
      </c>
      <c r="C189" s="405">
        <v>1894557.92</v>
      </c>
      <c r="D189" s="397">
        <v>16500661</v>
      </c>
    </row>
    <row r="190" spans="1:5">
      <c r="A190" s="404">
        <v>16500671</v>
      </c>
      <c r="B190" s="404" t="s">
        <v>229</v>
      </c>
      <c r="C190" s="405">
        <v>2013130.28</v>
      </c>
      <c r="D190" s="397">
        <v>16500671</v>
      </c>
    </row>
    <row r="191" spans="1:5">
      <c r="A191" s="404">
        <v>16500673</v>
      </c>
      <c r="B191" s="404" t="s">
        <v>1364</v>
      </c>
      <c r="C191" s="405">
        <v>112784.37</v>
      </c>
      <c r="D191" s="397">
        <v>16500673</v>
      </c>
      <c r="E191" s="405"/>
    </row>
    <row r="192" spans="1:5">
      <c r="A192" s="404">
        <v>16500681</v>
      </c>
      <c r="B192" s="404" t="s">
        <v>466</v>
      </c>
      <c r="C192" s="405">
        <v>51859.46</v>
      </c>
      <c r="D192" s="397">
        <v>16500681</v>
      </c>
      <c r="E192" s="405"/>
    </row>
    <row r="193" spans="1:5">
      <c r="A193" s="404">
        <v>16500683</v>
      </c>
      <c r="B193" s="404" t="s">
        <v>1706</v>
      </c>
      <c r="C193" s="405">
        <v>15330</v>
      </c>
      <c r="D193" s="397">
        <v>16500683</v>
      </c>
      <c r="E193" s="405"/>
    </row>
    <row r="194" spans="1:5">
      <c r="A194" s="404">
        <v>16500693</v>
      </c>
      <c r="B194" s="404" t="s">
        <v>1212</v>
      </c>
      <c r="C194" s="405">
        <v>214143.82</v>
      </c>
      <c r="D194" s="397">
        <v>16500693</v>
      </c>
      <c r="E194" s="405"/>
    </row>
    <row r="195" spans="1:5">
      <c r="A195" s="404">
        <v>16500703</v>
      </c>
      <c r="B195" s="404" t="s">
        <v>1229</v>
      </c>
      <c r="C195" s="405">
        <v>50488.27</v>
      </c>
      <c r="D195" s="397">
        <v>16500703</v>
      </c>
      <c r="E195" s="405"/>
    </row>
    <row r="196" spans="1:5">
      <c r="A196" s="404">
        <v>16500731</v>
      </c>
      <c r="B196" s="404" t="s">
        <v>715</v>
      </c>
      <c r="C196" s="405">
        <v>194081.64</v>
      </c>
      <c r="D196" s="397">
        <v>16500731</v>
      </c>
      <c r="E196" s="405"/>
    </row>
    <row r="197" spans="1:5">
      <c r="A197" s="404">
        <v>16500741</v>
      </c>
      <c r="B197" s="404" t="s">
        <v>716</v>
      </c>
      <c r="C197" s="405">
        <v>217606.68</v>
      </c>
      <c r="D197" s="397">
        <v>16500741</v>
      </c>
      <c r="E197" s="405"/>
    </row>
    <row r="198" spans="1:5">
      <c r="A198" s="404">
        <v>16500743</v>
      </c>
      <c r="B198" s="404" t="s">
        <v>1231</v>
      </c>
      <c r="C198" s="405">
        <v>168092.54</v>
      </c>
      <c r="D198" s="397">
        <v>16500743</v>
      </c>
      <c r="E198" s="405"/>
    </row>
    <row r="199" spans="1:5">
      <c r="A199" s="404">
        <v>16500753</v>
      </c>
      <c r="B199" s="404" t="s">
        <v>1232</v>
      </c>
      <c r="C199" s="405">
        <v>726679.4</v>
      </c>
      <c r="D199" s="397">
        <v>16500753</v>
      </c>
    </row>
    <row r="200" spans="1:5">
      <c r="A200" s="404">
        <v>16500763</v>
      </c>
      <c r="B200" s="404" t="s">
        <v>1720</v>
      </c>
      <c r="C200" s="405">
        <v>123769.39</v>
      </c>
      <c r="D200" s="397">
        <v>16500763</v>
      </c>
    </row>
    <row r="201" spans="1:5">
      <c r="A201" s="404">
        <v>16500783</v>
      </c>
      <c r="B201" s="404" t="s">
        <v>1466</v>
      </c>
      <c r="C201" s="405">
        <v>25752.99</v>
      </c>
      <c r="D201" s="397">
        <v>16500783</v>
      </c>
      <c r="E201" s="405"/>
    </row>
    <row r="202" spans="1:5">
      <c r="A202" s="404">
        <v>16500881</v>
      </c>
      <c r="B202" s="404" t="s">
        <v>1098</v>
      </c>
      <c r="C202" s="405">
        <v>437500</v>
      </c>
      <c r="D202" s="397">
        <v>16500881</v>
      </c>
      <c r="E202" s="405"/>
    </row>
    <row r="203" spans="1:5">
      <c r="A203" s="404">
        <v>16500901</v>
      </c>
      <c r="B203" s="404" t="s">
        <v>1356</v>
      </c>
      <c r="C203" s="405">
        <v>586738.25</v>
      </c>
      <c r="D203" s="397">
        <v>16500901</v>
      </c>
      <c r="E203" s="405"/>
    </row>
    <row r="204" spans="1:5">
      <c r="A204" s="404">
        <v>16500911</v>
      </c>
      <c r="B204" s="404" t="s">
        <v>1523</v>
      </c>
      <c r="C204" s="405">
        <v>237919</v>
      </c>
      <c r="D204" s="397">
        <v>16500911</v>
      </c>
      <c r="E204" s="405"/>
    </row>
    <row r="205" spans="1:5">
      <c r="A205" s="404">
        <v>16500953</v>
      </c>
      <c r="B205" s="404" t="s">
        <v>2020</v>
      </c>
      <c r="C205" s="405">
        <v>86667.08</v>
      </c>
      <c r="D205" s="397">
        <v>16500953</v>
      </c>
      <c r="E205" s="405"/>
    </row>
    <row r="206" spans="1:5">
      <c r="A206" s="404">
        <v>16501003</v>
      </c>
      <c r="B206" s="404" t="s">
        <v>647</v>
      </c>
      <c r="C206" s="405">
        <v>39330</v>
      </c>
      <c r="D206" s="397">
        <v>16501003</v>
      </c>
      <c r="E206" s="405"/>
    </row>
    <row r="207" spans="1:5">
      <c r="A207" s="404">
        <v>16501013</v>
      </c>
      <c r="B207" s="404" t="s">
        <v>999</v>
      </c>
      <c r="C207" s="405">
        <v>399092.67</v>
      </c>
      <c r="D207" s="397">
        <v>16501013</v>
      </c>
      <c r="E207" s="405"/>
    </row>
    <row r="208" spans="1:5">
      <c r="A208" s="404">
        <v>16501051</v>
      </c>
      <c r="B208" s="404" t="s">
        <v>1532</v>
      </c>
      <c r="C208" s="405">
        <v>147008.32000000001</v>
      </c>
      <c r="D208" s="397">
        <v>16501051</v>
      </c>
    </row>
    <row r="209" spans="1:5">
      <c r="A209" s="404">
        <v>16501083</v>
      </c>
      <c r="B209" s="404" t="s">
        <v>1529</v>
      </c>
      <c r="C209" s="405">
        <v>24351.17</v>
      </c>
      <c r="D209" s="397">
        <v>16501083</v>
      </c>
    </row>
    <row r="210" spans="1:5">
      <c r="A210" s="404">
        <v>16502003</v>
      </c>
      <c r="B210" s="404" t="s">
        <v>1707</v>
      </c>
      <c r="C210" s="405">
        <v>23967.360000000001</v>
      </c>
      <c r="D210" s="397">
        <v>16502003</v>
      </c>
      <c r="E210" s="405"/>
    </row>
    <row r="211" spans="1:5">
      <c r="A211" s="404">
        <v>16502013</v>
      </c>
      <c r="B211" s="404" t="s">
        <v>1788</v>
      </c>
      <c r="C211" s="405">
        <v>97870.74</v>
      </c>
      <c r="D211" s="397">
        <v>16502013</v>
      </c>
      <c r="E211" s="405"/>
    </row>
    <row r="212" spans="1:5">
      <c r="A212" s="404">
        <v>16502023</v>
      </c>
      <c r="B212" s="404" t="s">
        <v>1725</v>
      </c>
      <c r="C212" s="405">
        <v>23047.08</v>
      </c>
      <c r="D212" s="397">
        <v>16502023</v>
      </c>
      <c r="E212" s="405"/>
    </row>
    <row r="213" spans="1:5">
      <c r="A213" s="404">
        <v>16502033</v>
      </c>
      <c r="B213" s="404" t="s">
        <v>1766</v>
      </c>
      <c r="C213" s="405">
        <v>60000</v>
      </c>
      <c r="D213" s="397">
        <v>16502033</v>
      </c>
      <c r="E213" s="405"/>
    </row>
    <row r="214" spans="1:5">
      <c r="A214" s="404">
        <v>16502053</v>
      </c>
      <c r="B214" s="404" t="s">
        <v>1811</v>
      </c>
      <c r="C214" s="405">
        <v>50491.53</v>
      </c>
      <c r="D214" s="397">
        <v>16502053</v>
      </c>
      <c r="E214" s="405"/>
    </row>
    <row r="215" spans="1:5">
      <c r="A215" s="404">
        <v>16502063</v>
      </c>
      <c r="B215" s="404" t="s">
        <v>1830</v>
      </c>
      <c r="C215" s="405">
        <v>86298.65</v>
      </c>
      <c r="D215" s="397">
        <v>16502063</v>
      </c>
      <c r="E215" s="405"/>
    </row>
    <row r="216" spans="1:5">
      <c r="A216" s="404">
        <v>16502083</v>
      </c>
      <c r="B216" s="404" t="s">
        <v>1852</v>
      </c>
      <c r="C216" s="405">
        <v>117053.08</v>
      </c>
      <c r="D216" s="397">
        <v>16502083</v>
      </c>
      <c r="E216" s="405"/>
    </row>
    <row r="217" spans="1:5">
      <c r="A217" s="404">
        <v>16502113</v>
      </c>
      <c r="B217" s="404" t="s">
        <v>1911</v>
      </c>
      <c r="C217" s="405">
        <v>8383.6299999999992</v>
      </c>
      <c r="D217" s="397">
        <v>16502113</v>
      </c>
      <c r="E217" s="405"/>
    </row>
    <row r="218" spans="1:5">
      <c r="A218" s="404">
        <v>16502123</v>
      </c>
      <c r="B218" s="404" t="s">
        <v>1985</v>
      </c>
      <c r="C218" s="405">
        <v>72274.289999999994</v>
      </c>
      <c r="D218" s="397">
        <v>16502123</v>
      </c>
      <c r="E218" s="405"/>
    </row>
    <row r="219" spans="1:5">
      <c r="A219" s="404">
        <v>16504003</v>
      </c>
      <c r="B219" s="404" t="s">
        <v>1730</v>
      </c>
      <c r="C219" s="405">
        <v>34492.5</v>
      </c>
      <c r="D219" s="397">
        <v>16504003</v>
      </c>
      <c r="E219" s="405"/>
    </row>
    <row r="220" spans="1:5">
      <c r="A220" s="404">
        <v>16504013</v>
      </c>
      <c r="B220" s="404" t="s">
        <v>1789</v>
      </c>
      <c r="C220" s="405">
        <v>40779.56</v>
      </c>
      <c r="D220" s="397">
        <v>16504013</v>
      </c>
      <c r="E220" s="405"/>
    </row>
    <row r="221" spans="1:5">
      <c r="A221" s="404">
        <v>16504033</v>
      </c>
      <c r="B221" s="404" t="s">
        <v>1767</v>
      </c>
      <c r="C221" s="405">
        <v>125000</v>
      </c>
      <c r="D221" s="397">
        <v>16504033</v>
      </c>
      <c r="E221" s="405"/>
    </row>
    <row r="222" spans="1:5">
      <c r="A222" s="404">
        <v>16504043</v>
      </c>
      <c r="B222" s="404" t="s">
        <v>1938</v>
      </c>
      <c r="C222" s="405">
        <v>109500</v>
      </c>
      <c r="D222" s="397">
        <v>16504043</v>
      </c>
      <c r="E222" s="405"/>
    </row>
    <row r="223" spans="1:5">
      <c r="A223" s="404">
        <v>17300001</v>
      </c>
      <c r="B223" s="404" t="s">
        <v>1393</v>
      </c>
      <c r="C223" s="405">
        <v>111859260.36</v>
      </c>
      <c r="D223" s="397">
        <v>17300001</v>
      </c>
      <c r="E223" s="405"/>
    </row>
    <row r="224" spans="1:5">
      <c r="A224" s="404">
        <v>17300002</v>
      </c>
      <c r="B224" s="404" t="s">
        <v>932</v>
      </c>
      <c r="C224" s="405">
        <v>23764590.59</v>
      </c>
      <c r="D224" s="397">
        <v>17300002</v>
      </c>
      <c r="E224" s="405"/>
    </row>
    <row r="225" spans="1:5">
      <c r="A225" s="404">
        <v>17400001</v>
      </c>
      <c r="B225" s="404" t="s">
        <v>933</v>
      </c>
      <c r="C225" s="405">
        <v>3766264.06</v>
      </c>
      <c r="D225" s="397">
        <v>17400001</v>
      </c>
      <c r="E225" s="405"/>
    </row>
    <row r="226" spans="1:5">
      <c r="A226" s="404">
        <v>17500001</v>
      </c>
      <c r="B226" s="404" t="s">
        <v>1477</v>
      </c>
      <c r="C226" s="405">
        <v>9693203.1300000008</v>
      </c>
      <c r="D226" s="397">
        <v>17500001</v>
      </c>
      <c r="E226" s="405"/>
    </row>
    <row r="227" spans="1:5">
      <c r="A227" s="404">
        <v>17500002</v>
      </c>
      <c r="B227" s="404" t="s">
        <v>1478</v>
      </c>
      <c r="C227" s="405">
        <v>8257774.4800000004</v>
      </c>
      <c r="D227" s="397">
        <v>17500002</v>
      </c>
    </row>
    <row r="228" spans="1:5">
      <c r="A228" s="404">
        <v>17500011</v>
      </c>
      <c r="B228" s="404" t="s">
        <v>1479</v>
      </c>
      <c r="C228" s="405">
        <v>1755574.92</v>
      </c>
      <c r="D228" s="397">
        <v>17500011</v>
      </c>
    </row>
    <row r="229" spans="1:5">
      <c r="A229" s="404">
        <v>17500012</v>
      </c>
      <c r="B229" s="404" t="s">
        <v>1480</v>
      </c>
      <c r="C229" s="405">
        <v>1381184.87</v>
      </c>
      <c r="D229" s="397">
        <v>17500012</v>
      </c>
      <c r="E229" s="405"/>
    </row>
    <row r="230" spans="1:5">
      <c r="A230" s="404">
        <v>18100003</v>
      </c>
      <c r="B230" s="404" t="s">
        <v>501</v>
      </c>
      <c r="C230" s="405">
        <v>298581.52</v>
      </c>
      <c r="D230" s="397">
        <v>18100003</v>
      </c>
      <c r="E230" s="405"/>
    </row>
    <row r="231" spans="1:5">
      <c r="A231" s="404">
        <v>18100093</v>
      </c>
      <c r="B231" s="404" t="s">
        <v>105</v>
      </c>
      <c r="C231" s="405">
        <v>47677.98</v>
      </c>
      <c r="D231" s="397">
        <v>18100093</v>
      </c>
      <c r="E231" s="405"/>
    </row>
    <row r="232" spans="1:5">
      <c r="A232" s="404">
        <v>18100203</v>
      </c>
      <c r="B232" s="404" t="s">
        <v>1031</v>
      </c>
      <c r="C232" s="405">
        <v>1633503.8</v>
      </c>
      <c r="D232" s="397">
        <v>18100203</v>
      </c>
      <c r="E232" s="405"/>
    </row>
    <row r="233" spans="1:5">
      <c r="A233" s="404">
        <v>18100213</v>
      </c>
      <c r="B233" s="404" t="s">
        <v>2034</v>
      </c>
      <c r="C233" s="405">
        <v>4415830.91</v>
      </c>
      <c r="D233" s="397">
        <v>18100213</v>
      </c>
      <c r="E233" s="405"/>
    </row>
    <row r="234" spans="1:5">
      <c r="A234" s="404">
        <v>18100223</v>
      </c>
      <c r="B234" s="404" t="s">
        <v>1659</v>
      </c>
      <c r="C234" s="405">
        <v>1295963.2</v>
      </c>
      <c r="D234" s="397">
        <v>18100223</v>
      </c>
      <c r="E234" s="405"/>
    </row>
    <row r="235" spans="1:5">
      <c r="A235" s="404">
        <v>18100233</v>
      </c>
      <c r="B235" s="404" t="s">
        <v>1660</v>
      </c>
      <c r="C235" s="405">
        <v>219010.41</v>
      </c>
      <c r="D235" s="397">
        <v>18100233</v>
      </c>
      <c r="E235" s="405"/>
    </row>
    <row r="236" spans="1:5">
      <c r="A236" s="404">
        <v>18100473</v>
      </c>
      <c r="B236" s="404" t="s">
        <v>659</v>
      </c>
      <c r="C236" s="405">
        <v>1256265.72</v>
      </c>
      <c r="D236" s="397">
        <v>18100473</v>
      </c>
      <c r="E236" s="405"/>
    </row>
    <row r="237" spans="1:5">
      <c r="A237" s="404">
        <v>18100493</v>
      </c>
      <c r="B237" s="404" t="s">
        <v>347</v>
      </c>
      <c r="C237" s="405">
        <v>435866.99</v>
      </c>
      <c r="D237" s="397">
        <v>18100493</v>
      </c>
      <c r="E237" s="405"/>
    </row>
    <row r="238" spans="1:5">
      <c r="A238" s="404">
        <v>18100663</v>
      </c>
      <c r="B238" s="404" t="s">
        <v>1573</v>
      </c>
      <c r="C238" s="405">
        <v>954435.55</v>
      </c>
      <c r="D238" s="397">
        <v>18100663</v>
      </c>
      <c r="E238" s="405"/>
    </row>
    <row r="239" spans="1:5">
      <c r="A239" s="404">
        <v>18100673</v>
      </c>
      <c r="B239" s="404" t="s">
        <v>1575</v>
      </c>
      <c r="C239" s="405">
        <v>1701500.24</v>
      </c>
      <c r="D239" s="397">
        <v>18100673</v>
      </c>
      <c r="E239" s="405"/>
    </row>
    <row r="240" spans="1:5">
      <c r="A240" s="404">
        <v>18100923</v>
      </c>
      <c r="B240" s="404" t="s">
        <v>1319</v>
      </c>
      <c r="C240" s="405">
        <v>2283919.92</v>
      </c>
      <c r="D240" s="397">
        <v>18100923</v>
      </c>
      <c r="E240" s="405"/>
    </row>
    <row r="241" spans="1:5">
      <c r="A241" s="404">
        <v>18100933</v>
      </c>
      <c r="B241" s="404" t="s">
        <v>1320</v>
      </c>
      <c r="C241" s="405">
        <v>465193.22</v>
      </c>
      <c r="D241" s="397">
        <v>18100933</v>
      </c>
      <c r="E241" s="405"/>
    </row>
    <row r="242" spans="1:5">
      <c r="A242" s="404">
        <v>18101023</v>
      </c>
      <c r="B242" s="404" t="s">
        <v>567</v>
      </c>
      <c r="C242" s="405">
        <v>1774605.88</v>
      </c>
      <c r="D242" s="397">
        <v>18101023</v>
      </c>
      <c r="E242" s="405"/>
    </row>
    <row r="243" spans="1:5">
      <c r="A243" s="404">
        <v>18101033</v>
      </c>
      <c r="B243" s="404" t="s">
        <v>656</v>
      </c>
      <c r="C243" s="405">
        <v>2078721.19</v>
      </c>
      <c r="D243" s="397">
        <v>18101033</v>
      </c>
      <c r="E243" s="405"/>
    </row>
    <row r="244" spans="1:5">
      <c r="A244" s="404">
        <v>18101053</v>
      </c>
      <c r="B244" s="404" t="s">
        <v>1037</v>
      </c>
      <c r="C244" s="405">
        <v>826887.82</v>
      </c>
      <c r="D244" s="397">
        <v>18101053</v>
      </c>
      <c r="E244" s="405"/>
    </row>
    <row r="245" spans="1:5">
      <c r="A245" s="404">
        <v>18101083</v>
      </c>
      <c r="B245" s="404" t="s">
        <v>507</v>
      </c>
      <c r="C245" s="405">
        <v>692648.27</v>
      </c>
      <c r="D245" s="397">
        <v>18101083</v>
      </c>
      <c r="E245" s="405"/>
    </row>
    <row r="246" spans="1:5">
      <c r="A246" s="404">
        <v>18101093</v>
      </c>
      <c r="B246" s="404" t="s">
        <v>508</v>
      </c>
      <c r="C246" s="405">
        <v>533640.28</v>
      </c>
      <c r="D246" s="397">
        <v>18101093</v>
      </c>
      <c r="E246" s="405"/>
    </row>
    <row r="247" spans="1:5">
      <c r="A247" s="404">
        <v>18101113</v>
      </c>
      <c r="B247" s="404" t="s">
        <v>886</v>
      </c>
      <c r="C247" s="405">
        <v>2869116.51</v>
      </c>
      <c r="D247" s="397">
        <v>18101113</v>
      </c>
      <c r="E247" s="405"/>
    </row>
    <row r="248" spans="1:5">
      <c r="A248" s="404">
        <v>18101123</v>
      </c>
      <c r="B248" s="404" t="s">
        <v>1156</v>
      </c>
      <c r="C248" s="405">
        <v>2783377.61</v>
      </c>
      <c r="D248" s="397">
        <v>18101123</v>
      </c>
      <c r="E248" s="405"/>
    </row>
    <row r="249" spans="1:5">
      <c r="A249" s="404">
        <v>18101133</v>
      </c>
      <c r="B249" s="404" t="s">
        <v>1157</v>
      </c>
      <c r="C249" s="405">
        <v>2156219.56</v>
      </c>
      <c r="D249" s="397">
        <v>18101133</v>
      </c>
      <c r="E249" s="405"/>
    </row>
    <row r="250" spans="1:5">
      <c r="A250" s="404">
        <v>18101143</v>
      </c>
      <c r="B250" s="404" t="s">
        <v>1221</v>
      </c>
      <c r="C250" s="405">
        <v>2642621.79</v>
      </c>
      <c r="D250" s="397">
        <v>18101143</v>
      </c>
      <c r="E250" s="405"/>
    </row>
    <row r="251" spans="1:5">
      <c r="A251" s="404">
        <v>18210231</v>
      </c>
      <c r="B251" s="404" t="s">
        <v>960</v>
      </c>
      <c r="C251" s="405">
        <v>26531161</v>
      </c>
      <c r="D251" s="397">
        <v>18210231</v>
      </c>
      <c r="E251" s="405"/>
    </row>
    <row r="252" spans="1:5">
      <c r="A252" s="404">
        <v>18210261</v>
      </c>
      <c r="B252" s="404" t="s">
        <v>1196</v>
      </c>
      <c r="C252" s="405">
        <v>50185.88</v>
      </c>
      <c r="D252" s="397">
        <v>18210261</v>
      </c>
      <c r="E252" s="405"/>
    </row>
    <row r="253" spans="1:5">
      <c r="A253" s="404">
        <v>18210281</v>
      </c>
      <c r="B253" s="404" t="s">
        <v>1353</v>
      </c>
      <c r="C253" s="405">
        <v>60295490.299999997</v>
      </c>
      <c r="D253" s="397">
        <v>18210281</v>
      </c>
    </row>
    <row r="254" spans="1:5">
      <c r="A254" s="404">
        <v>18210291</v>
      </c>
      <c r="B254" s="404" t="s">
        <v>1421</v>
      </c>
      <c r="C254" s="405">
        <v>6235111.7699999996</v>
      </c>
      <c r="D254" s="397">
        <v>18210291</v>
      </c>
    </row>
    <row r="255" spans="1:5">
      <c r="A255" s="404">
        <v>18210301</v>
      </c>
      <c r="B255" s="404" t="s">
        <v>1940</v>
      </c>
      <c r="C255" s="405">
        <v>18184822.949999999</v>
      </c>
      <c r="D255" s="397">
        <v>18210301</v>
      </c>
    </row>
    <row r="256" spans="1:5">
      <c r="A256" s="404">
        <v>18220011</v>
      </c>
      <c r="B256" s="404" t="s">
        <v>235</v>
      </c>
      <c r="C256" s="405">
        <v>65708856.939999998</v>
      </c>
      <c r="D256" s="397">
        <v>18220011</v>
      </c>
      <c r="E256" s="405"/>
    </row>
    <row r="257" spans="1:5">
      <c r="A257" s="404">
        <v>18220021</v>
      </c>
      <c r="B257" s="404" t="s">
        <v>592</v>
      </c>
      <c r="C257" s="405">
        <v>743111.53</v>
      </c>
      <c r="D257" s="397">
        <v>18220021</v>
      </c>
      <c r="E257" s="405"/>
    </row>
    <row r="258" spans="1:5">
      <c r="A258" s="404">
        <v>18220031</v>
      </c>
      <c r="B258" s="404" t="s">
        <v>113</v>
      </c>
      <c r="C258" s="405">
        <v>-18818583.699999999</v>
      </c>
      <c r="D258" s="397">
        <v>18220031</v>
      </c>
      <c r="E258" s="405"/>
    </row>
    <row r="259" spans="1:5">
      <c r="A259" s="404">
        <v>18220041</v>
      </c>
      <c r="B259" s="404" t="s">
        <v>678</v>
      </c>
      <c r="C259" s="405">
        <v>-17126793.739999998</v>
      </c>
      <c r="D259" s="397">
        <v>18220041</v>
      </c>
      <c r="E259" s="405"/>
    </row>
    <row r="260" spans="1:5">
      <c r="A260" s="404">
        <v>18220061</v>
      </c>
      <c r="B260" s="404" t="s">
        <v>777</v>
      </c>
      <c r="C260" s="405">
        <v>-30211680.609999999</v>
      </c>
      <c r="D260" s="397">
        <v>18220061</v>
      </c>
      <c r="E260" s="405"/>
    </row>
    <row r="261" spans="1:5">
      <c r="A261" s="404">
        <v>18220091</v>
      </c>
      <c r="B261" s="404" t="s">
        <v>1343</v>
      </c>
      <c r="C261" s="405">
        <v>361901.95</v>
      </c>
      <c r="D261" s="397">
        <v>18220091</v>
      </c>
    </row>
    <row r="262" spans="1:5">
      <c r="A262" s="404">
        <v>18220101</v>
      </c>
      <c r="B262" s="404" t="s">
        <v>1953</v>
      </c>
      <c r="C262" s="405">
        <v>12268378.27</v>
      </c>
      <c r="D262" s="397">
        <v>18220101</v>
      </c>
    </row>
    <row r="263" spans="1:5">
      <c r="A263" s="404">
        <v>18230002</v>
      </c>
      <c r="B263" s="404" t="s">
        <v>0</v>
      </c>
      <c r="C263" s="405">
        <v>333032.49</v>
      </c>
      <c r="D263" s="397">
        <v>18230002</v>
      </c>
      <c r="E263" s="405"/>
    </row>
    <row r="264" spans="1:5">
      <c r="A264" s="404">
        <v>18230021</v>
      </c>
      <c r="B264" s="404" t="s">
        <v>301</v>
      </c>
      <c r="C264" s="405">
        <v>44064856.119999997</v>
      </c>
      <c r="D264" s="397">
        <v>18230021</v>
      </c>
      <c r="E264" s="405"/>
    </row>
    <row r="265" spans="1:5">
      <c r="A265" s="404">
        <v>18230031</v>
      </c>
      <c r="B265" s="404" t="s">
        <v>680</v>
      </c>
      <c r="C265" s="405">
        <v>52490015.340000004</v>
      </c>
      <c r="D265" s="397">
        <v>18230031</v>
      </c>
      <c r="E265" s="405"/>
    </row>
    <row r="266" spans="1:5">
      <c r="A266" s="404">
        <v>18230032</v>
      </c>
      <c r="B266" s="404" t="s">
        <v>436</v>
      </c>
      <c r="C266" s="405">
        <v>6232420.6600000001</v>
      </c>
      <c r="D266" s="397">
        <v>18230032</v>
      </c>
      <c r="E266" s="405"/>
    </row>
    <row r="267" spans="1:5">
      <c r="A267" s="404">
        <v>18230041</v>
      </c>
      <c r="B267" s="404" t="s">
        <v>385</v>
      </c>
      <c r="C267" s="405">
        <v>21589277</v>
      </c>
      <c r="D267" s="397">
        <v>18230041</v>
      </c>
      <c r="E267" s="405"/>
    </row>
    <row r="268" spans="1:5">
      <c r="A268" s="404">
        <v>18230042</v>
      </c>
      <c r="B268" s="404" t="s">
        <v>911</v>
      </c>
      <c r="C268" s="405">
        <v>412822.51</v>
      </c>
      <c r="D268" s="397">
        <v>18230042</v>
      </c>
      <c r="E268" s="405"/>
    </row>
    <row r="269" spans="1:5">
      <c r="A269" s="404">
        <v>18230051</v>
      </c>
      <c r="B269" s="404" t="s">
        <v>386</v>
      </c>
      <c r="C269" s="405">
        <v>-16429791.689999999</v>
      </c>
      <c r="D269" s="397">
        <v>18230051</v>
      </c>
      <c r="E269" s="405"/>
    </row>
    <row r="270" spans="1:5">
      <c r="A270" s="404">
        <v>18230061</v>
      </c>
      <c r="B270" s="404" t="s">
        <v>330</v>
      </c>
      <c r="C270" s="405">
        <v>1247047</v>
      </c>
      <c r="D270" s="397">
        <v>18230061</v>
      </c>
      <c r="E270" s="405"/>
    </row>
    <row r="271" spans="1:5">
      <c r="A271" s="404">
        <v>18230071</v>
      </c>
      <c r="B271" s="404" t="s">
        <v>515</v>
      </c>
      <c r="C271" s="405">
        <v>113632921</v>
      </c>
      <c r="D271" s="397">
        <v>18230071</v>
      </c>
      <c r="E271" s="405"/>
    </row>
    <row r="272" spans="1:5">
      <c r="A272" s="404">
        <v>18230081</v>
      </c>
      <c r="B272" s="404" t="s">
        <v>497</v>
      </c>
      <c r="C272" s="405">
        <v>-106579772.98999999</v>
      </c>
      <c r="D272" s="397">
        <v>18230081</v>
      </c>
      <c r="E272" s="405"/>
    </row>
    <row r="273" spans="1:5">
      <c r="A273" s="404">
        <v>18230281</v>
      </c>
      <c r="B273" s="404" t="s">
        <v>62</v>
      </c>
      <c r="C273" s="405">
        <v>1828298</v>
      </c>
      <c r="D273" s="397">
        <v>18230281</v>
      </c>
      <c r="E273" s="405"/>
    </row>
    <row r="274" spans="1:5">
      <c r="A274" s="404">
        <v>18230291</v>
      </c>
      <c r="B274" s="404" t="s">
        <v>820</v>
      </c>
      <c r="C274" s="405">
        <v>-1828298</v>
      </c>
      <c r="D274" s="397">
        <v>18230291</v>
      </c>
      <c r="E274" s="405"/>
    </row>
    <row r="275" spans="1:5">
      <c r="A275" s="404">
        <v>18230311</v>
      </c>
      <c r="B275" s="404" t="s">
        <v>850</v>
      </c>
      <c r="C275" s="405">
        <v>30000</v>
      </c>
      <c r="D275" s="397">
        <v>18230311</v>
      </c>
    </row>
    <row r="276" spans="1:5">
      <c r="A276" s="404">
        <v>18230351</v>
      </c>
      <c r="B276" s="404" t="s">
        <v>102</v>
      </c>
      <c r="C276" s="405">
        <v>115771738.63</v>
      </c>
      <c r="D276" s="397">
        <v>18230351</v>
      </c>
    </row>
    <row r="277" spans="1:5">
      <c r="A277" s="404">
        <v>18230401</v>
      </c>
      <c r="B277" s="404" t="s">
        <v>1368</v>
      </c>
      <c r="C277" s="405">
        <v>13262.01</v>
      </c>
      <c r="D277" s="397">
        <v>18230401</v>
      </c>
      <c r="E277" s="405"/>
    </row>
    <row r="278" spans="1:5">
      <c r="A278" s="404">
        <v>18230621</v>
      </c>
      <c r="B278" s="404" t="s">
        <v>694</v>
      </c>
      <c r="C278" s="405">
        <v>-15840388.5</v>
      </c>
      <c r="D278" s="397">
        <v>18230621</v>
      </c>
      <c r="E278" s="405"/>
    </row>
    <row r="279" spans="1:5">
      <c r="A279" s="404">
        <v>18230631</v>
      </c>
      <c r="B279" s="404" t="s">
        <v>1032</v>
      </c>
      <c r="C279" s="405">
        <v>74425942.530000001</v>
      </c>
      <c r="D279" s="397">
        <v>18230631</v>
      </c>
      <c r="E279" s="405"/>
    </row>
    <row r="280" spans="1:5">
      <c r="A280" s="404">
        <v>18230691</v>
      </c>
      <c r="B280" s="404" t="s">
        <v>697</v>
      </c>
      <c r="C280" s="405">
        <v>-474402.14</v>
      </c>
      <c r="D280" s="397">
        <v>18230691</v>
      </c>
      <c r="E280" s="405"/>
    </row>
    <row r="281" spans="1:5">
      <c r="A281" s="404">
        <v>18230711</v>
      </c>
      <c r="B281" s="404" t="s">
        <v>523</v>
      </c>
      <c r="C281" s="405">
        <v>29551324</v>
      </c>
      <c r="D281" s="397">
        <v>18230711</v>
      </c>
      <c r="E281" s="405"/>
    </row>
    <row r="282" spans="1:5">
      <c r="A282" s="404">
        <v>18230721</v>
      </c>
      <c r="B282" s="404" t="s">
        <v>524</v>
      </c>
      <c r="C282" s="405">
        <v>-29551324</v>
      </c>
      <c r="D282" s="397">
        <v>18230721</v>
      </c>
      <c r="E282" s="405"/>
    </row>
    <row r="283" spans="1:5">
      <c r="A283" s="404">
        <v>18230731</v>
      </c>
      <c r="B283" s="404" t="s">
        <v>984</v>
      </c>
      <c r="C283" s="405">
        <v>9957561</v>
      </c>
      <c r="D283" s="397">
        <v>18230731</v>
      </c>
      <c r="E283" s="405"/>
    </row>
    <row r="284" spans="1:5">
      <c r="A284" s="404">
        <v>18230741</v>
      </c>
      <c r="B284" s="404" t="s">
        <v>110</v>
      </c>
      <c r="C284" s="405">
        <v>-9957561</v>
      </c>
      <c r="D284" s="397">
        <v>18230741</v>
      </c>
      <c r="E284" s="405"/>
    </row>
    <row r="285" spans="1:5">
      <c r="A285" s="404">
        <v>18230751</v>
      </c>
      <c r="B285" s="404" t="s">
        <v>132</v>
      </c>
      <c r="C285" s="405">
        <v>-12375488</v>
      </c>
      <c r="D285" s="397">
        <v>18230751</v>
      </c>
      <c r="E285" s="405"/>
    </row>
    <row r="286" spans="1:5">
      <c r="A286" s="404">
        <v>18230761</v>
      </c>
      <c r="B286" s="404" t="s">
        <v>133</v>
      </c>
      <c r="C286" s="405">
        <v>12375488</v>
      </c>
      <c r="D286" s="397">
        <v>18230761</v>
      </c>
      <c r="E286" s="405"/>
    </row>
    <row r="287" spans="1:5">
      <c r="A287" s="404">
        <v>18230771</v>
      </c>
      <c r="B287" s="404" t="s">
        <v>464</v>
      </c>
      <c r="C287" s="405">
        <v>5706703</v>
      </c>
      <c r="D287" s="397">
        <v>18230771</v>
      </c>
    </row>
    <row r="288" spans="1:5">
      <c r="A288" s="404">
        <v>18230781</v>
      </c>
      <c r="B288" s="404" t="s">
        <v>410</v>
      </c>
      <c r="C288" s="405">
        <v>-5706703</v>
      </c>
      <c r="D288" s="397">
        <v>18230781</v>
      </c>
      <c r="E288" s="405"/>
    </row>
    <row r="289" spans="1:5">
      <c r="A289" s="404">
        <v>18230791</v>
      </c>
      <c r="B289" s="404" t="s">
        <v>182</v>
      </c>
      <c r="C289" s="405">
        <v>3858376</v>
      </c>
      <c r="D289" s="397">
        <v>18230791</v>
      </c>
      <c r="E289" s="405"/>
    </row>
    <row r="290" spans="1:5">
      <c r="A290" s="404">
        <v>18230811</v>
      </c>
      <c r="B290" s="404" t="s">
        <v>901</v>
      </c>
      <c r="C290" s="405">
        <v>-668533</v>
      </c>
      <c r="D290" s="397">
        <v>18230811</v>
      </c>
      <c r="E290" s="405"/>
    </row>
    <row r="291" spans="1:5">
      <c r="A291" s="404">
        <v>18230821</v>
      </c>
      <c r="B291" s="404" t="s">
        <v>902</v>
      </c>
      <c r="C291" s="405">
        <v>671033</v>
      </c>
      <c r="D291" s="397">
        <v>18230821</v>
      </c>
      <c r="E291" s="405"/>
    </row>
    <row r="292" spans="1:5">
      <c r="A292" s="404">
        <v>18230831</v>
      </c>
      <c r="B292" s="404" t="s">
        <v>798</v>
      </c>
      <c r="C292" s="405">
        <v>-30212669</v>
      </c>
      <c r="D292" s="397">
        <v>18230831</v>
      </c>
      <c r="E292" s="405"/>
    </row>
    <row r="293" spans="1:5">
      <c r="A293" s="404">
        <v>18230841</v>
      </c>
      <c r="B293" s="404" t="s">
        <v>377</v>
      </c>
      <c r="C293" s="405">
        <v>30212669</v>
      </c>
      <c r="D293" s="397">
        <v>18230841</v>
      </c>
      <c r="E293" s="405"/>
    </row>
    <row r="294" spans="1:5">
      <c r="A294" s="404">
        <v>18230851</v>
      </c>
      <c r="B294" s="404" t="s">
        <v>613</v>
      </c>
      <c r="C294" s="405">
        <v>-1764924</v>
      </c>
      <c r="D294" s="397">
        <v>18230851</v>
      </c>
      <c r="E294" s="405"/>
    </row>
    <row r="295" spans="1:5">
      <c r="A295" s="404">
        <v>18230861</v>
      </c>
      <c r="B295" s="404" t="s">
        <v>614</v>
      </c>
      <c r="C295" s="405">
        <v>1764924</v>
      </c>
      <c r="D295" s="397">
        <v>18230861</v>
      </c>
      <c r="E295" s="405"/>
    </row>
    <row r="296" spans="1:5">
      <c r="A296" s="404">
        <v>18230871</v>
      </c>
      <c r="B296" s="404" t="s">
        <v>84</v>
      </c>
      <c r="C296" s="405">
        <v>30270096</v>
      </c>
      <c r="D296" s="397">
        <v>18230871</v>
      </c>
      <c r="E296" s="405"/>
    </row>
    <row r="297" spans="1:5">
      <c r="A297" s="404">
        <v>18230881</v>
      </c>
      <c r="B297" s="404" t="s">
        <v>85</v>
      </c>
      <c r="C297" s="405">
        <v>-30270096</v>
      </c>
      <c r="D297" s="397">
        <v>18230881</v>
      </c>
      <c r="E297" s="405"/>
    </row>
    <row r="298" spans="1:5">
      <c r="A298" s="404">
        <v>18230891</v>
      </c>
      <c r="B298" s="404" t="s">
        <v>481</v>
      </c>
      <c r="C298" s="405">
        <v>36163528</v>
      </c>
      <c r="D298" s="397">
        <v>18230891</v>
      </c>
      <c r="E298" s="405"/>
    </row>
    <row r="299" spans="1:5">
      <c r="A299" s="404">
        <v>18230971</v>
      </c>
      <c r="B299" s="404" t="s">
        <v>756</v>
      </c>
      <c r="C299" s="405">
        <v>2749643.08</v>
      </c>
      <c r="D299" s="397">
        <v>18230971</v>
      </c>
      <c r="E299" s="405"/>
    </row>
    <row r="300" spans="1:5">
      <c r="A300" s="404">
        <v>18230981</v>
      </c>
      <c r="B300" s="404" t="s">
        <v>483</v>
      </c>
      <c r="C300" s="405">
        <v>-36163528</v>
      </c>
      <c r="D300" s="397">
        <v>18230981</v>
      </c>
      <c r="E300" s="405"/>
    </row>
    <row r="301" spans="1:5">
      <c r="A301" s="404">
        <v>18231051</v>
      </c>
      <c r="B301" s="404" t="s">
        <v>1206</v>
      </c>
      <c r="C301" s="405">
        <v>-34827817</v>
      </c>
      <c r="D301" s="397">
        <v>18231051</v>
      </c>
      <c r="E301" s="405"/>
    </row>
    <row r="302" spans="1:5">
      <c r="A302" s="404">
        <v>18231061</v>
      </c>
      <c r="B302" s="404" t="s">
        <v>1207</v>
      </c>
      <c r="C302" s="405">
        <v>34827817</v>
      </c>
      <c r="D302" s="397">
        <v>18231061</v>
      </c>
      <c r="E302" s="405"/>
    </row>
    <row r="303" spans="1:5">
      <c r="A303" s="404">
        <v>18231081</v>
      </c>
      <c r="B303" s="404" t="s">
        <v>1351</v>
      </c>
      <c r="C303" s="405">
        <v>-25644564</v>
      </c>
      <c r="D303" s="397">
        <v>18231081</v>
      </c>
      <c r="E303" s="405"/>
    </row>
    <row r="304" spans="1:5">
      <c r="A304" s="404">
        <v>18231091</v>
      </c>
      <c r="B304" s="404" t="s">
        <v>1352</v>
      </c>
      <c r="C304" s="405">
        <v>25644564</v>
      </c>
      <c r="D304" s="397">
        <v>18231091</v>
      </c>
      <c r="E304" s="405"/>
    </row>
    <row r="305" spans="1:5">
      <c r="A305" s="404">
        <v>18231141</v>
      </c>
      <c r="B305" s="404" t="s">
        <v>1577</v>
      </c>
      <c r="C305" s="405">
        <v>-37811937</v>
      </c>
      <c r="D305" s="397">
        <v>18231141</v>
      </c>
      <c r="E305" s="405"/>
    </row>
    <row r="306" spans="1:5">
      <c r="A306" s="404">
        <v>18231151</v>
      </c>
      <c r="B306" s="404" t="s">
        <v>1578</v>
      </c>
      <c r="C306" s="405">
        <v>37811937</v>
      </c>
      <c r="D306" s="397">
        <v>18231151</v>
      </c>
      <c r="E306" s="405"/>
    </row>
    <row r="307" spans="1:5">
      <c r="A307" s="404">
        <v>18231161</v>
      </c>
      <c r="B307" s="404" t="s">
        <v>1824</v>
      </c>
      <c r="C307" s="405">
        <v>40127111</v>
      </c>
      <c r="D307" s="397">
        <v>18231161</v>
      </c>
      <c r="E307" s="405"/>
    </row>
    <row r="308" spans="1:5">
      <c r="A308" s="404">
        <v>18231171</v>
      </c>
      <c r="B308" s="404" t="s">
        <v>1825</v>
      </c>
      <c r="C308" s="405">
        <v>-40127111</v>
      </c>
      <c r="D308" s="397">
        <v>18231171</v>
      </c>
      <c r="E308" s="405"/>
    </row>
    <row r="309" spans="1:5">
      <c r="A309" s="404">
        <v>18231181</v>
      </c>
      <c r="B309" s="404" t="s">
        <v>1991</v>
      </c>
      <c r="C309" s="405">
        <v>4975597</v>
      </c>
      <c r="D309" s="397">
        <v>18231181</v>
      </c>
      <c r="E309" s="405"/>
    </row>
    <row r="310" spans="1:5">
      <c r="A310" s="404">
        <v>18231191</v>
      </c>
      <c r="B310" s="404" t="s">
        <v>1992</v>
      </c>
      <c r="C310" s="405">
        <v>-4975597</v>
      </c>
      <c r="D310" s="397">
        <v>18231191</v>
      </c>
      <c r="E310" s="405"/>
    </row>
    <row r="311" spans="1:5">
      <c r="A311" s="404">
        <v>18232221</v>
      </c>
      <c r="B311" s="404" t="s">
        <v>851</v>
      </c>
      <c r="C311" s="405">
        <v>198375.75</v>
      </c>
      <c r="D311" s="397">
        <v>18232221</v>
      </c>
      <c r="E311" s="405"/>
    </row>
    <row r="312" spans="1:5">
      <c r="A312" s="404">
        <v>18232251</v>
      </c>
      <c r="B312" s="404" t="s">
        <v>852</v>
      </c>
      <c r="C312" s="405">
        <v>2142305.36</v>
      </c>
      <c r="D312" s="397">
        <v>18232251</v>
      </c>
      <c r="E312" s="405"/>
    </row>
    <row r="313" spans="1:5">
      <c r="A313" s="404">
        <v>18232261</v>
      </c>
      <c r="B313" s="404" t="s">
        <v>887</v>
      </c>
      <c r="C313" s="405">
        <v>51688.56</v>
      </c>
      <c r="D313" s="397">
        <v>18232261</v>
      </c>
      <c r="E313" s="405"/>
    </row>
    <row r="314" spans="1:5">
      <c r="A314" s="404">
        <v>18232271</v>
      </c>
      <c r="B314" s="404" t="s">
        <v>853</v>
      </c>
      <c r="C314" s="405">
        <v>348525.61</v>
      </c>
      <c r="D314" s="397">
        <v>18232271</v>
      </c>
      <c r="E314" s="405"/>
    </row>
    <row r="315" spans="1:5">
      <c r="A315" s="404">
        <v>18232301</v>
      </c>
      <c r="B315" s="404" t="s">
        <v>1422</v>
      </c>
      <c r="C315" s="405">
        <v>71407293.370000005</v>
      </c>
      <c r="D315" s="397">
        <v>18232301</v>
      </c>
      <c r="E315" s="405"/>
    </row>
    <row r="316" spans="1:5">
      <c r="A316" s="404">
        <v>18232311</v>
      </c>
      <c r="B316" s="404" t="s">
        <v>1423</v>
      </c>
      <c r="C316" s="405">
        <v>15087954</v>
      </c>
      <c r="D316" s="397">
        <v>18232311</v>
      </c>
      <c r="E316" s="405"/>
    </row>
    <row r="317" spans="1:5">
      <c r="A317" s="404">
        <v>18232321</v>
      </c>
      <c r="B317" s="404" t="s">
        <v>1424</v>
      </c>
      <c r="C317" s="405">
        <v>2249999.81</v>
      </c>
      <c r="D317" s="397">
        <v>18232321</v>
      </c>
      <c r="E317" s="405"/>
    </row>
    <row r="318" spans="1:5">
      <c r="A318" s="404">
        <v>18232331</v>
      </c>
      <c r="B318" s="404" t="s">
        <v>1435</v>
      </c>
      <c r="C318" s="405">
        <v>3749686.62</v>
      </c>
      <c r="D318" s="397">
        <v>18232331</v>
      </c>
      <c r="E318" s="405"/>
    </row>
    <row r="319" spans="1:5">
      <c r="A319" s="404">
        <v>18233061</v>
      </c>
      <c r="B319" s="404" t="s">
        <v>854</v>
      </c>
      <c r="C319" s="405">
        <v>20000</v>
      </c>
      <c r="D319" s="397">
        <v>18233061</v>
      </c>
      <c r="E319" s="405"/>
    </row>
    <row r="320" spans="1:5">
      <c r="A320" s="404">
        <v>18233091</v>
      </c>
      <c r="B320" s="404" t="s">
        <v>855</v>
      </c>
      <c r="C320" s="405">
        <v>198092.16</v>
      </c>
      <c r="D320" s="397">
        <v>18233091</v>
      </c>
      <c r="E320" s="405"/>
    </row>
    <row r="321" spans="1:5">
      <c r="A321" s="404">
        <v>18235521</v>
      </c>
      <c r="B321" s="404" t="s">
        <v>1108</v>
      </c>
      <c r="C321" s="405">
        <v>27963016.879999999</v>
      </c>
      <c r="D321" s="397">
        <v>18235521</v>
      </c>
      <c r="E321" s="405"/>
    </row>
    <row r="322" spans="1:5">
      <c r="A322" s="404">
        <v>18236021</v>
      </c>
      <c r="B322" s="404" t="s">
        <v>11</v>
      </c>
      <c r="C322" s="405">
        <v>15256064.07</v>
      </c>
      <c r="D322" s="397">
        <v>18236021</v>
      </c>
      <c r="E322" s="405"/>
    </row>
    <row r="323" spans="1:5">
      <c r="A323" s="404">
        <v>18236031</v>
      </c>
      <c r="B323" s="404" t="s">
        <v>12</v>
      </c>
      <c r="C323" s="405">
        <v>2873005.76</v>
      </c>
      <c r="D323" s="397">
        <v>18236031</v>
      </c>
      <c r="E323" s="405"/>
    </row>
    <row r="324" spans="1:5">
      <c r="A324" s="404">
        <v>18236041</v>
      </c>
      <c r="B324" s="404" t="s">
        <v>13</v>
      </c>
      <c r="C324" s="405">
        <v>-228709.77</v>
      </c>
      <c r="D324" s="397">
        <v>18236041</v>
      </c>
      <c r="E324" s="405"/>
    </row>
    <row r="325" spans="1:5">
      <c r="A325" s="404">
        <v>18236051</v>
      </c>
      <c r="B325" s="404" t="s">
        <v>657</v>
      </c>
      <c r="C325" s="405">
        <v>107024.51</v>
      </c>
      <c r="D325" s="397">
        <v>18236051</v>
      </c>
      <c r="E325" s="405"/>
    </row>
    <row r="326" spans="1:5">
      <c r="A326" s="404">
        <v>18236061</v>
      </c>
      <c r="B326" s="404" t="s">
        <v>155</v>
      </c>
      <c r="C326" s="405">
        <v>1031542.85</v>
      </c>
      <c r="D326" s="397">
        <v>18236061</v>
      </c>
      <c r="E326" s="405"/>
    </row>
    <row r="327" spans="1:5">
      <c r="A327" s="404">
        <v>18236071</v>
      </c>
      <c r="B327" s="404" t="s">
        <v>156</v>
      </c>
      <c r="C327" s="405">
        <v>671052.84</v>
      </c>
      <c r="D327" s="397">
        <v>18236071</v>
      </c>
      <c r="E327" s="405"/>
    </row>
    <row r="328" spans="1:5">
      <c r="A328" s="404">
        <v>18236091</v>
      </c>
      <c r="B328" s="404" t="s">
        <v>757</v>
      </c>
      <c r="C328" s="405">
        <v>-100555.3</v>
      </c>
      <c r="D328" s="397">
        <v>18236091</v>
      </c>
      <c r="E328" s="405"/>
    </row>
    <row r="329" spans="1:5">
      <c r="A329" s="404">
        <v>18236101</v>
      </c>
      <c r="B329" s="404" t="s">
        <v>779</v>
      </c>
      <c r="C329" s="405">
        <v>3769772.47</v>
      </c>
      <c r="D329" s="397">
        <v>18236101</v>
      </c>
      <c r="E329" s="405"/>
    </row>
    <row r="330" spans="1:5">
      <c r="A330" s="404">
        <v>18236111</v>
      </c>
      <c r="B330" s="404" t="s">
        <v>1844</v>
      </c>
      <c r="C330" s="405">
        <v>54257.84</v>
      </c>
      <c r="D330" s="397">
        <v>18236111</v>
      </c>
      <c r="E330" s="405"/>
    </row>
    <row r="331" spans="1:5">
      <c r="A331" s="404">
        <v>18237112</v>
      </c>
      <c r="B331" s="404" t="s">
        <v>331</v>
      </c>
      <c r="C331" s="405">
        <v>279321.2</v>
      </c>
      <c r="D331" s="397">
        <v>18237112</v>
      </c>
      <c r="E331" s="405"/>
    </row>
    <row r="332" spans="1:5">
      <c r="A332" s="404">
        <v>18237122</v>
      </c>
      <c r="B332" s="404" t="s">
        <v>512</v>
      </c>
      <c r="C332" s="405">
        <v>169602.13</v>
      </c>
      <c r="D332" s="397">
        <v>18237122</v>
      </c>
      <c r="E332" s="405"/>
    </row>
    <row r="333" spans="1:5">
      <c r="A333" s="404">
        <v>18237132</v>
      </c>
      <c r="B333" s="404" t="s">
        <v>20</v>
      </c>
      <c r="C333" s="405">
        <v>133750.43</v>
      </c>
      <c r="D333" s="397">
        <v>18237132</v>
      </c>
      <c r="E333" s="405"/>
    </row>
    <row r="334" spans="1:5">
      <c r="A334" s="404">
        <v>18237142</v>
      </c>
      <c r="B334" s="404" t="s">
        <v>21</v>
      </c>
      <c r="C334" s="405">
        <v>53995.63</v>
      </c>
      <c r="D334" s="397">
        <v>18237142</v>
      </c>
    </row>
    <row r="335" spans="1:5">
      <c r="A335" s="404">
        <v>18237152</v>
      </c>
      <c r="B335" s="404" t="s">
        <v>154</v>
      </c>
      <c r="C335" s="405">
        <v>67987.45</v>
      </c>
      <c r="D335" s="397">
        <v>18237152</v>
      </c>
      <c r="E335" s="405"/>
    </row>
    <row r="336" spans="1:5">
      <c r="A336" s="404">
        <v>18238031</v>
      </c>
      <c r="B336" s="404" t="s">
        <v>1693</v>
      </c>
      <c r="C336" s="405">
        <v>14568941.83</v>
      </c>
      <c r="D336" s="397">
        <v>18238031</v>
      </c>
    </row>
    <row r="337" spans="1:5">
      <c r="A337" s="404">
        <v>18238032</v>
      </c>
      <c r="B337" s="404" t="s">
        <v>1693</v>
      </c>
      <c r="C337" s="405">
        <v>5471317.8099999996</v>
      </c>
      <c r="D337" s="397">
        <v>18238032</v>
      </c>
    </row>
    <row r="338" spans="1:5">
      <c r="A338" s="404">
        <v>18238041</v>
      </c>
      <c r="B338" s="404" t="s">
        <v>1694</v>
      </c>
      <c r="C338" s="405">
        <v>11796802</v>
      </c>
      <c r="D338" s="397">
        <v>18238041</v>
      </c>
    </row>
    <row r="339" spans="1:5">
      <c r="A339" s="404">
        <v>18238042</v>
      </c>
      <c r="B339" s="404" t="s">
        <v>1695</v>
      </c>
      <c r="C339" s="405">
        <v>2933078</v>
      </c>
      <c r="D339" s="397">
        <v>18238042</v>
      </c>
      <c r="E339" s="405"/>
    </row>
    <row r="340" spans="1:5">
      <c r="A340" s="404">
        <v>18238141</v>
      </c>
      <c r="B340" s="404" t="s">
        <v>1880</v>
      </c>
      <c r="C340" s="405">
        <v>24932955.899999999</v>
      </c>
      <c r="D340" s="397">
        <v>18238141</v>
      </c>
      <c r="E340" s="405"/>
    </row>
    <row r="341" spans="1:5">
      <c r="A341" s="404">
        <v>18238142</v>
      </c>
      <c r="B341" s="404" t="s">
        <v>1879</v>
      </c>
      <c r="C341" s="405">
        <v>40029652.009999998</v>
      </c>
      <c r="D341" s="397">
        <v>18238142</v>
      </c>
      <c r="E341" s="405"/>
    </row>
    <row r="342" spans="1:5">
      <c r="A342" s="404">
        <v>18238151</v>
      </c>
      <c r="B342" s="404" t="s">
        <v>1779</v>
      </c>
      <c r="C342" s="405">
        <v>6135616.3799999999</v>
      </c>
      <c r="D342" s="397">
        <v>18238151</v>
      </c>
      <c r="E342" s="405"/>
    </row>
    <row r="343" spans="1:5">
      <c r="A343" s="404">
        <v>18238152</v>
      </c>
      <c r="B343" s="404" t="s">
        <v>1709</v>
      </c>
      <c r="C343" s="405">
        <v>7974280.1900000004</v>
      </c>
      <c r="D343" s="397">
        <v>18238152</v>
      </c>
    </row>
    <row r="344" spans="1:5">
      <c r="A344" s="404">
        <v>18238161</v>
      </c>
      <c r="B344" s="404" t="s">
        <v>1692</v>
      </c>
      <c r="C344" s="405">
        <v>331727.90999999997</v>
      </c>
      <c r="D344" s="397">
        <v>18238161</v>
      </c>
    </row>
    <row r="345" spans="1:5">
      <c r="A345" s="404">
        <v>18238162</v>
      </c>
      <c r="B345" s="404" t="s">
        <v>1956</v>
      </c>
      <c r="C345" s="405">
        <v>632459.47</v>
      </c>
      <c r="D345" s="397">
        <v>18238162</v>
      </c>
    </row>
    <row r="346" spans="1:5">
      <c r="A346" s="404">
        <v>18238171</v>
      </c>
      <c r="B346" s="404" t="s">
        <v>1859</v>
      </c>
      <c r="C346" s="405">
        <v>166426.49</v>
      </c>
      <c r="D346" s="397">
        <v>18238171</v>
      </c>
      <c r="E346" s="405"/>
    </row>
    <row r="347" spans="1:5">
      <c r="A347" s="404">
        <v>18238172</v>
      </c>
      <c r="B347" s="404" t="s">
        <v>1710</v>
      </c>
      <c r="C347" s="405">
        <v>172434.46</v>
      </c>
      <c r="D347" s="397">
        <v>18238172</v>
      </c>
      <c r="E347" s="405"/>
    </row>
    <row r="348" spans="1:5">
      <c r="A348" s="404">
        <v>18238181</v>
      </c>
      <c r="B348" s="404" t="s">
        <v>1820</v>
      </c>
      <c r="C348" s="405">
        <v>300434.87</v>
      </c>
      <c r="D348" s="397">
        <v>18238181</v>
      </c>
      <c r="E348" s="405"/>
    </row>
    <row r="349" spans="1:5">
      <c r="A349" s="404">
        <v>18238191</v>
      </c>
      <c r="B349" s="404" t="s">
        <v>1821</v>
      </c>
      <c r="C349" s="405">
        <v>2321526.91</v>
      </c>
      <c r="D349" s="397">
        <v>18238191</v>
      </c>
    </row>
    <row r="350" spans="1:5">
      <c r="A350" s="404">
        <v>18238211</v>
      </c>
      <c r="B350" s="404" t="s">
        <v>1814</v>
      </c>
      <c r="C350" s="405">
        <v>19069.28</v>
      </c>
      <c r="D350" s="397">
        <v>18238211</v>
      </c>
      <c r="E350" s="405"/>
    </row>
    <row r="351" spans="1:5">
      <c r="A351" s="404">
        <v>18238221</v>
      </c>
      <c r="B351" s="404" t="s">
        <v>1815</v>
      </c>
      <c r="C351" s="405">
        <v>45974.63</v>
      </c>
      <c r="D351" s="397">
        <v>18238221</v>
      </c>
      <c r="E351" s="405"/>
    </row>
    <row r="352" spans="1:5">
      <c r="A352" s="404">
        <v>18238311</v>
      </c>
      <c r="B352" s="404" t="s">
        <v>1780</v>
      </c>
      <c r="C352" s="405">
        <v>19588497.760000002</v>
      </c>
      <c r="D352" s="397">
        <v>18238311</v>
      </c>
      <c r="E352" s="405"/>
    </row>
    <row r="353" spans="1:5">
      <c r="A353" s="404">
        <v>18238321</v>
      </c>
      <c r="B353" s="404" t="s">
        <v>1781</v>
      </c>
      <c r="C353" s="405">
        <v>2244502.9</v>
      </c>
      <c r="D353" s="397">
        <v>18238321</v>
      </c>
      <c r="E353" s="405"/>
    </row>
    <row r="354" spans="1:5">
      <c r="A354" s="404">
        <v>18238331</v>
      </c>
      <c r="B354" s="404" t="s">
        <v>1786</v>
      </c>
      <c r="C354" s="405">
        <v>8813741.7200000007</v>
      </c>
      <c r="D354" s="397">
        <v>18238331</v>
      </c>
    </row>
    <row r="355" spans="1:5">
      <c r="A355" s="404">
        <v>18239001</v>
      </c>
      <c r="B355" s="404" t="s">
        <v>1024</v>
      </c>
      <c r="C355" s="405">
        <v>98910640.340000004</v>
      </c>
      <c r="D355" s="397">
        <v>18239001</v>
      </c>
    </row>
    <row r="356" spans="1:5">
      <c r="A356" s="404">
        <v>18239002</v>
      </c>
      <c r="B356" s="404" t="s">
        <v>1025</v>
      </c>
      <c r="C356" s="405">
        <v>31889691.789999999</v>
      </c>
      <c r="D356" s="397">
        <v>18239002</v>
      </c>
      <c r="E356" s="405"/>
    </row>
    <row r="357" spans="1:5">
      <c r="A357" s="404">
        <v>18239011</v>
      </c>
      <c r="B357" s="404" t="s">
        <v>290</v>
      </c>
      <c r="C357" s="405">
        <v>3100848.83</v>
      </c>
      <c r="D357" s="397">
        <v>18239011</v>
      </c>
      <c r="E357" s="405"/>
    </row>
    <row r="358" spans="1:5">
      <c r="A358" s="404">
        <v>18239012</v>
      </c>
      <c r="B358" s="404" t="s">
        <v>291</v>
      </c>
      <c r="C358" s="405">
        <v>1226707.17</v>
      </c>
      <c r="D358" s="397">
        <v>18239012</v>
      </c>
      <c r="E358" s="405"/>
    </row>
    <row r="359" spans="1:5">
      <c r="A359" s="404">
        <v>18239021</v>
      </c>
      <c r="B359" s="404" t="s">
        <v>1026</v>
      </c>
      <c r="C359" s="405">
        <v>22379881.789999999</v>
      </c>
      <c r="D359" s="397">
        <v>18239021</v>
      </c>
      <c r="E359" s="405"/>
    </row>
    <row r="360" spans="1:5">
      <c r="A360" s="404">
        <v>18239022</v>
      </c>
      <c r="B360" s="404" t="s">
        <v>1027</v>
      </c>
      <c r="C360" s="405">
        <v>8576036.1999999993</v>
      </c>
      <c r="D360" s="397">
        <v>18239022</v>
      </c>
    </row>
    <row r="361" spans="1:5">
      <c r="A361" s="404">
        <v>18239031</v>
      </c>
      <c r="B361" s="404" t="s">
        <v>472</v>
      </c>
      <c r="C361" s="405">
        <v>-124391370.95999999</v>
      </c>
      <c r="D361" s="397">
        <v>18239031</v>
      </c>
      <c r="E361" s="405"/>
    </row>
    <row r="362" spans="1:5">
      <c r="A362" s="404">
        <v>18239032</v>
      </c>
      <c r="B362" s="404" t="s">
        <v>473</v>
      </c>
      <c r="C362" s="405">
        <v>-41692435.159999996</v>
      </c>
      <c r="D362" s="397">
        <v>18239032</v>
      </c>
      <c r="E362" s="405"/>
    </row>
    <row r="363" spans="1:5">
      <c r="A363" s="404">
        <v>18239061</v>
      </c>
      <c r="B363" s="404" t="s">
        <v>929</v>
      </c>
      <c r="C363" s="405">
        <v>827137</v>
      </c>
      <c r="D363" s="397">
        <v>18239061</v>
      </c>
      <c r="E363" s="405"/>
    </row>
    <row r="364" spans="1:5">
      <c r="A364" s="404">
        <v>18239081</v>
      </c>
      <c r="B364" s="404" t="s">
        <v>2035</v>
      </c>
      <c r="C364" s="405">
        <v>5887758.5199999996</v>
      </c>
      <c r="D364" s="397">
        <v>18239081</v>
      </c>
      <c r="E364" s="405"/>
    </row>
    <row r="365" spans="1:5">
      <c r="A365" s="404">
        <v>18239082</v>
      </c>
      <c r="B365" s="404" t="s">
        <v>2036</v>
      </c>
      <c r="C365" s="405">
        <v>10701971.689999999</v>
      </c>
      <c r="D365" s="397">
        <v>18239082</v>
      </c>
    </row>
    <row r="366" spans="1:5">
      <c r="A366" s="399" t="s">
        <v>2045</v>
      </c>
      <c r="B366" s="406" t="s">
        <v>2037</v>
      </c>
      <c r="C366" s="407">
        <v>5226989.49</v>
      </c>
      <c r="D366" s="408" t="e">
        <v>#N/A</v>
      </c>
    </row>
    <row r="367" spans="1:5">
      <c r="A367" s="404">
        <v>18239092</v>
      </c>
      <c r="B367" s="404" t="s">
        <v>1869</v>
      </c>
      <c r="C367" s="405">
        <v>5117110.07</v>
      </c>
      <c r="D367" s="397">
        <v>18239092</v>
      </c>
    </row>
    <row r="368" spans="1:5">
      <c r="A368" s="404">
        <v>18239101</v>
      </c>
      <c r="B368" s="404" t="s">
        <v>2038</v>
      </c>
      <c r="C368" s="405">
        <v>1074933.1499999999</v>
      </c>
      <c r="D368" s="397">
        <v>18239101</v>
      </c>
    </row>
    <row r="369" spans="1:5">
      <c r="A369" s="404">
        <v>18400013</v>
      </c>
      <c r="B369" s="404" t="s">
        <v>939</v>
      </c>
      <c r="C369" s="405">
        <v>20574.3</v>
      </c>
      <c r="D369" s="397">
        <v>18400013</v>
      </c>
    </row>
    <row r="370" spans="1:5">
      <c r="A370" s="404">
        <v>18500003</v>
      </c>
      <c r="B370" s="404" t="s">
        <v>342</v>
      </c>
      <c r="C370" s="405">
        <v>5789.27</v>
      </c>
      <c r="D370" s="397">
        <v>18500003</v>
      </c>
      <c r="E370" s="405"/>
    </row>
    <row r="371" spans="1:5">
      <c r="A371" s="404">
        <v>18600013</v>
      </c>
      <c r="B371" s="404" t="s">
        <v>692</v>
      </c>
      <c r="C371" s="405">
        <v>1614743.54</v>
      </c>
      <c r="D371" s="397">
        <v>18600013</v>
      </c>
      <c r="E371" s="405"/>
    </row>
    <row r="372" spans="1:5">
      <c r="A372" s="404">
        <v>18600053</v>
      </c>
      <c r="B372" s="404" t="s">
        <v>693</v>
      </c>
      <c r="C372" s="405">
        <v>3342817.29</v>
      </c>
      <c r="D372" s="397">
        <v>18600053</v>
      </c>
      <c r="E372" s="405"/>
    </row>
    <row r="373" spans="1:5">
      <c r="A373" s="404">
        <v>18600091</v>
      </c>
      <c r="B373" s="404" t="s">
        <v>1262</v>
      </c>
      <c r="C373" s="405">
        <v>7510.27</v>
      </c>
      <c r="D373" s="397">
        <v>18600091</v>
      </c>
      <c r="E373" s="405"/>
    </row>
    <row r="374" spans="1:5">
      <c r="A374" s="404">
        <v>18600122</v>
      </c>
      <c r="B374" s="404" t="s">
        <v>913</v>
      </c>
      <c r="C374" s="404">
        <v>484.69</v>
      </c>
      <c r="D374" s="397">
        <v>18600122</v>
      </c>
      <c r="E374" s="405"/>
    </row>
    <row r="375" spans="1:5">
      <c r="A375" s="404">
        <v>18600123</v>
      </c>
      <c r="B375" s="404" t="s">
        <v>111</v>
      </c>
      <c r="C375" s="404">
        <v>468.7</v>
      </c>
      <c r="D375" s="397">
        <v>18600123</v>
      </c>
    </row>
    <row r="376" spans="1:5">
      <c r="A376" s="404">
        <v>18600143</v>
      </c>
      <c r="B376" s="404" t="s">
        <v>1960</v>
      </c>
      <c r="C376" s="405">
        <v>20415.96</v>
      </c>
      <c r="D376" s="397">
        <v>18600143</v>
      </c>
    </row>
    <row r="377" spans="1:5">
      <c r="A377" s="404">
        <v>18600291</v>
      </c>
      <c r="B377" s="404" t="s">
        <v>1875</v>
      </c>
      <c r="C377" s="405">
        <v>12399.37</v>
      </c>
      <c r="D377" s="397">
        <v>18600291</v>
      </c>
      <c r="E377" s="405"/>
    </row>
    <row r="378" spans="1:5">
      <c r="A378" s="404">
        <v>18600403</v>
      </c>
      <c r="B378" s="404" t="s">
        <v>1633</v>
      </c>
      <c r="C378" s="405">
        <v>1913022.41</v>
      </c>
      <c r="D378" s="397">
        <v>18600403</v>
      </c>
      <c r="E378" s="405"/>
    </row>
    <row r="379" spans="1:5">
      <c r="A379" s="404">
        <v>18600512</v>
      </c>
      <c r="B379" s="404" t="s">
        <v>1481</v>
      </c>
      <c r="C379" s="405">
        <v>56692816.960000001</v>
      </c>
      <c r="D379" s="397">
        <v>18600512</v>
      </c>
      <c r="E379" s="405"/>
    </row>
    <row r="380" spans="1:5">
      <c r="A380" s="404">
        <v>18600561</v>
      </c>
      <c r="B380" s="404" t="s">
        <v>593</v>
      </c>
      <c r="C380" s="405">
        <v>8118542</v>
      </c>
      <c r="D380" s="397">
        <v>18600561</v>
      </c>
      <c r="E380" s="405"/>
    </row>
    <row r="381" spans="1:5">
      <c r="A381" s="404">
        <v>18600571</v>
      </c>
      <c r="B381" s="404" t="s">
        <v>739</v>
      </c>
      <c r="C381" s="405">
        <v>59728549.710000001</v>
      </c>
      <c r="D381" s="397">
        <v>18600571</v>
      </c>
      <c r="E381" s="405"/>
    </row>
    <row r="382" spans="1:5">
      <c r="A382" s="404">
        <v>18600573</v>
      </c>
      <c r="B382" s="404" t="s">
        <v>1971</v>
      </c>
      <c r="C382" s="405">
        <v>5142565</v>
      </c>
      <c r="D382" s="397">
        <v>18600573</v>
      </c>
      <c r="E382" s="405"/>
    </row>
    <row r="383" spans="1:5">
      <c r="A383" s="404">
        <v>18600751</v>
      </c>
      <c r="B383" s="404" t="s">
        <v>1310</v>
      </c>
      <c r="C383" s="405">
        <v>2547165.4300000002</v>
      </c>
      <c r="D383" s="397">
        <v>18600751</v>
      </c>
      <c r="E383" s="405"/>
    </row>
    <row r="384" spans="1:5">
      <c r="A384" s="404">
        <v>18600761</v>
      </c>
      <c r="B384" s="404" t="s">
        <v>1311</v>
      </c>
      <c r="C384" s="405">
        <v>1091187.68</v>
      </c>
      <c r="D384" s="397">
        <v>18600761</v>
      </c>
      <c r="E384" s="405"/>
    </row>
    <row r="385" spans="1:5">
      <c r="A385" s="404">
        <v>18600771</v>
      </c>
      <c r="B385" s="404" t="s">
        <v>1458</v>
      </c>
      <c r="C385" s="405">
        <v>2629933.75</v>
      </c>
      <c r="D385" s="397">
        <v>18600771</v>
      </c>
      <c r="E385" s="405"/>
    </row>
    <row r="386" spans="1:5">
      <c r="A386" s="404">
        <v>18600781</v>
      </c>
      <c r="B386" s="404" t="s">
        <v>1459</v>
      </c>
      <c r="C386" s="405">
        <v>1393823.46</v>
      </c>
      <c r="D386" s="397">
        <v>18600781</v>
      </c>
      <c r="E386" s="405"/>
    </row>
    <row r="387" spans="1:5">
      <c r="A387" s="404">
        <v>18600923</v>
      </c>
      <c r="B387" s="404" t="s">
        <v>1319</v>
      </c>
      <c r="C387" s="405">
        <v>-29322.25</v>
      </c>
      <c r="D387" s="397">
        <v>18600923</v>
      </c>
      <c r="E387" s="405"/>
    </row>
    <row r="388" spans="1:5">
      <c r="A388" s="404">
        <v>18600941</v>
      </c>
      <c r="B388" s="404" t="s">
        <v>1898</v>
      </c>
      <c r="C388" s="405">
        <v>44997.440000000002</v>
      </c>
      <c r="D388" s="397">
        <v>18600941</v>
      </c>
      <c r="E388" s="405"/>
    </row>
    <row r="389" spans="1:5">
      <c r="A389" s="404">
        <v>18600943</v>
      </c>
      <c r="B389" s="404" t="s">
        <v>1899</v>
      </c>
      <c r="C389" s="405">
        <v>399144.52</v>
      </c>
      <c r="D389" s="397">
        <v>18600943</v>
      </c>
      <c r="E389" s="405"/>
    </row>
    <row r="390" spans="1:5">
      <c r="A390" s="404">
        <v>18601013</v>
      </c>
      <c r="B390" s="404" t="s">
        <v>1997</v>
      </c>
      <c r="C390" s="405">
        <v>112637.5</v>
      </c>
      <c r="D390" s="397">
        <v>18601013</v>
      </c>
      <c r="E390" s="405"/>
    </row>
    <row r="391" spans="1:5">
      <c r="A391" s="404">
        <v>18601021</v>
      </c>
      <c r="B391" s="404" t="s">
        <v>1670</v>
      </c>
      <c r="C391" s="405">
        <v>581827.38</v>
      </c>
      <c r="D391" s="397">
        <v>18601021</v>
      </c>
      <c r="E391" s="405"/>
    </row>
    <row r="392" spans="1:5">
      <c r="A392" s="404">
        <v>18601173</v>
      </c>
      <c r="B392" s="404" t="s">
        <v>1818</v>
      </c>
      <c r="C392" s="405">
        <v>162853.93</v>
      </c>
      <c r="D392" s="397">
        <v>18601173</v>
      </c>
      <c r="E392" s="405"/>
    </row>
    <row r="393" spans="1:5">
      <c r="A393" s="404">
        <v>18601502</v>
      </c>
      <c r="B393" s="404" t="s">
        <v>1635</v>
      </c>
      <c r="C393" s="405">
        <v>164655.79999999999</v>
      </c>
      <c r="D393" s="397">
        <v>18601502</v>
      </c>
      <c r="E393" s="405"/>
    </row>
    <row r="394" spans="1:5">
      <c r="A394" s="404">
        <v>18603003</v>
      </c>
      <c r="B394" s="404" t="s">
        <v>1897</v>
      </c>
      <c r="C394" s="405">
        <v>2743641.42</v>
      </c>
      <c r="D394" s="397">
        <v>18603003</v>
      </c>
      <c r="E394" s="405"/>
    </row>
    <row r="395" spans="1:5">
      <c r="A395" s="404">
        <v>18603011</v>
      </c>
      <c r="B395" s="404" t="s">
        <v>1855</v>
      </c>
      <c r="C395" s="405">
        <v>2075579.98</v>
      </c>
      <c r="D395" s="397">
        <v>18603011</v>
      </c>
      <c r="E395" s="405"/>
    </row>
    <row r="396" spans="1:5">
      <c r="A396" s="404">
        <v>18603021</v>
      </c>
      <c r="B396" s="404" t="s">
        <v>1876</v>
      </c>
      <c r="C396" s="405">
        <v>6234218.3799999999</v>
      </c>
      <c r="D396" s="397">
        <v>18603021</v>
      </c>
      <c r="E396" s="405"/>
    </row>
    <row r="397" spans="1:5">
      <c r="A397" s="404">
        <v>18603031</v>
      </c>
      <c r="B397" s="404" t="s">
        <v>1850</v>
      </c>
      <c r="C397" s="405">
        <v>2086223.31</v>
      </c>
      <c r="D397" s="397">
        <v>18603031</v>
      </c>
      <c r="E397" s="405"/>
    </row>
    <row r="398" spans="1:5">
      <c r="A398" s="404">
        <v>18603041</v>
      </c>
      <c r="B398" s="404" t="s">
        <v>1877</v>
      </c>
      <c r="C398" s="405">
        <v>1036233.88</v>
      </c>
      <c r="D398" s="397">
        <v>18603041</v>
      </c>
      <c r="E398" s="405"/>
    </row>
    <row r="399" spans="1:5">
      <c r="A399" s="404">
        <v>18603051</v>
      </c>
      <c r="B399" s="404" t="s">
        <v>1881</v>
      </c>
      <c r="C399" s="405">
        <v>967054.54</v>
      </c>
      <c r="D399" s="397">
        <v>18603051</v>
      </c>
      <c r="E399" s="405"/>
    </row>
    <row r="400" spans="1:5">
      <c r="A400" s="404">
        <v>18603061</v>
      </c>
      <c r="B400" s="404" t="s">
        <v>2010</v>
      </c>
      <c r="C400" s="405">
        <v>898092.78</v>
      </c>
      <c r="D400" s="397">
        <v>18603061</v>
      </c>
      <c r="E400" s="405"/>
    </row>
    <row r="401" spans="1:5">
      <c r="A401" s="394" t="s">
        <v>2018</v>
      </c>
      <c r="B401" s="406" t="s">
        <v>2011</v>
      </c>
      <c r="C401" s="407">
        <v>1603286.25</v>
      </c>
      <c r="D401" s="408" t="s">
        <v>2018</v>
      </c>
      <c r="E401" s="405"/>
    </row>
    <row r="402" spans="1:5">
      <c r="A402" s="404">
        <v>18603081</v>
      </c>
      <c r="B402" s="404" t="s">
        <v>2021</v>
      </c>
      <c r="C402" s="405">
        <v>10000</v>
      </c>
      <c r="D402" s="397">
        <v>18603081</v>
      </c>
      <c r="E402" s="405"/>
    </row>
    <row r="403" spans="1:5">
      <c r="A403" s="404">
        <v>18603091</v>
      </c>
      <c r="B403" s="404" t="s">
        <v>2022</v>
      </c>
      <c r="C403" s="405">
        <v>12500</v>
      </c>
      <c r="D403" s="397">
        <v>18603091</v>
      </c>
      <c r="E403" s="405"/>
    </row>
    <row r="404" spans="1:5">
      <c r="A404" s="404">
        <v>18605011</v>
      </c>
      <c r="B404" s="404" t="s">
        <v>1974</v>
      </c>
      <c r="C404" s="405">
        <v>2169385.08</v>
      </c>
      <c r="D404" s="397">
        <v>18605011</v>
      </c>
      <c r="E404" s="405"/>
    </row>
    <row r="405" spans="1:5">
      <c r="A405" s="404">
        <v>18605021</v>
      </c>
      <c r="B405" s="404" t="s">
        <v>2023</v>
      </c>
      <c r="C405" s="405">
        <v>3757321.25</v>
      </c>
      <c r="D405" s="397">
        <v>18605021</v>
      </c>
      <c r="E405" s="405"/>
    </row>
    <row r="406" spans="1:5">
      <c r="A406" s="404">
        <v>18605031</v>
      </c>
      <c r="B406" s="404" t="s">
        <v>2040</v>
      </c>
      <c r="C406" s="405">
        <v>1632223.4</v>
      </c>
      <c r="D406" s="397">
        <v>18605031</v>
      </c>
      <c r="E406" s="405"/>
    </row>
    <row r="407" spans="1:5">
      <c r="A407" s="406">
        <v>18605041</v>
      </c>
      <c r="B407" s="406" t="s">
        <v>2058</v>
      </c>
      <c r="C407" s="407">
        <v>1995059.91</v>
      </c>
      <c r="D407" s="408">
        <v>18605041</v>
      </c>
      <c r="E407" s="405"/>
    </row>
    <row r="408" spans="1:5">
      <c r="A408" s="404">
        <v>18608001</v>
      </c>
      <c r="B408" s="404" t="s">
        <v>856</v>
      </c>
      <c r="C408" s="405">
        <v>406899.88</v>
      </c>
      <c r="D408" s="397">
        <v>18608001</v>
      </c>
      <c r="E408" s="405"/>
    </row>
    <row r="409" spans="1:5">
      <c r="A409" s="404">
        <v>18608002</v>
      </c>
      <c r="B409" s="404" t="s">
        <v>1887</v>
      </c>
      <c r="C409" s="405">
        <v>166849.85999999999</v>
      </c>
      <c r="D409" s="397">
        <v>18608002</v>
      </c>
      <c r="E409" s="405"/>
    </row>
    <row r="410" spans="1:5">
      <c r="A410" s="404">
        <v>18608011</v>
      </c>
      <c r="B410" s="404" t="s">
        <v>857</v>
      </c>
      <c r="C410" s="405">
        <v>345204.45</v>
      </c>
      <c r="D410" s="397">
        <v>18608011</v>
      </c>
      <c r="E410" s="405"/>
    </row>
    <row r="411" spans="1:5">
      <c r="A411" s="404">
        <v>18608012</v>
      </c>
      <c r="B411" s="404" t="s">
        <v>1883</v>
      </c>
      <c r="C411" s="405">
        <v>550374.41</v>
      </c>
      <c r="D411" s="397">
        <v>18608012</v>
      </c>
    </row>
    <row r="412" spans="1:5">
      <c r="A412" s="404">
        <v>18608021</v>
      </c>
      <c r="B412" s="404" t="s">
        <v>858</v>
      </c>
      <c r="C412" s="405">
        <v>2254508.17</v>
      </c>
      <c r="D412" s="397">
        <v>18608021</v>
      </c>
    </row>
    <row r="413" spans="1:5">
      <c r="A413" s="404">
        <v>18608031</v>
      </c>
      <c r="B413" s="404" t="s">
        <v>859</v>
      </c>
      <c r="C413" s="405">
        <v>50000</v>
      </c>
      <c r="D413" s="397">
        <v>18608031</v>
      </c>
      <c r="E413" s="405"/>
    </row>
    <row r="414" spans="1:5">
      <c r="A414" s="404">
        <v>18608041</v>
      </c>
      <c r="B414" s="404" t="s">
        <v>870</v>
      </c>
      <c r="C414" s="405">
        <v>2170138.0499999998</v>
      </c>
      <c r="D414" s="397">
        <v>18608041</v>
      </c>
      <c r="E414" s="405"/>
    </row>
    <row r="415" spans="1:5">
      <c r="A415" s="404">
        <v>18608051</v>
      </c>
      <c r="B415" s="404" t="s">
        <v>860</v>
      </c>
      <c r="C415" s="405">
        <v>2859884.34</v>
      </c>
      <c r="D415" s="397">
        <v>18608051</v>
      </c>
      <c r="E415" s="405"/>
    </row>
    <row r="416" spans="1:5">
      <c r="A416" s="404">
        <v>18608062</v>
      </c>
      <c r="B416" s="404" t="s">
        <v>245</v>
      </c>
      <c r="C416" s="405">
        <v>-50267724.640000001</v>
      </c>
      <c r="D416" s="397">
        <v>18608062</v>
      </c>
      <c r="E416" s="405"/>
    </row>
    <row r="417" spans="1:5">
      <c r="A417" s="404">
        <v>18608081</v>
      </c>
      <c r="B417" s="404" t="s">
        <v>861</v>
      </c>
      <c r="C417" s="405">
        <v>659654.59</v>
      </c>
      <c r="D417" s="397">
        <v>18608081</v>
      </c>
      <c r="E417" s="405"/>
    </row>
    <row r="418" spans="1:5">
      <c r="A418" s="404">
        <v>18608111</v>
      </c>
      <c r="B418" s="404" t="s">
        <v>862</v>
      </c>
      <c r="C418" s="405">
        <v>250000</v>
      </c>
      <c r="D418" s="397">
        <v>18608111</v>
      </c>
      <c r="E418" s="405"/>
    </row>
    <row r="419" spans="1:5">
      <c r="A419" s="404">
        <v>18608112</v>
      </c>
      <c r="B419" s="404" t="s">
        <v>871</v>
      </c>
      <c r="C419" s="405">
        <v>38822261.460000001</v>
      </c>
      <c r="D419" s="397">
        <v>18608112</v>
      </c>
      <c r="E419" s="405"/>
    </row>
    <row r="420" spans="1:5">
      <c r="A420" s="404">
        <v>18608141</v>
      </c>
      <c r="B420" s="404" t="s">
        <v>835</v>
      </c>
      <c r="C420" s="405">
        <v>224879.76</v>
      </c>
      <c r="D420" s="397">
        <v>18608141</v>
      </c>
      <c r="E420" s="405"/>
    </row>
    <row r="421" spans="1:5">
      <c r="A421" s="404">
        <v>18608151</v>
      </c>
      <c r="B421" s="404" t="s">
        <v>888</v>
      </c>
      <c r="C421" s="405">
        <v>75000</v>
      </c>
      <c r="D421" s="397">
        <v>18608151</v>
      </c>
      <c r="E421" s="405"/>
    </row>
    <row r="422" spans="1:5">
      <c r="A422" s="404">
        <v>18608171</v>
      </c>
      <c r="B422" s="404" t="s">
        <v>1618</v>
      </c>
      <c r="C422" s="405">
        <v>212588.68</v>
      </c>
      <c r="D422" s="397">
        <v>18608171</v>
      </c>
      <c r="E422" s="405"/>
    </row>
    <row r="423" spans="1:5">
      <c r="A423" s="404">
        <v>18608181</v>
      </c>
      <c r="B423" s="404" t="s">
        <v>1258</v>
      </c>
      <c r="C423" s="405">
        <v>50000</v>
      </c>
      <c r="D423" s="397">
        <v>18608181</v>
      </c>
      <c r="E423" s="405"/>
    </row>
    <row r="424" spans="1:5">
      <c r="A424" s="404">
        <v>18608191</v>
      </c>
      <c r="B424" s="404" t="s">
        <v>1263</v>
      </c>
      <c r="C424" s="405">
        <v>400495.47</v>
      </c>
      <c r="D424" s="397">
        <v>18608191</v>
      </c>
      <c r="E424" s="405"/>
    </row>
    <row r="425" spans="1:5">
      <c r="A425" s="404">
        <v>18608211</v>
      </c>
      <c r="B425" s="404" t="s">
        <v>1619</v>
      </c>
      <c r="C425" s="405">
        <v>111880.23</v>
      </c>
      <c r="D425" s="397">
        <v>18608211</v>
      </c>
      <c r="E425" s="405"/>
    </row>
    <row r="426" spans="1:5">
      <c r="A426" s="404">
        <v>18608212</v>
      </c>
      <c r="B426" s="404" t="s">
        <v>872</v>
      </c>
      <c r="C426" s="405">
        <v>1461848.9</v>
      </c>
      <c r="D426" s="397">
        <v>18608212</v>
      </c>
      <c r="E426" s="405"/>
    </row>
    <row r="427" spans="1:5">
      <c r="A427" s="404">
        <v>18608221</v>
      </c>
      <c r="B427" s="404" t="s">
        <v>1369</v>
      </c>
      <c r="C427" s="405">
        <v>132171.19</v>
      </c>
      <c r="D427" s="397">
        <v>18608221</v>
      </c>
      <c r="E427" s="405"/>
    </row>
    <row r="428" spans="1:5">
      <c r="A428" s="404">
        <v>18608231</v>
      </c>
      <c r="B428" s="404" t="s">
        <v>1464</v>
      </c>
      <c r="C428" s="405">
        <v>240256.67</v>
      </c>
      <c r="D428" s="397">
        <v>18608231</v>
      </c>
      <c r="E428" s="405"/>
    </row>
    <row r="429" spans="1:5">
      <c r="A429" s="404">
        <v>18608241</v>
      </c>
      <c r="B429" s="404" t="s">
        <v>1370</v>
      </c>
      <c r="C429" s="405">
        <v>95304.25</v>
      </c>
      <c r="D429" s="397">
        <v>18608241</v>
      </c>
      <c r="E429" s="405"/>
    </row>
    <row r="430" spans="1:5">
      <c r="A430" s="406">
        <v>18608251</v>
      </c>
      <c r="B430" s="406" t="s">
        <v>2059</v>
      </c>
      <c r="C430" s="406">
        <v>695.75</v>
      </c>
      <c r="D430" s="408">
        <v>18608251</v>
      </c>
    </row>
    <row r="431" spans="1:5">
      <c r="A431" s="404">
        <v>18608312</v>
      </c>
      <c r="B431" s="404" t="s">
        <v>873</v>
      </c>
      <c r="C431" s="405">
        <v>3949045.03</v>
      </c>
      <c r="D431" s="397">
        <v>18608312</v>
      </c>
      <c r="E431" s="405"/>
    </row>
    <row r="432" spans="1:5">
      <c r="A432" s="404">
        <v>18608412</v>
      </c>
      <c r="B432" s="404" t="s">
        <v>1593</v>
      </c>
      <c r="C432" s="405">
        <v>2651381.7400000002</v>
      </c>
      <c r="D432" s="397">
        <v>18608412</v>
      </c>
      <c r="E432" s="405"/>
    </row>
    <row r="433" spans="1:5">
      <c r="A433" s="404">
        <v>18608612</v>
      </c>
      <c r="B433" s="404" t="s">
        <v>874</v>
      </c>
      <c r="C433" s="405">
        <v>776531.8</v>
      </c>
      <c r="D433" s="397">
        <v>18608612</v>
      </c>
      <c r="E433" s="405"/>
    </row>
    <row r="434" spans="1:5">
      <c r="A434" s="404">
        <v>18608712</v>
      </c>
      <c r="B434" s="404" t="s">
        <v>875</v>
      </c>
      <c r="C434" s="405">
        <v>5358520.29</v>
      </c>
      <c r="D434" s="397">
        <v>18608712</v>
      </c>
      <c r="E434" s="405"/>
    </row>
    <row r="435" spans="1:5">
      <c r="A435" s="404">
        <v>18608752</v>
      </c>
      <c r="B435" s="404" t="s">
        <v>876</v>
      </c>
      <c r="C435" s="405">
        <v>935530</v>
      </c>
      <c r="D435" s="397">
        <v>18608752</v>
      </c>
      <c r="E435" s="405"/>
    </row>
    <row r="436" spans="1:5">
      <c r="A436" s="404">
        <v>18608772</v>
      </c>
      <c r="B436" s="404" t="s">
        <v>1763</v>
      </c>
      <c r="C436" s="405">
        <v>-3488999.1</v>
      </c>
      <c r="D436" s="397">
        <v>18608772</v>
      </c>
      <c r="E436" s="405"/>
    </row>
    <row r="437" spans="1:5">
      <c r="A437" s="404">
        <v>18608782</v>
      </c>
      <c r="B437" s="404" t="s">
        <v>1764</v>
      </c>
      <c r="C437" s="405">
        <v>-801550.75</v>
      </c>
      <c r="D437" s="397">
        <v>18608782</v>
      </c>
      <c r="E437" s="405"/>
    </row>
    <row r="438" spans="1:5">
      <c r="A438" s="404">
        <v>18608792</v>
      </c>
      <c r="B438" s="404" t="s">
        <v>1765</v>
      </c>
      <c r="C438" s="405">
        <v>-160310.15</v>
      </c>
      <c r="D438" s="397">
        <v>18608792</v>
      </c>
      <c r="E438" s="405"/>
    </row>
    <row r="439" spans="1:5">
      <c r="A439" s="404">
        <v>18609312</v>
      </c>
      <c r="B439" s="404" t="s">
        <v>1584</v>
      </c>
      <c r="C439" s="405">
        <v>12405154.710000001</v>
      </c>
      <c r="D439" s="397">
        <v>18609312</v>
      </c>
    </row>
    <row r="440" spans="1:5">
      <c r="A440" s="404">
        <v>18609422</v>
      </c>
      <c r="B440" s="404" t="s">
        <v>1384</v>
      </c>
      <c r="C440" s="405">
        <v>21583501.329999998</v>
      </c>
      <c r="D440" s="397">
        <v>18609422</v>
      </c>
      <c r="E440" s="405"/>
    </row>
    <row r="441" spans="1:5">
      <c r="A441" s="404">
        <v>18609432</v>
      </c>
      <c r="B441" s="404" t="s">
        <v>1592</v>
      </c>
      <c r="C441" s="405">
        <v>5359962.22</v>
      </c>
      <c r="D441" s="397">
        <v>18609432</v>
      </c>
      <c r="E441" s="405"/>
    </row>
    <row r="442" spans="1:5">
      <c r="A442" s="404">
        <v>18609512</v>
      </c>
      <c r="B442" s="404" t="s">
        <v>2041</v>
      </c>
      <c r="C442" s="405">
        <v>27871.55</v>
      </c>
      <c r="D442" s="397">
        <v>18609512</v>
      </c>
      <c r="E442" s="405"/>
    </row>
    <row r="443" spans="1:5">
      <c r="A443" s="404">
        <v>18609532</v>
      </c>
      <c r="B443" s="404" t="s">
        <v>877</v>
      </c>
      <c r="C443" s="405">
        <v>231369.84</v>
      </c>
      <c r="D443" s="397">
        <v>18609532</v>
      </c>
      <c r="E443" s="405"/>
    </row>
    <row r="444" spans="1:5">
      <c r="A444" s="404">
        <v>18609542</v>
      </c>
      <c r="B444" s="404" t="s">
        <v>513</v>
      </c>
      <c r="C444" s="405">
        <v>1254241.07</v>
      </c>
      <c r="D444" s="397">
        <v>18609542</v>
      </c>
      <c r="E444" s="405"/>
    </row>
    <row r="445" spans="1:5">
      <c r="A445" s="404">
        <v>18609572</v>
      </c>
      <c r="B445" s="404" t="s">
        <v>1380</v>
      </c>
      <c r="C445" s="405">
        <v>609250</v>
      </c>
      <c r="D445" s="397">
        <v>18609572</v>
      </c>
      <c r="E445" s="405"/>
    </row>
    <row r="446" spans="1:5">
      <c r="A446" s="404">
        <v>18609582</v>
      </c>
      <c r="B446" s="404" t="s">
        <v>1381</v>
      </c>
      <c r="C446" s="405">
        <v>627720.31000000006</v>
      </c>
      <c r="D446" s="397">
        <v>18609582</v>
      </c>
      <c r="E446" s="405"/>
    </row>
    <row r="447" spans="1:5">
      <c r="A447" s="404">
        <v>18609592</v>
      </c>
      <c r="B447" s="404" t="s">
        <v>1382</v>
      </c>
      <c r="C447" s="405">
        <v>3298324.33</v>
      </c>
      <c r="D447" s="397">
        <v>18609592</v>
      </c>
      <c r="E447" s="405"/>
    </row>
    <row r="448" spans="1:5">
      <c r="A448" s="404">
        <v>18609602</v>
      </c>
      <c r="B448" s="404" t="s">
        <v>1383</v>
      </c>
      <c r="C448" s="405">
        <v>236796.87</v>
      </c>
      <c r="D448" s="397">
        <v>18609602</v>
      </c>
      <c r="E448" s="405"/>
    </row>
    <row r="449" spans="1:5">
      <c r="A449" s="404">
        <v>18609622</v>
      </c>
      <c r="B449" s="404" t="s">
        <v>1385</v>
      </c>
      <c r="C449" s="405">
        <v>1272128.45</v>
      </c>
      <c r="D449" s="397">
        <v>18609622</v>
      </c>
      <c r="E449" s="405"/>
    </row>
    <row r="450" spans="1:5">
      <c r="A450" s="404">
        <v>18609642</v>
      </c>
      <c r="B450" s="404" t="s">
        <v>1386</v>
      </c>
      <c r="C450" s="405">
        <v>2401142.66</v>
      </c>
      <c r="D450" s="397">
        <v>18609642</v>
      </c>
      <c r="E450" s="405"/>
    </row>
    <row r="451" spans="1:5">
      <c r="A451" s="404">
        <v>18609652</v>
      </c>
      <c r="B451" s="404" t="s">
        <v>1387</v>
      </c>
      <c r="C451" s="405">
        <v>2050000</v>
      </c>
      <c r="D451" s="397">
        <v>18609652</v>
      </c>
      <c r="E451" s="405"/>
    </row>
    <row r="452" spans="1:5">
      <c r="A452" s="404">
        <v>18609662</v>
      </c>
      <c r="B452" s="404" t="s">
        <v>1388</v>
      </c>
      <c r="C452" s="405">
        <v>507741.9</v>
      </c>
      <c r="D452" s="397">
        <v>18609662</v>
      </c>
      <c r="E452" s="405"/>
    </row>
    <row r="453" spans="1:5">
      <c r="A453" s="404">
        <v>18609672</v>
      </c>
      <c r="B453" s="404" t="s">
        <v>1389</v>
      </c>
      <c r="C453" s="405">
        <v>200000</v>
      </c>
      <c r="D453" s="397">
        <v>18609672</v>
      </c>
      <c r="E453" s="405"/>
    </row>
    <row r="454" spans="1:5">
      <c r="A454" s="404">
        <v>18609682</v>
      </c>
      <c r="B454" s="404" t="s">
        <v>1406</v>
      </c>
      <c r="C454" s="405">
        <v>140000</v>
      </c>
      <c r="D454" s="397">
        <v>18609682</v>
      </c>
      <c r="E454" s="405"/>
    </row>
    <row r="455" spans="1:5">
      <c r="A455" s="404">
        <v>18609692</v>
      </c>
      <c r="B455" s="404" t="s">
        <v>1407</v>
      </c>
      <c r="C455" s="405">
        <v>100000</v>
      </c>
      <c r="D455" s="397">
        <v>18609692</v>
      </c>
      <c r="E455" s="405"/>
    </row>
    <row r="456" spans="1:5">
      <c r="A456" s="404">
        <v>18609801</v>
      </c>
      <c r="B456" s="404" t="s">
        <v>1304</v>
      </c>
      <c r="C456" s="405">
        <v>163563</v>
      </c>
      <c r="D456" s="397">
        <v>18609801</v>
      </c>
      <c r="E456" s="405"/>
    </row>
    <row r="457" spans="1:5">
      <c r="A457" s="404">
        <v>18609821</v>
      </c>
      <c r="B457" s="404" t="s">
        <v>557</v>
      </c>
      <c r="C457" s="405">
        <v>850296.52</v>
      </c>
      <c r="D457" s="397">
        <v>18609821</v>
      </c>
      <c r="E457" s="405"/>
    </row>
    <row r="458" spans="1:5">
      <c r="A458" s="404">
        <v>18609841</v>
      </c>
      <c r="B458" s="404" t="s">
        <v>1497</v>
      </c>
      <c r="C458" s="405">
        <v>1449786</v>
      </c>
      <c r="D458" s="397">
        <v>18609841</v>
      </c>
      <c r="E458" s="405"/>
    </row>
    <row r="459" spans="1:5">
      <c r="A459" s="404">
        <v>18609861</v>
      </c>
      <c r="B459" s="404" t="s">
        <v>1305</v>
      </c>
      <c r="C459" s="405">
        <v>1351294.85</v>
      </c>
      <c r="D459" s="397">
        <v>18609861</v>
      </c>
      <c r="E459" s="405"/>
    </row>
    <row r="460" spans="1:5">
      <c r="A460" s="404">
        <v>18630031</v>
      </c>
      <c r="B460" s="404" t="s">
        <v>1038</v>
      </c>
      <c r="C460" s="405">
        <v>265289.40000000002</v>
      </c>
      <c r="D460" s="397">
        <v>18630031</v>
      </c>
      <c r="E460" s="405"/>
    </row>
    <row r="461" spans="1:5">
      <c r="A461" s="404">
        <v>18700032</v>
      </c>
      <c r="B461" s="404" t="s">
        <v>1425</v>
      </c>
      <c r="C461" s="405">
        <v>316253.37</v>
      </c>
      <c r="D461" s="397">
        <v>18700032</v>
      </c>
      <c r="E461" s="405"/>
    </row>
    <row r="462" spans="1:5">
      <c r="A462" s="404">
        <v>18700041</v>
      </c>
      <c r="B462" s="404" t="s">
        <v>1172</v>
      </c>
      <c r="C462" s="405">
        <v>274935.23</v>
      </c>
      <c r="D462" s="397">
        <v>18700041</v>
      </c>
      <c r="E462" s="405"/>
    </row>
    <row r="463" spans="1:5">
      <c r="A463" s="404">
        <v>18700062</v>
      </c>
      <c r="B463" s="404" t="s">
        <v>1426</v>
      </c>
      <c r="C463" s="405">
        <v>-4091.97</v>
      </c>
      <c r="D463" s="397">
        <v>18700062</v>
      </c>
      <c r="E463" s="405"/>
    </row>
    <row r="464" spans="1:5">
      <c r="A464" s="404">
        <v>18700071</v>
      </c>
      <c r="B464" s="404" t="s">
        <v>1427</v>
      </c>
      <c r="C464" s="405">
        <v>-21657</v>
      </c>
      <c r="D464" s="397">
        <v>18700071</v>
      </c>
      <c r="E464" s="405"/>
    </row>
    <row r="465" spans="1:5">
      <c r="A465" s="404">
        <v>18900013</v>
      </c>
      <c r="B465" s="404" t="s">
        <v>326</v>
      </c>
      <c r="C465" s="405">
        <v>25238</v>
      </c>
      <c r="D465" s="397">
        <v>18900013</v>
      </c>
      <c r="E465" s="405"/>
    </row>
    <row r="466" spans="1:5">
      <c r="A466" s="404">
        <v>18900173</v>
      </c>
      <c r="B466" s="404" t="s">
        <v>258</v>
      </c>
      <c r="C466" s="405">
        <v>1449554.68</v>
      </c>
      <c r="D466" s="397">
        <v>18900173</v>
      </c>
      <c r="E466" s="405"/>
    </row>
    <row r="467" spans="1:5">
      <c r="A467" s="404">
        <v>18900183</v>
      </c>
      <c r="B467" s="404" t="s">
        <v>167</v>
      </c>
      <c r="C467" s="405">
        <v>340306.77</v>
      </c>
      <c r="D467" s="397">
        <v>18900183</v>
      </c>
      <c r="E467" s="405"/>
    </row>
    <row r="468" spans="1:5">
      <c r="A468" s="404">
        <v>18900193</v>
      </c>
      <c r="B468" s="404" t="s">
        <v>261</v>
      </c>
      <c r="C468" s="405">
        <v>2738499.31</v>
      </c>
      <c r="D468" s="397">
        <v>18900193</v>
      </c>
      <c r="E468" s="405"/>
    </row>
    <row r="469" spans="1:5">
      <c r="A469" s="406">
        <v>18900203</v>
      </c>
      <c r="B469" s="406" t="s">
        <v>2060</v>
      </c>
      <c r="C469" s="407">
        <v>2456270.5299999998</v>
      </c>
      <c r="D469" s="408">
        <v>18900203</v>
      </c>
      <c r="E469" s="405"/>
    </row>
    <row r="470" spans="1:5">
      <c r="A470" s="406">
        <v>18900213</v>
      </c>
      <c r="B470" s="406" t="s">
        <v>2061</v>
      </c>
      <c r="C470" s="407">
        <v>9450236.5800000001</v>
      </c>
      <c r="D470" s="408">
        <v>18900213</v>
      </c>
      <c r="E470" s="405"/>
    </row>
    <row r="471" spans="1:5">
      <c r="A471" s="404">
        <v>18900243</v>
      </c>
      <c r="B471" s="404" t="s">
        <v>1009</v>
      </c>
      <c r="C471" s="405">
        <v>10496.09</v>
      </c>
      <c r="D471" s="397">
        <v>18900243</v>
      </c>
      <c r="E471" s="405"/>
    </row>
    <row r="472" spans="1:5">
      <c r="A472" s="404">
        <v>18900253</v>
      </c>
      <c r="B472" s="404" t="s">
        <v>1006</v>
      </c>
      <c r="C472" s="405">
        <v>712526.95</v>
      </c>
      <c r="D472" s="397">
        <v>18900253</v>
      </c>
      <c r="E472" s="405"/>
    </row>
    <row r="473" spans="1:5">
      <c r="A473" s="404">
        <v>18900263</v>
      </c>
      <c r="B473" s="404" t="s">
        <v>1007</v>
      </c>
      <c r="C473" s="405">
        <v>541461.66</v>
      </c>
      <c r="D473" s="397">
        <v>18900263</v>
      </c>
      <c r="E473" s="405"/>
    </row>
    <row r="474" spans="1:5">
      <c r="A474" s="404">
        <v>18900273</v>
      </c>
      <c r="B474" s="404" t="s">
        <v>400</v>
      </c>
      <c r="C474" s="405">
        <v>1657931.47</v>
      </c>
      <c r="D474" s="397">
        <v>18900273</v>
      </c>
      <c r="E474" s="405"/>
    </row>
    <row r="475" spans="1:5">
      <c r="A475" s="404">
        <v>18900283</v>
      </c>
      <c r="B475" s="404" t="s">
        <v>272</v>
      </c>
      <c r="C475" s="405">
        <v>505999.47</v>
      </c>
      <c r="D475" s="397">
        <v>18900283</v>
      </c>
      <c r="E475" s="405"/>
    </row>
    <row r="476" spans="1:5">
      <c r="A476" s="404">
        <v>18900293</v>
      </c>
      <c r="B476" s="404" t="s">
        <v>181</v>
      </c>
      <c r="C476" s="405">
        <v>7417.2</v>
      </c>
      <c r="D476" s="397">
        <v>18900293</v>
      </c>
      <c r="E476" s="405"/>
    </row>
    <row r="477" spans="1:5">
      <c r="A477" s="404">
        <v>18900303</v>
      </c>
      <c r="B477" s="404" t="s">
        <v>404</v>
      </c>
      <c r="C477" s="405">
        <v>17305.77</v>
      </c>
      <c r="D477" s="397">
        <v>18900303</v>
      </c>
      <c r="E477" s="405"/>
    </row>
    <row r="478" spans="1:5">
      <c r="A478" s="404">
        <v>18900323</v>
      </c>
      <c r="B478" s="404" t="s">
        <v>325</v>
      </c>
      <c r="C478" s="405">
        <v>447814.40000000002</v>
      </c>
      <c r="D478" s="397">
        <v>18900323</v>
      </c>
      <c r="E478" s="405"/>
    </row>
    <row r="479" spans="1:5">
      <c r="A479" s="404">
        <v>18900353</v>
      </c>
      <c r="B479" s="404" t="s">
        <v>526</v>
      </c>
      <c r="C479" s="405">
        <v>86137.08</v>
      </c>
      <c r="D479" s="397">
        <v>18900353</v>
      </c>
      <c r="E479" s="405"/>
    </row>
    <row r="480" spans="1:5">
      <c r="A480" s="404">
        <v>18900373</v>
      </c>
      <c r="B480" s="404" t="s">
        <v>517</v>
      </c>
      <c r="C480" s="405">
        <v>4137448.66</v>
      </c>
      <c r="D480" s="397">
        <v>18900373</v>
      </c>
      <c r="E480" s="405"/>
    </row>
    <row r="481" spans="1:5">
      <c r="A481" s="404">
        <v>18900383</v>
      </c>
      <c r="B481" s="404" t="s">
        <v>514</v>
      </c>
      <c r="C481" s="405">
        <v>365996.79</v>
      </c>
      <c r="D481" s="397">
        <v>18900383</v>
      </c>
    </row>
    <row r="482" spans="1:5">
      <c r="A482" s="404">
        <v>18900393</v>
      </c>
      <c r="B482" s="404" t="s">
        <v>1331</v>
      </c>
      <c r="C482" s="405">
        <v>14552185.24</v>
      </c>
      <c r="D482" s="397">
        <v>18900393</v>
      </c>
    </row>
    <row r="483" spans="1:5">
      <c r="A483" s="404">
        <v>18900403</v>
      </c>
      <c r="B483" s="404" t="s">
        <v>1585</v>
      </c>
      <c r="C483" s="405">
        <v>163530.19</v>
      </c>
      <c r="D483" s="397">
        <v>18900403</v>
      </c>
      <c r="E483" s="405"/>
    </row>
    <row r="484" spans="1:5">
      <c r="A484" s="404">
        <v>18900413</v>
      </c>
      <c r="B484" s="404" t="s">
        <v>1589</v>
      </c>
      <c r="C484" s="405">
        <v>214803.26</v>
      </c>
      <c r="D484" s="397">
        <v>18900413</v>
      </c>
      <c r="E484" s="405"/>
    </row>
    <row r="485" spans="1:5">
      <c r="A485" s="404">
        <v>18900423</v>
      </c>
      <c r="B485" s="404" t="s">
        <v>1586</v>
      </c>
      <c r="C485" s="405">
        <v>856195.71</v>
      </c>
      <c r="D485" s="397">
        <v>18900423</v>
      </c>
      <c r="E485" s="405"/>
    </row>
    <row r="486" spans="1:5">
      <c r="A486" s="404">
        <v>18900433</v>
      </c>
      <c r="B486" s="404" t="s">
        <v>1671</v>
      </c>
      <c r="C486" s="405">
        <v>4686350.8600000003</v>
      </c>
      <c r="D486" s="397">
        <v>18900433</v>
      </c>
      <c r="E486" s="405"/>
    </row>
    <row r="487" spans="1:5">
      <c r="A487" s="404">
        <v>18900443</v>
      </c>
      <c r="B487" s="404" t="s">
        <v>1856</v>
      </c>
      <c r="C487" s="405">
        <v>105114.47</v>
      </c>
      <c r="D487" s="397">
        <v>18900443</v>
      </c>
      <c r="E487" s="405"/>
    </row>
    <row r="488" spans="1:5">
      <c r="A488" s="404">
        <v>18900451</v>
      </c>
      <c r="B488" s="404" t="s">
        <v>1909</v>
      </c>
      <c r="C488" s="405">
        <v>35649.07</v>
      </c>
      <c r="D488" s="397">
        <v>18900451</v>
      </c>
      <c r="E488" s="405"/>
    </row>
    <row r="489" spans="1:5">
      <c r="A489" s="404">
        <v>18900452</v>
      </c>
      <c r="B489" s="404" t="s">
        <v>1909</v>
      </c>
      <c r="C489" s="405">
        <v>21849.41</v>
      </c>
      <c r="D489" s="397">
        <v>18900452</v>
      </c>
      <c r="E489" s="405"/>
    </row>
    <row r="490" spans="1:5">
      <c r="A490" s="404">
        <v>18900533</v>
      </c>
      <c r="B490" s="404" t="s">
        <v>1672</v>
      </c>
      <c r="C490" s="405">
        <v>792002.3</v>
      </c>
      <c r="D490" s="397">
        <v>18900533</v>
      </c>
      <c r="E490" s="405"/>
    </row>
    <row r="491" spans="1:5">
      <c r="A491" s="404">
        <v>19000003</v>
      </c>
      <c r="B491" s="404" t="s">
        <v>45</v>
      </c>
      <c r="C491" s="405">
        <v>3396512.71</v>
      </c>
      <c r="D491" s="397">
        <v>19000003</v>
      </c>
      <c r="E491" s="405"/>
    </row>
    <row r="492" spans="1:5">
      <c r="A492" s="404">
        <v>19000013</v>
      </c>
      <c r="B492" s="404" t="s">
        <v>382</v>
      </c>
      <c r="C492" s="405">
        <v>2963860.9</v>
      </c>
      <c r="D492" s="397">
        <v>19000013</v>
      </c>
      <c r="E492" s="405"/>
    </row>
    <row r="493" spans="1:5">
      <c r="A493" s="404">
        <v>19000032</v>
      </c>
      <c r="B493" s="404" t="s">
        <v>979</v>
      </c>
      <c r="C493" s="405">
        <v>17727387.829999998</v>
      </c>
      <c r="D493" s="397">
        <v>19000032</v>
      </c>
      <c r="E493" s="405"/>
    </row>
    <row r="494" spans="1:5">
      <c r="A494" s="404">
        <v>19000042</v>
      </c>
      <c r="B494" s="404" t="s">
        <v>995</v>
      </c>
      <c r="C494" s="405">
        <v>5488733.8899999997</v>
      </c>
      <c r="D494" s="397">
        <v>19000042</v>
      </c>
      <c r="E494" s="405"/>
    </row>
    <row r="495" spans="1:5">
      <c r="A495" s="404">
        <v>19000043</v>
      </c>
      <c r="B495" s="404" t="s">
        <v>3</v>
      </c>
      <c r="C495" s="405">
        <v>8204737.8399999999</v>
      </c>
      <c r="D495" s="397">
        <v>19000043</v>
      </c>
      <c r="E495" s="405"/>
    </row>
    <row r="496" spans="1:5">
      <c r="A496" s="404">
        <v>19000081</v>
      </c>
      <c r="B496" s="404" t="s">
        <v>942</v>
      </c>
      <c r="C496" s="405">
        <v>25721285.920000002</v>
      </c>
      <c r="D496" s="397">
        <v>19000081</v>
      </c>
      <c r="E496" s="405"/>
    </row>
    <row r="497" spans="1:5">
      <c r="A497" s="404">
        <v>19000091</v>
      </c>
      <c r="B497" s="404" t="s">
        <v>341</v>
      </c>
      <c r="C497" s="405">
        <v>9774575.0299999993</v>
      </c>
      <c r="D497" s="397">
        <v>19000091</v>
      </c>
      <c r="E497" s="405"/>
    </row>
    <row r="498" spans="1:5">
      <c r="A498" s="404">
        <v>19000093</v>
      </c>
      <c r="B498" s="404" t="s">
        <v>387</v>
      </c>
      <c r="C498" s="405">
        <v>5248202.2</v>
      </c>
      <c r="D498" s="397">
        <v>19000093</v>
      </c>
      <c r="E498" s="405"/>
    </row>
    <row r="499" spans="1:5">
      <c r="A499" s="404">
        <v>19000103</v>
      </c>
      <c r="B499" s="404" t="s">
        <v>1819</v>
      </c>
      <c r="C499" s="405">
        <v>1064126.8799999999</v>
      </c>
      <c r="D499" s="397">
        <v>19000103</v>
      </c>
      <c r="E499" s="405"/>
    </row>
    <row r="500" spans="1:5">
      <c r="A500" s="404">
        <v>19000111</v>
      </c>
      <c r="B500" s="404" t="s">
        <v>459</v>
      </c>
      <c r="C500" s="405">
        <v>75375.740000000005</v>
      </c>
      <c r="D500" s="397">
        <v>19000111</v>
      </c>
      <c r="E500" s="405"/>
    </row>
    <row r="501" spans="1:5">
      <c r="A501" s="404">
        <v>19000112</v>
      </c>
      <c r="B501" s="404" t="s">
        <v>1096</v>
      </c>
      <c r="C501" s="405">
        <v>40932.339999999997</v>
      </c>
      <c r="D501" s="397">
        <v>19000112</v>
      </c>
      <c r="E501" s="405"/>
    </row>
    <row r="502" spans="1:5">
      <c r="A502" s="404">
        <v>19000122</v>
      </c>
      <c r="B502" s="404" t="s">
        <v>1200</v>
      </c>
      <c r="C502" s="405">
        <v>-91609.24</v>
      </c>
      <c r="D502" s="397">
        <v>19000122</v>
      </c>
      <c r="E502" s="405"/>
    </row>
    <row r="503" spans="1:5">
      <c r="A503" s="404">
        <v>19000133</v>
      </c>
      <c r="B503" s="404" t="s">
        <v>538</v>
      </c>
      <c r="C503" s="405">
        <v>13393825.27</v>
      </c>
      <c r="D503" s="397">
        <v>19000133</v>
      </c>
      <c r="E503" s="405"/>
    </row>
    <row r="504" spans="1:5">
      <c r="A504" s="404">
        <v>19000151</v>
      </c>
      <c r="B504" s="404" t="s">
        <v>69</v>
      </c>
      <c r="C504" s="405">
        <v>457531.32</v>
      </c>
      <c r="D504" s="397">
        <v>19000151</v>
      </c>
      <c r="E504" s="405"/>
    </row>
    <row r="505" spans="1:5">
      <c r="A505" s="404">
        <v>19000181</v>
      </c>
      <c r="B505" s="404" t="s">
        <v>500</v>
      </c>
      <c r="C505" s="405">
        <v>-1208109.19</v>
      </c>
      <c r="D505" s="397">
        <v>19000181</v>
      </c>
      <c r="E505" s="405"/>
    </row>
    <row r="506" spans="1:5">
      <c r="A506" s="404">
        <v>19000193</v>
      </c>
      <c r="B506" s="404" t="s">
        <v>1542</v>
      </c>
      <c r="C506" s="405">
        <v>721929.13</v>
      </c>
      <c r="D506" s="397">
        <v>19000193</v>
      </c>
      <c r="E506" s="405"/>
    </row>
    <row r="507" spans="1:5">
      <c r="A507" s="404">
        <v>19000251</v>
      </c>
      <c r="B507" s="404" t="s">
        <v>363</v>
      </c>
      <c r="C507" s="405">
        <v>20009.73</v>
      </c>
      <c r="D507" s="397">
        <v>19000251</v>
      </c>
      <c r="E507" s="405"/>
    </row>
    <row r="508" spans="1:5">
      <c r="A508" s="404">
        <v>19000283</v>
      </c>
      <c r="B508" s="404" t="s">
        <v>830</v>
      </c>
      <c r="C508" s="405">
        <v>2043209.43</v>
      </c>
      <c r="D508" s="397">
        <v>19000283</v>
      </c>
      <c r="E508" s="405"/>
    </row>
    <row r="509" spans="1:5">
      <c r="A509" s="404">
        <v>19000361</v>
      </c>
      <c r="B509" s="404" t="s">
        <v>573</v>
      </c>
      <c r="C509" s="405">
        <v>159437</v>
      </c>
      <c r="D509" s="397">
        <v>19000361</v>
      </c>
      <c r="E509" s="405"/>
    </row>
    <row r="510" spans="1:5">
      <c r="A510" s="404">
        <v>19000371</v>
      </c>
      <c r="B510" s="404" t="s">
        <v>574</v>
      </c>
      <c r="C510" s="405">
        <v>40143.08</v>
      </c>
      <c r="D510" s="397">
        <v>19000371</v>
      </c>
      <c r="E510" s="405"/>
    </row>
    <row r="511" spans="1:5">
      <c r="A511" s="404">
        <v>19000403</v>
      </c>
      <c r="B511" s="404" t="s">
        <v>124</v>
      </c>
      <c r="C511" s="405">
        <v>158644.4</v>
      </c>
      <c r="D511" s="397">
        <v>19000403</v>
      </c>
      <c r="E511" s="405"/>
    </row>
    <row r="512" spans="1:5">
      <c r="A512" s="404">
        <v>19000441</v>
      </c>
      <c r="B512" s="404" t="s">
        <v>149</v>
      </c>
      <c r="C512" s="405">
        <v>5003406.18</v>
      </c>
      <c r="D512" s="397">
        <v>19000441</v>
      </c>
      <c r="E512" s="405"/>
    </row>
    <row r="513" spans="1:5">
      <c r="A513" s="404">
        <v>19000443</v>
      </c>
      <c r="B513" s="404" t="s">
        <v>253</v>
      </c>
      <c r="C513" s="405">
        <v>79205001.219999999</v>
      </c>
      <c r="D513" s="397">
        <v>19000443</v>
      </c>
      <c r="E513" s="405"/>
    </row>
    <row r="514" spans="1:5">
      <c r="A514" s="404">
        <v>19000453</v>
      </c>
      <c r="B514" s="404" t="s">
        <v>254</v>
      </c>
      <c r="C514" s="405">
        <v>6383210.2999999998</v>
      </c>
      <c r="D514" s="397">
        <v>19000453</v>
      </c>
      <c r="E514" s="405"/>
    </row>
    <row r="515" spans="1:5">
      <c r="A515" s="404">
        <v>19000463</v>
      </c>
      <c r="B515" s="404" t="s">
        <v>255</v>
      </c>
      <c r="C515" s="405">
        <v>-1153950.46</v>
      </c>
      <c r="D515" s="397">
        <v>19000463</v>
      </c>
      <c r="E515" s="405"/>
    </row>
    <row r="516" spans="1:5">
      <c r="A516" s="404">
        <v>19000471</v>
      </c>
      <c r="B516" s="404" t="s">
        <v>402</v>
      </c>
      <c r="C516" s="405">
        <v>3606343.47</v>
      </c>
      <c r="D516" s="397">
        <v>19000471</v>
      </c>
      <c r="E516" s="405"/>
    </row>
    <row r="517" spans="1:5">
      <c r="A517" s="404">
        <v>19000473</v>
      </c>
      <c r="B517" s="404" t="s">
        <v>1171</v>
      </c>
      <c r="C517" s="405">
        <v>2562568</v>
      </c>
      <c r="D517" s="397">
        <v>19000473</v>
      </c>
      <c r="E517" s="405"/>
    </row>
    <row r="518" spans="1:5">
      <c r="A518" s="404">
        <v>19000491</v>
      </c>
      <c r="B518" s="404" t="s">
        <v>1439</v>
      </c>
      <c r="C518" s="405">
        <v>2114235.5499999998</v>
      </c>
      <c r="D518" s="397">
        <v>19000491</v>
      </c>
      <c r="E518" s="405"/>
    </row>
    <row r="519" spans="1:5">
      <c r="A519" s="404">
        <v>19000551</v>
      </c>
      <c r="B519" s="404" t="s">
        <v>1919</v>
      </c>
      <c r="C519" s="405">
        <v>1965399</v>
      </c>
      <c r="D519" s="397">
        <v>19000551</v>
      </c>
      <c r="E519" s="405"/>
    </row>
    <row r="520" spans="1:5">
      <c r="A520" s="404">
        <v>19000552</v>
      </c>
      <c r="B520" s="404" t="s">
        <v>1420</v>
      </c>
      <c r="C520" s="405">
        <v>653581.53</v>
      </c>
      <c r="D520" s="397">
        <v>19000552</v>
      </c>
    </row>
    <row r="521" spans="1:5">
      <c r="A521" s="404">
        <v>19000553</v>
      </c>
      <c r="B521" s="404" t="s">
        <v>31</v>
      </c>
      <c r="C521" s="405">
        <v>262420.13</v>
      </c>
      <c r="D521" s="397">
        <v>19000553</v>
      </c>
      <c r="E521" s="405"/>
    </row>
    <row r="522" spans="1:5">
      <c r="A522" s="404">
        <v>19000562</v>
      </c>
      <c r="B522" s="404" t="s">
        <v>383</v>
      </c>
      <c r="C522" s="405">
        <v>1033338.95</v>
      </c>
      <c r="D522" s="397">
        <v>19000562</v>
      </c>
      <c r="E522" s="405"/>
    </row>
    <row r="523" spans="1:5">
      <c r="A523" s="404">
        <v>19000563</v>
      </c>
      <c r="B523" s="404" t="s">
        <v>1178</v>
      </c>
      <c r="C523" s="405">
        <v>3676.17</v>
      </c>
      <c r="D523" s="397">
        <v>19000563</v>
      </c>
      <c r="E523" s="405"/>
    </row>
    <row r="524" spans="1:5">
      <c r="A524" s="404">
        <v>19000572</v>
      </c>
      <c r="B524" s="404" t="s">
        <v>384</v>
      </c>
      <c r="C524" s="405">
        <v>289854.25</v>
      </c>
      <c r="D524" s="397">
        <v>19000572</v>
      </c>
      <c r="E524" s="405"/>
    </row>
    <row r="525" spans="1:5">
      <c r="A525" s="404">
        <v>19000573</v>
      </c>
      <c r="B525" s="404" t="s">
        <v>1223</v>
      </c>
      <c r="C525" s="405">
        <v>289245.19</v>
      </c>
      <c r="D525" s="397">
        <v>19000573</v>
      </c>
      <c r="E525" s="405"/>
    </row>
    <row r="526" spans="1:5">
      <c r="A526" s="404">
        <v>19000581</v>
      </c>
      <c r="B526" s="404" t="s">
        <v>86</v>
      </c>
      <c r="C526" s="405">
        <v>3025140.99</v>
      </c>
      <c r="D526" s="397">
        <v>19000581</v>
      </c>
      <c r="E526" s="405"/>
    </row>
    <row r="527" spans="1:5">
      <c r="A527" s="404">
        <v>19000592</v>
      </c>
      <c r="B527" s="404" t="s">
        <v>285</v>
      </c>
      <c r="C527" s="405">
        <v>3781285.24</v>
      </c>
      <c r="D527" s="397">
        <v>19000592</v>
      </c>
      <c r="E527" s="405"/>
    </row>
    <row r="528" spans="1:5">
      <c r="A528" s="404">
        <v>19000601</v>
      </c>
      <c r="B528" s="404" t="s">
        <v>1159</v>
      </c>
      <c r="C528" s="405">
        <v>165786166</v>
      </c>
      <c r="D528" s="397">
        <v>19000601</v>
      </c>
      <c r="E528" s="405"/>
    </row>
    <row r="529" spans="1:5">
      <c r="A529" s="404">
        <v>19000621</v>
      </c>
      <c r="B529" s="404" t="s">
        <v>1186</v>
      </c>
      <c r="C529" s="405">
        <v>56503930.700000003</v>
      </c>
      <c r="D529" s="397">
        <v>19000621</v>
      </c>
      <c r="E529" s="405"/>
    </row>
    <row r="530" spans="1:5">
      <c r="A530" s="404">
        <v>19000641</v>
      </c>
      <c r="B530" s="404" t="s">
        <v>1185</v>
      </c>
      <c r="C530" s="405">
        <v>270223.31</v>
      </c>
      <c r="D530" s="397">
        <v>19000641</v>
      </c>
      <c r="E530" s="405"/>
    </row>
    <row r="531" spans="1:5">
      <c r="A531" s="404">
        <v>19000671</v>
      </c>
      <c r="B531" s="404" t="s">
        <v>1197</v>
      </c>
      <c r="C531" s="405">
        <v>32765538.120000001</v>
      </c>
      <c r="D531" s="397">
        <v>19000671</v>
      </c>
      <c r="E531" s="405"/>
    </row>
    <row r="532" spans="1:5">
      <c r="A532" s="404">
        <v>19000691</v>
      </c>
      <c r="B532" s="404" t="s">
        <v>1440</v>
      </c>
      <c r="C532" s="405">
        <v>32375</v>
      </c>
      <c r="D532" s="397">
        <v>19000691</v>
      </c>
      <c r="E532" s="405"/>
    </row>
    <row r="533" spans="1:5">
      <c r="A533" s="404">
        <v>19000692</v>
      </c>
      <c r="B533" s="404" t="s">
        <v>621</v>
      </c>
      <c r="C533" s="405">
        <v>56000</v>
      </c>
      <c r="D533" s="397">
        <v>19000692</v>
      </c>
      <c r="E533" s="405"/>
    </row>
    <row r="534" spans="1:5">
      <c r="A534" s="404">
        <v>19000711</v>
      </c>
      <c r="B534" s="404" t="s">
        <v>1097</v>
      </c>
      <c r="C534" s="405">
        <v>627230.59</v>
      </c>
      <c r="D534" s="397">
        <v>19000711</v>
      </c>
      <c r="E534" s="405"/>
    </row>
    <row r="535" spans="1:5">
      <c r="A535" s="404">
        <v>19000721</v>
      </c>
      <c r="B535" s="404" t="s">
        <v>1201</v>
      </c>
      <c r="C535" s="405">
        <v>10869.86</v>
      </c>
      <c r="D535" s="397">
        <v>19000721</v>
      </c>
      <c r="E535" s="405"/>
    </row>
    <row r="536" spans="1:5">
      <c r="A536" s="404">
        <v>19000731</v>
      </c>
      <c r="B536" s="404" t="s">
        <v>1272</v>
      </c>
      <c r="C536" s="405">
        <v>216583.86</v>
      </c>
      <c r="D536" s="397">
        <v>19000731</v>
      </c>
      <c r="E536" s="405"/>
    </row>
    <row r="537" spans="1:5">
      <c r="A537" s="404">
        <v>19000732</v>
      </c>
      <c r="B537" s="404" t="s">
        <v>1268</v>
      </c>
      <c r="C537" s="405">
        <v>139891.26</v>
      </c>
      <c r="D537" s="397">
        <v>19000732</v>
      </c>
      <c r="E537" s="405"/>
    </row>
    <row r="538" spans="1:5">
      <c r="A538" s="404">
        <v>19000741</v>
      </c>
      <c r="B538" s="404" t="s">
        <v>1301</v>
      </c>
      <c r="C538" s="405">
        <v>386790.65</v>
      </c>
      <c r="D538" s="397">
        <v>19000741</v>
      </c>
      <c r="E538" s="405"/>
    </row>
    <row r="539" spans="1:5">
      <c r="A539" s="404">
        <v>19000751</v>
      </c>
      <c r="B539" s="404" t="s">
        <v>1324</v>
      </c>
      <c r="C539" s="405">
        <v>1915420.5</v>
      </c>
      <c r="D539" s="397">
        <v>19000751</v>
      </c>
      <c r="E539" s="405"/>
    </row>
    <row r="540" spans="1:5">
      <c r="A540" s="404">
        <v>19000752</v>
      </c>
      <c r="B540" s="404" t="s">
        <v>1325</v>
      </c>
      <c r="C540" s="405">
        <v>1024579.5</v>
      </c>
      <c r="D540" s="397">
        <v>19000752</v>
      </c>
      <c r="E540" s="405"/>
    </row>
    <row r="541" spans="1:5">
      <c r="A541" s="404">
        <v>19000781</v>
      </c>
      <c r="B541" s="404" t="s">
        <v>1441</v>
      </c>
      <c r="C541" s="405">
        <v>2541428.5499999998</v>
      </c>
      <c r="D541" s="397">
        <v>19000781</v>
      </c>
      <c r="E541" s="405"/>
    </row>
    <row r="542" spans="1:5">
      <c r="A542" s="404">
        <v>19000791</v>
      </c>
      <c r="B542" s="404" t="s">
        <v>1442</v>
      </c>
      <c r="C542" s="405">
        <v>378623.39</v>
      </c>
      <c r="D542" s="397">
        <v>19000791</v>
      </c>
      <c r="E542" s="405"/>
    </row>
    <row r="543" spans="1:5">
      <c r="A543" s="404">
        <v>19000801</v>
      </c>
      <c r="B543" s="404" t="s">
        <v>1443</v>
      </c>
      <c r="C543" s="405">
        <v>14986.31</v>
      </c>
      <c r="D543" s="397">
        <v>19000801</v>
      </c>
      <c r="E543" s="405"/>
    </row>
    <row r="544" spans="1:5">
      <c r="A544" s="404">
        <v>19000811</v>
      </c>
      <c r="B544" s="404" t="s">
        <v>1444</v>
      </c>
      <c r="C544" s="405">
        <v>5986.8</v>
      </c>
      <c r="D544" s="397">
        <v>19000811</v>
      </c>
      <c r="E544" s="405"/>
    </row>
    <row r="545" spans="1:5">
      <c r="A545" s="404">
        <v>19000821</v>
      </c>
      <c r="B545" s="404" t="s">
        <v>1475</v>
      </c>
      <c r="C545" s="405">
        <v>441072.6</v>
      </c>
      <c r="D545" s="397">
        <v>19000821</v>
      </c>
      <c r="E545" s="405"/>
    </row>
    <row r="546" spans="1:5">
      <c r="A546" s="404">
        <v>19000831</v>
      </c>
      <c r="B546" s="404" t="s">
        <v>1513</v>
      </c>
      <c r="C546" s="405">
        <v>820976.95</v>
      </c>
      <c r="D546" s="397">
        <v>19000831</v>
      </c>
    </row>
    <row r="547" spans="1:5">
      <c r="A547" s="404">
        <v>19000841</v>
      </c>
      <c r="B547" s="404" t="s">
        <v>1543</v>
      </c>
      <c r="C547" s="405">
        <v>-525894.57999999996</v>
      </c>
      <c r="D547" s="397">
        <v>19000841</v>
      </c>
      <c r="E547" s="405"/>
    </row>
    <row r="548" spans="1:5">
      <c r="A548" s="404">
        <v>19000851</v>
      </c>
      <c r="B548" s="404" t="s">
        <v>1655</v>
      </c>
      <c r="C548" s="405">
        <v>1015975.13</v>
      </c>
      <c r="D548" s="397">
        <v>19000851</v>
      </c>
      <c r="E548" s="405"/>
    </row>
    <row r="549" spans="1:5">
      <c r="A549" s="404">
        <v>19000861</v>
      </c>
      <c r="B549" s="404" t="s">
        <v>1700</v>
      </c>
      <c r="C549" s="405">
        <v>255459.55</v>
      </c>
      <c r="D549" s="397">
        <v>19000861</v>
      </c>
    </row>
    <row r="550" spans="1:5">
      <c r="A550" s="404">
        <v>19000871</v>
      </c>
      <c r="B550" s="404" t="s">
        <v>2024</v>
      </c>
      <c r="C550" s="405">
        <v>1799897.75</v>
      </c>
      <c r="D550" s="397">
        <v>19000871</v>
      </c>
      <c r="E550" s="405"/>
    </row>
    <row r="551" spans="1:5">
      <c r="A551" s="404">
        <v>19002003</v>
      </c>
      <c r="B551" s="404" t="s">
        <v>1805</v>
      </c>
      <c r="C551" s="405">
        <v>123156436.90000001</v>
      </c>
      <c r="D551" s="397">
        <v>19002003</v>
      </c>
      <c r="E551" s="405"/>
    </row>
    <row r="552" spans="1:5">
      <c r="A552" s="404">
        <v>19003011</v>
      </c>
      <c r="B552" s="404" t="s">
        <v>1860</v>
      </c>
      <c r="C552" s="405">
        <v>1934592.1</v>
      </c>
      <c r="D552" s="397">
        <v>19003011</v>
      </c>
      <c r="E552" s="405"/>
    </row>
    <row r="553" spans="1:5">
      <c r="A553" s="404">
        <v>19003021</v>
      </c>
      <c r="B553" s="404" t="s">
        <v>1878</v>
      </c>
      <c r="C553" s="405">
        <v>560031.15</v>
      </c>
      <c r="D553" s="397">
        <v>19003021</v>
      </c>
      <c r="E553" s="405"/>
    </row>
    <row r="554" spans="1:5">
      <c r="A554" s="404">
        <v>19003031</v>
      </c>
      <c r="B554" s="404" t="s">
        <v>2025</v>
      </c>
      <c r="C554" s="405">
        <v>22919.13</v>
      </c>
      <c r="D554" s="397">
        <v>19003031</v>
      </c>
      <c r="E554" s="405"/>
    </row>
    <row r="555" spans="1:5">
      <c r="A555" s="404">
        <v>19003032</v>
      </c>
      <c r="B555" s="404" t="s">
        <v>2026</v>
      </c>
      <c r="C555" s="405">
        <v>1817885.9</v>
      </c>
      <c r="D555" s="397">
        <v>19003032</v>
      </c>
      <c r="E555" s="405"/>
    </row>
    <row r="556" spans="1:5">
      <c r="A556" s="406">
        <v>19003042</v>
      </c>
      <c r="B556" s="406" t="s">
        <v>2062</v>
      </c>
      <c r="C556" s="407">
        <v>892500</v>
      </c>
      <c r="D556" s="408">
        <v>19003042</v>
      </c>
      <c r="E556" s="405"/>
    </row>
    <row r="557" spans="1:5">
      <c r="A557" s="404">
        <v>19100012</v>
      </c>
      <c r="B557" s="404" t="s">
        <v>504</v>
      </c>
      <c r="C557" s="405">
        <v>5814613.9900000002</v>
      </c>
      <c r="D557" s="397">
        <v>19100012</v>
      </c>
      <c r="E557" s="405"/>
    </row>
    <row r="558" spans="1:5">
      <c r="A558" s="404">
        <v>19100022</v>
      </c>
      <c r="B558" s="404" t="s">
        <v>338</v>
      </c>
      <c r="C558" s="405">
        <v>-29997396.57</v>
      </c>
      <c r="D558" s="397">
        <v>19100022</v>
      </c>
      <c r="E558" s="405"/>
    </row>
    <row r="559" spans="1:5">
      <c r="A559" s="404">
        <v>19100132</v>
      </c>
      <c r="B559" s="404" t="s">
        <v>332</v>
      </c>
      <c r="C559" s="405">
        <v>-219174.08</v>
      </c>
      <c r="D559" s="397">
        <v>19100132</v>
      </c>
      <c r="E559" s="405"/>
    </row>
    <row r="560" spans="1:5">
      <c r="A560" s="404">
        <v>19100142</v>
      </c>
      <c r="B560" s="404" t="s">
        <v>333</v>
      </c>
      <c r="C560" s="405">
        <v>-770318.61</v>
      </c>
      <c r="D560" s="397">
        <v>19100142</v>
      </c>
      <c r="E560" s="405"/>
    </row>
    <row r="561" spans="1:5">
      <c r="A561" s="404">
        <v>19100152</v>
      </c>
      <c r="B561" s="404" t="s">
        <v>578</v>
      </c>
      <c r="C561" s="405">
        <v>-48143.040000000001</v>
      </c>
      <c r="D561" s="397">
        <v>19100152</v>
      </c>
      <c r="E561" s="405"/>
    </row>
    <row r="562" spans="1:5">
      <c r="A562" s="404">
        <v>19100162</v>
      </c>
      <c r="B562" s="404" t="s">
        <v>136</v>
      </c>
      <c r="C562" s="405">
        <v>10330750.470000001</v>
      </c>
      <c r="D562" s="397">
        <v>19100162</v>
      </c>
      <c r="E562" s="405"/>
    </row>
    <row r="563" spans="1:5">
      <c r="A563" s="404">
        <v>20100023</v>
      </c>
      <c r="B563" s="404" t="s">
        <v>1058</v>
      </c>
      <c r="C563" s="405">
        <v>-859037.91</v>
      </c>
      <c r="D563" s="397">
        <v>20100023</v>
      </c>
      <c r="E563" s="405"/>
    </row>
    <row r="564" spans="1:5">
      <c r="A564" s="404">
        <v>20700003</v>
      </c>
      <c r="B564" s="404" t="s">
        <v>664</v>
      </c>
      <c r="C564" s="405">
        <v>-122847945.22</v>
      </c>
      <c r="D564" s="397">
        <v>20700003</v>
      </c>
      <c r="E564" s="405"/>
    </row>
    <row r="565" spans="1:5">
      <c r="A565" s="404">
        <v>20700013</v>
      </c>
      <c r="B565" s="404" t="s">
        <v>1010</v>
      </c>
      <c r="C565" s="405">
        <v>-338395484.31</v>
      </c>
      <c r="D565" s="397">
        <v>20700013</v>
      </c>
      <c r="E565" s="405"/>
    </row>
    <row r="566" spans="1:5">
      <c r="A566" s="404">
        <v>20700023</v>
      </c>
      <c r="B566" s="404" t="s">
        <v>689</v>
      </c>
      <c r="C566" s="405">
        <v>-16901820.34</v>
      </c>
      <c r="D566" s="397">
        <v>20700023</v>
      </c>
      <c r="E566" s="405"/>
    </row>
    <row r="567" spans="1:5">
      <c r="A567" s="404">
        <v>21100003</v>
      </c>
      <c r="B567" s="404" t="s">
        <v>601</v>
      </c>
      <c r="C567" s="405">
        <v>-2803605116.4699998</v>
      </c>
      <c r="D567" s="397">
        <v>21100003</v>
      </c>
      <c r="E567" s="405"/>
    </row>
    <row r="568" spans="1:5">
      <c r="A568" s="404">
        <v>21100383</v>
      </c>
      <c r="B568" s="404" t="s">
        <v>6</v>
      </c>
      <c r="C568" s="405">
        <v>-491575</v>
      </c>
      <c r="D568" s="397">
        <v>21100383</v>
      </c>
      <c r="E568" s="405"/>
    </row>
    <row r="569" spans="1:5">
      <c r="A569" s="404">
        <v>21400013</v>
      </c>
      <c r="B569" s="404" t="s">
        <v>532</v>
      </c>
      <c r="C569" s="405">
        <v>2148854.7200000002</v>
      </c>
      <c r="D569" s="397">
        <v>21400013</v>
      </c>
      <c r="E569" s="405"/>
    </row>
    <row r="570" spans="1:5">
      <c r="A570" s="404">
        <v>21400033</v>
      </c>
      <c r="B570" s="404" t="s">
        <v>533</v>
      </c>
      <c r="C570" s="405">
        <v>4985024.68</v>
      </c>
      <c r="D570" s="397">
        <v>21400033</v>
      </c>
      <c r="E570" s="405"/>
    </row>
    <row r="571" spans="1:5">
      <c r="A571" s="404">
        <v>21500023</v>
      </c>
      <c r="B571" s="404" t="s">
        <v>690</v>
      </c>
      <c r="C571" s="405">
        <v>-9346764</v>
      </c>
      <c r="D571" s="397">
        <v>21500023</v>
      </c>
      <c r="E571" s="405"/>
    </row>
    <row r="572" spans="1:5">
      <c r="A572" s="404">
        <v>21500033</v>
      </c>
      <c r="B572" s="404" t="s">
        <v>1011</v>
      </c>
      <c r="C572" s="405">
        <v>-2541813</v>
      </c>
      <c r="D572" s="397">
        <v>21500033</v>
      </c>
      <c r="E572" s="405"/>
    </row>
    <row r="573" spans="1:5">
      <c r="A573" s="404">
        <v>21600003</v>
      </c>
      <c r="B573" s="404" t="s">
        <v>192</v>
      </c>
      <c r="C573" s="405">
        <v>-361231853.76999998</v>
      </c>
      <c r="D573" s="397">
        <v>21600003</v>
      </c>
      <c r="E573" s="405"/>
    </row>
    <row r="574" spans="1:5">
      <c r="A574" s="404">
        <v>21600011</v>
      </c>
      <c r="B574" s="404" t="s">
        <v>1123</v>
      </c>
      <c r="C574" s="405">
        <v>52630568.880000003</v>
      </c>
      <c r="D574" s="397">
        <v>21600011</v>
      </c>
      <c r="E574" s="405"/>
    </row>
    <row r="575" spans="1:5">
      <c r="A575" s="404">
        <v>21600013</v>
      </c>
      <c r="B575" s="404" t="s">
        <v>328</v>
      </c>
      <c r="C575" s="405">
        <v>77562549.519999996</v>
      </c>
      <c r="D575" s="397">
        <v>21600013</v>
      </c>
      <c r="E575" s="405"/>
    </row>
    <row r="576" spans="1:5">
      <c r="A576" s="404">
        <v>21600023</v>
      </c>
      <c r="B576" s="404" t="s">
        <v>1012</v>
      </c>
      <c r="C576" s="405">
        <v>1755001.25</v>
      </c>
      <c r="D576" s="397">
        <v>21600023</v>
      </c>
      <c r="E576" s="405"/>
    </row>
    <row r="577" spans="1:5">
      <c r="A577" s="404">
        <v>21600033</v>
      </c>
      <c r="B577" s="404" t="s">
        <v>607</v>
      </c>
      <c r="C577" s="405">
        <v>1471103.62</v>
      </c>
      <c r="D577" s="397">
        <v>21600033</v>
      </c>
      <c r="E577" s="405"/>
    </row>
    <row r="578" spans="1:5">
      <c r="A578" s="404">
        <v>21600053</v>
      </c>
      <c r="B578" s="404" t="s">
        <v>549</v>
      </c>
      <c r="C578" s="405">
        <v>16359946.109999999</v>
      </c>
      <c r="D578" s="397">
        <v>21600053</v>
      </c>
      <c r="E578" s="405"/>
    </row>
    <row r="579" spans="1:5">
      <c r="A579" s="404">
        <v>21610013</v>
      </c>
      <c r="B579" s="404" t="s">
        <v>151</v>
      </c>
      <c r="C579" s="405">
        <v>14874795</v>
      </c>
      <c r="D579" s="397">
        <v>21610013</v>
      </c>
      <c r="E579" s="405"/>
    </row>
    <row r="580" spans="1:5">
      <c r="A580" s="404">
        <v>21900103</v>
      </c>
      <c r="B580" s="404" t="s">
        <v>1941</v>
      </c>
      <c r="C580" s="405">
        <v>-14924431.1</v>
      </c>
      <c r="D580" s="397">
        <v>21900103</v>
      </c>
      <c r="E580" s="405"/>
    </row>
    <row r="581" spans="1:5">
      <c r="A581" s="404">
        <v>21900113</v>
      </c>
      <c r="B581" s="404" t="s">
        <v>1942</v>
      </c>
      <c r="C581" s="405">
        <v>23442108.399999999</v>
      </c>
      <c r="D581" s="397">
        <v>21900113</v>
      </c>
      <c r="E581" s="405"/>
    </row>
    <row r="582" spans="1:5">
      <c r="A582" s="404">
        <v>21900133</v>
      </c>
      <c r="B582" s="404" t="s">
        <v>1943</v>
      </c>
      <c r="C582" s="405">
        <v>453269.7</v>
      </c>
      <c r="D582" s="397">
        <v>21900133</v>
      </c>
      <c r="E582" s="405"/>
    </row>
    <row r="583" spans="1:5">
      <c r="A583" s="404">
        <v>21900143</v>
      </c>
      <c r="B583" s="404" t="s">
        <v>1958</v>
      </c>
      <c r="C583" s="405">
        <v>226300003.5</v>
      </c>
      <c r="D583" s="397">
        <v>21900143</v>
      </c>
      <c r="E583" s="405"/>
    </row>
    <row r="584" spans="1:5">
      <c r="A584" s="404">
        <v>21900153</v>
      </c>
      <c r="B584" s="404" t="s">
        <v>1945</v>
      </c>
      <c r="C584" s="405">
        <v>-79205001.219999999</v>
      </c>
      <c r="D584" s="397">
        <v>21900153</v>
      </c>
      <c r="E584" s="405"/>
    </row>
    <row r="585" spans="1:5">
      <c r="A585" s="404">
        <v>21900163</v>
      </c>
      <c r="B585" s="404" t="s">
        <v>1959</v>
      </c>
      <c r="C585" s="405">
        <v>18237744</v>
      </c>
      <c r="D585" s="397">
        <v>21900163</v>
      </c>
      <c r="E585" s="405"/>
    </row>
    <row r="586" spans="1:5">
      <c r="A586" s="404">
        <v>21900173</v>
      </c>
      <c r="B586" s="404" t="s">
        <v>1947</v>
      </c>
      <c r="C586" s="405">
        <v>-6383210.3600000003</v>
      </c>
      <c r="D586" s="397">
        <v>21900173</v>
      </c>
      <c r="E586" s="405"/>
    </row>
    <row r="587" spans="1:5">
      <c r="A587" s="404">
        <v>21900183</v>
      </c>
      <c r="B587" s="404" t="s">
        <v>1948</v>
      </c>
      <c r="C587" s="405">
        <v>-3297000</v>
      </c>
      <c r="D587" s="397">
        <v>21900183</v>
      </c>
      <c r="E587" s="405"/>
    </row>
    <row r="588" spans="1:5">
      <c r="A588" s="404">
        <v>21900193</v>
      </c>
      <c r="B588" s="404" t="s">
        <v>1949</v>
      </c>
      <c r="C588" s="405">
        <v>1153949.9099999999</v>
      </c>
      <c r="D588" s="397">
        <v>21900193</v>
      </c>
    </row>
    <row r="589" spans="1:5">
      <c r="A589" s="404">
        <v>21900223</v>
      </c>
      <c r="B589" s="404" t="s">
        <v>1933</v>
      </c>
      <c r="C589" s="405">
        <v>-158644.4</v>
      </c>
      <c r="D589" s="397">
        <v>21900223</v>
      </c>
      <c r="E589" s="405"/>
    </row>
    <row r="590" spans="1:5">
      <c r="A590" s="404">
        <v>21900233</v>
      </c>
      <c r="B590" s="404" t="s">
        <v>1902</v>
      </c>
      <c r="C590" s="405">
        <v>5223550.8899999997</v>
      </c>
      <c r="D590" s="397">
        <v>21900233</v>
      </c>
      <c r="E590" s="405"/>
    </row>
    <row r="591" spans="1:5">
      <c r="A591" s="404">
        <v>21900243</v>
      </c>
      <c r="B591" s="404" t="s">
        <v>1950</v>
      </c>
      <c r="C591" s="405">
        <v>-8204737.9400000004</v>
      </c>
      <c r="D591" s="397">
        <v>21900243</v>
      </c>
      <c r="E591" s="405"/>
    </row>
    <row r="592" spans="1:5">
      <c r="A592" s="404">
        <v>22100353</v>
      </c>
      <c r="B592" s="404" t="s">
        <v>1046</v>
      </c>
      <c r="C592" s="405">
        <v>-10000000</v>
      </c>
      <c r="D592" s="397">
        <v>22100353</v>
      </c>
      <c r="E592" s="405"/>
    </row>
    <row r="593" spans="1:5">
      <c r="A593" s="404">
        <v>22100363</v>
      </c>
      <c r="B593" s="404" t="s">
        <v>223</v>
      </c>
      <c r="C593" s="405">
        <v>-2000000</v>
      </c>
      <c r="D593" s="397">
        <v>22100363</v>
      </c>
      <c r="E593" s="405"/>
    </row>
    <row r="594" spans="1:5">
      <c r="A594" s="404">
        <v>22100393</v>
      </c>
      <c r="B594" s="404" t="s">
        <v>224</v>
      </c>
      <c r="C594" s="405">
        <v>-15000000</v>
      </c>
      <c r="D594" s="397">
        <v>22100393</v>
      </c>
      <c r="E594" s="405"/>
    </row>
    <row r="595" spans="1:5">
      <c r="A595" s="404">
        <v>22100413</v>
      </c>
      <c r="B595" s="404" t="s">
        <v>52</v>
      </c>
      <c r="C595" s="405">
        <v>-2000000</v>
      </c>
      <c r="D595" s="397">
        <v>22100413</v>
      </c>
      <c r="E595" s="405"/>
    </row>
    <row r="596" spans="1:5">
      <c r="A596" s="404">
        <v>22100713</v>
      </c>
      <c r="B596" s="404" t="s">
        <v>246</v>
      </c>
      <c r="C596" s="405">
        <v>-300000000</v>
      </c>
      <c r="D596" s="397">
        <v>22100713</v>
      </c>
      <c r="E596" s="405"/>
    </row>
    <row r="597" spans="1:5">
      <c r="A597" s="404">
        <v>22100723</v>
      </c>
      <c r="B597" s="404" t="s">
        <v>247</v>
      </c>
      <c r="C597" s="405">
        <v>-200000000</v>
      </c>
      <c r="D597" s="397">
        <v>22100723</v>
      </c>
      <c r="E597" s="405"/>
    </row>
    <row r="598" spans="1:5">
      <c r="A598" s="404">
        <v>22100743</v>
      </c>
      <c r="B598" s="404" t="s">
        <v>675</v>
      </c>
      <c r="C598" s="405">
        <v>-100000000</v>
      </c>
      <c r="D598" s="397">
        <v>22100743</v>
      </c>
      <c r="E598" s="405"/>
    </row>
    <row r="599" spans="1:5">
      <c r="A599" s="404">
        <v>22100823</v>
      </c>
      <c r="B599" s="404" t="s">
        <v>1033</v>
      </c>
      <c r="C599" s="405">
        <v>-250000000</v>
      </c>
      <c r="D599" s="397">
        <v>22100823</v>
      </c>
      <c r="E599" s="405"/>
    </row>
    <row r="600" spans="1:5">
      <c r="A600" s="404">
        <v>22100833</v>
      </c>
      <c r="B600" s="404" t="s">
        <v>1659</v>
      </c>
      <c r="C600" s="405">
        <v>-138460000</v>
      </c>
      <c r="D600" s="397">
        <v>22100833</v>
      </c>
      <c r="E600" s="405"/>
    </row>
    <row r="601" spans="1:5">
      <c r="A601" s="404">
        <v>22100843</v>
      </c>
      <c r="B601" s="404" t="s">
        <v>1660</v>
      </c>
      <c r="C601" s="405">
        <v>-23400000</v>
      </c>
      <c r="D601" s="397">
        <v>22100843</v>
      </c>
      <c r="E601" s="405"/>
    </row>
    <row r="602" spans="1:5">
      <c r="A602" s="404">
        <v>22100853</v>
      </c>
      <c r="B602" s="404" t="s">
        <v>2042</v>
      </c>
      <c r="C602" s="405">
        <v>-425000000</v>
      </c>
      <c r="D602" s="397">
        <v>22100853</v>
      </c>
      <c r="E602" s="405"/>
    </row>
    <row r="603" spans="1:5">
      <c r="A603" s="404">
        <v>22100923</v>
      </c>
      <c r="B603" s="404" t="s">
        <v>1319</v>
      </c>
      <c r="C603" s="405">
        <v>-250000000</v>
      </c>
      <c r="D603" s="397">
        <v>22100923</v>
      </c>
      <c r="E603" s="405"/>
    </row>
    <row r="604" spans="1:5">
      <c r="A604" s="404">
        <v>22100933</v>
      </c>
      <c r="B604" s="404" t="s">
        <v>1320</v>
      </c>
      <c r="C604" s="405">
        <v>-45000000</v>
      </c>
      <c r="D604" s="397">
        <v>22100933</v>
      </c>
      <c r="E604" s="405"/>
    </row>
    <row r="605" spans="1:5">
      <c r="A605" s="404">
        <v>22101023</v>
      </c>
      <c r="B605" s="404" t="s">
        <v>519</v>
      </c>
      <c r="C605" s="405">
        <v>-250000000</v>
      </c>
      <c r="D605" s="397">
        <v>22101023</v>
      </c>
      <c r="E605" s="405"/>
    </row>
    <row r="606" spans="1:5">
      <c r="A606" s="404">
        <v>22101033</v>
      </c>
      <c r="B606" s="404" t="s">
        <v>1014</v>
      </c>
      <c r="C606" s="405">
        <v>-300000000</v>
      </c>
      <c r="D606" s="397">
        <v>22101033</v>
      </c>
      <c r="E606" s="405"/>
    </row>
    <row r="607" spans="1:5">
      <c r="A607" s="404">
        <v>22101053</v>
      </c>
      <c r="B607" s="404" t="s">
        <v>1037</v>
      </c>
      <c r="C607" s="405">
        <v>-250000000</v>
      </c>
      <c r="D607" s="397">
        <v>22101053</v>
      </c>
      <c r="E607" s="405"/>
    </row>
    <row r="608" spans="1:5">
      <c r="A608" s="404">
        <v>22101113</v>
      </c>
      <c r="B608" s="404" t="s">
        <v>848</v>
      </c>
      <c r="C608" s="405">
        <v>-350000000</v>
      </c>
      <c r="D608" s="397">
        <v>22101113</v>
      </c>
      <c r="E608" s="405"/>
    </row>
    <row r="609" spans="1:5">
      <c r="A609" s="404">
        <v>22101123</v>
      </c>
      <c r="B609" s="404" t="s">
        <v>1158</v>
      </c>
      <c r="C609" s="405">
        <v>-325000000</v>
      </c>
      <c r="D609" s="397">
        <v>22101123</v>
      </c>
      <c r="E609" s="405"/>
    </row>
    <row r="610" spans="1:5">
      <c r="A610" s="404">
        <v>22101133</v>
      </c>
      <c r="B610" s="404" t="s">
        <v>1154</v>
      </c>
      <c r="C610" s="405">
        <v>-250000000</v>
      </c>
      <c r="D610" s="397">
        <v>22101133</v>
      </c>
      <c r="E610" s="405"/>
    </row>
    <row r="611" spans="1:5">
      <c r="A611" s="404">
        <v>22101143</v>
      </c>
      <c r="B611" s="404" t="s">
        <v>1222</v>
      </c>
      <c r="C611" s="405">
        <v>-300000000</v>
      </c>
      <c r="D611" s="397">
        <v>22101143</v>
      </c>
      <c r="E611" s="405"/>
    </row>
    <row r="612" spans="1:5">
      <c r="A612" s="404">
        <v>22600083</v>
      </c>
      <c r="B612" s="404" t="s">
        <v>1218</v>
      </c>
      <c r="C612" s="405">
        <v>12888.42</v>
      </c>
      <c r="D612" s="397">
        <v>22600083</v>
      </c>
      <c r="E612" s="405"/>
    </row>
    <row r="613" spans="1:5">
      <c r="A613" s="404">
        <v>22600093</v>
      </c>
      <c r="B613" s="404" t="s">
        <v>2043</v>
      </c>
      <c r="C613" s="405">
        <v>1906302.08</v>
      </c>
      <c r="D613" s="397">
        <v>22600093</v>
      </c>
      <c r="E613" s="405"/>
    </row>
    <row r="614" spans="1:5">
      <c r="A614" s="404">
        <v>22820011</v>
      </c>
      <c r="B614" s="404" t="s">
        <v>996</v>
      </c>
      <c r="C614" s="405">
        <v>-92500</v>
      </c>
      <c r="D614" s="397">
        <v>22820011</v>
      </c>
      <c r="E614" s="405"/>
    </row>
    <row r="615" spans="1:5">
      <c r="A615" s="404">
        <v>22820012</v>
      </c>
      <c r="B615" s="404" t="s">
        <v>997</v>
      </c>
      <c r="C615" s="405">
        <v>-160000</v>
      </c>
      <c r="D615" s="397">
        <v>22820012</v>
      </c>
      <c r="E615" s="405"/>
    </row>
    <row r="616" spans="1:5">
      <c r="A616" s="404">
        <v>22830003</v>
      </c>
      <c r="B616" s="404" t="s">
        <v>536</v>
      </c>
      <c r="C616" s="405">
        <v>-56505815.200000003</v>
      </c>
      <c r="D616" s="397">
        <v>22830003</v>
      </c>
    </row>
    <row r="617" spans="1:5">
      <c r="A617" s="404">
        <v>22830013</v>
      </c>
      <c r="B617" s="404" t="s">
        <v>535</v>
      </c>
      <c r="C617" s="405">
        <v>-5171173.99</v>
      </c>
      <c r="D617" s="397">
        <v>22830013</v>
      </c>
      <c r="E617" s="405"/>
    </row>
    <row r="618" spans="1:5">
      <c r="A618" s="404">
        <v>22830023</v>
      </c>
      <c r="B618" s="404" t="s">
        <v>735</v>
      </c>
      <c r="C618" s="405">
        <v>-56390159.5</v>
      </c>
      <c r="D618" s="397">
        <v>22830023</v>
      </c>
      <c r="E618" s="405"/>
    </row>
    <row r="619" spans="1:5">
      <c r="A619" s="404">
        <v>22830033</v>
      </c>
      <c r="B619" s="404" t="s">
        <v>1336</v>
      </c>
      <c r="C619" s="405">
        <v>-1439000</v>
      </c>
      <c r="D619" s="397">
        <v>22830033</v>
      </c>
      <c r="E619" s="405"/>
    </row>
    <row r="620" spans="1:5">
      <c r="A620" s="404">
        <v>22830053</v>
      </c>
      <c r="B620" s="404" t="s">
        <v>1809</v>
      </c>
      <c r="C620" s="405">
        <v>-1416000</v>
      </c>
      <c r="D620" s="397">
        <v>22830053</v>
      </c>
      <c r="E620" s="405"/>
    </row>
    <row r="621" spans="1:5">
      <c r="A621" s="404">
        <v>22830063</v>
      </c>
      <c r="B621" s="404" t="s">
        <v>1847</v>
      </c>
      <c r="C621" s="405">
        <v>-65925</v>
      </c>
      <c r="D621" s="397">
        <v>22830063</v>
      </c>
      <c r="E621" s="405"/>
    </row>
    <row r="622" spans="1:5">
      <c r="A622" s="404">
        <v>22830073</v>
      </c>
      <c r="B622" s="404" t="s">
        <v>1848</v>
      </c>
      <c r="C622" s="405">
        <v>-119437.5</v>
      </c>
      <c r="D622" s="397">
        <v>22830073</v>
      </c>
      <c r="E622" s="405"/>
    </row>
    <row r="623" spans="1:5">
      <c r="A623" s="404">
        <v>22840012</v>
      </c>
      <c r="B623" s="404" t="s">
        <v>1408</v>
      </c>
      <c r="C623" s="405">
        <v>-609250</v>
      </c>
      <c r="D623" s="397">
        <v>22840012</v>
      </c>
      <c r="E623" s="405"/>
    </row>
    <row r="624" spans="1:5">
      <c r="A624" s="404">
        <v>22840021</v>
      </c>
      <c r="B624" s="404" t="s">
        <v>863</v>
      </c>
      <c r="C624" s="405">
        <v>-198375.75</v>
      </c>
      <c r="D624" s="397">
        <v>22840021</v>
      </c>
      <c r="E624" s="405"/>
    </row>
    <row r="625" spans="1:5">
      <c r="A625" s="404">
        <v>22840022</v>
      </c>
      <c r="B625" s="404" t="s">
        <v>1409</v>
      </c>
      <c r="C625" s="405">
        <v>-627720.31000000006</v>
      </c>
      <c r="D625" s="397">
        <v>22840022</v>
      </c>
    </row>
    <row r="626" spans="1:5">
      <c r="A626" s="404">
        <v>22840031</v>
      </c>
      <c r="B626" s="404" t="s">
        <v>878</v>
      </c>
      <c r="C626" s="405">
        <v>-258000</v>
      </c>
      <c r="D626" s="397">
        <v>22840031</v>
      </c>
      <c r="E626" s="405"/>
    </row>
    <row r="627" spans="1:5">
      <c r="A627" s="404">
        <v>22840032</v>
      </c>
      <c r="B627" s="404" t="s">
        <v>1410</v>
      </c>
      <c r="C627" s="405">
        <v>-3298324.33</v>
      </c>
      <c r="D627" s="397">
        <v>22840032</v>
      </c>
      <c r="E627" s="405"/>
    </row>
    <row r="628" spans="1:5">
      <c r="A628" s="404">
        <v>22840042</v>
      </c>
      <c r="B628" s="404" t="s">
        <v>1411</v>
      </c>
      <c r="C628" s="405">
        <v>-236796.87</v>
      </c>
      <c r="D628" s="397">
        <v>22840042</v>
      </c>
      <c r="E628" s="405"/>
    </row>
    <row r="629" spans="1:5">
      <c r="A629" s="404">
        <v>22840051</v>
      </c>
      <c r="B629" s="404" t="s">
        <v>879</v>
      </c>
      <c r="C629" s="405">
        <v>-30000</v>
      </c>
      <c r="D629" s="397">
        <v>22840051</v>
      </c>
      <c r="E629" s="405"/>
    </row>
    <row r="630" spans="1:5">
      <c r="A630" s="404">
        <v>22840062</v>
      </c>
      <c r="B630" s="404" t="s">
        <v>1413</v>
      </c>
      <c r="C630" s="405">
        <v>-1272128.45</v>
      </c>
      <c r="D630" s="397">
        <v>22840062</v>
      </c>
      <c r="E630" s="405"/>
    </row>
    <row r="631" spans="1:5">
      <c r="A631" s="404">
        <v>22840081</v>
      </c>
      <c r="B631" s="404" t="s">
        <v>864</v>
      </c>
      <c r="C631" s="405">
        <v>-550000</v>
      </c>
      <c r="D631" s="397">
        <v>22840081</v>
      </c>
      <c r="E631" s="405"/>
    </row>
    <row r="632" spans="1:5">
      <c r="A632" s="404">
        <v>22840082</v>
      </c>
      <c r="B632" s="404" t="s">
        <v>1414</v>
      </c>
      <c r="C632" s="405">
        <v>-2401142.66</v>
      </c>
      <c r="D632" s="397">
        <v>22840082</v>
      </c>
      <c r="E632" s="405"/>
    </row>
    <row r="633" spans="1:5">
      <c r="A633" s="404">
        <v>22840092</v>
      </c>
      <c r="B633" s="404" t="s">
        <v>1415</v>
      </c>
      <c r="C633" s="405">
        <v>-2050000</v>
      </c>
      <c r="D633" s="397">
        <v>22840092</v>
      </c>
      <c r="E633" s="405"/>
    </row>
    <row r="634" spans="1:5">
      <c r="A634" s="404">
        <v>22840102</v>
      </c>
      <c r="B634" s="404" t="s">
        <v>1416</v>
      </c>
      <c r="C634" s="405">
        <v>-507741.9</v>
      </c>
      <c r="D634" s="397">
        <v>22840102</v>
      </c>
      <c r="E634" s="405"/>
    </row>
    <row r="635" spans="1:5">
      <c r="A635" s="404">
        <v>22840111</v>
      </c>
      <c r="B635" s="404" t="s">
        <v>880</v>
      </c>
      <c r="C635" s="405">
        <v>-20000</v>
      </c>
      <c r="D635" s="397">
        <v>22840111</v>
      </c>
      <c r="E635" s="405"/>
    </row>
    <row r="636" spans="1:5">
      <c r="A636" s="404">
        <v>22840112</v>
      </c>
      <c r="B636" s="404" t="s">
        <v>1417</v>
      </c>
      <c r="C636" s="405">
        <v>-200000</v>
      </c>
      <c r="D636" s="397">
        <v>22840112</v>
      </c>
      <c r="E636" s="405"/>
    </row>
    <row r="637" spans="1:5">
      <c r="A637" s="404">
        <v>22840122</v>
      </c>
      <c r="B637" s="404" t="s">
        <v>1418</v>
      </c>
      <c r="C637" s="405">
        <v>-140000</v>
      </c>
      <c r="D637" s="397">
        <v>22840122</v>
      </c>
      <c r="E637" s="405"/>
    </row>
    <row r="638" spans="1:5">
      <c r="A638" s="404">
        <v>22840131</v>
      </c>
      <c r="B638" s="404" t="s">
        <v>865</v>
      </c>
      <c r="C638" s="405">
        <v>-500000</v>
      </c>
      <c r="D638" s="397">
        <v>22840131</v>
      </c>
      <c r="E638" s="405"/>
    </row>
    <row r="639" spans="1:5">
      <c r="A639" s="404">
        <v>22840132</v>
      </c>
      <c r="B639" s="404" t="s">
        <v>1419</v>
      </c>
      <c r="C639" s="405">
        <v>-100000</v>
      </c>
      <c r="D639" s="397">
        <v>22840132</v>
      </c>
      <c r="E639" s="405"/>
    </row>
    <row r="640" spans="1:5">
      <c r="A640" s="404">
        <v>22840161</v>
      </c>
      <c r="B640" s="404" t="s">
        <v>866</v>
      </c>
      <c r="C640" s="405">
        <v>-345204.45</v>
      </c>
      <c r="D640" s="397">
        <v>22840161</v>
      </c>
      <c r="E640" s="405"/>
    </row>
    <row r="641" spans="1:5">
      <c r="A641" s="404">
        <v>22840162</v>
      </c>
      <c r="B641" s="404" t="s">
        <v>1884</v>
      </c>
      <c r="C641" s="405">
        <v>-550374.41</v>
      </c>
      <c r="D641" s="397">
        <v>22840162</v>
      </c>
      <c r="E641" s="405"/>
    </row>
    <row r="642" spans="1:5">
      <c r="A642" s="404">
        <v>22840171</v>
      </c>
      <c r="B642" s="404" t="s">
        <v>867</v>
      </c>
      <c r="C642" s="405">
        <v>-50000</v>
      </c>
      <c r="D642" s="397">
        <v>22840171</v>
      </c>
      <c r="E642" s="405"/>
    </row>
    <row r="643" spans="1:5">
      <c r="A643" s="404">
        <v>22840181</v>
      </c>
      <c r="B643" s="404" t="s">
        <v>881</v>
      </c>
      <c r="C643" s="405">
        <v>-2859884.34</v>
      </c>
      <c r="D643" s="397">
        <v>22840181</v>
      </c>
      <c r="E643" s="405"/>
    </row>
    <row r="644" spans="1:5">
      <c r="A644" s="404">
        <v>22840191</v>
      </c>
      <c r="B644" s="404" t="s">
        <v>868</v>
      </c>
      <c r="C644" s="405">
        <v>-250000</v>
      </c>
      <c r="D644" s="397">
        <v>22840191</v>
      </c>
      <c r="E644" s="405"/>
    </row>
    <row r="645" spans="1:5">
      <c r="A645" s="404">
        <v>22840221</v>
      </c>
      <c r="B645" s="404" t="s">
        <v>889</v>
      </c>
      <c r="C645" s="405">
        <v>-51688.56</v>
      </c>
      <c r="D645" s="397">
        <v>22840221</v>
      </c>
      <c r="E645" s="405"/>
    </row>
    <row r="646" spans="1:5">
      <c r="A646" s="404">
        <v>22840231</v>
      </c>
      <c r="B646" s="404" t="s">
        <v>205</v>
      </c>
      <c r="C646" s="405">
        <v>-75000</v>
      </c>
      <c r="D646" s="397">
        <v>22840231</v>
      </c>
      <c r="E646" s="405"/>
    </row>
    <row r="647" spans="1:5">
      <c r="A647" s="404">
        <v>22840251</v>
      </c>
      <c r="B647" s="404" t="s">
        <v>496</v>
      </c>
      <c r="C647" s="405">
        <v>-11708823</v>
      </c>
      <c r="D647" s="397">
        <v>22840251</v>
      </c>
      <c r="E647" s="405"/>
    </row>
    <row r="648" spans="1:5">
      <c r="A648" s="404">
        <v>22840281</v>
      </c>
      <c r="B648" s="404" t="s">
        <v>1259</v>
      </c>
      <c r="C648" s="405">
        <v>-50000</v>
      </c>
      <c r="D648" s="397">
        <v>22840281</v>
      </c>
      <c r="E648" s="405"/>
    </row>
    <row r="649" spans="1:5">
      <c r="A649" s="404">
        <v>22840301</v>
      </c>
      <c r="B649" s="404" t="s">
        <v>1371</v>
      </c>
      <c r="C649" s="405">
        <v>-132171.19</v>
      </c>
      <c r="D649" s="397">
        <v>22840301</v>
      </c>
      <c r="E649" s="405"/>
    </row>
    <row r="650" spans="1:5">
      <c r="A650" s="404">
        <v>22840311</v>
      </c>
      <c r="B650" s="404" t="s">
        <v>1372</v>
      </c>
      <c r="C650" s="405">
        <v>-95304.25</v>
      </c>
      <c r="D650" s="397">
        <v>22840311</v>
      </c>
      <c r="E650" s="405"/>
    </row>
    <row r="651" spans="1:5">
      <c r="A651" s="404">
        <v>22840321</v>
      </c>
      <c r="B651" s="404" t="s">
        <v>1528</v>
      </c>
      <c r="C651" s="405">
        <v>-145393439</v>
      </c>
      <c r="D651" s="397">
        <v>22840321</v>
      </c>
      <c r="E651" s="405"/>
    </row>
    <row r="652" spans="1:5">
      <c r="A652" s="404">
        <v>22840331</v>
      </c>
      <c r="B652" s="404" t="s">
        <v>1885</v>
      </c>
      <c r="C652" s="405">
        <v>-77086578</v>
      </c>
      <c r="D652" s="397">
        <v>22840331</v>
      </c>
      <c r="E652" s="405"/>
    </row>
    <row r="653" spans="1:5">
      <c r="A653" s="404">
        <v>22840332</v>
      </c>
      <c r="B653" s="404" t="s">
        <v>1412</v>
      </c>
      <c r="C653" s="405">
        <v>-21583501.329999998</v>
      </c>
      <c r="D653" s="397">
        <v>22840332</v>
      </c>
      <c r="E653" s="405"/>
    </row>
    <row r="654" spans="1:5">
      <c r="A654" s="404">
        <v>22840341</v>
      </c>
      <c r="B654" s="404" t="s">
        <v>1864</v>
      </c>
      <c r="C654" s="405">
        <v>-26932756</v>
      </c>
      <c r="D654" s="397">
        <v>22840341</v>
      </c>
      <c r="E654" s="405"/>
    </row>
    <row r="655" spans="1:5">
      <c r="A655" s="404">
        <v>22841001</v>
      </c>
      <c r="B655" s="404" t="s">
        <v>869</v>
      </c>
      <c r="C655" s="405">
        <v>-4610484.08</v>
      </c>
      <c r="D655" s="397">
        <v>22841001</v>
      </c>
      <c r="E655" s="405"/>
    </row>
    <row r="656" spans="1:5">
      <c r="A656" s="404">
        <v>23001021</v>
      </c>
      <c r="B656" s="404" t="s">
        <v>7</v>
      </c>
      <c r="C656" s="405">
        <v>-18779710.030000001</v>
      </c>
      <c r="D656" s="397">
        <v>23001021</v>
      </c>
      <c r="E656" s="405">
        <v>-18779710.030000001</v>
      </c>
    </row>
    <row r="657" spans="1:5">
      <c r="A657" s="404">
        <v>23001031</v>
      </c>
      <c r="B657" s="404" t="s">
        <v>597</v>
      </c>
      <c r="C657" s="405">
        <v>-19164447.82</v>
      </c>
      <c r="D657" s="397">
        <v>23001031</v>
      </c>
      <c r="E657" s="405">
        <v>-19164447.82</v>
      </c>
    </row>
    <row r="658" spans="1:5">
      <c r="A658" s="404">
        <v>23001041</v>
      </c>
      <c r="B658" s="404" t="s">
        <v>174</v>
      </c>
      <c r="C658" s="405">
        <v>-2572301.42</v>
      </c>
      <c r="D658" s="397">
        <v>23001041</v>
      </c>
      <c r="E658" s="405"/>
    </row>
    <row r="659" spans="1:5">
      <c r="A659" s="404">
        <v>23001043</v>
      </c>
      <c r="B659" s="404" t="s">
        <v>1537</v>
      </c>
      <c r="C659" s="405">
        <v>-877282.12</v>
      </c>
      <c r="D659" s="397">
        <v>23001043</v>
      </c>
      <c r="E659" s="405"/>
    </row>
    <row r="660" spans="1:5">
      <c r="A660" s="404">
        <v>23001061</v>
      </c>
      <c r="B660" s="404" t="s">
        <v>537</v>
      </c>
      <c r="C660" s="405">
        <v>-7804135.2199999997</v>
      </c>
      <c r="D660" s="397">
        <v>23001061</v>
      </c>
      <c r="E660" s="405"/>
    </row>
    <row r="661" spans="1:5">
      <c r="A661" s="404">
        <v>23001071</v>
      </c>
      <c r="B661" s="404" t="s">
        <v>434</v>
      </c>
      <c r="C661" s="405">
        <v>-8916978.9800000004</v>
      </c>
      <c r="D661" s="397">
        <v>23001071</v>
      </c>
      <c r="E661" s="405"/>
    </row>
    <row r="662" spans="1:5">
      <c r="A662" s="404">
        <v>23001092</v>
      </c>
      <c r="B662" s="404" t="s">
        <v>266</v>
      </c>
      <c r="C662" s="405">
        <v>-7370933.4299999997</v>
      </c>
      <c r="D662" s="397">
        <v>23001092</v>
      </c>
      <c r="E662" s="405"/>
    </row>
    <row r="663" spans="1:5">
      <c r="A663" s="404">
        <v>23001131</v>
      </c>
      <c r="B663" s="404" t="s">
        <v>1358</v>
      </c>
      <c r="C663" s="405">
        <v>-6996626.3600000003</v>
      </c>
      <c r="D663" s="397">
        <v>23001131</v>
      </c>
      <c r="E663" s="405"/>
    </row>
    <row r="664" spans="1:5">
      <c r="A664" s="404">
        <v>23001141</v>
      </c>
      <c r="B664" s="404" t="s">
        <v>1533</v>
      </c>
      <c r="C664" s="405">
        <v>-588279.74</v>
      </c>
      <c r="D664" s="397">
        <v>23001141</v>
      </c>
      <c r="E664" s="405"/>
    </row>
    <row r="665" spans="1:5">
      <c r="A665" s="404">
        <v>23001151</v>
      </c>
      <c r="B665" s="404" t="s">
        <v>1632</v>
      </c>
      <c r="C665" s="405">
        <v>-266258.26</v>
      </c>
      <c r="D665" s="397">
        <v>23001151</v>
      </c>
      <c r="E665" s="405"/>
    </row>
    <row r="666" spans="1:5">
      <c r="A666" s="404">
        <v>23001231</v>
      </c>
      <c r="B666" s="404" t="s">
        <v>1514</v>
      </c>
      <c r="C666" s="405">
        <v>-1643565.23</v>
      </c>
      <c r="D666" s="397">
        <v>23001231</v>
      </c>
      <c r="E666" s="405"/>
    </row>
    <row r="667" spans="1:5">
      <c r="A667" s="404">
        <v>23002011</v>
      </c>
      <c r="B667" s="404" t="s">
        <v>1000</v>
      </c>
      <c r="C667" s="405">
        <v>-868675.92</v>
      </c>
      <c r="D667" s="397">
        <v>23002011</v>
      </c>
      <c r="E667" s="405"/>
    </row>
    <row r="668" spans="1:5">
      <c r="A668" s="404">
        <v>23002041</v>
      </c>
      <c r="B668" s="404" t="s">
        <v>623</v>
      </c>
      <c r="C668" s="405">
        <v>-8738597.25</v>
      </c>
      <c r="D668" s="397">
        <v>23002041</v>
      </c>
      <c r="E668" s="405"/>
    </row>
    <row r="669" spans="1:5">
      <c r="A669" s="404">
        <v>23002061</v>
      </c>
      <c r="B669" s="404" t="s">
        <v>24</v>
      </c>
      <c r="C669" s="405">
        <v>114248</v>
      </c>
      <c r="D669" s="397">
        <v>23002061</v>
      </c>
      <c r="E669" s="405"/>
    </row>
    <row r="670" spans="1:5">
      <c r="A670" s="404">
        <v>23002071</v>
      </c>
      <c r="B670" s="404" t="s">
        <v>16</v>
      </c>
      <c r="C670" s="405">
        <v>266857.81</v>
      </c>
      <c r="D670" s="397">
        <v>23002071</v>
      </c>
      <c r="E670" s="405"/>
    </row>
    <row r="671" spans="1:5">
      <c r="A671" s="404">
        <v>23002072</v>
      </c>
      <c r="B671" s="404" t="s">
        <v>1538</v>
      </c>
      <c r="C671" s="405">
        <v>1804646.16</v>
      </c>
      <c r="D671" s="397">
        <v>23002072</v>
      </c>
      <c r="E671" s="405"/>
    </row>
    <row r="672" spans="1:5">
      <c r="A672" s="404">
        <v>23002091</v>
      </c>
      <c r="B672" s="404" t="s">
        <v>267</v>
      </c>
      <c r="C672" s="405">
        <v>-381105.81</v>
      </c>
      <c r="D672" s="397">
        <v>23002091</v>
      </c>
      <c r="E672" s="405"/>
    </row>
    <row r="673" spans="1:5">
      <c r="A673" s="404">
        <v>23002092</v>
      </c>
      <c r="B673" s="404" t="s">
        <v>268</v>
      </c>
      <c r="C673" s="405">
        <v>-1804646.16</v>
      </c>
      <c r="D673" s="397">
        <v>23002092</v>
      </c>
      <c r="E673" s="405"/>
    </row>
    <row r="674" spans="1:5">
      <c r="A674" s="404">
        <v>23200011</v>
      </c>
      <c r="B674" s="404" t="s">
        <v>957</v>
      </c>
      <c r="C674" s="405">
        <v>-8127376.3200000003</v>
      </c>
      <c r="D674" s="397">
        <v>23200011</v>
      </c>
      <c r="E674" s="405"/>
    </row>
    <row r="675" spans="1:5">
      <c r="A675" s="404">
        <v>23200031</v>
      </c>
      <c r="B675" s="404" t="s">
        <v>198</v>
      </c>
      <c r="C675" s="405">
        <v>-30345461</v>
      </c>
      <c r="D675" s="397">
        <v>23200031</v>
      </c>
      <c r="E675" s="405"/>
    </row>
    <row r="676" spans="1:5">
      <c r="A676" s="404">
        <v>23200033</v>
      </c>
      <c r="B676" s="404" t="s">
        <v>199</v>
      </c>
      <c r="C676" s="405">
        <v>-787496.35</v>
      </c>
      <c r="D676" s="397">
        <v>23200033</v>
      </c>
      <c r="E676" s="405"/>
    </row>
    <row r="677" spans="1:5">
      <c r="A677" s="404">
        <v>23200041</v>
      </c>
      <c r="B677" s="404" t="s">
        <v>406</v>
      </c>
      <c r="C677" s="405">
        <v>-8829066</v>
      </c>
      <c r="D677" s="397">
        <v>23200041</v>
      </c>
    </row>
    <row r="678" spans="1:5">
      <c r="A678" s="404">
        <v>23200051</v>
      </c>
      <c r="B678" s="404" t="s">
        <v>407</v>
      </c>
      <c r="C678" s="405">
        <v>-7255939.2400000002</v>
      </c>
      <c r="D678" s="397">
        <v>23200051</v>
      </c>
      <c r="E678" s="405"/>
    </row>
    <row r="679" spans="1:5">
      <c r="A679" s="404">
        <v>23200061</v>
      </c>
      <c r="B679" s="404" t="s">
        <v>169</v>
      </c>
      <c r="C679" s="405">
        <v>-14334475.08</v>
      </c>
      <c r="D679" s="397">
        <v>23200061</v>
      </c>
    </row>
    <row r="680" spans="1:5">
      <c r="A680" s="404">
        <v>23200063</v>
      </c>
      <c r="B680" s="404" t="s">
        <v>1191</v>
      </c>
      <c r="C680" s="405">
        <v>-10004.81</v>
      </c>
      <c r="D680" s="397">
        <v>23200063</v>
      </c>
      <c r="E680" s="405"/>
    </row>
    <row r="681" spans="1:5">
      <c r="A681" s="404">
        <v>23200071</v>
      </c>
      <c r="B681" s="404" t="s">
        <v>1019</v>
      </c>
      <c r="C681" s="405">
        <v>-786035.15</v>
      </c>
      <c r="D681" s="397">
        <v>23200071</v>
      </c>
    </row>
    <row r="682" spans="1:5">
      <c r="A682" s="404">
        <v>23200081</v>
      </c>
      <c r="B682" s="404" t="s">
        <v>1020</v>
      </c>
      <c r="C682" s="405">
        <v>-3666152.94</v>
      </c>
      <c r="D682" s="397">
        <v>23200081</v>
      </c>
    </row>
    <row r="683" spans="1:5">
      <c r="A683" s="404">
        <v>23200101</v>
      </c>
      <c r="B683" s="404" t="s">
        <v>403</v>
      </c>
      <c r="C683" s="405">
        <v>-348928</v>
      </c>
      <c r="D683" s="397">
        <v>23200101</v>
      </c>
    </row>
    <row r="684" spans="1:5">
      <c r="A684" s="404">
        <v>23200103</v>
      </c>
      <c r="B684" s="404" t="s">
        <v>50</v>
      </c>
      <c r="C684" s="405">
        <v>-55360.03</v>
      </c>
      <c r="D684" s="397">
        <v>23200103</v>
      </c>
    </row>
    <row r="685" spans="1:5">
      <c r="A685" s="404">
        <v>23200111</v>
      </c>
      <c r="B685" s="404" t="s">
        <v>1021</v>
      </c>
      <c r="C685" s="405">
        <v>-296049.64</v>
      </c>
      <c r="D685" s="397">
        <v>23200111</v>
      </c>
    </row>
    <row r="686" spans="1:5">
      <c r="A686" s="404">
        <v>23200121</v>
      </c>
      <c r="B686" s="404" t="s">
        <v>890</v>
      </c>
      <c r="C686" s="405">
        <v>-513404.58</v>
      </c>
      <c r="D686" s="397">
        <v>23200121</v>
      </c>
    </row>
    <row r="687" spans="1:5">
      <c r="A687" s="404">
        <v>23200222</v>
      </c>
      <c r="B687" s="404" t="s">
        <v>120</v>
      </c>
      <c r="C687" s="405">
        <v>-9781164.3499999996</v>
      </c>
      <c r="D687" s="397">
        <v>23200222</v>
      </c>
    </row>
    <row r="688" spans="1:5">
      <c r="A688" s="404">
        <v>23200242</v>
      </c>
      <c r="B688" s="404" t="s">
        <v>922</v>
      </c>
      <c r="C688" s="405">
        <v>-24545165.960000001</v>
      </c>
      <c r="D688" s="397">
        <v>23200242</v>
      </c>
    </row>
    <row r="689" spans="1:5">
      <c r="A689" s="404">
        <v>23200333</v>
      </c>
      <c r="B689" s="404" t="s">
        <v>528</v>
      </c>
      <c r="C689" s="405">
        <v>-14994861.560000001</v>
      </c>
      <c r="D689" s="397">
        <v>23200333</v>
      </c>
    </row>
    <row r="690" spans="1:5">
      <c r="A690" s="404">
        <v>23200483</v>
      </c>
      <c r="B690" s="404" t="s">
        <v>324</v>
      </c>
      <c r="C690" s="405">
        <v>-8794210.5600000005</v>
      </c>
      <c r="D690" s="397">
        <v>23200483</v>
      </c>
    </row>
    <row r="691" spans="1:5">
      <c r="A691" s="404">
        <v>23200493</v>
      </c>
      <c r="B691" s="404" t="s">
        <v>1892</v>
      </c>
      <c r="C691" s="405">
        <v>-89866.49</v>
      </c>
      <c r="D691" s="397">
        <v>23200493</v>
      </c>
    </row>
    <row r="692" spans="1:5">
      <c r="A692" s="404">
        <v>23200543</v>
      </c>
      <c r="B692" s="404" t="s">
        <v>364</v>
      </c>
      <c r="C692" s="405">
        <v>-59050068.369999997</v>
      </c>
      <c r="D692" s="397">
        <v>23200543</v>
      </c>
    </row>
    <row r="693" spans="1:5">
      <c r="A693" s="404">
        <v>23200643</v>
      </c>
      <c r="B693" s="404" t="s">
        <v>315</v>
      </c>
      <c r="C693" s="405">
        <v>-7017852.0899999999</v>
      </c>
      <c r="D693" s="397">
        <v>23200643</v>
      </c>
    </row>
    <row r="694" spans="1:5">
      <c r="A694" s="404">
        <v>23200653</v>
      </c>
      <c r="B694" s="404" t="s">
        <v>917</v>
      </c>
      <c r="C694" s="405">
        <v>-1944756.91</v>
      </c>
      <c r="D694" s="397">
        <v>23200653</v>
      </c>
    </row>
    <row r="695" spans="1:5">
      <c r="A695" s="404">
        <v>23200693</v>
      </c>
      <c r="B695" s="404" t="s">
        <v>699</v>
      </c>
      <c r="C695" s="404">
        <v>-47.66</v>
      </c>
      <c r="D695" s="397">
        <v>23200693</v>
      </c>
      <c r="E695" s="405"/>
    </row>
    <row r="696" spans="1:5">
      <c r="A696" s="404">
        <v>23200733</v>
      </c>
      <c r="B696" s="404" t="s">
        <v>107</v>
      </c>
      <c r="C696" s="405">
        <v>-1894</v>
      </c>
      <c r="D696" s="397">
        <v>23200733</v>
      </c>
      <c r="E696" s="405"/>
    </row>
    <row r="697" spans="1:5">
      <c r="A697" s="404">
        <v>23200743</v>
      </c>
      <c r="B697" s="404" t="s">
        <v>1040</v>
      </c>
      <c r="C697" s="405">
        <v>1181.27</v>
      </c>
      <c r="D697" s="397">
        <v>23200743</v>
      </c>
      <c r="E697" s="405"/>
    </row>
    <row r="698" spans="1:5">
      <c r="A698" s="404">
        <v>23200753</v>
      </c>
      <c r="B698" s="404" t="s">
        <v>903</v>
      </c>
      <c r="C698" s="404">
        <v>-89.63</v>
      </c>
      <c r="D698" s="397">
        <v>23200753</v>
      </c>
      <c r="E698" s="405"/>
    </row>
    <row r="699" spans="1:5">
      <c r="A699" s="404">
        <v>23200763</v>
      </c>
      <c r="B699" s="404" t="s">
        <v>1039</v>
      </c>
      <c r="C699" s="404">
        <v>-849.77</v>
      </c>
      <c r="D699" s="397">
        <v>23200763</v>
      </c>
      <c r="E699" s="405"/>
    </row>
    <row r="700" spans="1:5">
      <c r="A700" s="404">
        <v>23200773</v>
      </c>
      <c r="B700" s="404" t="s">
        <v>575</v>
      </c>
      <c r="C700" s="405">
        <v>-14259.7</v>
      </c>
      <c r="D700" s="397">
        <v>23200773</v>
      </c>
      <c r="E700" s="405"/>
    </row>
    <row r="701" spans="1:5">
      <c r="A701" s="404">
        <v>23200823</v>
      </c>
      <c r="B701" s="404" t="s">
        <v>1999</v>
      </c>
      <c r="C701" s="405">
        <v>-99643.61</v>
      </c>
      <c r="D701" s="397">
        <v>23200823</v>
      </c>
      <c r="E701" s="405"/>
    </row>
    <row r="702" spans="1:5">
      <c r="A702" s="404">
        <v>23201003</v>
      </c>
      <c r="B702" s="404" t="s">
        <v>392</v>
      </c>
      <c r="C702" s="405">
        <v>-22395810.059999999</v>
      </c>
      <c r="D702" s="397">
        <v>23201003</v>
      </c>
      <c r="E702" s="405"/>
    </row>
    <row r="703" spans="1:5">
      <c r="A703" s="404">
        <v>23201013</v>
      </c>
      <c r="B703" s="404" t="s">
        <v>752</v>
      </c>
      <c r="C703" s="405">
        <v>-9786541.3499999996</v>
      </c>
      <c r="D703" s="397">
        <v>23201013</v>
      </c>
      <c r="E703" s="405"/>
    </row>
    <row r="704" spans="1:5">
      <c r="A704" s="404">
        <v>23201033</v>
      </c>
      <c r="B704" s="404" t="s">
        <v>598</v>
      </c>
      <c r="C704" s="405">
        <v>-124833.3</v>
      </c>
      <c r="D704" s="397">
        <v>23201033</v>
      </c>
      <c r="E704" s="405"/>
    </row>
    <row r="705" spans="1:5">
      <c r="A705" s="404">
        <v>23201043</v>
      </c>
      <c r="B705" s="404" t="s">
        <v>240</v>
      </c>
      <c r="C705" s="405">
        <v>-100772.67</v>
      </c>
      <c r="D705" s="397">
        <v>23201043</v>
      </c>
      <c r="E705" s="405"/>
    </row>
    <row r="706" spans="1:5">
      <c r="A706" s="404">
        <v>23201053</v>
      </c>
      <c r="B706" s="404" t="s">
        <v>1534</v>
      </c>
      <c r="C706" s="405">
        <v>-45205.17</v>
      </c>
      <c r="D706" s="397">
        <v>23201053</v>
      </c>
      <c r="E706" s="405"/>
    </row>
    <row r="707" spans="1:5">
      <c r="A707" s="404">
        <v>23201073</v>
      </c>
      <c r="B707" s="404" t="s">
        <v>661</v>
      </c>
      <c r="C707" s="404">
        <v>-98.71</v>
      </c>
      <c r="D707" s="397">
        <v>23201073</v>
      </c>
      <c r="E707" s="405"/>
    </row>
    <row r="708" spans="1:5">
      <c r="A708" s="404">
        <v>23201113</v>
      </c>
      <c r="B708" s="404" t="s">
        <v>282</v>
      </c>
      <c r="C708" s="405">
        <v>8827.16</v>
      </c>
      <c r="D708" s="397">
        <v>23201113</v>
      </c>
      <c r="E708" s="405"/>
    </row>
    <row r="709" spans="1:5">
      <c r="A709" s="404">
        <v>23201153</v>
      </c>
      <c r="B709" s="404" t="s">
        <v>1601</v>
      </c>
      <c r="C709" s="405">
        <v>-3536.87</v>
      </c>
      <c r="D709" s="397">
        <v>23201153</v>
      </c>
      <c r="E709" s="405"/>
    </row>
    <row r="710" spans="1:5">
      <c r="A710" s="404">
        <v>23201163</v>
      </c>
      <c r="B710" s="404" t="s">
        <v>1602</v>
      </c>
      <c r="C710" s="405">
        <v>-5511.45</v>
      </c>
      <c r="D710" s="397">
        <v>23201163</v>
      </c>
      <c r="E710" s="405"/>
    </row>
    <row r="711" spans="1:5">
      <c r="A711" s="404">
        <v>23201193</v>
      </c>
      <c r="B711" s="404" t="s">
        <v>1603</v>
      </c>
      <c r="C711" s="405">
        <v>-23240.79</v>
      </c>
      <c r="D711" s="397">
        <v>23201193</v>
      </c>
      <c r="E711" s="405"/>
    </row>
    <row r="712" spans="1:5">
      <c r="A712" s="404">
        <v>23201203</v>
      </c>
      <c r="B712" s="404" t="s">
        <v>1604</v>
      </c>
      <c r="C712" s="405">
        <v>-3339.45</v>
      </c>
      <c r="D712" s="397">
        <v>23201203</v>
      </c>
      <c r="E712" s="405"/>
    </row>
    <row r="713" spans="1:5">
      <c r="A713" s="404">
        <v>23201251</v>
      </c>
      <c r="B713" s="404" t="s">
        <v>1539</v>
      </c>
      <c r="C713" s="405">
        <v>-217701</v>
      </c>
      <c r="D713" s="397">
        <v>23201251</v>
      </c>
      <c r="E713" s="405"/>
    </row>
    <row r="714" spans="1:5">
      <c r="A714" s="404">
        <v>23202173</v>
      </c>
      <c r="B714" s="404" t="s">
        <v>189</v>
      </c>
      <c r="C714" s="404">
        <v>26.8</v>
      </c>
      <c r="D714" s="397">
        <v>23202173</v>
      </c>
      <c r="E714" s="405"/>
    </row>
    <row r="715" spans="1:5">
      <c r="A715" s="404">
        <v>23202183</v>
      </c>
      <c r="B715" s="404" t="s">
        <v>642</v>
      </c>
      <c r="C715" s="405">
        <v>-2940.66</v>
      </c>
      <c r="D715" s="397">
        <v>23202183</v>
      </c>
      <c r="E715" s="405"/>
    </row>
    <row r="716" spans="1:5">
      <c r="A716" s="406">
        <v>23202233</v>
      </c>
      <c r="B716" s="406" t="s">
        <v>2063</v>
      </c>
      <c r="C716" s="407">
        <v>267098.15000000002</v>
      </c>
      <c r="D716" s="408">
        <v>23202233</v>
      </c>
      <c r="E716" s="405"/>
    </row>
    <row r="717" spans="1:5">
      <c r="A717" s="406">
        <v>23202353</v>
      </c>
      <c r="B717" s="406" t="s">
        <v>2064</v>
      </c>
      <c r="C717" s="407">
        <v>-2575533.73</v>
      </c>
      <c r="D717" s="408">
        <v>23202353</v>
      </c>
      <c r="E717" s="405"/>
    </row>
    <row r="718" spans="1:5">
      <c r="A718" s="404">
        <v>23500003</v>
      </c>
      <c r="B718" s="404" t="s">
        <v>1620</v>
      </c>
      <c r="C718" s="405">
        <v>-21172034.780000001</v>
      </c>
      <c r="D718" s="397">
        <v>23500003</v>
      </c>
      <c r="E718" s="405"/>
    </row>
    <row r="719" spans="1:5">
      <c r="A719" s="404">
        <v>23500011</v>
      </c>
      <c r="B719" s="404" t="s">
        <v>498</v>
      </c>
      <c r="C719" s="405">
        <v>-4682953.8099999996</v>
      </c>
      <c r="D719" s="397">
        <v>23500011</v>
      </c>
      <c r="E719" s="405"/>
    </row>
    <row r="720" spans="1:5">
      <c r="A720" s="404">
        <v>23600021</v>
      </c>
      <c r="B720" s="404" t="s">
        <v>1395</v>
      </c>
      <c r="C720" s="405">
        <v>-4332756.59</v>
      </c>
      <c r="D720" s="397">
        <v>23600021</v>
      </c>
      <c r="E720" s="405"/>
    </row>
    <row r="721" spans="1:5">
      <c r="A721" s="404">
        <v>23600022</v>
      </c>
      <c r="B721" s="404" t="s">
        <v>1396</v>
      </c>
      <c r="C721" s="405">
        <v>-915412.03</v>
      </c>
      <c r="D721" s="397">
        <v>23600022</v>
      </c>
      <c r="E721" s="405"/>
    </row>
    <row r="722" spans="1:5">
      <c r="A722" s="404">
        <v>23600063</v>
      </c>
      <c r="B722" s="404" t="s">
        <v>475</v>
      </c>
      <c r="C722" s="404">
        <v>-264.45</v>
      </c>
      <c r="D722" s="397">
        <v>23600063</v>
      </c>
      <c r="E722" s="405"/>
    </row>
    <row r="723" spans="1:5">
      <c r="A723" s="404">
        <v>23600093</v>
      </c>
      <c r="B723" s="404" t="s">
        <v>153</v>
      </c>
      <c r="C723" s="404">
        <v>-5.35</v>
      </c>
      <c r="D723" s="397">
        <v>23600093</v>
      </c>
      <c r="E723" s="405"/>
    </row>
    <row r="724" spans="1:5">
      <c r="A724" s="404">
        <v>23600201</v>
      </c>
      <c r="B724" s="404" t="s">
        <v>231</v>
      </c>
      <c r="C724" s="405">
        <v>-47608403.25</v>
      </c>
      <c r="D724" s="397">
        <v>23600201</v>
      </c>
      <c r="E724" s="405"/>
    </row>
    <row r="725" spans="1:5">
      <c r="A725" s="404">
        <v>23600211</v>
      </c>
      <c r="B725" s="404" t="s">
        <v>232</v>
      </c>
      <c r="C725" s="405">
        <v>-5271593.08</v>
      </c>
      <c r="D725" s="397">
        <v>23600211</v>
      </c>
      <c r="E725" s="405"/>
    </row>
    <row r="726" spans="1:5">
      <c r="A726" s="404">
        <v>23600213</v>
      </c>
      <c r="B726" s="404" t="s">
        <v>991</v>
      </c>
      <c r="C726" s="405">
        <v>-247547.64</v>
      </c>
      <c r="D726" s="397">
        <v>23600213</v>
      </c>
      <c r="E726" s="405"/>
    </row>
    <row r="727" spans="1:5">
      <c r="A727" s="404">
        <v>23600232</v>
      </c>
      <c r="B727" s="404" t="s">
        <v>233</v>
      </c>
      <c r="C727" s="405">
        <v>-20887116.98</v>
      </c>
      <c r="D727" s="397">
        <v>23600232</v>
      </c>
    </row>
    <row r="728" spans="1:5">
      <c r="A728" s="404">
        <v>23600351</v>
      </c>
      <c r="B728" s="404" t="s">
        <v>898</v>
      </c>
      <c r="C728" s="405">
        <v>-8532482.3200000003</v>
      </c>
      <c r="D728" s="397">
        <v>23600351</v>
      </c>
      <c r="E728" s="405"/>
    </row>
    <row r="729" spans="1:5">
      <c r="A729" s="404">
        <v>23600391</v>
      </c>
      <c r="B729" s="404" t="s">
        <v>369</v>
      </c>
      <c r="C729" s="405">
        <v>-429895.22</v>
      </c>
      <c r="D729" s="397">
        <v>23600391</v>
      </c>
      <c r="E729" s="405"/>
    </row>
    <row r="730" spans="1:5">
      <c r="A730" s="404">
        <v>23600421</v>
      </c>
      <c r="B730" s="404" t="s">
        <v>1576</v>
      </c>
      <c r="C730" s="404">
        <v>-8.02</v>
      </c>
      <c r="D730" s="397">
        <v>23600421</v>
      </c>
    </row>
    <row r="731" spans="1:5">
      <c r="A731" s="404">
        <v>23600431</v>
      </c>
      <c r="B731" s="404" t="s">
        <v>1920</v>
      </c>
      <c r="C731" s="404">
        <v>800</v>
      </c>
      <c r="D731" s="397">
        <v>23600431</v>
      </c>
    </row>
    <row r="732" spans="1:5">
      <c r="A732" s="404">
        <v>23600471</v>
      </c>
      <c r="B732" s="404" t="s">
        <v>986</v>
      </c>
      <c r="C732" s="405">
        <v>-5668619.7599999998</v>
      </c>
      <c r="D732" s="397">
        <v>23600471</v>
      </c>
      <c r="E732" s="405"/>
    </row>
    <row r="733" spans="1:5">
      <c r="A733" s="404">
        <v>23600552</v>
      </c>
      <c r="B733" s="404" t="s">
        <v>986</v>
      </c>
      <c r="C733" s="405">
        <v>-1824136.9</v>
      </c>
      <c r="D733" s="397">
        <v>23600552</v>
      </c>
      <c r="E733" s="405"/>
    </row>
    <row r="734" spans="1:5">
      <c r="A734" s="404">
        <v>23600602</v>
      </c>
      <c r="B734" s="404" t="s">
        <v>987</v>
      </c>
      <c r="C734" s="405">
        <v>-3253728.25</v>
      </c>
      <c r="D734" s="397">
        <v>23600602</v>
      </c>
      <c r="E734" s="405"/>
    </row>
    <row r="735" spans="1:5">
      <c r="A735" s="404">
        <v>23601003</v>
      </c>
      <c r="B735" s="404" t="s">
        <v>935</v>
      </c>
      <c r="C735" s="405">
        <v>-147374.48000000001</v>
      </c>
      <c r="D735" s="397">
        <v>23601003</v>
      </c>
      <c r="E735" s="405"/>
    </row>
    <row r="736" spans="1:5">
      <c r="A736" s="404">
        <v>23601013</v>
      </c>
      <c r="B736" s="404" t="s">
        <v>1397</v>
      </c>
      <c r="C736" s="405">
        <v>-98629.08</v>
      </c>
      <c r="D736" s="397">
        <v>23601013</v>
      </c>
      <c r="E736" s="405"/>
    </row>
    <row r="737" spans="1:5">
      <c r="A737" s="404">
        <v>23601023</v>
      </c>
      <c r="B737" s="404" t="s">
        <v>334</v>
      </c>
      <c r="C737" s="405">
        <v>-8330.14</v>
      </c>
      <c r="D737" s="397">
        <v>23601023</v>
      </c>
    </row>
    <row r="738" spans="1:5">
      <c r="A738" s="404">
        <v>23601043</v>
      </c>
      <c r="B738" s="404" t="s">
        <v>992</v>
      </c>
      <c r="C738" s="405">
        <v>-4467.99</v>
      </c>
      <c r="D738" s="397">
        <v>23601043</v>
      </c>
    </row>
    <row r="739" spans="1:5">
      <c r="A739" s="404">
        <v>23700323</v>
      </c>
      <c r="B739" s="404" t="s">
        <v>923</v>
      </c>
      <c r="C739" s="405">
        <v>-30625</v>
      </c>
      <c r="D739" s="397">
        <v>23700323</v>
      </c>
    </row>
    <row r="740" spans="1:5">
      <c r="A740" s="404">
        <v>23700333</v>
      </c>
      <c r="B740" s="404" t="s">
        <v>924</v>
      </c>
      <c r="C740" s="405">
        <v>-6133.51</v>
      </c>
      <c r="D740" s="397">
        <v>23700333</v>
      </c>
      <c r="E740" s="405"/>
    </row>
    <row r="741" spans="1:5">
      <c r="A741" s="404">
        <v>23700363</v>
      </c>
      <c r="B741" s="404" t="s">
        <v>925</v>
      </c>
      <c r="C741" s="405">
        <v>-44687.5</v>
      </c>
      <c r="D741" s="397">
        <v>23700363</v>
      </c>
      <c r="E741" s="405"/>
    </row>
    <row r="742" spans="1:5">
      <c r="A742" s="404">
        <v>23700383</v>
      </c>
      <c r="B742" s="404" t="s">
        <v>88</v>
      </c>
      <c r="C742" s="405">
        <v>-6000</v>
      </c>
      <c r="D742" s="397">
        <v>23700383</v>
      </c>
      <c r="E742" s="405"/>
    </row>
    <row r="743" spans="1:5">
      <c r="A743" s="404">
        <v>23700713</v>
      </c>
      <c r="B743" s="404" t="s">
        <v>596</v>
      </c>
      <c r="C743" s="405">
        <v>-13793.91</v>
      </c>
      <c r="D743" s="397">
        <v>23700713</v>
      </c>
    </row>
    <row r="744" spans="1:5">
      <c r="A744" s="404">
        <v>23700813</v>
      </c>
      <c r="B744" s="404" t="s">
        <v>180</v>
      </c>
      <c r="C744" s="405">
        <v>-1458333.14</v>
      </c>
      <c r="D744" s="397">
        <v>23700813</v>
      </c>
    </row>
    <row r="745" spans="1:5">
      <c r="A745" s="404">
        <v>23700823</v>
      </c>
      <c r="B745" s="404" t="s">
        <v>48</v>
      </c>
      <c r="C745" s="405">
        <v>-3931666.47</v>
      </c>
      <c r="D745" s="397">
        <v>23700823</v>
      </c>
      <c r="E745" s="405"/>
    </row>
    <row r="746" spans="1:5">
      <c r="A746" s="404">
        <v>23700841</v>
      </c>
      <c r="B746" s="404" t="s">
        <v>648</v>
      </c>
      <c r="C746" s="405">
        <v>-333794.32</v>
      </c>
      <c r="D746" s="397">
        <v>23700841</v>
      </c>
      <c r="E746" s="405"/>
    </row>
    <row r="747" spans="1:5">
      <c r="A747" s="404">
        <v>23700873</v>
      </c>
      <c r="B747" s="404" t="s">
        <v>1029</v>
      </c>
      <c r="C747" s="405">
        <v>-6142500</v>
      </c>
      <c r="D747" s="397">
        <v>23700873</v>
      </c>
      <c r="E747" s="405"/>
    </row>
    <row r="748" spans="1:5">
      <c r="A748" s="404">
        <v>23700963</v>
      </c>
      <c r="B748" s="404" t="s">
        <v>1050</v>
      </c>
      <c r="C748" s="405">
        <v>-1180368.3600000001</v>
      </c>
      <c r="D748" s="397">
        <v>23700963</v>
      </c>
    </row>
    <row r="749" spans="1:5">
      <c r="A749" s="404">
        <v>23701013</v>
      </c>
      <c r="B749" s="404" t="s">
        <v>521</v>
      </c>
      <c r="C749" s="405">
        <v>-17442.080000000002</v>
      </c>
      <c r="D749" s="397">
        <v>23701013</v>
      </c>
    </row>
    <row r="750" spans="1:5">
      <c r="A750" s="404">
        <v>23701023</v>
      </c>
      <c r="B750" s="404" t="s">
        <v>522</v>
      </c>
      <c r="C750" s="405">
        <v>-746471.13</v>
      </c>
      <c r="D750" s="397">
        <v>23701023</v>
      </c>
      <c r="E750" s="405"/>
    </row>
    <row r="751" spans="1:5">
      <c r="A751" s="404">
        <v>23701033</v>
      </c>
      <c r="B751" s="404" t="s">
        <v>1015</v>
      </c>
      <c r="C751" s="405">
        <v>-5542033.3300000001</v>
      </c>
      <c r="D751" s="397">
        <v>23701033</v>
      </c>
      <c r="E751" s="405"/>
    </row>
    <row r="752" spans="1:5">
      <c r="A752" s="404">
        <v>23701053</v>
      </c>
      <c r="B752" s="404" t="s">
        <v>1037</v>
      </c>
      <c r="C752" s="405">
        <v>-1452916.81</v>
      </c>
      <c r="D752" s="397">
        <v>23701053</v>
      </c>
    </row>
    <row r="753" spans="1:5">
      <c r="A753" s="404">
        <v>23701063</v>
      </c>
      <c r="B753" s="404" t="s">
        <v>1059</v>
      </c>
      <c r="C753" s="404">
        <v>-27.37</v>
      </c>
      <c r="D753" s="397">
        <v>23701063</v>
      </c>
    </row>
    <row r="754" spans="1:5">
      <c r="A754" s="404">
        <v>23701113</v>
      </c>
      <c r="B754" s="404" t="s">
        <v>209</v>
      </c>
      <c r="C754" s="405">
        <v>-5037375</v>
      </c>
      <c r="D754" s="397">
        <v>23701113</v>
      </c>
      <c r="E754" s="405"/>
    </row>
    <row r="755" spans="1:5">
      <c r="A755" s="404">
        <v>23701123</v>
      </c>
      <c r="B755" s="404" t="s">
        <v>1158</v>
      </c>
      <c r="C755" s="405">
        <v>-5597809.1399999997</v>
      </c>
      <c r="D755" s="397">
        <v>23701123</v>
      </c>
      <c r="E755" s="405"/>
    </row>
    <row r="756" spans="1:5">
      <c r="A756" s="404">
        <v>23701133</v>
      </c>
      <c r="B756" s="404" t="s">
        <v>1154</v>
      </c>
      <c r="C756" s="405">
        <v>-6644610.9000000004</v>
      </c>
      <c r="D756" s="397">
        <v>23701133</v>
      </c>
      <c r="E756" s="405"/>
    </row>
    <row r="757" spans="1:5">
      <c r="A757" s="404">
        <v>23701143</v>
      </c>
      <c r="B757" s="404" t="s">
        <v>1222</v>
      </c>
      <c r="C757" s="405">
        <v>-3617716.66</v>
      </c>
      <c r="D757" s="397">
        <v>23701143</v>
      </c>
      <c r="E757" s="405"/>
    </row>
    <row r="758" spans="1:5">
      <c r="A758" s="404">
        <v>23701153</v>
      </c>
      <c r="B758" s="404" t="s">
        <v>1319</v>
      </c>
      <c r="C758" s="405">
        <v>-1416416.67</v>
      </c>
      <c r="D758" s="397">
        <v>23701153</v>
      </c>
      <c r="E758" s="405"/>
    </row>
    <row r="759" spans="1:5">
      <c r="A759" s="404">
        <v>23701163</v>
      </c>
      <c r="B759" s="404" t="s">
        <v>1320</v>
      </c>
      <c r="C759" s="405">
        <v>-270250</v>
      </c>
      <c r="D759" s="397">
        <v>23701163</v>
      </c>
      <c r="E759" s="405"/>
    </row>
    <row r="760" spans="1:5">
      <c r="A760" s="404">
        <v>23701173</v>
      </c>
      <c r="B760" s="404" t="s">
        <v>1628</v>
      </c>
      <c r="C760" s="405">
        <v>-26585.15</v>
      </c>
      <c r="D760" s="397">
        <v>23701173</v>
      </c>
    </row>
    <row r="761" spans="1:5">
      <c r="A761" s="404">
        <v>23701183</v>
      </c>
      <c r="B761" s="404" t="s">
        <v>1659</v>
      </c>
      <c r="C761" s="405">
        <v>-1814979.83</v>
      </c>
      <c r="D761" s="397">
        <v>23701183</v>
      </c>
    </row>
    <row r="762" spans="1:5">
      <c r="A762" s="404">
        <v>23701193</v>
      </c>
      <c r="B762" s="404" t="s">
        <v>1660</v>
      </c>
      <c r="C762" s="405">
        <v>-314600</v>
      </c>
      <c r="D762" s="397">
        <v>23701193</v>
      </c>
      <c r="E762" s="405"/>
    </row>
    <row r="763" spans="1:5">
      <c r="A763" s="403" t="s">
        <v>2046</v>
      </c>
      <c r="B763" s="406" t="s">
        <v>2044</v>
      </c>
      <c r="C763" s="407">
        <v>-1776736.11</v>
      </c>
      <c r="D763" s="408" t="s">
        <v>2046</v>
      </c>
      <c r="E763" s="405"/>
    </row>
    <row r="764" spans="1:5">
      <c r="A764" s="404">
        <v>24100043</v>
      </c>
      <c r="B764" s="404" t="s">
        <v>817</v>
      </c>
      <c r="C764" s="404">
        <v>-5.35</v>
      </c>
      <c r="D764" s="397">
        <v>24100043</v>
      </c>
      <c r="E764" s="405"/>
    </row>
    <row r="765" spans="1:5">
      <c r="A765" s="404">
        <v>24100063</v>
      </c>
      <c r="B765" s="404" t="s">
        <v>1030</v>
      </c>
      <c r="C765" s="405">
        <v>6663.29</v>
      </c>
      <c r="D765" s="397">
        <v>24100063</v>
      </c>
      <c r="E765" s="405"/>
    </row>
    <row r="766" spans="1:5">
      <c r="A766" s="404">
        <v>24100143</v>
      </c>
      <c r="B766" s="404" t="s">
        <v>302</v>
      </c>
      <c r="C766" s="405">
        <v>-2163.11</v>
      </c>
      <c r="D766" s="397">
        <v>24100143</v>
      </c>
      <c r="E766" s="405"/>
    </row>
    <row r="767" spans="1:5">
      <c r="A767" s="404">
        <v>24100173</v>
      </c>
      <c r="B767" s="404" t="s">
        <v>1030</v>
      </c>
      <c r="C767" s="405">
        <v>-12717.26</v>
      </c>
      <c r="D767" s="397">
        <v>24100173</v>
      </c>
      <c r="E767" s="405"/>
    </row>
    <row r="768" spans="1:5">
      <c r="A768" s="404">
        <v>24100212</v>
      </c>
      <c r="B768" s="404" t="s">
        <v>611</v>
      </c>
      <c r="C768" s="405">
        <v>-1603729.09</v>
      </c>
      <c r="D768" s="397">
        <v>24100212</v>
      </c>
      <c r="E768" s="405"/>
    </row>
    <row r="769" spans="1:5">
      <c r="A769" s="404">
        <v>24200011</v>
      </c>
      <c r="B769" s="404" t="s">
        <v>1357</v>
      </c>
      <c r="C769" s="405">
        <v>-62711.89</v>
      </c>
      <c r="D769" s="397">
        <v>24200011</v>
      </c>
      <c r="E769" s="405"/>
    </row>
    <row r="770" spans="1:5">
      <c r="A770" s="404">
        <v>24200041</v>
      </c>
      <c r="B770" s="404" t="s">
        <v>624</v>
      </c>
      <c r="C770" s="405">
        <v>-423978</v>
      </c>
      <c r="D770" s="397">
        <v>24200041</v>
      </c>
      <c r="E770" s="405"/>
    </row>
    <row r="771" spans="1:5">
      <c r="A771" s="404">
        <v>24200061</v>
      </c>
      <c r="B771" s="404" t="s">
        <v>1606</v>
      </c>
      <c r="C771" s="405">
        <v>-400437.5</v>
      </c>
      <c r="D771" s="397">
        <v>24200061</v>
      </c>
    </row>
    <row r="772" spans="1:5">
      <c r="A772" s="404">
        <v>24200071</v>
      </c>
      <c r="B772" s="404" t="s">
        <v>1968</v>
      </c>
      <c r="C772" s="405">
        <v>-34267.199999999997</v>
      </c>
      <c r="D772" s="397">
        <v>24200071</v>
      </c>
    </row>
    <row r="773" spans="1:5">
      <c r="A773" s="404">
        <v>24200103</v>
      </c>
      <c r="B773" s="404" t="s">
        <v>1509</v>
      </c>
      <c r="C773" s="405">
        <v>-25000</v>
      </c>
      <c r="D773" s="397">
        <v>24200103</v>
      </c>
      <c r="E773" s="405"/>
    </row>
    <row r="774" spans="1:5">
      <c r="A774" s="404">
        <v>24200451</v>
      </c>
      <c r="B774" s="404" t="s">
        <v>1205</v>
      </c>
      <c r="C774" s="405">
        <v>-1598509.5</v>
      </c>
      <c r="D774" s="397">
        <v>24200451</v>
      </c>
      <c r="E774" s="405"/>
    </row>
    <row r="775" spans="1:5">
      <c r="A775" s="404">
        <v>24200461</v>
      </c>
      <c r="B775" s="404" t="s">
        <v>1528</v>
      </c>
      <c r="C775" s="405">
        <v>-11333075.34</v>
      </c>
      <c r="D775" s="397">
        <v>24200461</v>
      </c>
      <c r="E775" s="405"/>
    </row>
    <row r="776" spans="1:5">
      <c r="A776" s="404">
        <v>24200511</v>
      </c>
      <c r="B776" s="404" t="s">
        <v>551</v>
      </c>
      <c r="C776" s="405">
        <v>-2089813</v>
      </c>
      <c r="D776" s="397">
        <v>24200511</v>
      </c>
      <c r="E776" s="405"/>
    </row>
    <row r="777" spans="1:5">
      <c r="A777" s="404">
        <v>24200541</v>
      </c>
      <c r="B777" s="404" t="s">
        <v>660</v>
      </c>
      <c r="C777" s="405">
        <v>-171130.74</v>
      </c>
      <c r="D777" s="397">
        <v>24200541</v>
      </c>
      <c r="E777" s="405"/>
    </row>
    <row r="778" spans="1:5">
      <c r="A778" s="404">
        <v>24200551</v>
      </c>
      <c r="B778" s="404" t="s">
        <v>15</v>
      </c>
      <c r="C778" s="405">
        <v>-171130.74</v>
      </c>
      <c r="D778" s="397">
        <v>24200551</v>
      </c>
      <c r="E778" s="405"/>
    </row>
    <row r="779" spans="1:5">
      <c r="A779" s="404">
        <v>24200561</v>
      </c>
      <c r="B779" s="404" t="s">
        <v>424</v>
      </c>
      <c r="C779" s="405">
        <v>-29264.400000000001</v>
      </c>
      <c r="D779" s="397">
        <v>24200561</v>
      </c>
      <c r="E779" s="405"/>
    </row>
    <row r="780" spans="1:5">
      <c r="A780" s="404">
        <v>24200571</v>
      </c>
      <c r="B780" s="404" t="s">
        <v>190</v>
      </c>
      <c r="C780" s="405">
        <v>-29264.400000000001</v>
      </c>
      <c r="D780" s="397">
        <v>24200571</v>
      </c>
    </row>
    <row r="781" spans="1:5">
      <c r="A781" s="404">
        <v>24200611</v>
      </c>
      <c r="B781" s="404" t="s">
        <v>1188</v>
      </c>
      <c r="C781" s="405">
        <v>-511740.27</v>
      </c>
      <c r="D781" s="397">
        <v>24200611</v>
      </c>
    </row>
    <row r="782" spans="1:5">
      <c r="A782" s="404">
        <v>24200622</v>
      </c>
      <c r="B782" s="404" t="s">
        <v>391</v>
      </c>
      <c r="C782" s="405">
        <v>-1077998</v>
      </c>
      <c r="D782" s="397">
        <v>24200622</v>
      </c>
      <c r="E782" s="405"/>
    </row>
    <row r="783" spans="1:5">
      <c r="A783" s="404">
        <v>24200633</v>
      </c>
      <c r="B783" s="404" t="s">
        <v>1841</v>
      </c>
      <c r="C783" s="405">
        <v>-1184855.6599999999</v>
      </c>
      <c r="D783" s="397">
        <v>24200633</v>
      </c>
      <c r="E783" s="405"/>
    </row>
    <row r="784" spans="1:5">
      <c r="A784" s="404">
        <v>24200651</v>
      </c>
      <c r="B784" s="404" t="s">
        <v>721</v>
      </c>
      <c r="C784" s="405">
        <v>-19000</v>
      </c>
      <c r="D784" s="397">
        <v>24200651</v>
      </c>
      <c r="E784" s="405"/>
    </row>
    <row r="785" spans="1:5">
      <c r="A785" s="404">
        <v>24200653</v>
      </c>
      <c r="B785" s="404" t="s">
        <v>928</v>
      </c>
      <c r="C785" s="405">
        <v>-527652.63</v>
      </c>
      <c r="D785" s="397">
        <v>24200653</v>
      </c>
      <c r="E785" s="405"/>
    </row>
    <row r="786" spans="1:5">
      <c r="A786" s="404">
        <v>24200661</v>
      </c>
      <c r="B786" s="404" t="s">
        <v>722</v>
      </c>
      <c r="C786" s="405">
        <v>-106932.06</v>
      </c>
      <c r="D786" s="397">
        <v>24200661</v>
      </c>
      <c r="E786" s="405"/>
    </row>
    <row r="787" spans="1:5">
      <c r="A787" s="404">
        <v>24200671</v>
      </c>
      <c r="B787" s="404" t="s">
        <v>723</v>
      </c>
      <c r="C787" s="405">
        <v>-31669.26</v>
      </c>
      <c r="D787" s="397">
        <v>24200671</v>
      </c>
      <c r="E787" s="405"/>
    </row>
    <row r="788" spans="1:5">
      <c r="A788" s="404">
        <v>24200681</v>
      </c>
      <c r="B788" s="404" t="s">
        <v>724</v>
      </c>
      <c r="C788" s="405">
        <v>-31669.26</v>
      </c>
      <c r="D788" s="397">
        <v>24200681</v>
      </c>
      <c r="E788" s="405"/>
    </row>
    <row r="789" spans="1:5">
      <c r="A789" s="404">
        <v>24200811</v>
      </c>
      <c r="B789" s="404" t="s">
        <v>558</v>
      </c>
      <c r="C789" s="405">
        <v>-153106.01999999999</v>
      </c>
      <c r="D789" s="397">
        <v>24200811</v>
      </c>
      <c r="E789" s="405"/>
    </row>
    <row r="790" spans="1:5">
      <c r="A790" s="404">
        <v>24200821</v>
      </c>
      <c r="B790" s="404" t="s">
        <v>559</v>
      </c>
      <c r="C790" s="405">
        <v>-153074.01999999999</v>
      </c>
      <c r="D790" s="397">
        <v>24200821</v>
      </c>
      <c r="E790" s="405"/>
    </row>
    <row r="791" spans="1:5">
      <c r="A791" s="404">
        <v>24200831</v>
      </c>
      <c r="B791" s="404" t="s">
        <v>560</v>
      </c>
      <c r="C791" s="405">
        <v>-77674.210000000006</v>
      </c>
      <c r="D791" s="397">
        <v>24200831</v>
      </c>
      <c r="E791" s="405"/>
    </row>
    <row r="792" spans="1:5">
      <c r="A792" s="404">
        <v>24200841</v>
      </c>
      <c r="B792" s="404" t="s">
        <v>1122</v>
      </c>
      <c r="C792" s="405">
        <v>-323168.90000000002</v>
      </c>
      <c r="D792" s="397">
        <v>24200841</v>
      </c>
      <c r="E792" s="405"/>
    </row>
    <row r="793" spans="1:5">
      <c r="A793" s="404">
        <v>24200851</v>
      </c>
      <c r="B793" s="404" t="s">
        <v>766</v>
      </c>
      <c r="C793" s="405">
        <v>-282752.05</v>
      </c>
      <c r="D793" s="397">
        <v>24200851</v>
      </c>
      <c r="E793" s="405"/>
    </row>
    <row r="794" spans="1:5">
      <c r="A794" s="404">
        <v>24200871</v>
      </c>
      <c r="B794" s="404" t="s">
        <v>1220</v>
      </c>
      <c r="C794" s="405">
        <v>-96071.57</v>
      </c>
      <c r="D794" s="397">
        <v>24200871</v>
      </c>
      <c r="E794" s="405"/>
    </row>
    <row r="795" spans="1:5">
      <c r="A795" s="404">
        <v>24200881</v>
      </c>
      <c r="B795" s="404" t="s">
        <v>1471</v>
      </c>
      <c r="C795" s="405">
        <v>-202614.06</v>
      </c>
      <c r="D795" s="397">
        <v>24200881</v>
      </c>
      <c r="E795" s="405"/>
    </row>
    <row r="796" spans="1:5">
      <c r="A796" s="404">
        <v>24200891</v>
      </c>
      <c r="B796" s="404" t="s">
        <v>1193</v>
      </c>
      <c r="C796" s="405">
        <v>-67375.5</v>
      </c>
      <c r="D796" s="397">
        <v>24200891</v>
      </c>
    </row>
    <row r="797" spans="1:5">
      <c r="A797" s="404">
        <v>24200901</v>
      </c>
      <c r="B797" s="404" t="s">
        <v>1304</v>
      </c>
      <c r="C797" s="405">
        <v>-163563</v>
      </c>
      <c r="D797" s="397">
        <v>24200901</v>
      </c>
      <c r="E797" s="405"/>
    </row>
    <row r="798" spans="1:5">
      <c r="A798" s="404">
        <v>24200911</v>
      </c>
      <c r="B798" s="404" t="s">
        <v>1194</v>
      </c>
      <c r="C798" s="405">
        <v>-17425.07</v>
      </c>
      <c r="D798" s="397">
        <v>24200911</v>
      </c>
      <c r="E798" s="405"/>
    </row>
    <row r="799" spans="1:5">
      <c r="A799" s="404">
        <v>24200921</v>
      </c>
      <c r="B799" s="404" t="s">
        <v>557</v>
      </c>
      <c r="C799" s="405">
        <v>-2232096.52</v>
      </c>
      <c r="D799" s="397">
        <v>24200921</v>
      </c>
      <c r="E799" s="405"/>
    </row>
    <row r="800" spans="1:5">
      <c r="A800" s="404">
        <v>24200931</v>
      </c>
      <c r="B800" s="404" t="s">
        <v>561</v>
      </c>
      <c r="C800" s="405">
        <v>-319605.96000000002</v>
      </c>
      <c r="D800" s="397">
        <v>24200931</v>
      </c>
      <c r="E800" s="405"/>
    </row>
    <row r="801" spans="1:5">
      <c r="A801" s="404">
        <v>24200941</v>
      </c>
      <c r="B801" s="404" t="s">
        <v>1497</v>
      </c>
      <c r="C801" s="405">
        <v>-67986</v>
      </c>
      <c r="D801" s="397">
        <v>24200941</v>
      </c>
      <c r="E801" s="405"/>
    </row>
    <row r="802" spans="1:5">
      <c r="A802" s="404">
        <v>24200951</v>
      </c>
      <c r="B802" s="404" t="s">
        <v>1307</v>
      </c>
      <c r="C802" s="405">
        <v>-204557.72</v>
      </c>
      <c r="D802" s="397">
        <v>24200951</v>
      </c>
      <c r="E802" s="405"/>
    </row>
    <row r="803" spans="1:5">
      <c r="A803" s="404">
        <v>24200961</v>
      </c>
      <c r="B803" s="404" t="s">
        <v>1305</v>
      </c>
      <c r="C803" s="405">
        <v>-1351294.85</v>
      </c>
      <c r="D803" s="397">
        <v>24200961</v>
      </c>
      <c r="E803" s="405"/>
    </row>
    <row r="804" spans="1:5">
      <c r="A804" s="404">
        <v>24200971</v>
      </c>
      <c r="B804" s="404" t="s">
        <v>562</v>
      </c>
      <c r="C804" s="405">
        <v>-102977.15</v>
      </c>
      <c r="D804" s="397">
        <v>24200971</v>
      </c>
      <c r="E804" s="405"/>
    </row>
    <row r="805" spans="1:5">
      <c r="A805" s="404">
        <v>24200991</v>
      </c>
      <c r="B805" s="404" t="s">
        <v>1363</v>
      </c>
      <c r="C805" s="405">
        <v>-1282.01</v>
      </c>
      <c r="D805" s="397">
        <v>24200991</v>
      </c>
      <c r="E805" s="405"/>
    </row>
    <row r="806" spans="1:5">
      <c r="A806" s="404">
        <v>24201031</v>
      </c>
      <c r="B806" s="404" t="s">
        <v>1472</v>
      </c>
      <c r="C806" s="405">
        <v>-92347.35</v>
      </c>
      <c r="D806" s="397">
        <v>24201031</v>
      </c>
      <c r="E806" s="405"/>
    </row>
    <row r="807" spans="1:5">
      <c r="A807" s="404">
        <v>24201041</v>
      </c>
      <c r="B807" s="404" t="s">
        <v>1473</v>
      </c>
      <c r="C807" s="405">
        <v>-18885.61</v>
      </c>
      <c r="D807" s="397">
        <v>24201041</v>
      </c>
      <c r="E807" s="405"/>
    </row>
    <row r="808" spans="1:5">
      <c r="A808" s="404">
        <v>24300013</v>
      </c>
      <c r="B808" s="404" t="s">
        <v>1251</v>
      </c>
      <c r="C808" s="405">
        <v>-1134692.57</v>
      </c>
      <c r="D808" s="397">
        <v>24300013</v>
      </c>
      <c r="E808" s="405"/>
    </row>
    <row r="809" spans="1:5">
      <c r="A809" s="404">
        <v>24400001</v>
      </c>
      <c r="B809" s="404" t="s">
        <v>1484</v>
      </c>
      <c r="C809" s="405">
        <v>-73489388.329999998</v>
      </c>
      <c r="D809" s="397">
        <v>24400001</v>
      </c>
    </row>
    <row r="810" spans="1:5">
      <c r="A810" s="404">
        <v>24400002</v>
      </c>
      <c r="B810" s="404" t="s">
        <v>1485</v>
      </c>
      <c r="C810" s="405">
        <v>-50649679.5</v>
      </c>
      <c r="D810" s="397">
        <v>24400002</v>
      </c>
    </row>
    <row r="811" spans="1:5">
      <c r="A811" s="404">
        <v>24400011</v>
      </c>
      <c r="B811" s="404" t="s">
        <v>1486</v>
      </c>
      <c r="C811" s="405">
        <v>-27927357.219999999</v>
      </c>
      <c r="D811" s="397">
        <v>24400011</v>
      </c>
    </row>
    <row r="812" spans="1:5">
      <c r="A812" s="404">
        <v>24400012</v>
      </c>
      <c r="B812" s="404" t="s">
        <v>1487</v>
      </c>
      <c r="C812" s="405">
        <v>-15682096.810000001</v>
      </c>
      <c r="D812" s="397">
        <v>24400012</v>
      </c>
      <c r="E812" s="405"/>
    </row>
    <row r="813" spans="1:5">
      <c r="A813" s="404">
        <v>25200121</v>
      </c>
      <c r="B813" s="404" t="s">
        <v>1018</v>
      </c>
      <c r="C813" s="405">
        <v>-135739.34</v>
      </c>
      <c r="D813" s="397">
        <v>25200121</v>
      </c>
      <c r="E813" s="405"/>
    </row>
    <row r="814" spans="1:5">
      <c r="A814" s="404">
        <v>25200152</v>
      </c>
      <c r="B814" s="404" t="s">
        <v>649</v>
      </c>
      <c r="C814" s="405">
        <v>-107354.9</v>
      </c>
      <c r="D814" s="397">
        <v>25200152</v>
      </c>
      <c r="E814" s="405"/>
    </row>
    <row r="815" spans="1:5">
      <c r="A815" s="404">
        <v>25200161</v>
      </c>
      <c r="B815" s="404" t="s">
        <v>18</v>
      </c>
      <c r="C815" s="405">
        <v>-5854905.7599999998</v>
      </c>
      <c r="D815" s="397">
        <v>25200161</v>
      </c>
      <c r="E815" s="405"/>
    </row>
    <row r="816" spans="1:5">
      <c r="A816" s="404">
        <v>25200171</v>
      </c>
      <c r="B816" s="404" t="s">
        <v>19</v>
      </c>
      <c r="C816" s="405">
        <v>-13036312.699999999</v>
      </c>
      <c r="D816" s="397">
        <v>25200171</v>
      </c>
      <c r="E816" s="405"/>
    </row>
    <row r="817" spans="1:5">
      <c r="A817" s="404">
        <v>25200181</v>
      </c>
      <c r="B817" s="404" t="s">
        <v>652</v>
      </c>
      <c r="C817" s="405">
        <v>-31166740.829999998</v>
      </c>
      <c r="D817" s="397">
        <v>25200181</v>
      </c>
    </row>
    <row r="818" spans="1:5">
      <c r="A818" s="404">
        <v>25200202</v>
      </c>
      <c r="B818" s="404" t="s">
        <v>702</v>
      </c>
      <c r="C818" s="405">
        <v>-19531271.059999999</v>
      </c>
      <c r="D818" s="397">
        <v>25200202</v>
      </c>
    </row>
    <row r="819" spans="1:5">
      <c r="A819" s="404">
        <v>25200222</v>
      </c>
      <c r="B819" s="404" t="s">
        <v>703</v>
      </c>
      <c r="C819" s="405">
        <v>-1563566</v>
      </c>
      <c r="D819" s="397">
        <v>25200222</v>
      </c>
      <c r="E819" s="405"/>
    </row>
    <row r="820" spans="1:5">
      <c r="A820" s="404">
        <v>25200262</v>
      </c>
      <c r="B820" s="404" t="s">
        <v>582</v>
      </c>
      <c r="C820" s="405">
        <v>-39367.31</v>
      </c>
      <c r="D820" s="397">
        <v>25200262</v>
      </c>
      <c r="E820" s="405"/>
    </row>
    <row r="821" spans="1:5">
      <c r="A821" s="404">
        <v>25300001</v>
      </c>
      <c r="B821" s="404" t="s">
        <v>292</v>
      </c>
      <c r="C821" s="405">
        <v>-114693.52</v>
      </c>
      <c r="D821" s="397">
        <v>25300001</v>
      </c>
      <c r="E821" s="405"/>
    </row>
    <row r="822" spans="1:5">
      <c r="A822" s="404">
        <v>25300011</v>
      </c>
      <c r="B822" s="404" t="s">
        <v>539</v>
      </c>
      <c r="C822" s="405">
        <v>-6901</v>
      </c>
      <c r="D822" s="397">
        <v>25300011</v>
      </c>
      <c r="E822" s="405"/>
    </row>
    <row r="823" spans="1:5">
      <c r="A823" s="404">
        <v>25300033</v>
      </c>
      <c r="B823" s="404" t="s">
        <v>150</v>
      </c>
      <c r="C823" s="405">
        <v>-9704321.2400000002</v>
      </c>
      <c r="D823" s="397">
        <v>25300033</v>
      </c>
      <c r="E823" s="405"/>
    </row>
    <row r="824" spans="1:5">
      <c r="A824" s="404">
        <v>25300071</v>
      </c>
      <c r="B824" s="404" t="s">
        <v>1179</v>
      </c>
      <c r="C824" s="405">
        <v>-161439802</v>
      </c>
      <c r="D824" s="397">
        <v>25300071</v>
      </c>
      <c r="E824" s="405"/>
    </row>
    <row r="825" spans="1:5">
      <c r="A825" s="404">
        <v>25300081</v>
      </c>
      <c r="B825" s="404" t="s">
        <v>1681</v>
      </c>
      <c r="C825" s="405">
        <v>-1000</v>
      </c>
      <c r="D825" s="397">
        <v>25300081</v>
      </c>
      <c r="E825" s="405"/>
    </row>
    <row r="826" spans="1:5">
      <c r="A826" s="404">
        <v>25300091</v>
      </c>
      <c r="B826" s="404" t="s">
        <v>1652</v>
      </c>
      <c r="C826" s="405">
        <v>-2902786.09</v>
      </c>
      <c r="D826" s="397">
        <v>25300091</v>
      </c>
      <c r="E826" s="405"/>
    </row>
    <row r="827" spans="1:5">
      <c r="A827" s="404">
        <v>25300121</v>
      </c>
      <c r="B827" s="404" t="s">
        <v>1696</v>
      </c>
      <c r="C827" s="405">
        <v>-729884.43</v>
      </c>
      <c r="D827" s="397">
        <v>25300121</v>
      </c>
      <c r="E827" s="405"/>
    </row>
    <row r="828" spans="1:5">
      <c r="A828" s="404">
        <v>25300141</v>
      </c>
      <c r="B828" s="404" t="s">
        <v>388</v>
      </c>
      <c r="C828" s="405">
        <v>-3381269.81</v>
      </c>
      <c r="D828" s="397">
        <v>25300141</v>
      </c>
      <c r="E828" s="405"/>
    </row>
    <row r="829" spans="1:5">
      <c r="A829" s="404">
        <v>25300151</v>
      </c>
      <c r="B829" s="404" t="s">
        <v>643</v>
      </c>
      <c r="C829" s="405">
        <v>-9440680.4299999997</v>
      </c>
      <c r="D829" s="397">
        <v>25300151</v>
      </c>
      <c r="E829" s="405"/>
    </row>
    <row r="830" spans="1:5">
      <c r="A830" s="404">
        <v>25300153</v>
      </c>
      <c r="B830" s="404" t="s">
        <v>1510</v>
      </c>
      <c r="C830" s="405">
        <v>-100000</v>
      </c>
      <c r="D830" s="397">
        <v>25300153</v>
      </c>
      <c r="E830" s="405"/>
    </row>
    <row r="831" spans="1:5">
      <c r="A831" s="404">
        <v>25300161</v>
      </c>
      <c r="B831" s="404" t="s">
        <v>175</v>
      </c>
      <c r="C831" s="405">
        <v>-1019988.65</v>
      </c>
      <c r="D831" s="397">
        <v>25300161</v>
      </c>
      <c r="E831" s="405"/>
    </row>
    <row r="832" spans="1:5">
      <c r="A832" s="404">
        <v>25300181</v>
      </c>
      <c r="B832" s="404" t="s">
        <v>1175</v>
      </c>
      <c r="C832" s="405">
        <v>-4406365.84</v>
      </c>
      <c r="D832" s="397">
        <v>25300181</v>
      </c>
      <c r="E832" s="405"/>
    </row>
    <row r="833" spans="1:5">
      <c r="A833" s="404">
        <v>25300201</v>
      </c>
      <c r="B833" s="404" t="s">
        <v>1176</v>
      </c>
      <c r="C833" s="405">
        <v>-6040673</v>
      </c>
      <c r="D833" s="397">
        <v>25300201</v>
      </c>
      <c r="E833" s="405"/>
    </row>
    <row r="834" spans="1:5">
      <c r="A834" s="404">
        <v>25300212</v>
      </c>
      <c r="B834" s="404" t="s">
        <v>491</v>
      </c>
      <c r="C834" s="405">
        <v>-116949.15</v>
      </c>
      <c r="D834" s="397">
        <v>25300212</v>
      </c>
      <c r="E834" s="405"/>
    </row>
    <row r="835" spans="1:5">
      <c r="A835" s="404">
        <v>25300271</v>
      </c>
      <c r="B835" s="404" t="s">
        <v>1373</v>
      </c>
      <c r="C835" s="405">
        <v>-1260207.42</v>
      </c>
      <c r="D835" s="397">
        <v>25300271</v>
      </c>
      <c r="E835" s="405"/>
    </row>
    <row r="836" spans="1:5">
      <c r="A836" s="404">
        <v>25300281</v>
      </c>
      <c r="B836" s="404" t="s">
        <v>1456</v>
      </c>
      <c r="C836" s="405">
        <v>-502860</v>
      </c>
      <c r="D836" s="397">
        <v>25300281</v>
      </c>
      <c r="E836" s="405"/>
    </row>
    <row r="837" spans="1:5">
      <c r="A837" s="404">
        <v>25300293</v>
      </c>
      <c r="B837" s="404" t="s">
        <v>829</v>
      </c>
      <c r="C837" s="405">
        <v>-5837743</v>
      </c>
      <c r="D837" s="397">
        <v>25300293</v>
      </c>
      <c r="E837" s="405"/>
    </row>
    <row r="838" spans="1:5">
      <c r="A838" s="404">
        <v>25300323</v>
      </c>
      <c r="B838" s="404" t="s">
        <v>681</v>
      </c>
      <c r="C838" s="405">
        <v>-61247.3</v>
      </c>
      <c r="D838" s="397">
        <v>25300323</v>
      </c>
      <c r="E838" s="405"/>
    </row>
    <row r="839" spans="1:5">
      <c r="A839" s="404">
        <v>25300343</v>
      </c>
      <c r="B839" s="404" t="s">
        <v>1733</v>
      </c>
      <c r="C839" s="405">
        <v>-4656663.83</v>
      </c>
      <c r="D839" s="397">
        <v>25300343</v>
      </c>
      <c r="E839" s="405"/>
    </row>
    <row r="840" spans="1:5">
      <c r="A840" s="404">
        <v>25300353</v>
      </c>
      <c r="B840" s="404" t="s">
        <v>993</v>
      </c>
      <c r="C840" s="405">
        <v>-6383075.7300000004</v>
      </c>
      <c r="D840" s="397">
        <v>25300353</v>
      </c>
      <c r="E840" s="405"/>
    </row>
    <row r="841" spans="1:5">
      <c r="A841" s="404">
        <v>25300363</v>
      </c>
      <c r="B841" s="404" t="s">
        <v>946</v>
      </c>
      <c r="C841" s="405">
        <v>-2004385.53</v>
      </c>
      <c r="D841" s="397">
        <v>25300363</v>
      </c>
      <c r="E841" s="405"/>
    </row>
    <row r="842" spans="1:5">
      <c r="A842" s="404">
        <v>25300413</v>
      </c>
      <c r="B842" s="404" t="s">
        <v>468</v>
      </c>
      <c r="C842" s="405">
        <v>-749771.6</v>
      </c>
      <c r="D842" s="397">
        <v>25300413</v>
      </c>
      <c r="E842" s="405"/>
    </row>
    <row r="843" spans="1:5">
      <c r="A843" s="404">
        <v>25300443</v>
      </c>
      <c r="B843" s="404" t="s">
        <v>1215</v>
      </c>
      <c r="C843" s="405">
        <v>-826415.1</v>
      </c>
      <c r="D843" s="397">
        <v>25300443</v>
      </c>
      <c r="E843" s="405"/>
    </row>
    <row r="844" spans="1:5">
      <c r="A844" s="404">
        <v>25300503</v>
      </c>
      <c r="B844" s="404" t="s">
        <v>197</v>
      </c>
      <c r="C844" s="405">
        <v>-1287.75</v>
      </c>
      <c r="D844" s="397">
        <v>25300503</v>
      </c>
      <c r="E844" s="405"/>
    </row>
    <row r="845" spans="1:5">
      <c r="A845" s="404">
        <v>25300521</v>
      </c>
      <c r="B845" s="404" t="s">
        <v>1770</v>
      </c>
      <c r="C845" s="405">
        <v>-160000</v>
      </c>
      <c r="D845" s="397">
        <v>25300521</v>
      </c>
      <c r="E845" s="405"/>
    </row>
    <row r="846" spans="1:5">
      <c r="A846" s="404">
        <v>25300541</v>
      </c>
      <c r="B846" s="404" t="s">
        <v>455</v>
      </c>
      <c r="C846" s="405">
        <v>-9391560.7100000009</v>
      </c>
      <c r="D846" s="397">
        <v>25300541</v>
      </c>
      <c r="E846" s="405"/>
    </row>
    <row r="847" spans="1:5">
      <c r="A847" s="404">
        <v>25300561</v>
      </c>
      <c r="B847" s="404" t="s">
        <v>1041</v>
      </c>
      <c r="C847" s="405">
        <v>-8118542</v>
      </c>
      <c r="D847" s="397">
        <v>25300561</v>
      </c>
      <c r="E847" s="405"/>
    </row>
    <row r="848" spans="1:5">
      <c r="A848" s="404">
        <v>25300563</v>
      </c>
      <c r="B848" s="404" t="s">
        <v>1174</v>
      </c>
      <c r="C848" s="405">
        <v>-10503.29</v>
      </c>
      <c r="D848" s="397">
        <v>25300563</v>
      </c>
      <c r="E848" s="405"/>
    </row>
    <row r="849" spans="1:5">
      <c r="A849" s="404">
        <v>25300581</v>
      </c>
      <c r="B849" s="404" t="s">
        <v>359</v>
      </c>
      <c r="C849" s="405">
        <v>-4536636.9400000004</v>
      </c>
      <c r="D849" s="397">
        <v>25300581</v>
      </c>
      <c r="E849" s="405"/>
    </row>
    <row r="850" spans="1:5">
      <c r="A850" s="404">
        <v>25300582</v>
      </c>
      <c r="B850" s="404" t="s">
        <v>359</v>
      </c>
      <c r="C850" s="405">
        <v>-1916881.14</v>
      </c>
      <c r="D850" s="397">
        <v>25300582</v>
      </c>
      <c r="E850" s="405"/>
    </row>
    <row r="851" spans="1:5">
      <c r="A851" s="404">
        <v>25300591</v>
      </c>
      <c r="B851" s="404" t="s">
        <v>360</v>
      </c>
      <c r="C851" s="405">
        <v>4536636.9400000004</v>
      </c>
      <c r="D851" s="397">
        <v>25300591</v>
      </c>
      <c r="E851" s="405"/>
    </row>
    <row r="852" spans="1:5">
      <c r="A852" s="404">
        <v>25300592</v>
      </c>
      <c r="B852" s="404" t="s">
        <v>360</v>
      </c>
      <c r="C852" s="405">
        <v>1916881.14</v>
      </c>
      <c r="D852" s="397">
        <v>25300592</v>
      </c>
      <c r="E852" s="405"/>
    </row>
    <row r="853" spans="1:5">
      <c r="A853" s="404">
        <v>25300611</v>
      </c>
      <c r="B853" s="404" t="s">
        <v>725</v>
      </c>
      <c r="C853" s="405">
        <v>-59728549.710000001</v>
      </c>
      <c r="D853" s="397">
        <v>25300611</v>
      </c>
      <c r="E853" s="405"/>
    </row>
    <row r="854" spans="1:5">
      <c r="A854" s="404">
        <v>25300621</v>
      </c>
      <c r="B854" s="404" t="s">
        <v>740</v>
      </c>
      <c r="C854" s="405">
        <v>-8643245.2799999993</v>
      </c>
      <c r="D854" s="397">
        <v>25300621</v>
      </c>
      <c r="E854" s="405"/>
    </row>
    <row r="855" spans="1:5">
      <c r="A855" s="404">
        <v>25300641</v>
      </c>
      <c r="B855" s="404" t="s">
        <v>1265</v>
      </c>
      <c r="C855" s="405">
        <v>-618810.81999999995</v>
      </c>
      <c r="D855" s="397">
        <v>25300641</v>
      </c>
      <c r="E855" s="405"/>
    </row>
    <row r="856" spans="1:5">
      <c r="A856" s="404">
        <v>25300642</v>
      </c>
      <c r="B856" s="404" t="s">
        <v>1265</v>
      </c>
      <c r="C856" s="405">
        <v>-399689.14</v>
      </c>
      <c r="D856" s="397">
        <v>25300642</v>
      </c>
      <c r="E856" s="405"/>
    </row>
    <row r="857" spans="1:5">
      <c r="A857" s="404">
        <v>25300663</v>
      </c>
      <c r="B857" s="404" t="s">
        <v>1467</v>
      </c>
      <c r="C857" s="405">
        <v>-106860.44</v>
      </c>
      <c r="D857" s="397">
        <v>25300663</v>
      </c>
      <c r="E857" s="405"/>
    </row>
    <row r="858" spans="1:5">
      <c r="A858" s="404">
        <v>25300731</v>
      </c>
      <c r="B858" s="404" t="s">
        <v>1980</v>
      </c>
      <c r="C858" s="405">
        <v>-15154.75</v>
      </c>
      <c r="D858" s="397">
        <v>25300731</v>
      </c>
      <c r="E858" s="405"/>
    </row>
    <row r="859" spans="1:5">
      <c r="A859" s="404">
        <v>25300732</v>
      </c>
      <c r="B859" s="404" t="s">
        <v>1984</v>
      </c>
      <c r="C859" s="405">
        <v>-1500</v>
      </c>
      <c r="D859" s="397">
        <v>25300732</v>
      </c>
      <c r="E859" s="405"/>
    </row>
    <row r="860" spans="1:5">
      <c r="A860" s="404">
        <v>25300733</v>
      </c>
      <c r="B860" s="404" t="s">
        <v>1981</v>
      </c>
      <c r="C860" s="405">
        <v>-50468.17</v>
      </c>
      <c r="D860" s="397">
        <v>25300733</v>
      </c>
      <c r="E860" s="405"/>
    </row>
    <row r="861" spans="1:5">
      <c r="A861" s="404">
        <v>25300741</v>
      </c>
      <c r="B861" s="404" t="s">
        <v>2029</v>
      </c>
      <c r="C861" s="405">
        <v>-65483.22</v>
      </c>
      <c r="D861" s="397">
        <v>25300741</v>
      </c>
      <c r="E861" s="405"/>
    </row>
    <row r="862" spans="1:5">
      <c r="A862" s="404">
        <v>25300742</v>
      </c>
      <c r="B862" s="404" t="s">
        <v>2030</v>
      </c>
      <c r="C862" s="405">
        <v>-5193959.72</v>
      </c>
      <c r="D862" s="397">
        <v>25300742</v>
      </c>
      <c r="E862" s="405"/>
    </row>
    <row r="863" spans="1:5">
      <c r="A863" s="404">
        <v>25300761</v>
      </c>
      <c r="B863" s="404" t="s">
        <v>172</v>
      </c>
      <c r="C863" s="405">
        <v>-196528.37</v>
      </c>
      <c r="D863" s="397">
        <v>25300761</v>
      </c>
      <c r="E863" s="405"/>
    </row>
    <row r="864" spans="1:5">
      <c r="A864" s="404">
        <v>25300771</v>
      </c>
      <c r="B864" s="404" t="s">
        <v>103</v>
      </c>
      <c r="C864" s="405">
        <v>-4275854.5999999996</v>
      </c>
      <c r="D864" s="397">
        <v>25300771</v>
      </c>
      <c r="E864" s="405"/>
    </row>
    <row r="865" spans="1:5">
      <c r="A865" s="404">
        <v>25301073</v>
      </c>
      <c r="B865" s="404" t="s">
        <v>284</v>
      </c>
      <c r="C865" s="405">
        <v>-1307.92</v>
      </c>
      <c r="D865" s="397">
        <v>25301073</v>
      </c>
      <c r="E865" s="405"/>
    </row>
    <row r="866" spans="1:5">
      <c r="A866" s="404">
        <v>25301151</v>
      </c>
      <c r="B866" s="404" t="s">
        <v>1515</v>
      </c>
      <c r="C866" s="405">
        <v>-2345648.41</v>
      </c>
      <c r="D866" s="397">
        <v>25301151</v>
      </c>
      <c r="E866" s="405"/>
    </row>
    <row r="867" spans="1:5">
      <c r="A867" s="404">
        <v>25301203</v>
      </c>
      <c r="B867" s="404" t="s">
        <v>546</v>
      </c>
      <c r="C867" s="405">
        <v>-222889.47</v>
      </c>
      <c r="D867" s="397">
        <v>25301203</v>
      </c>
      <c r="E867" s="405"/>
    </row>
    <row r="868" spans="1:5">
      <c r="A868" s="404">
        <v>25301213</v>
      </c>
      <c r="B868" s="404" t="s">
        <v>1986</v>
      </c>
      <c r="C868" s="405">
        <v>-675825</v>
      </c>
      <c r="D868" s="397">
        <v>25301213</v>
      </c>
      <c r="E868" s="405"/>
    </row>
    <row r="869" spans="1:5">
      <c r="A869" s="404">
        <v>25302221</v>
      </c>
      <c r="B869" s="404" t="s">
        <v>977</v>
      </c>
      <c r="C869" s="405">
        <v>-1909910.3</v>
      </c>
      <c r="D869" s="397">
        <v>25302221</v>
      </c>
      <c r="E869" s="405"/>
    </row>
    <row r="870" spans="1:5">
      <c r="A870" s="404">
        <v>25302222</v>
      </c>
      <c r="B870" s="404" t="s">
        <v>658</v>
      </c>
      <c r="C870" s="405">
        <v>-3665854.01</v>
      </c>
      <c r="D870" s="397">
        <v>25302222</v>
      </c>
    </row>
    <row r="871" spans="1:5">
      <c r="A871" s="404">
        <v>25302223</v>
      </c>
      <c r="B871" s="404" t="s">
        <v>1971</v>
      </c>
      <c r="C871" s="405">
        <v>-5142565</v>
      </c>
      <c r="D871" s="397">
        <v>25302223</v>
      </c>
      <c r="E871" s="405"/>
    </row>
    <row r="872" spans="1:5">
      <c r="A872" s="404">
        <v>25400101</v>
      </c>
      <c r="B872" s="404" t="s">
        <v>673</v>
      </c>
      <c r="C872" s="405">
        <v>-46708.76</v>
      </c>
      <c r="D872" s="397">
        <v>25400101</v>
      </c>
    </row>
    <row r="873" spans="1:5">
      <c r="A873" s="404">
        <v>25400111</v>
      </c>
      <c r="B873" s="404" t="s">
        <v>674</v>
      </c>
      <c r="C873" s="405">
        <v>-10462.15</v>
      </c>
      <c r="D873" s="397">
        <v>25400111</v>
      </c>
    </row>
    <row r="874" spans="1:5">
      <c r="A874" s="404">
        <v>25400181</v>
      </c>
      <c r="B874" s="404" t="s">
        <v>958</v>
      </c>
      <c r="C874" s="405">
        <v>-5472630</v>
      </c>
      <c r="D874" s="397">
        <v>25400181</v>
      </c>
    </row>
    <row r="875" spans="1:5">
      <c r="A875" s="404">
        <v>25400182</v>
      </c>
      <c r="B875" s="404" t="s">
        <v>959</v>
      </c>
      <c r="C875" s="405">
        <v>-2927370</v>
      </c>
      <c r="D875" s="397">
        <v>25400182</v>
      </c>
      <c r="E875" s="405"/>
    </row>
    <row r="876" spans="1:5">
      <c r="A876" s="404">
        <v>25400191</v>
      </c>
      <c r="B876" s="404" t="s">
        <v>1109</v>
      </c>
      <c r="C876" s="405">
        <v>-1792087.66</v>
      </c>
      <c r="D876" s="397">
        <v>25400191</v>
      </c>
      <c r="E876" s="405"/>
    </row>
    <row r="877" spans="1:5">
      <c r="A877" s="404">
        <v>25400201</v>
      </c>
      <c r="B877" s="404" t="s">
        <v>1110</v>
      </c>
      <c r="C877" s="405">
        <v>-1307232.6000000001</v>
      </c>
      <c r="D877" s="397">
        <v>25400201</v>
      </c>
      <c r="E877" s="405"/>
    </row>
    <row r="878" spans="1:5">
      <c r="A878" s="404">
        <v>25400221</v>
      </c>
      <c r="B878" s="404" t="s">
        <v>1187</v>
      </c>
      <c r="C878" s="405">
        <v>-772066.6</v>
      </c>
      <c r="D878" s="397">
        <v>25400221</v>
      </c>
      <c r="E878" s="405"/>
    </row>
    <row r="879" spans="1:5">
      <c r="A879" s="404">
        <v>25400261</v>
      </c>
      <c r="B879" s="404" t="s">
        <v>1195</v>
      </c>
      <c r="C879" s="405">
        <v>-93615823</v>
      </c>
      <c r="D879" s="397">
        <v>25400261</v>
      </c>
    </row>
    <row r="880" spans="1:5">
      <c r="A880" s="404">
        <v>25400291</v>
      </c>
      <c r="B880" s="404" t="s">
        <v>1433</v>
      </c>
      <c r="C880" s="405">
        <v>-1081781.1200000001</v>
      </c>
      <c r="D880" s="397">
        <v>25400291</v>
      </c>
    </row>
    <row r="881" spans="1:5">
      <c r="A881" s="404">
        <v>25400301</v>
      </c>
      <c r="B881" s="404" t="s">
        <v>1434</v>
      </c>
      <c r="C881" s="405">
        <v>-42818.04</v>
      </c>
      <c r="D881" s="397">
        <v>25400301</v>
      </c>
      <c r="E881" s="405"/>
    </row>
    <row r="882" spans="1:5">
      <c r="A882" s="404">
        <v>25400311</v>
      </c>
      <c r="B882" s="404" t="s">
        <v>1436</v>
      </c>
      <c r="C882" s="405">
        <v>-17105.16</v>
      </c>
      <c r="D882" s="397">
        <v>25400311</v>
      </c>
      <c r="E882" s="405"/>
    </row>
    <row r="883" spans="1:5">
      <c r="A883" s="404">
        <v>25400321</v>
      </c>
      <c r="B883" s="404" t="s">
        <v>1525</v>
      </c>
      <c r="C883" s="405">
        <v>-134617.20000000001</v>
      </c>
      <c r="D883" s="397">
        <v>25400321</v>
      </c>
      <c r="E883" s="405"/>
    </row>
    <row r="884" spans="1:5">
      <c r="A884" s="404">
        <v>25400331</v>
      </c>
      <c r="B884" s="404" t="s">
        <v>1526</v>
      </c>
      <c r="C884" s="405">
        <v>-1502555.95</v>
      </c>
      <c r="D884" s="397">
        <v>25400331</v>
      </c>
      <c r="E884" s="405"/>
    </row>
    <row r="885" spans="1:5">
      <c r="A885" s="404">
        <v>25400392</v>
      </c>
      <c r="B885" s="404" t="s">
        <v>2016</v>
      </c>
      <c r="C885" s="405">
        <v>-2550000</v>
      </c>
      <c r="D885" s="397">
        <v>25400392</v>
      </c>
      <c r="E885" s="405"/>
    </row>
    <row r="886" spans="1:5">
      <c r="A886" s="404">
        <v>25400431</v>
      </c>
      <c r="B886" s="404" t="s">
        <v>1776</v>
      </c>
      <c r="C886" s="405">
        <v>-961107.19</v>
      </c>
      <c r="D886" s="397">
        <v>25400431</v>
      </c>
      <c r="E886" s="405"/>
    </row>
    <row r="887" spans="1:5">
      <c r="A887" s="404">
        <v>25400441</v>
      </c>
      <c r="B887" s="404" t="s">
        <v>1782</v>
      </c>
      <c r="C887" s="405">
        <v>-144008.95999999999</v>
      </c>
      <c r="D887" s="397">
        <v>25400441</v>
      </c>
      <c r="E887" s="405"/>
    </row>
    <row r="888" spans="1:5">
      <c r="A888" s="404">
        <v>25400481</v>
      </c>
      <c r="B888" s="404" t="s">
        <v>1874</v>
      </c>
      <c r="C888" s="404">
        <v>603.57000000000005</v>
      </c>
      <c r="D888" s="397">
        <v>25400481</v>
      </c>
      <c r="E888" s="405"/>
    </row>
    <row r="889" spans="1:5">
      <c r="A889" s="404">
        <v>25400491</v>
      </c>
      <c r="B889" s="404" t="s">
        <v>1890</v>
      </c>
      <c r="C889" s="405">
        <v>-5527406</v>
      </c>
      <c r="D889" s="397">
        <v>25400491</v>
      </c>
      <c r="E889" s="405"/>
    </row>
    <row r="890" spans="1:5">
      <c r="A890" s="404">
        <v>25400501</v>
      </c>
      <c r="B890" s="404" t="s">
        <v>1891</v>
      </c>
      <c r="C890" s="405">
        <v>-1600089</v>
      </c>
      <c r="D890" s="397">
        <v>25400501</v>
      </c>
      <c r="E890" s="405"/>
    </row>
    <row r="891" spans="1:5">
      <c r="A891" s="404">
        <v>25400511</v>
      </c>
      <c r="B891" s="404" t="s">
        <v>1916</v>
      </c>
      <c r="C891" s="405">
        <v>-293810.53999999998</v>
      </c>
      <c r="D891" s="397">
        <v>25400511</v>
      </c>
      <c r="E891" s="405"/>
    </row>
    <row r="892" spans="1:5">
      <c r="A892" s="404">
        <v>25400521</v>
      </c>
      <c r="B892" s="404" t="s">
        <v>1967</v>
      </c>
      <c r="C892" s="405">
        <v>-3535000</v>
      </c>
      <c r="D892" s="397" t="e">
        <v>#N/A</v>
      </c>
      <c r="E892" s="405"/>
    </row>
    <row r="893" spans="1:5">
      <c r="A893" s="404">
        <v>25500002</v>
      </c>
      <c r="B893" s="404" t="s">
        <v>930</v>
      </c>
      <c r="C893" s="405">
        <v>-8165809</v>
      </c>
      <c r="D893" s="397">
        <v>25500002</v>
      </c>
      <c r="E893" s="405"/>
    </row>
    <row r="894" spans="1:5">
      <c r="A894" s="404">
        <v>25500022</v>
      </c>
      <c r="B894" s="404" t="s">
        <v>930</v>
      </c>
      <c r="C894" s="405">
        <v>8165809</v>
      </c>
      <c r="D894" s="397">
        <v>25500022</v>
      </c>
      <c r="E894" s="405"/>
    </row>
    <row r="895" spans="1:5">
      <c r="A895" s="404">
        <v>25600072</v>
      </c>
      <c r="B895" s="404" t="s">
        <v>1226</v>
      </c>
      <c r="C895" s="405">
        <v>-65777.98</v>
      </c>
      <c r="D895" s="397">
        <v>25600072</v>
      </c>
      <c r="E895" s="405"/>
    </row>
    <row r="896" spans="1:5">
      <c r="A896" s="404">
        <v>25600081</v>
      </c>
      <c r="B896" s="404" t="s">
        <v>1111</v>
      </c>
      <c r="C896" s="405">
        <v>-622125.41</v>
      </c>
      <c r="D896" s="397">
        <v>25600081</v>
      </c>
      <c r="E896" s="405"/>
    </row>
    <row r="897" spans="1:5">
      <c r="A897" s="404">
        <v>25600102</v>
      </c>
      <c r="B897" s="404" t="s">
        <v>1428</v>
      </c>
      <c r="C897" s="405">
        <v>15357.24</v>
      </c>
      <c r="D897" s="397">
        <v>25600102</v>
      </c>
      <c r="E897" s="405"/>
    </row>
    <row r="898" spans="1:5">
      <c r="A898" s="404">
        <v>25600111</v>
      </c>
      <c r="B898" s="404" t="s">
        <v>1429</v>
      </c>
      <c r="C898" s="405">
        <v>153487.91</v>
      </c>
      <c r="D898" s="397">
        <v>25600111</v>
      </c>
      <c r="E898" s="405"/>
    </row>
    <row r="899" spans="1:5">
      <c r="A899" s="404">
        <v>28200002</v>
      </c>
      <c r="B899" s="404" t="s">
        <v>206</v>
      </c>
      <c r="C899" s="405">
        <v>-485504125.89999998</v>
      </c>
      <c r="D899" s="397">
        <v>28200002</v>
      </c>
      <c r="E899" s="405"/>
    </row>
    <row r="900" spans="1:5">
      <c r="A900" s="404">
        <v>28200013</v>
      </c>
      <c r="B900" s="404" t="s">
        <v>207</v>
      </c>
      <c r="C900" s="405">
        <v>-39746318.609999999</v>
      </c>
      <c r="D900" s="397">
        <v>28200013</v>
      </c>
      <c r="E900" s="405"/>
    </row>
    <row r="901" spans="1:5">
      <c r="A901" s="404">
        <v>28200121</v>
      </c>
      <c r="B901" s="404" t="s">
        <v>208</v>
      </c>
      <c r="C901" s="405">
        <v>-1210816584.4300001</v>
      </c>
      <c r="D901" s="397">
        <v>28200121</v>
      </c>
      <c r="E901" s="405"/>
    </row>
    <row r="902" spans="1:5">
      <c r="A902" s="404">
        <v>28300031</v>
      </c>
      <c r="B902" s="404" t="s">
        <v>754</v>
      </c>
      <c r="C902" s="405">
        <v>-3392621.1</v>
      </c>
      <c r="D902" s="397">
        <v>28300031</v>
      </c>
      <c r="E902" s="405"/>
    </row>
    <row r="903" spans="1:5">
      <c r="A903" s="404">
        <v>28300033</v>
      </c>
      <c r="B903" s="404" t="s">
        <v>121</v>
      </c>
      <c r="C903" s="405">
        <v>-67536806.430000007</v>
      </c>
      <c r="D903" s="397">
        <v>28300033</v>
      </c>
      <c r="E903" s="405"/>
    </row>
    <row r="904" spans="1:5">
      <c r="A904" s="404">
        <v>28300041</v>
      </c>
      <c r="B904" s="404" t="s">
        <v>469</v>
      </c>
      <c r="C904" s="405">
        <v>-614451.47</v>
      </c>
      <c r="D904" s="397">
        <v>28300041</v>
      </c>
      <c r="E904" s="405"/>
    </row>
    <row r="905" spans="1:5">
      <c r="A905" s="404">
        <v>28300043</v>
      </c>
      <c r="B905" s="404" t="s">
        <v>122</v>
      </c>
      <c r="C905" s="405">
        <v>-16207533.880000001</v>
      </c>
      <c r="D905" s="397">
        <v>28300043</v>
      </c>
      <c r="E905" s="405"/>
    </row>
    <row r="906" spans="1:5">
      <c r="A906" s="404">
        <v>28300081</v>
      </c>
      <c r="B906" s="404" t="s">
        <v>1445</v>
      </c>
      <c r="C906" s="405">
        <v>-5280783.9000000004</v>
      </c>
      <c r="D906" s="397">
        <v>28300081</v>
      </c>
      <c r="E906" s="405"/>
    </row>
    <row r="907" spans="1:5">
      <c r="A907" s="404">
        <v>28300091</v>
      </c>
      <c r="B907" s="404" t="s">
        <v>1656</v>
      </c>
      <c r="C907" s="405">
        <v>-3084809.6</v>
      </c>
      <c r="D907" s="397">
        <v>28300091</v>
      </c>
      <c r="E907" s="405"/>
    </row>
    <row r="908" spans="1:5">
      <c r="A908" s="404">
        <v>28300152</v>
      </c>
      <c r="B908" s="404" t="s">
        <v>505</v>
      </c>
      <c r="C908" s="405">
        <v>-2890221.07</v>
      </c>
      <c r="D908" s="397">
        <v>28300152</v>
      </c>
      <c r="E908" s="405"/>
    </row>
    <row r="909" spans="1:5">
      <c r="A909" s="404">
        <v>28300162</v>
      </c>
      <c r="B909" s="404" t="s">
        <v>395</v>
      </c>
      <c r="C909" s="405">
        <v>-483414.7</v>
      </c>
      <c r="D909" s="397">
        <v>28300162</v>
      </c>
      <c r="E909" s="405"/>
    </row>
    <row r="910" spans="1:5">
      <c r="A910" s="404">
        <v>28300211</v>
      </c>
      <c r="B910" s="404" t="s">
        <v>2000</v>
      </c>
      <c r="C910" s="405">
        <v>-32589182.129999999</v>
      </c>
      <c r="D910" s="397">
        <v>28300211</v>
      </c>
      <c r="E910" s="405"/>
    </row>
    <row r="911" spans="1:5">
      <c r="A911" s="404">
        <v>28300221</v>
      </c>
      <c r="B911" s="404" t="s">
        <v>2001</v>
      </c>
      <c r="C911" s="405">
        <v>-6364688.0300000003</v>
      </c>
      <c r="D911" s="397">
        <v>28300221</v>
      </c>
      <c r="E911" s="405"/>
    </row>
    <row r="912" spans="1:5">
      <c r="A912" s="404">
        <v>28300232</v>
      </c>
      <c r="B912" s="404" t="s">
        <v>487</v>
      </c>
      <c r="C912" s="405">
        <v>-19842485.949999999</v>
      </c>
      <c r="D912" s="397">
        <v>28300232</v>
      </c>
      <c r="E912" s="405"/>
    </row>
    <row r="913" spans="1:5">
      <c r="A913" s="404">
        <v>28300252</v>
      </c>
      <c r="B913" s="404" t="s">
        <v>1326</v>
      </c>
      <c r="C913" s="405">
        <v>-6785324.2300000004</v>
      </c>
      <c r="D913" s="397">
        <v>28300252</v>
      </c>
      <c r="E913" s="405"/>
    </row>
    <row r="914" spans="1:5">
      <c r="A914" s="404">
        <v>28300262</v>
      </c>
      <c r="B914" s="404" t="s">
        <v>1327</v>
      </c>
      <c r="C914" s="405">
        <v>-2325834.75</v>
      </c>
      <c r="D914" s="397">
        <v>28300262</v>
      </c>
      <c r="E914" s="405"/>
    </row>
    <row r="915" spans="1:5">
      <c r="A915" s="404">
        <v>28300361</v>
      </c>
      <c r="B915" s="404" t="s">
        <v>67</v>
      </c>
      <c r="C915" s="405">
        <v>-74425942.530000001</v>
      </c>
      <c r="D915" s="397">
        <v>28300361</v>
      </c>
      <c r="E915" s="405"/>
    </row>
    <row r="916" spans="1:5">
      <c r="A916" s="404">
        <v>28300362</v>
      </c>
      <c r="B916" s="404" t="s">
        <v>68</v>
      </c>
      <c r="C916" s="405">
        <v>-333032.49</v>
      </c>
      <c r="D916" s="397">
        <v>28300362</v>
      </c>
      <c r="E916" s="405"/>
    </row>
    <row r="917" spans="1:5">
      <c r="A917" s="404">
        <v>28300431</v>
      </c>
      <c r="B917" s="404" t="s">
        <v>270</v>
      </c>
      <c r="C917" s="405">
        <v>-2252629.35</v>
      </c>
      <c r="D917" s="397">
        <v>28300431</v>
      </c>
      <c r="E917" s="405"/>
    </row>
    <row r="918" spans="1:5">
      <c r="A918" s="404">
        <v>28300501</v>
      </c>
      <c r="B918" s="404" t="s">
        <v>1169</v>
      </c>
      <c r="C918" s="405">
        <v>1620307.06</v>
      </c>
      <c r="D918" s="397">
        <v>28300501</v>
      </c>
      <c r="E918" s="405"/>
    </row>
    <row r="919" spans="1:5">
      <c r="A919" s="404">
        <v>28300503</v>
      </c>
      <c r="B919" s="404" t="s">
        <v>899</v>
      </c>
      <c r="C919" s="405">
        <v>-5223550.8899999997</v>
      </c>
      <c r="D919" s="397">
        <v>28300503</v>
      </c>
      <c r="E919" s="405"/>
    </row>
    <row r="920" spans="1:5">
      <c r="A920" s="404">
        <v>28300511</v>
      </c>
      <c r="B920" s="404" t="s">
        <v>916</v>
      </c>
      <c r="C920" s="405">
        <v>-1350431.6</v>
      </c>
      <c r="D920" s="397">
        <v>28300511</v>
      </c>
      <c r="E920" s="405"/>
    </row>
    <row r="921" spans="1:5">
      <c r="A921" s="404">
        <v>28300561</v>
      </c>
      <c r="B921" s="404" t="s">
        <v>467</v>
      </c>
      <c r="C921" s="405">
        <v>-15080749.92</v>
      </c>
      <c r="D921" s="397">
        <v>28300561</v>
      </c>
      <c r="E921" s="405"/>
    </row>
    <row r="922" spans="1:5">
      <c r="A922" s="404">
        <v>28300581</v>
      </c>
      <c r="B922" s="404" t="s">
        <v>732</v>
      </c>
      <c r="C922" s="405">
        <v>-9878699.3000000007</v>
      </c>
      <c r="D922" s="397">
        <v>28300581</v>
      </c>
      <c r="E922" s="405"/>
    </row>
    <row r="923" spans="1:5">
      <c r="A923" s="404">
        <v>28300651</v>
      </c>
      <c r="B923" s="404" t="s">
        <v>563</v>
      </c>
      <c r="C923" s="405">
        <v>-9105904.0199999996</v>
      </c>
      <c r="D923" s="397">
        <v>28300651</v>
      </c>
      <c r="E923" s="405"/>
    </row>
    <row r="924" spans="1:5">
      <c r="A924" s="404">
        <v>28300661</v>
      </c>
      <c r="B924" s="404" t="s">
        <v>1112</v>
      </c>
      <c r="C924" s="405">
        <v>-9787055.9499999993</v>
      </c>
      <c r="D924" s="397">
        <v>28300661</v>
      </c>
      <c r="E924" s="405"/>
    </row>
    <row r="925" spans="1:5">
      <c r="A925" s="404">
        <v>28300721</v>
      </c>
      <c r="B925" s="404" t="s">
        <v>1379</v>
      </c>
      <c r="C925" s="405">
        <v>-1312390.32</v>
      </c>
      <c r="D925" s="397">
        <v>28300721</v>
      </c>
      <c r="E925" s="405"/>
    </row>
    <row r="926" spans="1:5">
      <c r="A926" s="404">
        <v>28300731</v>
      </c>
      <c r="B926" s="404" t="s">
        <v>1516</v>
      </c>
      <c r="C926" s="405">
        <v>-6855974.2199999997</v>
      </c>
      <c r="D926" s="397">
        <v>28300731</v>
      </c>
      <c r="E926" s="405"/>
    </row>
    <row r="927" spans="1:5">
      <c r="A927" s="404">
        <v>28300741</v>
      </c>
      <c r="B927" s="404" t="s">
        <v>1701</v>
      </c>
      <c r="C927" s="405">
        <v>-785576.02</v>
      </c>
      <c r="D927" s="397">
        <v>28300741</v>
      </c>
      <c r="E927" s="405"/>
    </row>
    <row r="928" spans="1:5">
      <c r="A928" s="404">
        <v>28300761</v>
      </c>
      <c r="B928" s="404" t="s">
        <v>2024</v>
      </c>
      <c r="C928" s="405">
        <v>-1799897.75</v>
      </c>
      <c r="D928" s="397">
        <v>28300761</v>
      </c>
      <c r="E928" s="405"/>
    </row>
    <row r="929" spans="1:5">
      <c r="A929" s="404">
        <v>28302001</v>
      </c>
      <c r="B929" s="404" t="s">
        <v>1711</v>
      </c>
      <c r="C929" s="405">
        <v>-10903354.82</v>
      </c>
      <c r="D929" s="397">
        <v>28302001</v>
      </c>
      <c r="E929" s="405"/>
    </row>
    <row r="930" spans="1:5">
      <c r="A930" s="404">
        <v>28302002</v>
      </c>
      <c r="B930" s="404" t="s">
        <v>1712</v>
      </c>
      <c r="C930" s="405">
        <v>-17977429.109999999</v>
      </c>
      <c r="D930" s="397">
        <v>28302002</v>
      </c>
      <c r="E930" s="405"/>
    </row>
    <row r="931" spans="1:5">
      <c r="A931" s="404">
        <v>28302011</v>
      </c>
      <c r="B931" s="404" t="s">
        <v>1713</v>
      </c>
      <c r="C931" s="405">
        <v>-4035161.32</v>
      </c>
      <c r="D931" s="397">
        <v>28302011</v>
      </c>
      <c r="E931" s="405"/>
    </row>
    <row r="932" spans="1:5">
      <c r="A932" s="404">
        <v>28302012</v>
      </c>
      <c r="B932" s="404" t="s">
        <v>1714</v>
      </c>
      <c r="C932" s="405">
        <v>-4642338.6500000004</v>
      </c>
      <c r="D932" s="397">
        <v>28302012</v>
      </c>
      <c r="E932" s="405"/>
    </row>
    <row r="933" spans="1:5">
      <c r="A933" s="404">
        <v>28302021</v>
      </c>
      <c r="B933" s="404" t="s">
        <v>1715</v>
      </c>
      <c r="C933" s="405">
        <v>-9228010.3499999996</v>
      </c>
      <c r="D933" s="397">
        <v>28302021</v>
      </c>
      <c r="E933" s="405"/>
    </row>
    <row r="934" spans="1:5">
      <c r="A934" s="404">
        <v>28302022</v>
      </c>
      <c r="B934" s="404" t="s">
        <v>1716</v>
      </c>
      <c r="C934" s="405">
        <v>-2941538.53</v>
      </c>
      <c r="D934" s="397">
        <v>28302022</v>
      </c>
      <c r="E934" s="405"/>
    </row>
    <row r="935" spans="1:5">
      <c r="A935" s="404">
        <v>28302031</v>
      </c>
      <c r="B935" s="404" t="s">
        <v>1826</v>
      </c>
      <c r="C935" s="405">
        <v>-1316889.8400000001</v>
      </c>
      <c r="D935" s="397">
        <v>28302031</v>
      </c>
      <c r="E935" s="405"/>
    </row>
    <row r="936" spans="1:5">
      <c r="A936" s="404">
        <v>28302041</v>
      </c>
      <c r="B936" s="404" t="s">
        <v>1851</v>
      </c>
      <c r="C936" s="405">
        <v>-6460507.96</v>
      </c>
      <c r="D936" s="397">
        <v>28302041</v>
      </c>
      <c r="E936" s="405"/>
    </row>
    <row r="937" spans="1:5">
      <c r="A937" s="404">
        <v>28302051</v>
      </c>
      <c r="B937" s="404" t="s">
        <v>1957</v>
      </c>
      <c r="C937" s="405">
        <v>-2074347.21</v>
      </c>
      <c r="D937" s="397">
        <v>28302051</v>
      </c>
      <c r="E937" s="405"/>
    </row>
    <row r="938" spans="1:5">
      <c r="A938" s="404">
        <v>28302061</v>
      </c>
      <c r="B938" s="404" t="s">
        <v>1976</v>
      </c>
      <c r="C938" s="405">
        <v>-4293932.3899999997</v>
      </c>
      <c r="D938" s="397">
        <v>28302061</v>
      </c>
      <c r="E938" s="405"/>
    </row>
    <row r="939" spans="1:5">
      <c r="A939" s="404">
        <v>28302071</v>
      </c>
      <c r="B939" s="404" t="s">
        <v>1977</v>
      </c>
      <c r="C939" s="405">
        <v>1237250</v>
      </c>
      <c r="D939" s="397">
        <v>28302071</v>
      </c>
      <c r="E939" s="405"/>
    </row>
    <row r="940" spans="1:5">
      <c r="A940" s="404">
        <v>43800003</v>
      </c>
      <c r="B940" s="404" t="s">
        <v>953</v>
      </c>
      <c r="C940" s="405">
        <v>144386581.78</v>
      </c>
      <c r="D940" s="397">
        <v>43800003</v>
      </c>
      <c r="E940" s="405"/>
    </row>
    <row r="941" spans="1:5">
      <c r="A941" s="404">
        <v>43900003</v>
      </c>
      <c r="B941" s="404" t="s">
        <v>672</v>
      </c>
      <c r="C941" s="405">
        <v>5848610</v>
      </c>
      <c r="D941" s="397">
        <v>43900003</v>
      </c>
      <c r="E941" s="405"/>
    </row>
    <row r="942" spans="1:5">
      <c r="A942" s="404" t="s">
        <v>191</v>
      </c>
      <c r="C942" s="405">
        <v>-171799360.78999999</v>
      </c>
      <c r="D942" s="397" t="s">
        <v>191</v>
      </c>
      <c r="E942" s="405"/>
    </row>
    <row r="943" spans="1:5">
      <c r="E943" s="405"/>
    </row>
    <row r="944" spans="1:5">
      <c r="E944" s="405"/>
    </row>
    <row r="945" spans="5:5">
      <c r="E945" s="405"/>
    </row>
    <row r="946" spans="5:5">
      <c r="E946" s="405"/>
    </row>
    <row r="947" spans="5:5">
      <c r="E947" s="405"/>
    </row>
    <row r="948" spans="5:5">
      <c r="E948" s="405"/>
    </row>
    <row r="949" spans="5:5">
      <c r="E949" s="405"/>
    </row>
    <row r="950" spans="5:5">
      <c r="E950" s="405"/>
    </row>
    <row r="951" spans="5:5">
      <c r="E951" s="405"/>
    </row>
    <row r="952" spans="5:5">
      <c r="E952" s="405"/>
    </row>
    <row r="953" spans="5:5">
      <c r="E953" s="405"/>
    </row>
    <row r="954" spans="5:5">
      <c r="E954" s="405"/>
    </row>
    <row r="955" spans="5:5">
      <c r="E955" s="405"/>
    </row>
    <row r="956" spans="5:5">
      <c r="E956" s="405"/>
    </row>
    <row r="957" spans="5:5">
      <c r="E957" s="405"/>
    </row>
    <row r="958" spans="5:5">
      <c r="E958" s="405"/>
    </row>
    <row r="959" spans="5:5">
      <c r="E959" s="405"/>
    </row>
    <row r="960" spans="5:5">
      <c r="E960" s="405"/>
    </row>
    <row r="961" spans="5:5">
      <c r="E961" s="405"/>
    </row>
    <row r="962" spans="5:5">
      <c r="E962" s="405"/>
    </row>
    <row r="963" spans="5:5">
      <c r="E963" s="405"/>
    </row>
    <row r="964" spans="5:5">
      <c r="E964" s="405"/>
    </row>
    <row r="965" spans="5:5">
      <c r="E965" s="405"/>
    </row>
    <row r="966" spans="5:5">
      <c r="E966" s="405"/>
    </row>
    <row r="967" spans="5:5">
      <c r="E967" s="405"/>
    </row>
    <row r="968" spans="5:5">
      <c r="E968" s="405"/>
    </row>
    <row r="969" spans="5:5">
      <c r="E969" s="405"/>
    </row>
    <row r="970" spans="5:5">
      <c r="E970" s="405"/>
    </row>
    <row r="971" spans="5:5">
      <c r="E971" s="405"/>
    </row>
    <row r="972" spans="5:5">
      <c r="E972" s="405"/>
    </row>
    <row r="973" spans="5:5">
      <c r="E973" s="405"/>
    </row>
    <row r="974" spans="5:5">
      <c r="E974" s="405"/>
    </row>
    <row r="975" spans="5:5">
      <c r="E975" s="405"/>
    </row>
    <row r="976" spans="5:5">
      <c r="E976" s="405"/>
    </row>
    <row r="977" spans="3:5">
      <c r="E977" s="405"/>
    </row>
    <row r="978" spans="3:5">
      <c r="E978" s="405"/>
    </row>
    <row r="979" spans="3:5">
      <c r="C979" s="405">
        <v>361901.95</v>
      </c>
      <c r="E979" s="405"/>
    </row>
    <row r="980" spans="3:5">
      <c r="C980" s="405">
        <v>1995059.91</v>
      </c>
      <c r="E980" s="405"/>
    </row>
    <row r="981" spans="3:5">
      <c r="C981" s="405">
        <v>898092.78</v>
      </c>
      <c r="E981" s="405"/>
    </row>
    <row r="982" spans="3:5">
      <c r="E982" s="405"/>
    </row>
    <row r="984" spans="3:5">
      <c r="E984" s="405"/>
    </row>
    <row r="985" spans="3:5">
      <c r="E985" s="405"/>
    </row>
    <row r="986" spans="3:5">
      <c r="E986" s="405"/>
    </row>
    <row r="987" spans="3:5">
      <c r="E987" s="405"/>
    </row>
    <row r="988" spans="3:5">
      <c r="E988" s="405"/>
    </row>
    <row r="989" spans="3:5">
      <c r="E989" s="405"/>
    </row>
    <row r="990" spans="3:5">
      <c r="E990" s="405"/>
    </row>
    <row r="1004" spans="5:5">
      <c r="E1004" s="405"/>
    </row>
    <row r="1007" spans="5:5">
      <c r="E1007" s="405"/>
    </row>
    <row r="1008" spans="5:5">
      <c r="E1008" s="405"/>
    </row>
    <row r="1009" spans="5:5">
      <c r="E1009" s="405"/>
    </row>
    <row r="1010" spans="5:5">
      <c r="E1010" s="405"/>
    </row>
    <row r="1011" spans="5:5">
      <c r="E1011" s="405"/>
    </row>
    <row r="1014" spans="5:5">
      <c r="E1014" s="405"/>
    </row>
    <row r="1015" spans="5:5">
      <c r="E1015" s="405"/>
    </row>
    <row r="1021" spans="5:5">
      <c r="E1021" s="405"/>
    </row>
    <row r="1023" spans="5:5">
      <c r="E1023" s="405"/>
    </row>
    <row r="1024" spans="5:5">
      <c r="E1024" s="405"/>
    </row>
    <row r="1025" spans="5:5">
      <c r="E1025" s="405"/>
    </row>
    <row r="1026" spans="5:5">
      <c r="E1026" s="405"/>
    </row>
    <row r="1027" spans="5:5">
      <c r="E1027" s="405"/>
    </row>
    <row r="1028" spans="5:5">
      <c r="E1028" s="405"/>
    </row>
    <row r="1029" spans="5:5">
      <c r="E1029" s="405"/>
    </row>
    <row r="1030" spans="5:5">
      <c r="E1030" s="405"/>
    </row>
    <row r="1031" spans="5:5">
      <c r="E1031" s="405"/>
    </row>
    <row r="1032" spans="5:5">
      <c r="E1032" s="405"/>
    </row>
    <row r="1041" spans="1:1">
      <c r="A1041" s="404" t="s">
        <v>2002</v>
      </c>
    </row>
    <row r="1044" spans="1:1">
      <c r="A1044" s="404" t="s">
        <v>2003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X1002"/>
  <sheetViews>
    <sheetView zoomScale="130" zoomScaleNormal="130" workbookViewId="0">
      <selection activeCell="D1" sqref="D1"/>
    </sheetView>
  </sheetViews>
  <sheetFormatPr defaultColWidth="9.109375" defaultRowHeight="14.4"/>
  <cols>
    <col min="1" max="1" width="11" style="397" customWidth="1"/>
    <col min="2" max="2" width="41.6640625" style="397" bestFit="1" customWidth="1"/>
    <col min="3" max="4" width="17.33203125" style="397" bestFit="1" customWidth="1"/>
    <col min="5" max="5" width="9.109375" style="397"/>
    <col min="6" max="6" width="12.6640625" style="402" bestFit="1" customWidth="1"/>
    <col min="7" max="7" width="18.44140625" style="402" customWidth="1"/>
    <col min="8" max="8" width="17.33203125" style="402" bestFit="1" customWidth="1"/>
    <col min="9" max="16384" width="9.109375" style="397"/>
  </cols>
  <sheetData>
    <row r="1" spans="1:8">
      <c r="A1" s="397">
        <v>10100501</v>
      </c>
      <c r="B1" s="397" t="s">
        <v>438</v>
      </c>
      <c r="C1" s="398">
        <v>8961398172.0499992</v>
      </c>
      <c r="D1" s="397">
        <v>10100501</v>
      </c>
      <c r="F1" s="400">
        <v>18100213</v>
      </c>
      <c r="G1" s="400" t="s">
        <v>2034</v>
      </c>
      <c r="H1" s="401">
        <v>3746593.08</v>
      </c>
    </row>
    <row r="2" spans="1:8">
      <c r="A2" s="397">
        <v>10100502</v>
      </c>
      <c r="B2" s="397" t="s">
        <v>439</v>
      </c>
      <c r="C2" s="398">
        <v>3221839680.8200002</v>
      </c>
      <c r="D2" s="397">
        <v>10100502</v>
      </c>
      <c r="F2" s="400">
        <v>18239081</v>
      </c>
      <c r="G2" s="400" t="s">
        <v>2035</v>
      </c>
      <c r="H2" s="401">
        <v>6296773.1500000004</v>
      </c>
    </row>
    <row r="3" spans="1:8">
      <c r="A3" s="397">
        <v>10100503</v>
      </c>
      <c r="B3" s="397" t="s">
        <v>440</v>
      </c>
      <c r="C3" s="398">
        <v>460099147.66000003</v>
      </c>
      <c r="D3" s="397">
        <v>10100503</v>
      </c>
      <c r="F3" s="400">
        <v>18239082</v>
      </c>
      <c r="G3" s="400" t="s">
        <v>2036</v>
      </c>
      <c r="H3" s="401">
        <v>10957437.66</v>
      </c>
    </row>
    <row r="4" spans="1:8">
      <c r="A4" s="397">
        <v>10100602</v>
      </c>
      <c r="B4" s="397" t="s">
        <v>1771</v>
      </c>
      <c r="C4" s="397">
        <v>0</v>
      </c>
      <c r="D4" s="397">
        <v>10100602</v>
      </c>
      <c r="F4" s="400">
        <v>18239091</v>
      </c>
      <c r="G4" s="400" t="s">
        <v>2037</v>
      </c>
      <c r="H4" s="401">
        <v>5690026.6799999997</v>
      </c>
    </row>
    <row r="5" spans="1:8">
      <c r="A5" s="397">
        <v>10110013</v>
      </c>
      <c r="B5" s="397" t="s">
        <v>1256</v>
      </c>
      <c r="C5" s="398">
        <v>6315072.5</v>
      </c>
      <c r="D5" s="397">
        <v>10110013</v>
      </c>
      <c r="F5" s="400">
        <v>18239101</v>
      </c>
      <c r="G5" s="400" t="s">
        <v>2038</v>
      </c>
      <c r="H5" s="401">
        <v>1165638.21</v>
      </c>
    </row>
    <row r="6" spans="1:8">
      <c r="A6" s="397">
        <v>10500501</v>
      </c>
      <c r="B6" s="397" t="s">
        <v>441</v>
      </c>
      <c r="C6" s="398">
        <v>49538156.670000002</v>
      </c>
      <c r="D6" s="397">
        <v>10500501</v>
      </c>
      <c r="F6" s="400">
        <v>18605031</v>
      </c>
      <c r="G6" s="400" t="s">
        <v>2040</v>
      </c>
      <c r="H6" s="401">
        <v>1703189.64</v>
      </c>
    </row>
    <row r="7" spans="1:8">
      <c r="A7" s="397">
        <v>10500502</v>
      </c>
      <c r="B7" s="397" t="s">
        <v>442</v>
      </c>
      <c r="C7" s="398">
        <v>6138541.2699999996</v>
      </c>
      <c r="D7" s="397">
        <v>10500502</v>
      </c>
      <c r="F7" s="400">
        <v>18609512</v>
      </c>
      <c r="G7" s="400" t="s">
        <v>2041</v>
      </c>
      <c r="H7" s="401">
        <v>17696.75</v>
      </c>
    </row>
    <row r="8" spans="1:8">
      <c r="A8" s="397">
        <v>10600501</v>
      </c>
      <c r="B8" s="397" t="s">
        <v>443</v>
      </c>
      <c r="C8" s="398">
        <v>15106248.73</v>
      </c>
      <c r="D8" s="397">
        <v>10600501</v>
      </c>
      <c r="F8" s="400">
        <v>22100853</v>
      </c>
      <c r="G8" s="400" t="s">
        <v>2042</v>
      </c>
      <c r="H8" s="401">
        <v>-425000000</v>
      </c>
    </row>
    <row r="9" spans="1:8">
      <c r="A9" s="397">
        <v>10600502</v>
      </c>
      <c r="B9" s="397" t="s">
        <v>444</v>
      </c>
      <c r="C9" s="398">
        <v>43354445.009999998</v>
      </c>
      <c r="D9" s="397">
        <v>10600502</v>
      </c>
      <c r="F9" s="400">
        <v>22600093</v>
      </c>
      <c r="G9" s="400" t="s">
        <v>2043</v>
      </c>
      <c r="H9" s="401">
        <v>1911614.58</v>
      </c>
    </row>
    <row r="10" spans="1:8">
      <c r="A10" s="397">
        <v>10600503</v>
      </c>
      <c r="B10" s="397" t="s">
        <v>1199</v>
      </c>
      <c r="C10" s="398">
        <v>135445.99</v>
      </c>
      <c r="D10" s="397">
        <v>10600503</v>
      </c>
      <c r="F10" s="400">
        <v>23701203</v>
      </c>
      <c r="G10" s="400" t="s">
        <v>2044</v>
      </c>
      <c r="H10" s="401">
        <v>-253819.44</v>
      </c>
    </row>
    <row r="11" spans="1:8">
      <c r="A11" s="397">
        <v>10600601</v>
      </c>
      <c r="B11" s="397" t="s">
        <v>1994</v>
      </c>
      <c r="C11" s="398">
        <v>18849651.18</v>
      </c>
      <c r="D11" s="397">
        <v>10600601</v>
      </c>
      <c r="H11" s="401">
        <f>SUM(H1:H10)</f>
        <v>-393764849.69</v>
      </c>
    </row>
    <row r="12" spans="1:8">
      <c r="A12" s="397">
        <v>10600602</v>
      </c>
      <c r="B12" s="397" t="s">
        <v>1995</v>
      </c>
      <c r="C12" s="398">
        <v>608978.09</v>
      </c>
      <c r="D12" s="397">
        <v>10600602</v>
      </c>
      <c r="H12" s="401"/>
    </row>
    <row r="13" spans="1:8">
      <c r="A13" s="397">
        <v>10600603</v>
      </c>
      <c r="B13" s="397" t="s">
        <v>1996</v>
      </c>
      <c r="C13" s="398">
        <v>54134.44</v>
      </c>
      <c r="D13" s="397">
        <v>10600603</v>
      </c>
      <c r="H13" s="401"/>
    </row>
    <row r="14" spans="1:8">
      <c r="A14" s="397">
        <v>10700013</v>
      </c>
      <c r="B14" s="397" t="s">
        <v>920</v>
      </c>
      <c r="C14" s="398">
        <v>2433170.6</v>
      </c>
      <c r="D14" s="397">
        <v>10700013</v>
      </c>
      <c r="H14" s="401"/>
    </row>
    <row r="15" spans="1:8">
      <c r="A15" s="397">
        <v>10700023</v>
      </c>
      <c r="B15" s="397" t="s">
        <v>1198</v>
      </c>
      <c r="C15" s="398">
        <v>-393750</v>
      </c>
      <c r="D15" s="397">
        <v>10700023</v>
      </c>
      <c r="H15" s="401"/>
    </row>
    <row r="16" spans="1:8">
      <c r="A16" s="397">
        <v>10700031</v>
      </c>
      <c r="B16" s="397" t="s">
        <v>1394</v>
      </c>
      <c r="C16" s="397">
        <v>0</v>
      </c>
      <c r="D16" s="397">
        <v>10700031</v>
      </c>
      <c r="H16" s="401"/>
    </row>
    <row r="17" spans="1:8">
      <c r="A17" s="397">
        <v>10700501</v>
      </c>
      <c r="B17" s="397" t="s">
        <v>195</v>
      </c>
      <c r="C17" s="398">
        <v>211006256.47999999</v>
      </c>
      <c r="D17" s="397">
        <v>10700501</v>
      </c>
      <c r="H17" s="401"/>
    </row>
    <row r="18" spans="1:8">
      <c r="A18" s="397">
        <v>10700502</v>
      </c>
      <c r="B18" s="397" t="s">
        <v>445</v>
      </c>
      <c r="C18" s="398">
        <v>59955497.07</v>
      </c>
      <c r="D18" s="397">
        <v>10700502</v>
      </c>
      <c r="H18" s="401"/>
    </row>
    <row r="19" spans="1:8">
      <c r="A19" s="397">
        <v>10700503</v>
      </c>
      <c r="B19" s="397" t="s">
        <v>988</v>
      </c>
      <c r="C19" s="398">
        <v>34040098.07</v>
      </c>
      <c r="D19" s="397">
        <v>10700503</v>
      </c>
      <c r="H19" s="401"/>
    </row>
    <row r="20" spans="1:8">
      <c r="A20" s="397">
        <v>10700601</v>
      </c>
      <c r="B20" s="397" t="s">
        <v>1736</v>
      </c>
      <c r="C20" s="398">
        <v>-18584211.18</v>
      </c>
      <c r="D20" s="397">
        <v>10700601</v>
      </c>
      <c r="H20" s="401"/>
    </row>
    <row r="21" spans="1:8">
      <c r="A21" s="397">
        <v>10700602</v>
      </c>
      <c r="B21" s="397" t="s">
        <v>1737</v>
      </c>
      <c r="C21" s="398">
        <v>-80338.09</v>
      </c>
      <c r="D21" s="397">
        <v>10700602</v>
      </c>
    </row>
    <row r="22" spans="1:8">
      <c r="A22" s="397">
        <v>10700603</v>
      </c>
      <c r="B22" s="397" t="s">
        <v>1969</v>
      </c>
      <c r="C22" s="398">
        <v>-54134.44</v>
      </c>
      <c r="D22" s="397">
        <v>10700603</v>
      </c>
      <c r="H22" s="401"/>
    </row>
    <row r="23" spans="1:8">
      <c r="A23" s="397">
        <v>10800061</v>
      </c>
      <c r="B23" s="397" t="s">
        <v>452</v>
      </c>
      <c r="C23" s="398">
        <v>-71901766</v>
      </c>
      <c r="D23" s="397">
        <v>10800061</v>
      </c>
      <c r="H23" s="401"/>
    </row>
    <row r="24" spans="1:8">
      <c r="A24" s="397">
        <v>10800062</v>
      </c>
      <c r="B24" s="397" t="s">
        <v>452</v>
      </c>
      <c r="C24" s="398">
        <v>-245607853</v>
      </c>
      <c r="D24" s="397">
        <v>10800062</v>
      </c>
      <c r="H24" s="401"/>
    </row>
    <row r="25" spans="1:8">
      <c r="A25" s="397">
        <v>10800071</v>
      </c>
      <c r="B25" s="397" t="s">
        <v>453</v>
      </c>
      <c r="C25" s="398">
        <v>71901766</v>
      </c>
      <c r="D25" s="397">
        <v>10800071</v>
      </c>
      <c r="H25" s="401"/>
    </row>
    <row r="26" spans="1:8">
      <c r="A26" s="397">
        <v>10800072</v>
      </c>
      <c r="B26" s="397" t="s">
        <v>453</v>
      </c>
      <c r="C26" s="398">
        <v>245607853</v>
      </c>
      <c r="D26" s="397">
        <v>10800072</v>
      </c>
      <c r="H26" s="401"/>
    </row>
    <row r="27" spans="1:8">
      <c r="A27" s="397">
        <v>10800501</v>
      </c>
      <c r="B27" s="397" t="s">
        <v>275</v>
      </c>
      <c r="C27" s="398">
        <v>-3328754904.5599999</v>
      </c>
      <c r="D27" s="397">
        <v>10800501</v>
      </c>
      <c r="H27" s="401"/>
    </row>
    <row r="28" spans="1:8">
      <c r="A28" s="397">
        <v>10800502</v>
      </c>
      <c r="B28" s="397" t="s">
        <v>276</v>
      </c>
      <c r="C28" s="398">
        <v>-1224826422.6500001</v>
      </c>
      <c r="D28" s="397">
        <v>10800502</v>
      </c>
      <c r="H28" s="401"/>
    </row>
    <row r="29" spans="1:8">
      <c r="A29" s="397">
        <v>10800503</v>
      </c>
      <c r="B29" s="397" t="s">
        <v>547</v>
      </c>
      <c r="C29" s="398">
        <v>-89801023.310000002</v>
      </c>
      <c r="D29" s="397">
        <v>10800503</v>
      </c>
      <c r="H29" s="401"/>
    </row>
    <row r="30" spans="1:8">
      <c r="A30" s="397">
        <v>10800541</v>
      </c>
      <c r="B30" s="397" t="s">
        <v>29</v>
      </c>
      <c r="C30" s="398">
        <v>4399368.32</v>
      </c>
      <c r="D30" s="397">
        <v>10800541</v>
      </c>
      <c r="H30" s="401"/>
    </row>
    <row r="31" spans="1:8">
      <c r="A31" s="397">
        <v>10800543</v>
      </c>
      <c r="B31" s="397" t="s">
        <v>30</v>
      </c>
      <c r="C31" s="398">
        <v>266462.13</v>
      </c>
      <c r="D31" s="397">
        <v>10800543</v>
      </c>
      <c r="H31" s="401"/>
    </row>
    <row r="32" spans="1:8">
      <c r="A32" s="397">
        <v>10800552</v>
      </c>
      <c r="B32" s="397" t="s">
        <v>548</v>
      </c>
      <c r="C32" s="398">
        <v>2135756.87</v>
      </c>
      <c r="D32" s="397">
        <v>10800552</v>
      </c>
    </row>
    <row r="33" spans="1:8">
      <c r="A33" s="397">
        <v>10800602</v>
      </c>
      <c r="B33" s="397" t="s">
        <v>1772</v>
      </c>
      <c r="C33" s="397">
        <v>0</v>
      </c>
      <c r="D33" s="397">
        <v>10800602</v>
      </c>
      <c r="H33" s="401"/>
    </row>
    <row r="34" spans="1:8">
      <c r="A34" s="397">
        <v>11100501</v>
      </c>
      <c r="B34" s="397" t="s">
        <v>371</v>
      </c>
      <c r="C34" s="398">
        <v>-25086334.760000002</v>
      </c>
      <c r="D34" s="397">
        <v>11100501</v>
      </c>
      <c r="H34" s="401"/>
    </row>
    <row r="35" spans="1:8">
      <c r="A35" s="397">
        <v>11100502</v>
      </c>
      <c r="B35" s="397" t="s">
        <v>372</v>
      </c>
      <c r="C35" s="398">
        <v>-7574612.0700000003</v>
      </c>
      <c r="D35" s="397">
        <v>11100502</v>
      </c>
      <c r="H35" s="401"/>
    </row>
    <row r="36" spans="1:8">
      <c r="A36" s="397">
        <v>11100503</v>
      </c>
      <c r="B36" s="397" t="s">
        <v>373</v>
      </c>
      <c r="C36" s="398">
        <v>-85939489.569999993</v>
      </c>
      <c r="D36" s="397">
        <v>11100503</v>
      </c>
      <c r="H36" s="401"/>
    </row>
    <row r="37" spans="1:8">
      <c r="A37" s="397">
        <v>11400001</v>
      </c>
      <c r="B37" s="397" t="s">
        <v>101</v>
      </c>
      <c r="C37" s="398">
        <v>946172.25</v>
      </c>
      <c r="D37" s="397">
        <v>11400001</v>
      </c>
      <c r="H37" s="401"/>
    </row>
    <row r="38" spans="1:8">
      <c r="A38" s="397">
        <v>11400011</v>
      </c>
      <c r="B38" s="397" t="s">
        <v>1005</v>
      </c>
      <c r="C38" s="398">
        <v>302358.01</v>
      </c>
      <c r="D38" s="397">
        <v>11400011</v>
      </c>
      <c r="H38" s="401"/>
    </row>
    <row r="39" spans="1:8">
      <c r="A39" s="397">
        <v>11400031</v>
      </c>
      <c r="B39" s="397" t="s">
        <v>812</v>
      </c>
      <c r="C39" s="398">
        <v>76622596.840000004</v>
      </c>
      <c r="D39" s="397">
        <v>11400031</v>
      </c>
      <c r="H39" s="401"/>
    </row>
    <row r="40" spans="1:8">
      <c r="A40" s="397">
        <v>11400061</v>
      </c>
      <c r="B40" s="397" t="s">
        <v>736</v>
      </c>
      <c r="C40" s="398">
        <v>156960790.84</v>
      </c>
      <c r="D40" s="397">
        <v>11400061</v>
      </c>
      <c r="H40" s="401"/>
    </row>
    <row r="41" spans="1:8">
      <c r="A41" s="397">
        <v>11400071</v>
      </c>
      <c r="B41" s="397" t="s">
        <v>1054</v>
      </c>
      <c r="C41" s="398">
        <v>16950332.899999999</v>
      </c>
      <c r="D41" s="397">
        <v>11400071</v>
      </c>
      <c r="H41" s="401"/>
    </row>
    <row r="42" spans="1:8">
      <c r="A42" s="397">
        <v>11400091</v>
      </c>
      <c r="B42" s="397" t="s">
        <v>1506</v>
      </c>
      <c r="C42" s="398">
        <v>31009424.030000001</v>
      </c>
      <c r="D42" s="397">
        <v>11400091</v>
      </c>
      <c r="H42" s="401"/>
    </row>
    <row r="43" spans="1:8">
      <c r="A43" s="397">
        <v>11500001</v>
      </c>
      <c r="B43" s="397" t="s">
        <v>476</v>
      </c>
      <c r="C43" s="398">
        <v>-858739</v>
      </c>
      <c r="D43" s="397">
        <v>11500001</v>
      </c>
      <c r="H43" s="401"/>
    </row>
    <row r="44" spans="1:8">
      <c r="A44" s="397">
        <v>11500011</v>
      </c>
      <c r="B44" s="397" t="s">
        <v>320</v>
      </c>
      <c r="C44" s="398">
        <v>-302358.01</v>
      </c>
      <c r="D44" s="397">
        <v>11500011</v>
      </c>
      <c r="H44" s="401"/>
    </row>
    <row r="45" spans="1:8">
      <c r="A45" s="397">
        <v>11500031</v>
      </c>
      <c r="B45" s="397" t="s">
        <v>695</v>
      </c>
      <c r="C45" s="398">
        <v>-56946913.659999996</v>
      </c>
      <c r="D45" s="397">
        <v>11500031</v>
      </c>
      <c r="H45" s="401"/>
    </row>
    <row r="46" spans="1:8">
      <c r="A46" s="397">
        <v>11500041</v>
      </c>
      <c r="B46" s="397" t="s">
        <v>727</v>
      </c>
      <c r="C46" s="398">
        <v>-29874181.84</v>
      </c>
      <c r="D46" s="397">
        <v>11500041</v>
      </c>
      <c r="H46" s="401"/>
    </row>
    <row r="47" spans="1:8">
      <c r="A47" s="397">
        <v>11500051</v>
      </c>
      <c r="B47" s="397" t="s">
        <v>1055</v>
      </c>
      <c r="C47" s="398">
        <v>-14460836.710000001</v>
      </c>
      <c r="D47" s="397">
        <v>11500051</v>
      </c>
      <c r="H47" s="401"/>
    </row>
    <row r="48" spans="1:8">
      <c r="A48" s="397">
        <v>11500061</v>
      </c>
      <c r="B48" s="397" t="s">
        <v>1508</v>
      </c>
      <c r="C48" s="398">
        <v>-2909367.52</v>
      </c>
      <c r="D48" s="397">
        <v>11500061</v>
      </c>
      <c r="H48" s="401"/>
    </row>
    <row r="49" spans="1:8">
      <c r="A49" s="397">
        <v>11730002</v>
      </c>
      <c r="B49" s="397" t="s">
        <v>321</v>
      </c>
      <c r="C49" s="398">
        <v>8654564.4700000007</v>
      </c>
      <c r="D49" s="397">
        <v>11730002</v>
      </c>
      <c r="H49" s="401"/>
    </row>
    <row r="50" spans="1:8">
      <c r="A50" s="397">
        <v>12100503</v>
      </c>
      <c r="B50" s="397" t="s">
        <v>374</v>
      </c>
      <c r="C50" s="398">
        <v>102718.28</v>
      </c>
      <c r="D50" s="397">
        <v>12100503</v>
      </c>
      <c r="H50" s="401"/>
    </row>
    <row r="51" spans="1:8">
      <c r="A51" s="397">
        <v>12100513</v>
      </c>
      <c r="B51" s="397" t="s">
        <v>375</v>
      </c>
      <c r="C51" s="398">
        <v>4858716.45</v>
      </c>
      <c r="D51" s="397">
        <v>12100513</v>
      </c>
      <c r="H51" s="401"/>
    </row>
    <row r="52" spans="1:8">
      <c r="A52" s="397">
        <v>12200503</v>
      </c>
      <c r="B52" s="397" t="s">
        <v>376</v>
      </c>
      <c r="C52" s="398">
        <v>-397361.97</v>
      </c>
      <c r="D52" s="397">
        <v>12200503</v>
      </c>
      <c r="H52" s="401"/>
    </row>
    <row r="53" spans="1:8">
      <c r="A53" s="397">
        <v>12310000</v>
      </c>
      <c r="B53" s="397" t="s">
        <v>416</v>
      </c>
      <c r="C53" s="398">
        <v>29855290</v>
      </c>
      <c r="D53" s="397">
        <v>12310000</v>
      </c>
      <c r="H53" s="401"/>
    </row>
    <row r="54" spans="1:8">
      <c r="A54" s="397">
        <v>12400043</v>
      </c>
      <c r="B54" s="397" t="s">
        <v>594</v>
      </c>
      <c r="C54" s="398">
        <v>47594007.049999997</v>
      </c>
      <c r="D54" s="397">
        <v>12400043</v>
      </c>
      <c r="H54" s="401"/>
    </row>
    <row r="55" spans="1:8">
      <c r="A55" s="397">
        <v>12400503</v>
      </c>
      <c r="B55" s="397" t="s">
        <v>171</v>
      </c>
      <c r="C55" s="398">
        <v>579223.31999999995</v>
      </c>
      <c r="D55" s="397">
        <v>12400503</v>
      </c>
      <c r="H55" s="401"/>
    </row>
    <row r="56" spans="1:8">
      <c r="A56" s="397">
        <v>12400553</v>
      </c>
      <c r="B56" s="397" t="s">
        <v>927</v>
      </c>
      <c r="C56" s="398">
        <v>1357333.9</v>
      </c>
      <c r="D56" s="397">
        <v>12400553</v>
      </c>
      <c r="H56" s="401"/>
    </row>
    <row r="57" spans="1:8">
      <c r="A57" s="397">
        <v>12400723</v>
      </c>
      <c r="B57" s="397" t="s">
        <v>1227</v>
      </c>
      <c r="C57" s="398">
        <v>42156</v>
      </c>
      <c r="D57" s="397">
        <v>12400723</v>
      </c>
    </row>
    <row r="58" spans="1:8">
      <c r="A58" s="397">
        <v>12400743</v>
      </c>
      <c r="B58" s="397" t="s">
        <v>1795</v>
      </c>
      <c r="C58" s="397">
        <v>305.45999999999998</v>
      </c>
      <c r="D58" s="397">
        <v>12400743</v>
      </c>
      <c r="H58" s="401"/>
    </row>
    <row r="59" spans="1:8">
      <c r="A59" s="397">
        <v>12800001</v>
      </c>
      <c r="B59" s="397" t="s">
        <v>1309</v>
      </c>
      <c r="C59" s="398">
        <v>18500000</v>
      </c>
      <c r="D59" s="397">
        <v>12800001</v>
      </c>
    </row>
    <row r="60" spans="1:8">
      <c r="A60" s="397">
        <v>12800003</v>
      </c>
      <c r="B60" s="397" t="s">
        <v>1989</v>
      </c>
      <c r="C60" s="397">
        <v>0</v>
      </c>
      <c r="D60" s="397">
        <v>12800003</v>
      </c>
      <c r="H60" s="401"/>
    </row>
    <row r="61" spans="1:8">
      <c r="A61" s="397">
        <v>12800011</v>
      </c>
      <c r="B61" s="397" t="s">
        <v>1496</v>
      </c>
      <c r="C61" s="398">
        <v>1661676.63</v>
      </c>
      <c r="D61" s="397">
        <v>12800011</v>
      </c>
      <c r="H61" s="401"/>
    </row>
    <row r="62" spans="1:8">
      <c r="A62" s="397">
        <v>13100543</v>
      </c>
      <c r="B62" s="397" t="s">
        <v>810</v>
      </c>
      <c r="C62" s="398">
        <v>39473.31</v>
      </c>
      <c r="D62" s="397">
        <v>13100543</v>
      </c>
      <c r="H62" s="401"/>
    </row>
    <row r="63" spans="1:8">
      <c r="A63" s="397">
        <v>13100563</v>
      </c>
      <c r="B63" s="397" t="s">
        <v>1597</v>
      </c>
      <c r="C63" s="398">
        <v>485334.49</v>
      </c>
      <c r="D63" s="397">
        <v>13100563</v>
      </c>
      <c r="H63" s="401"/>
    </row>
    <row r="64" spans="1:8">
      <c r="A64" s="397">
        <v>13100573</v>
      </c>
      <c r="B64" s="397" t="s">
        <v>281</v>
      </c>
      <c r="C64" s="398">
        <v>12374.02</v>
      </c>
      <c r="D64" s="397">
        <v>13100573</v>
      </c>
      <c r="H64" s="401"/>
    </row>
    <row r="65" spans="1:8">
      <c r="A65" s="397">
        <v>13101003</v>
      </c>
      <c r="B65" s="397" t="s">
        <v>1598</v>
      </c>
      <c r="C65" s="398">
        <v>4354326.51</v>
      </c>
      <c r="D65" s="397">
        <v>13101003</v>
      </c>
      <c r="H65" s="401"/>
    </row>
    <row r="66" spans="1:8">
      <c r="A66" s="397">
        <v>13101013</v>
      </c>
      <c r="B66" s="397" t="s">
        <v>1599</v>
      </c>
      <c r="C66" s="398">
        <v>467342.54</v>
      </c>
      <c r="D66" s="397">
        <v>13101013</v>
      </c>
      <c r="H66" s="401"/>
    </row>
    <row r="67" spans="1:8">
      <c r="A67" s="397">
        <v>13101023</v>
      </c>
      <c r="B67" s="397" t="s">
        <v>908</v>
      </c>
      <c r="C67" s="398">
        <v>45525784.729999997</v>
      </c>
      <c r="D67" s="397">
        <v>13101023</v>
      </c>
      <c r="H67" s="401"/>
    </row>
    <row r="68" spans="1:8">
      <c r="A68" s="397">
        <v>13101033</v>
      </c>
      <c r="B68" s="397" t="s">
        <v>1600</v>
      </c>
      <c r="C68" s="398">
        <v>488376.62</v>
      </c>
      <c r="D68" s="397">
        <v>13101033</v>
      </c>
      <c r="H68" s="401"/>
    </row>
    <row r="69" spans="1:8">
      <c r="A69" s="397">
        <v>13101093</v>
      </c>
      <c r="B69" s="397" t="s">
        <v>335</v>
      </c>
      <c r="C69" s="398">
        <v>-1805.68</v>
      </c>
      <c r="D69" s="397">
        <v>13101093</v>
      </c>
      <c r="H69" s="401"/>
    </row>
    <row r="70" spans="1:8">
      <c r="A70" s="397">
        <v>13101113</v>
      </c>
      <c r="B70" s="397" t="s">
        <v>130</v>
      </c>
      <c r="C70" s="398">
        <v>-13755176.33</v>
      </c>
      <c r="D70" s="397">
        <v>13101113</v>
      </c>
      <c r="H70" s="401"/>
    </row>
    <row r="71" spans="1:8">
      <c r="A71" s="397">
        <v>13101123</v>
      </c>
      <c r="B71" s="397" t="s">
        <v>89</v>
      </c>
      <c r="C71" s="398">
        <v>-1582733.97</v>
      </c>
      <c r="D71" s="397">
        <v>13101123</v>
      </c>
    </row>
    <row r="72" spans="1:8">
      <c r="A72" s="397">
        <v>13101133</v>
      </c>
      <c r="B72" s="397" t="s">
        <v>1641</v>
      </c>
      <c r="C72" s="397">
        <v>-185.75</v>
      </c>
      <c r="D72" s="397">
        <v>13101133</v>
      </c>
      <c r="H72" s="401"/>
    </row>
    <row r="73" spans="1:8">
      <c r="A73" s="397">
        <v>13101163</v>
      </c>
      <c r="B73" s="397" t="s">
        <v>200</v>
      </c>
      <c r="C73" s="398">
        <v>99557.79</v>
      </c>
      <c r="D73" s="397">
        <v>13101163</v>
      </c>
      <c r="H73" s="401"/>
    </row>
    <row r="74" spans="1:8">
      <c r="A74" s="397">
        <v>13101183</v>
      </c>
      <c r="B74" s="397" t="s">
        <v>844</v>
      </c>
      <c r="C74" s="398">
        <v>1467100.93</v>
      </c>
      <c r="D74" s="397">
        <v>13101183</v>
      </c>
      <c r="H74" s="401"/>
    </row>
    <row r="75" spans="1:8">
      <c r="A75" s="397">
        <v>13101193</v>
      </c>
      <c r="B75" s="397" t="s">
        <v>1247</v>
      </c>
      <c r="C75" s="398">
        <v>13669.62</v>
      </c>
      <c r="D75" s="397">
        <v>13101193</v>
      </c>
      <c r="H75" s="401"/>
    </row>
    <row r="76" spans="1:8">
      <c r="A76" s="397">
        <v>13101253</v>
      </c>
      <c r="B76" s="397" t="s">
        <v>1072</v>
      </c>
      <c r="C76" s="398">
        <v>344137.53</v>
      </c>
      <c r="D76" s="397">
        <v>13101253</v>
      </c>
      <c r="H76" s="401"/>
    </row>
    <row r="77" spans="1:8">
      <c r="A77" s="397">
        <v>13109003</v>
      </c>
      <c r="B77" s="397" t="s">
        <v>1642</v>
      </c>
      <c r="C77" s="398">
        <v>19380.349999999999</v>
      </c>
      <c r="D77" s="397">
        <v>13109003</v>
      </c>
      <c r="H77" s="401"/>
    </row>
    <row r="78" spans="1:8">
      <c r="A78" s="397">
        <v>13400021</v>
      </c>
      <c r="B78" s="397" t="s">
        <v>654</v>
      </c>
      <c r="C78" s="398">
        <v>7196084.2000000002</v>
      </c>
      <c r="D78" s="397">
        <v>13400021</v>
      </c>
      <c r="H78" s="401"/>
    </row>
    <row r="79" spans="1:8">
      <c r="A79" s="397">
        <v>13400031</v>
      </c>
      <c r="B79" s="397" t="s">
        <v>655</v>
      </c>
      <c r="C79" s="398">
        <v>-7196084.2000000002</v>
      </c>
      <c r="D79" s="397">
        <v>13400031</v>
      </c>
      <c r="H79" s="401"/>
    </row>
    <row r="80" spans="1:8">
      <c r="A80" s="397">
        <v>13400073</v>
      </c>
      <c r="B80" s="397" t="s">
        <v>529</v>
      </c>
      <c r="C80" s="398">
        <v>4130852.94</v>
      </c>
      <c r="D80" s="397">
        <v>13400073</v>
      </c>
      <c r="H80" s="401"/>
    </row>
    <row r="81" spans="1:8">
      <c r="A81" s="397">
        <v>13400111</v>
      </c>
      <c r="B81" s="397" t="s">
        <v>544</v>
      </c>
      <c r="C81" s="398">
        <v>145714</v>
      </c>
      <c r="D81" s="397">
        <v>13400111</v>
      </c>
      <c r="H81" s="401"/>
    </row>
    <row r="82" spans="1:8">
      <c r="A82" s="397">
        <v>13400123</v>
      </c>
      <c r="B82" s="397" t="s">
        <v>1192</v>
      </c>
      <c r="C82" s="398">
        <v>413785.31</v>
      </c>
      <c r="D82" s="397">
        <v>13400123</v>
      </c>
    </row>
    <row r="83" spans="1:8">
      <c r="A83" s="397">
        <v>13400201</v>
      </c>
      <c r="B83" s="397" t="s">
        <v>1093</v>
      </c>
      <c r="C83" s="397">
        <v>40.53</v>
      </c>
      <c r="D83" s="397">
        <v>13400201</v>
      </c>
      <c r="H83" s="401"/>
    </row>
    <row r="84" spans="1:8">
      <c r="A84" s="397">
        <v>13400211</v>
      </c>
      <c r="B84" s="397" t="s">
        <v>1248</v>
      </c>
      <c r="C84" s="398">
        <v>52300</v>
      </c>
      <c r="D84" s="397">
        <v>13400211</v>
      </c>
      <c r="H84" s="401"/>
    </row>
    <row r="85" spans="1:8">
      <c r="A85" s="397">
        <v>13400241</v>
      </c>
      <c r="B85" s="397" t="s">
        <v>1839</v>
      </c>
      <c r="C85" s="398">
        <v>449616</v>
      </c>
      <c r="D85" s="397">
        <v>13400241</v>
      </c>
      <c r="H85" s="401"/>
    </row>
    <row r="86" spans="1:8">
      <c r="A86" s="397">
        <v>13400251</v>
      </c>
      <c r="B86" s="397" t="s">
        <v>1838</v>
      </c>
      <c r="C86" s="398">
        <v>3475965.1</v>
      </c>
      <c r="D86" s="397">
        <v>13400251</v>
      </c>
      <c r="H86" s="401"/>
    </row>
    <row r="87" spans="1:8">
      <c r="A87" s="397">
        <v>13400261</v>
      </c>
      <c r="B87" s="397" t="s">
        <v>1934</v>
      </c>
      <c r="C87" s="398">
        <v>29580</v>
      </c>
      <c r="D87" s="397">
        <v>13400261</v>
      </c>
      <c r="H87" s="401"/>
    </row>
    <row r="88" spans="1:8">
      <c r="A88" s="397">
        <v>13400271</v>
      </c>
      <c r="B88" s="397" t="s">
        <v>1303</v>
      </c>
      <c r="C88" s="398">
        <v>562386.17000000004</v>
      </c>
      <c r="D88" s="397">
        <v>13400271</v>
      </c>
      <c r="H88" s="401"/>
    </row>
    <row r="89" spans="1:8">
      <c r="A89" s="397">
        <v>13400281</v>
      </c>
      <c r="B89" s="397" t="s">
        <v>1285</v>
      </c>
      <c r="C89" s="398">
        <v>345293.41</v>
      </c>
      <c r="D89" s="397">
        <v>13400281</v>
      </c>
      <c r="H89" s="401"/>
    </row>
    <row r="90" spans="1:8">
      <c r="A90" s="397">
        <v>13400311</v>
      </c>
      <c r="B90" s="397" t="s">
        <v>1666</v>
      </c>
      <c r="C90" s="398">
        <v>194700</v>
      </c>
      <c r="D90" s="397">
        <v>13400311</v>
      </c>
      <c r="H90" s="401"/>
    </row>
    <row r="91" spans="1:8">
      <c r="A91" s="397">
        <v>13400332</v>
      </c>
      <c r="B91" s="397" t="s">
        <v>2007</v>
      </c>
      <c r="C91" s="398">
        <v>596720.6</v>
      </c>
      <c r="D91" s="397">
        <v>13400332</v>
      </c>
      <c r="H91" s="401"/>
    </row>
    <row r="92" spans="1:8">
      <c r="A92" s="397">
        <v>13500003</v>
      </c>
      <c r="B92" s="397" t="s">
        <v>691</v>
      </c>
      <c r="C92" s="398">
        <v>32666.61</v>
      </c>
      <c r="D92" s="397">
        <v>13500003</v>
      </c>
      <c r="H92" s="401"/>
    </row>
    <row r="93" spans="1:8">
      <c r="A93" s="397">
        <v>13500041</v>
      </c>
      <c r="B93" s="397" t="s">
        <v>471</v>
      </c>
      <c r="C93" s="398">
        <v>50068.08</v>
      </c>
      <c r="D93" s="397">
        <v>13500041</v>
      </c>
      <c r="H93" s="401"/>
    </row>
    <row r="94" spans="1:8">
      <c r="A94" s="397">
        <v>13500051</v>
      </c>
      <c r="B94" s="397" t="s">
        <v>148</v>
      </c>
      <c r="C94" s="398">
        <v>73353</v>
      </c>
      <c r="D94" s="397">
        <v>13500051</v>
      </c>
      <c r="H94" s="401"/>
    </row>
    <row r="95" spans="1:8">
      <c r="A95" s="397">
        <v>13500061</v>
      </c>
      <c r="B95" s="397" t="s">
        <v>650</v>
      </c>
      <c r="C95" s="398">
        <v>1938403</v>
      </c>
      <c r="D95" s="397">
        <v>13500061</v>
      </c>
      <c r="H95" s="401"/>
    </row>
    <row r="96" spans="1:8">
      <c r="A96" s="397">
        <v>13500071</v>
      </c>
      <c r="B96" s="397" t="s">
        <v>651</v>
      </c>
      <c r="C96" s="398">
        <v>1073505</v>
      </c>
      <c r="D96" s="397">
        <v>13500071</v>
      </c>
      <c r="H96" s="401"/>
    </row>
    <row r="97" spans="1:8">
      <c r="A97" s="397">
        <v>13500183</v>
      </c>
      <c r="B97" s="397" t="s">
        <v>1210</v>
      </c>
      <c r="C97" s="398">
        <v>100000</v>
      </c>
      <c r="D97" s="397">
        <v>13500183</v>
      </c>
      <c r="H97" s="401"/>
    </row>
    <row r="98" spans="1:8">
      <c r="A98" s="397">
        <v>13500192</v>
      </c>
      <c r="B98" s="397" t="s">
        <v>1332</v>
      </c>
      <c r="C98" s="398">
        <v>6000</v>
      </c>
      <c r="D98" s="397">
        <v>13500192</v>
      </c>
      <c r="H98" s="401"/>
    </row>
    <row r="99" spans="1:8">
      <c r="A99" s="397">
        <v>13500201</v>
      </c>
      <c r="B99" s="397" t="s">
        <v>1498</v>
      </c>
      <c r="C99" s="398">
        <v>1134285.45</v>
      </c>
      <c r="D99" s="397">
        <v>13500201</v>
      </c>
      <c r="H99" s="401"/>
    </row>
    <row r="100" spans="1:8">
      <c r="A100" s="397">
        <v>13600013</v>
      </c>
      <c r="B100" s="397" t="s">
        <v>221</v>
      </c>
      <c r="C100" s="398">
        <v>423000000</v>
      </c>
      <c r="D100" s="397">
        <v>13600013</v>
      </c>
      <c r="H100" s="401"/>
    </row>
    <row r="101" spans="1:8">
      <c r="A101" s="397">
        <v>14100311</v>
      </c>
      <c r="B101" s="397" t="s">
        <v>885</v>
      </c>
      <c r="C101" s="398">
        <v>3336180.49</v>
      </c>
      <c r="D101" s="397">
        <v>14100311</v>
      </c>
      <c r="H101" s="401"/>
    </row>
    <row r="102" spans="1:8">
      <c r="A102" s="397">
        <v>14200003</v>
      </c>
      <c r="B102" s="397" t="s">
        <v>142</v>
      </c>
      <c r="C102" s="398">
        <v>1204.3399999999999</v>
      </c>
      <c r="D102" s="397">
        <v>14200003</v>
      </c>
      <c r="H102" s="401"/>
    </row>
    <row r="103" spans="1:8">
      <c r="A103" s="397">
        <v>14200201</v>
      </c>
      <c r="B103" s="397" t="s">
        <v>1607</v>
      </c>
      <c r="C103" s="398">
        <v>118959465.02</v>
      </c>
      <c r="D103" s="397">
        <v>14200201</v>
      </c>
      <c r="H103" s="401"/>
    </row>
    <row r="104" spans="1:8">
      <c r="A104" s="397">
        <v>14200202</v>
      </c>
      <c r="B104" s="397" t="s">
        <v>1608</v>
      </c>
      <c r="C104" s="398">
        <v>59189787.740000002</v>
      </c>
      <c r="D104" s="397">
        <v>14200202</v>
      </c>
      <c r="H104" s="401"/>
    </row>
    <row r="105" spans="1:8">
      <c r="A105" s="397">
        <v>14200203</v>
      </c>
      <c r="B105" s="397" t="s">
        <v>1609</v>
      </c>
      <c r="C105" s="398">
        <v>-19533347.960000001</v>
      </c>
      <c r="D105" s="397">
        <v>14200203</v>
      </c>
      <c r="H105" s="401"/>
    </row>
    <row r="106" spans="1:8">
      <c r="A106" s="397">
        <v>14200213</v>
      </c>
      <c r="B106" s="397" t="s">
        <v>1626</v>
      </c>
      <c r="C106" s="398">
        <v>-19766.84</v>
      </c>
      <c r="D106" s="397">
        <v>14200213</v>
      </c>
      <c r="H106" s="401"/>
    </row>
    <row r="107" spans="1:8">
      <c r="A107" s="397">
        <v>14200223</v>
      </c>
      <c r="B107" s="397" t="s">
        <v>1627</v>
      </c>
      <c r="C107" s="398">
        <v>24501.89</v>
      </c>
      <c r="D107" s="397">
        <v>14200223</v>
      </c>
      <c r="H107" s="401"/>
    </row>
    <row r="108" spans="1:8">
      <c r="A108" s="397">
        <v>14200253</v>
      </c>
      <c r="B108" s="397" t="s">
        <v>1610</v>
      </c>
      <c r="C108" s="398">
        <v>515278.35</v>
      </c>
      <c r="D108" s="397">
        <v>14200253</v>
      </c>
      <c r="H108" s="401"/>
    </row>
    <row r="109" spans="1:8">
      <c r="A109" s="397">
        <v>14300062</v>
      </c>
      <c r="B109" s="397" t="s">
        <v>1391</v>
      </c>
      <c r="C109" s="398">
        <v>12275673.279999999</v>
      </c>
      <c r="D109" s="397">
        <v>14300062</v>
      </c>
      <c r="H109" s="401"/>
    </row>
    <row r="110" spans="1:8">
      <c r="A110" s="397">
        <v>14300072</v>
      </c>
      <c r="B110" s="397" t="s">
        <v>947</v>
      </c>
      <c r="C110" s="398">
        <v>124940.34</v>
      </c>
      <c r="D110" s="397">
        <v>14300072</v>
      </c>
      <c r="H110" s="401"/>
    </row>
    <row r="111" spans="1:8">
      <c r="A111" s="397">
        <v>14300081</v>
      </c>
      <c r="B111" s="397" t="s">
        <v>226</v>
      </c>
      <c r="C111" s="398">
        <v>4669.5</v>
      </c>
      <c r="D111" s="397">
        <v>14300081</v>
      </c>
      <c r="H111" s="401"/>
    </row>
    <row r="112" spans="1:8">
      <c r="A112" s="397">
        <v>14300082</v>
      </c>
      <c r="B112" s="397" t="s">
        <v>1951</v>
      </c>
      <c r="C112" s="398">
        <v>245216.78</v>
      </c>
      <c r="D112" s="397">
        <v>14300082</v>
      </c>
      <c r="H112" s="401"/>
    </row>
    <row r="113" spans="1:8">
      <c r="A113" s="397">
        <v>14300141</v>
      </c>
      <c r="B113" s="397" t="s">
        <v>893</v>
      </c>
      <c r="C113" s="398">
        <v>14230972.77</v>
      </c>
      <c r="D113" s="397">
        <v>14300141</v>
      </c>
      <c r="H113" s="401"/>
    </row>
    <row r="114" spans="1:8">
      <c r="A114" s="397">
        <v>14300151</v>
      </c>
      <c r="B114" s="397" t="s">
        <v>894</v>
      </c>
      <c r="C114" s="398">
        <v>1058749.77</v>
      </c>
      <c r="D114" s="397">
        <v>14300151</v>
      </c>
      <c r="H114" s="401"/>
    </row>
    <row r="115" spans="1:8">
      <c r="A115" s="397">
        <v>14300171</v>
      </c>
      <c r="B115" s="397" t="s">
        <v>355</v>
      </c>
      <c r="C115" s="398">
        <v>15755287.859999999</v>
      </c>
      <c r="D115" s="397">
        <v>14300171</v>
      </c>
      <c r="H115" s="401"/>
    </row>
    <row r="116" spans="1:8">
      <c r="A116" s="397">
        <v>14300213</v>
      </c>
      <c r="B116" s="397" t="s">
        <v>2019</v>
      </c>
      <c r="C116" s="398">
        <v>2906.32</v>
      </c>
      <c r="D116" s="397">
        <v>14300213</v>
      </c>
    </row>
    <row r="117" spans="1:8">
      <c r="A117" s="397">
        <v>14300241</v>
      </c>
      <c r="B117" s="397" t="s">
        <v>1703</v>
      </c>
      <c r="C117" s="397">
        <v>0</v>
      </c>
      <c r="D117" s="397">
        <v>14300241</v>
      </c>
      <c r="H117" s="401"/>
    </row>
    <row r="118" spans="1:8">
      <c r="A118" s="397">
        <v>14300261</v>
      </c>
      <c r="B118" s="397" t="s">
        <v>210</v>
      </c>
      <c r="C118" s="398">
        <v>4418173.41</v>
      </c>
      <c r="D118" s="397">
        <v>14300261</v>
      </c>
      <c r="H118" s="401"/>
    </row>
    <row r="119" spans="1:8">
      <c r="A119" s="397">
        <v>14300333</v>
      </c>
      <c r="B119" s="397" t="s">
        <v>461</v>
      </c>
      <c r="C119" s="398">
        <v>50596.7</v>
      </c>
      <c r="D119" s="397">
        <v>14300333</v>
      </c>
    </row>
    <row r="120" spans="1:8">
      <c r="A120" s="397">
        <v>14300341</v>
      </c>
      <c r="B120" s="397" t="s">
        <v>1647</v>
      </c>
      <c r="C120" s="397">
        <v>-84.8</v>
      </c>
      <c r="D120" s="397">
        <v>14300341</v>
      </c>
      <c r="H120" s="401"/>
    </row>
    <row r="121" spans="1:8">
      <c r="A121" s="397">
        <v>14300703</v>
      </c>
      <c r="B121" s="397" t="s">
        <v>1611</v>
      </c>
      <c r="C121" s="398">
        <v>11202618.119999999</v>
      </c>
      <c r="D121" s="397">
        <v>14300703</v>
      </c>
      <c r="H121" s="401"/>
    </row>
    <row r="122" spans="1:8">
      <c r="A122" s="397">
        <v>14300713</v>
      </c>
      <c r="B122" s="397" t="s">
        <v>1612</v>
      </c>
      <c r="C122" s="398">
        <v>27934.880000000001</v>
      </c>
      <c r="D122" s="397">
        <v>14300713</v>
      </c>
      <c r="H122" s="401"/>
    </row>
    <row r="123" spans="1:8">
      <c r="A123" s="397">
        <v>14300733</v>
      </c>
      <c r="B123" s="397" t="s">
        <v>1613</v>
      </c>
      <c r="C123" s="398">
        <v>15250741.41</v>
      </c>
      <c r="D123" s="397">
        <v>14300733</v>
      </c>
      <c r="H123" s="401"/>
    </row>
    <row r="124" spans="1:8">
      <c r="A124" s="397">
        <v>14300743</v>
      </c>
      <c r="B124" s="397" t="s">
        <v>1614</v>
      </c>
      <c r="C124" s="398">
        <v>636212.97</v>
      </c>
      <c r="D124" s="397">
        <v>14300743</v>
      </c>
      <c r="H124" s="401"/>
    </row>
    <row r="125" spans="1:8">
      <c r="A125" s="397">
        <v>14300763</v>
      </c>
      <c r="B125" s="397" t="s">
        <v>1582</v>
      </c>
      <c r="C125" s="398">
        <v>1070367.5</v>
      </c>
      <c r="D125" s="397">
        <v>14300763</v>
      </c>
      <c r="H125" s="401"/>
    </row>
    <row r="126" spans="1:8">
      <c r="A126" s="397">
        <v>14300921</v>
      </c>
      <c r="B126" s="397" t="s">
        <v>446</v>
      </c>
      <c r="C126" s="398">
        <v>667342.82999999996</v>
      </c>
      <c r="D126" s="397">
        <v>14300921</v>
      </c>
      <c r="H126" s="401"/>
    </row>
    <row r="127" spans="1:8">
      <c r="A127" s="397">
        <v>14301022</v>
      </c>
      <c r="B127" s="397" t="s">
        <v>162</v>
      </c>
      <c r="C127" s="398">
        <v>5495209.0999999996</v>
      </c>
      <c r="D127" s="397">
        <v>14301022</v>
      </c>
      <c r="H127" s="401"/>
    </row>
    <row r="128" spans="1:8">
      <c r="A128" s="397">
        <v>14301033</v>
      </c>
      <c r="B128" s="397" t="s">
        <v>1734</v>
      </c>
      <c r="C128" s="398">
        <v>9631.2999999999993</v>
      </c>
      <c r="D128" s="397">
        <v>14301033</v>
      </c>
      <c r="H128" s="401"/>
    </row>
    <row r="129" spans="1:8">
      <c r="A129" s="397">
        <v>14301041</v>
      </c>
      <c r="B129" s="397" t="s">
        <v>1792</v>
      </c>
      <c r="C129" s="398">
        <v>183163.4</v>
      </c>
      <c r="D129" s="397">
        <v>14301041</v>
      </c>
      <c r="H129" s="401"/>
    </row>
    <row r="130" spans="1:8">
      <c r="A130" s="397">
        <v>14400311</v>
      </c>
      <c r="B130" s="397" t="s">
        <v>1615</v>
      </c>
      <c r="C130" s="398">
        <v>-5085818.55</v>
      </c>
      <c r="D130" s="397">
        <v>14400311</v>
      </c>
      <c r="H130" s="401"/>
    </row>
    <row r="131" spans="1:8">
      <c r="A131" s="397">
        <v>14400312</v>
      </c>
      <c r="B131" s="397" t="s">
        <v>1616</v>
      </c>
      <c r="C131" s="398">
        <v>-1956020.51</v>
      </c>
      <c r="D131" s="397">
        <v>14400312</v>
      </c>
      <c r="H131" s="401"/>
    </row>
    <row r="132" spans="1:8">
      <c r="A132" s="397">
        <v>14400313</v>
      </c>
      <c r="B132" s="397" t="s">
        <v>1644</v>
      </c>
      <c r="C132" s="398">
        <v>-12725.86</v>
      </c>
      <c r="D132" s="397">
        <v>14400313</v>
      </c>
    </row>
    <row r="133" spans="1:8">
      <c r="A133" s="397">
        <v>14400323</v>
      </c>
      <c r="B133" s="397" t="s">
        <v>1645</v>
      </c>
      <c r="C133" s="397">
        <v>-388.72</v>
      </c>
      <c r="D133" s="397">
        <v>14400323</v>
      </c>
      <c r="H133" s="401"/>
    </row>
    <row r="134" spans="1:8">
      <c r="A134" s="397">
        <v>14400343</v>
      </c>
      <c r="B134" s="397" t="s">
        <v>744</v>
      </c>
      <c r="C134" s="398">
        <v>-1592539.32</v>
      </c>
      <c r="D134" s="397">
        <v>14400343</v>
      </c>
      <c r="H134" s="401"/>
    </row>
    <row r="135" spans="1:8">
      <c r="A135" s="397">
        <v>14400353</v>
      </c>
      <c r="B135" s="397" t="s">
        <v>1617</v>
      </c>
      <c r="C135" s="398">
        <v>-636212.97</v>
      </c>
      <c r="D135" s="397">
        <v>14400353</v>
      </c>
      <c r="H135" s="401"/>
    </row>
    <row r="136" spans="1:8">
      <c r="A136" s="397">
        <v>14600000</v>
      </c>
      <c r="B136" s="397" t="s">
        <v>95</v>
      </c>
      <c r="C136" s="398">
        <v>1004229.86</v>
      </c>
      <c r="D136" s="397">
        <v>14600000</v>
      </c>
      <c r="H136" s="401"/>
    </row>
    <row r="137" spans="1:8">
      <c r="A137" s="397">
        <v>15100021</v>
      </c>
      <c r="B137" s="397" t="s">
        <v>112</v>
      </c>
      <c r="C137" s="398">
        <v>3888011.28</v>
      </c>
      <c r="D137" s="397">
        <v>15100021</v>
      </c>
      <c r="H137" s="401"/>
    </row>
    <row r="138" spans="1:8">
      <c r="A138" s="397">
        <v>15100031</v>
      </c>
      <c r="B138" s="397" t="s">
        <v>9</v>
      </c>
      <c r="C138" s="398">
        <v>3439420.27</v>
      </c>
      <c r="D138" s="397">
        <v>15100031</v>
      </c>
      <c r="H138" s="401"/>
    </row>
    <row r="139" spans="1:8">
      <c r="A139" s="397">
        <v>15100041</v>
      </c>
      <c r="B139" s="397" t="s">
        <v>605</v>
      </c>
      <c r="C139" s="398">
        <v>304209.93</v>
      </c>
      <c r="D139" s="397">
        <v>15100041</v>
      </c>
      <c r="H139" s="401"/>
    </row>
    <row r="140" spans="1:8">
      <c r="A140" s="397">
        <v>15100061</v>
      </c>
      <c r="B140" s="397" t="s">
        <v>462</v>
      </c>
      <c r="C140" s="398">
        <v>39942.730000000003</v>
      </c>
      <c r="D140" s="397">
        <v>15100061</v>
      </c>
      <c r="H140" s="401"/>
    </row>
    <row r="141" spans="1:8">
      <c r="A141" s="397">
        <v>15100081</v>
      </c>
      <c r="B141" s="397" t="s">
        <v>606</v>
      </c>
      <c r="C141" s="398">
        <v>1548815.5</v>
      </c>
      <c r="D141" s="397">
        <v>15100081</v>
      </c>
      <c r="H141" s="401"/>
    </row>
    <row r="142" spans="1:8">
      <c r="A142" s="397">
        <v>15100091</v>
      </c>
      <c r="B142" s="397" t="s">
        <v>1189</v>
      </c>
      <c r="C142" s="398">
        <v>1780368.16</v>
      </c>
      <c r="D142" s="397">
        <v>15100091</v>
      </c>
      <c r="H142" s="401"/>
    </row>
    <row r="143" spans="1:8">
      <c r="A143" s="397">
        <v>15100101</v>
      </c>
      <c r="B143" s="397" t="s">
        <v>90</v>
      </c>
      <c r="C143" s="398">
        <v>4611626.88</v>
      </c>
      <c r="D143" s="397">
        <v>15100101</v>
      </c>
      <c r="H143" s="401"/>
    </row>
    <row r="144" spans="1:8">
      <c r="A144" s="397">
        <v>15100122</v>
      </c>
      <c r="B144" s="397" t="s">
        <v>217</v>
      </c>
      <c r="C144" s="398">
        <v>296599.96000000002</v>
      </c>
      <c r="D144" s="397">
        <v>15100122</v>
      </c>
      <c r="H144" s="401"/>
    </row>
    <row r="145" spans="1:8">
      <c r="A145" s="397">
        <v>15100181</v>
      </c>
      <c r="B145" s="397" t="s">
        <v>753</v>
      </c>
      <c r="C145" s="398">
        <v>92914.11</v>
      </c>
      <c r="D145" s="397">
        <v>15100181</v>
      </c>
      <c r="H145" s="401"/>
    </row>
    <row r="146" spans="1:8">
      <c r="A146" s="397">
        <v>15100211</v>
      </c>
      <c r="B146" s="397" t="s">
        <v>63</v>
      </c>
      <c r="C146" s="398">
        <v>-116034.52</v>
      </c>
      <c r="D146" s="397">
        <v>15100211</v>
      </c>
      <c r="H146" s="401"/>
    </row>
    <row r="147" spans="1:8">
      <c r="A147" s="397">
        <v>15100221</v>
      </c>
      <c r="B147" s="397" t="s">
        <v>737</v>
      </c>
      <c r="C147" s="398">
        <v>1193207</v>
      </c>
      <c r="D147" s="397">
        <v>15100221</v>
      </c>
    </row>
    <row r="148" spans="1:8">
      <c r="A148" s="397">
        <v>15100231</v>
      </c>
      <c r="B148" s="397" t="s">
        <v>738</v>
      </c>
      <c r="C148" s="397">
        <v>0</v>
      </c>
      <c r="D148" s="397">
        <v>15100231</v>
      </c>
      <c r="H148" s="401"/>
    </row>
    <row r="149" spans="1:8">
      <c r="A149" s="397">
        <v>15100271</v>
      </c>
      <c r="B149" s="397" t="s">
        <v>1535</v>
      </c>
      <c r="C149" s="398">
        <v>2779219.15</v>
      </c>
      <c r="D149" s="397">
        <v>15100271</v>
      </c>
      <c r="H149" s="401"/>
    </row>
    <row r="150" spans="1:8">
      <c r="A150" s="397">
        <v>15111001</v>
      </c>
      <c r="B150" s="397" t="s">
        <v>696</v>
      </c>
      <c r="C150" s="398">
        <v>248718.36</v>
      </c>
      <c r="D150" s="397">
        <v>15111001</v>
      </c>
      <c r="H150" s="401"/>
    </row>
    <row r="151" spans="1:8">
      <c r="A151" s="397">
        <v>15400023</v>
      </c>
      <c r="B151" s="397" t="s">
        <v>897</v>
      </c>
      <c r="C151" s="398">
        <v>9457450</v>
      </c>
      <c r="D151" s="397">
        <v>15400023</v>
      </c>
      <c r="H151" s="401"/>
    </row>
    <row r="152" spans="1:8">
      <c r="A152" s="397">
        <v>15400031</v>
      </c>
      <c r="B152" s="397" t="s">
        <v>600</v>
      </c>
      <c r="C152" s="398">
        <v>5424999.54</v>
      </c>
      <c r="D152" s="397">
        <v>15400031</v>
      </c>
      <c r="H152" s="401"/>
    </row>
    <row r="153" spans="1:8">
      <c r="A153" s="397">
        <v>15400033</v>
      </c>
      <c r="B153" s="397" t="s">
        <v>632</v>
      </c>
      <c r="C153" s="398">
        <v>-9457454.1099999994</v>
      </c>
      <c r="D153" s="397">
        <v>15400033</v>
      </c>
      <c r="H153" s="401"/>
    </row>
    <row r="154" spans="1:8">
      <c r="A154" s="397">
        <v>15400041</v>
      </c>
      <c r="B154" s="397" t="s">
        <v>470</v>
      </c>
      <c r="C154" s="398">
        <v>4068767.03</v>
      </c>
      <c r="D154" s="397">
        <v>15400041</v>
      </c>
      <c r="H154" s="401"/>
    </row>
    <row r="155" spans="1:8">
      <c r="A155" s="397">
        <v>15400061</v>
      </c>
      <c r="B155" s="397" t="s">
        <v>636</v>
      </c>
      <c r="C155" s="398">
        <v>20096289.219999999</v>
      </c>
      <c r="D155" s="397">
        <v>15400061</v>
      </c>
      <c r="H155" s="401"/>
    </row>
    <row r="156" spans="1:8">
      <c r="A156" s="397">
        <v>15400101</v>
      </c>
      <c r="B156" s="397" t="s">
        <v>287</v>
      </c>
      <c r="C156" s="398">
        <v>34735124.18</v>
      </c>
      <c r="D156" s="397">
        <v>15400101</v>
      </c>
      <c r="H156" s="401"/>
    </row>
    <row r="157" spans="1:8">
      <c r="A157" s="397">
        <v>15400102</v>
      </c>
      <c r="B157" s="397" t="s">
        <v>288</v>
      </c>
      <c r="C157" s="398">
        <v>6550141.5700000003</v>
      </c>
      <c r="D157" s="397">
        <v>15400102</v>
      </c>
      <c r="H157" s="401"/>
    </row>
    <row r="158" spans="1:8">
      <c r="A158" s="397">
        <v>15400103</v>
      </c>
      <c r="B158" s="397" t="s">
        <v>638</v>
      </c>
      <c r="C158" s="398">
        <v>4653301</v>
      </c>
      <c r="D158" s="397">
        <v>15400103</v>
      </c>
      <c r="H158" s="401"/>
    </row>
    <row r="159" spans="1:8">
      <c r="A159" s="397">
        <v>15400181</v>
      </c>
      <c r="B159" s="397" t="s">
        <v>1505</v>
      </c>
      <c r="C159" s="398">
        <v>2842323.65</v>
      </c>
      <c r="D159" s="397">
        <v>15400181</v>
      </c>
      <c r="H159" s="401"/>
    </row>
    <row r="160" spans="1:8">
      <c r="A160" s="397">
        <v>15600003</v>
      </c>
      <c r="B160" s="397" t="s">
        <v>1797</v>
      </c>
      <c r="C160" s="398">
        <v>201367.58</v>
      </c>
      <c r="D160" s="397">
        <v>15600003</v>
      </c>
      <c r="H160" s="401"/>
    </row>
    <row r="161" spans="1:8">
      <c r="A161" s="397">
        <v>15810001</v>
      </c>
      <c r="B161" s="397" t="s">
        <v>1965</v>
      </c>
      <c r="C161" s="398">
        <v>34267.199999999997</v>
      </c>
      <c r="D161" s="397">
        <v>15810001</v>
      </c>
      <c r="H161" s="401"/>
    </row>
    <row r="162" spans="1:8">
      <c r="A162" s="397">
        <v>16300023</v>
      </c>
      <c r="B162" s="397" t="s">
        <v>662</v>
      </c>
      <c r="C162" s="398">
        <v>3373413.59</v>
      </c>
      <c r="D162" s="397">
        <v>16300023</v>
      </c>
      <c r="H162" s="401"/>
    </row>
    <row r="163" spans="1:8">
      <c r="A163" s="397">
        <v>16300063</v>
      </c>
      <c r="B163" s="397" t="s">
        <v>663</v>
      </c>
      <c r="C163" s="398">
        <v>739446.21</v>
      </c>
      <c r="D163" s="397">
        <v>16300063</v>
      </c>
      <c r="H163" s="401"/>
    </row>
    <row r="164" spans="1:8">
      <c r="A164" s="397">
        <v>16300093</v>
      </c>
      <c r="B164" s="397" t="s">
        <v>637</v>
      </c>
      <c r="C164" s="398">
        <v>1185200</v>
      </c>
      <c r="D164" s="397">
        <v>16300093</v>
      </c>
      <c r="H164" s="401"/>
    </row>
    <row r="165" spans="1:8">
      <c r="A165" s="397">
        <v>16410002</v>
      </c>
      <c r="B165" s="397" t="s">
        <v>679</v>
      </c>
      <c r="C165" s="398">
        <v>15819442.550000001</v>
      </c>
      <c r="D165" s="397">
        <v>16410002</v>
      </c>
      <c r="H165" s="401"/>
    </row>
    <row r="166" spans="1:8">
      <c r="A166" s="397">
        <v>16410012</v>
      </c>
      <c r="B166" s="397" t="s">
        <v>396</v>
      </c>
      <c r="C166" s="398">
        <v>1344420.27</v>
      </c>
      <c r="D166" s="397">
        <v>16410012</v>
      </c>
      <c r="H166" s="401"/>
    </row>
    <row r="167" spans="1:8">
      <c r="A167" s="397">
        <v>16410022</v>
      </c>
      <c r="B167" s="397" t="s">
        <v>138</v>
      </c>
      <c r="C167" s="398">
        <v>16621160.289999999</v>
      </c>
      <c r="D167" s="397">
        <v>16410022</v>
      </c>
      <c r="H167" s="401"/>
    </row>
    <row r="168" spans="1:8">
      <c r="A168" s="397">
        <v>16420002</v>
      </c>
      <c r="B168" s="397" t="s">
        <v>293</v>
      </c>
      <c r="C168" s="398">
        <v>576201.30000000005</v>
      </c>
      <c r="D168" s="397">
        <v>16420002</v>
      </c>
      <c r="H168" s="401"/>
    </row>
    <row r="169" spans="1:8">
      <c r="A169" s="397">
        <v>16420012</v>
      </c>
      <c r="B169" s="397" t="s">
        <v>38</v>
      </c>
      <c r="C169" s="398">
        <v>29846.959999999999</v>
      </c>
      <c r="D169" s="397">
        <v>16420012</v>
      </c>
      <c r="H169" s="401"/>
    </row>
    <row r="170" spans="1:8">
      <c r="A170" s="397">
        <v>16500013</v>
      </c>
      <c r="B170" s="397" t="s">
        <v>294</v>
      </c>
      <c r="C170" s="398">
        <v>2128092.7400000002</v>
      </c>
      <c r="D170" s="397">
        <v>16500013</v>
      </c>
      <c r="H170" s="401"/>
    </row>
    <row r="171" spans="1:8">
      <c r="A171" s="397">
        <v>16500063</v>
      </c>
      <c r="B171" s="397" t="s">
        <v>1034</v>
      </c>
      <c r="C171" s="398">
        <v>219869.48</v>
      </c>
      <c r="D171" s="397">
        <v>16500063</v>
      </c>
      <c r="H171" s="401"/>
    </row>
    <row r="172" spans="1:8">
      <c r="A172" s="397">
        <v>16500071</v>
      </c>
      <c r="B172" s="397" t="s">
        <v>1452</v>
      </c>
      <c r="C172" s="398">
        <v>124695.31</v>
      </c>
      <c r="D172" s="397">
        <v>16500071</v>
      </c>
      <c r="H172" s="401"/>
    </row>
    <row r="173" spans="1:8">
      <c r="A173" s="397">
        <v>16500083</v>
      </c>
      <c r="B173" s="397" t="s">
        <v>193</v>
      </c>
      <c r="C173" s="398">
        <v>3058025</v>
      </c>
      <c r="D173" s="397">
        <v>16500083</v>
      </c>
      <c r="H173" s="401"/>
    </row>
    <row r="174" spans="1:8">
      <c r="A174" s="397">
        <v>16500103</v>
      </c>
      <c r="B174" s="397" t="s">
        <v>165</v>
      </c>
      <c r="C174" s="398">
        <v>20000</v>
      </c>
      <c r="D174" s="397">
        <v>16500103</v>
      </c>
      <c r="H174" s="401"/>
    </row>
    <row r="175" spans="1:8">
      <c r="A175" s="397">
        <v>16500123</v>
      </c>
      <c r="B175" s="397" t="s">
        <v>366</v>
      </c>
      <c r="C175" s="398">
        <v>1343886.85</v>
      </c>
      <c r="D175" s="397">
        <v>16500123</v>
      </c>
      <c r="H175" s="401"/>
    </row>
    <row r="176" spans="1:8">
      <c r="A176" s="397">
        <v>16500143</v>
      </c>
      <c r="B176" s="397" t="s">
        <v>1403</v>
      </c>
      <c r="C176" s="398">
        <v>536218.96</v>
      </c>
      <c r="D176" s="397">
        <v>16500143</v>
      </c>
    </row>
    <row r="177" spans="1:8">
      <c r="A177" s="397">
        <v>16500153</v>
      </c>
      <c r="B177" s="397" t="s">
        <v>1361</v>
      </c>
      <c r="C177" s="397">
        <v>0</v>
      </c>
      <c r="D177" s="397">
        <v>16500153</v>
      </c>
      <c r="H177" s="401"/>
    </row>
    <row r="178" spans="1:8">
      <c r="A178" s="397">
        <v>16500173</v>
      </c>
      <c r="B178" s="397" t="s">
        <v>1583</v>
      </c>
      <c r="C178" s="398">
        <v>93591.83</v>
      </c>
      <c r="D178" s="397">
        <v>16500173</v>
      </c>
      <c r="H178" s="401"/>
    </row>
    <row r="179" spans="1:8">
      <c r="A179" s="397">
        <v>16500183</v>
      </c>
      <c r="B179" s="397" t="s">
        <v>1594</v>
      </c>
      <c r="C179" s="398">
        <v>293331.3</v>
      </c>
      <c r="D179" s="397">
        <v>16500183</v>
      </c>
      <c r="H179" s="401"/>
    </row>
    <row r="180" spans="1:8">
      <c r="A180" s="397">
        <v>16500251</v>
      </c>
      <c r="B180" s="397" t="s">
        <v>1531</v>
      </c>
      <c r="C180" s="398">
        <v>18250.16</v>
      </c>
      <c r="D180" s="397">
        <v>16500251</v>
      </c>
      <c r="H180" s="401"/>
    </row>
    <row r="181" spans="1:8">
      <c r="A181" s="397">
        <v>16500283</v>
      </c>
      <c r="B181" s="397" t="s">
        <v>365</v>
      </c>
      <c r="C181" s="398">
        <v>1728459.85</v>
      </c>
      <c r="D181" s="397">
        <v>16500283</v>
      </c>
    </row>
    <row r="182" spans="1:8">
      <c r="A182" s="397">
        <v>16500333</v>
      </c>
      <c r="B182" s="397" t="s">
        <v>579</v>
      </c>
      <c r="C182" s="397">
        <v>429.3</v>
      </c>
      <c r="D182" s="397">
        <v>16500333</v>
      </c>
    </row>
    <row r="183" spans="1:8">
      <c r="A183" s="397">
        <v>16500373</v>
      </c>
      <c r="B183" s="397" t="s">
        <v>230</v>
      </c>
      <c r="C183" s="397">
        <v>0</v>
      </c>
      <c r="D183" s="397">
        <v>16500373</v>
      </c>
      <c r="H183" s="401"/>
    </row>
    <row r="184" spans="1:8">
      <c r="A184" s="397">
        <v>16500383</v>
      </c>
      <c r="B184" s="397" t="s">
        <v>1162</v>
      </c>
      <c r="C184" s="398">
        <v>200992.4</v>
      </c>
      <c r="D184" s="397">
        <v>16500383</v>
      </c>
      <c r="H184" s="401"/>
    </row>
    <row r="185" spans="1:8">
      <c r="A185" s="397">
        <v>16500401</v>
      </c>
      <c r="B185" s="397" t="s">
        <v>2008</v>
      </c>
      <c r="C185" s="398">
        <v>161834.15</v>
      </c>
      <c r="D185" s="397">
        <v>16500401</v>
      </c>
      <c r="H185" s="401"/>
    </row>
    <row r="186" spans="1:8">
      <c r="A186" s="397">
        <v>16500411</v>
      </c>
      <c r="B186" s="397" t="s">
        <v>2009</v>
      </c>
      <c r="C186" s="398">
        <v>161834.15</v>
      </c>
      <c r="D186" s="397">
        <v>16500411</v>
      </c>
      <c r="H186" s="401"/>
    </row>
    <row r="187" spans="1:8">
      <c r="A187" s="397">
        <v>16500413</v>
      </c>
      <c r="B187" s="397" t="s">
        <v>1574</v>
      </c>
      <c r="C187" s="398">
        <v>260247.19</v>
      </c>
      <c r="D187" s="397">
        <v>16500413</v>
      </c>
      <c r="H187" s="401"/>
    </row>
    <row r="188" spans="1:8">
      <c r="A188" s="397">
        <v>16500433</v>
      </c>
      <c r="B188" s="397" t="s">
        <v>1349</v>
      </c>
      <c r="C188" s="398">
        <v>199099.42</v>
      </c>
      <c r="D188" s="397">
        <v>16500433</v>
      </c>
      <c r="H188" s="401"/>
    </row>
    <row r="189" spans="1:8">
      <c r="A189" s="397">
        <v>16500443</v>
      </c>
      <c r="B189" s="397" t="s">
        <v>1350</v>
      </c>
      <c r="C189" s="398">
        <v>183818.68</v>
      </c>
      <c r="D189" s="397">
        <v>16500443</v>
      </c>
      <c r="H189" s="401"/>
    </row>
    <row r="190" spans="1:8">
      <c r="A190" s="397">
        <v>16500532</v>
      </c>
      <c r="B190" s="397" t="s">
        <v>1667</v>
      </c>
      <c r="C190" s="398">
        <v>2372750</v>
      </c>
      <c r="D190" s="397">
        <v>16500532</v>
      </c>
    </row>
    <row r="191" spans="1:8">
      <c r="A191" s="397">
        <v>16500553</v>
      </c>
      <c r="B191" s="397" t="s">
        <v>819</v>
      </c>
      <c r="C191" s="397">
        <v>0</v>
      </c>
      <c r="D191" s="397">
        <v>16500553</v>
      </c>
      <c r="H191" s="401"/>
    </row>
    <row r="192" spans="1:8">
      <c r="A192" s="397">
        <v>16500563</v>
      </c>
      <c r="B192" s="397" t="s">
        <v>81</v>
      </c>
      <c r="C192" s="398">
        <v>85188.4</v>
      </c>
      <c r="D192" s="397">
        <v>16500563</v>
      </c>
      <c r="H192" s="401"/>
    </row>
    <row r="193" spans="1:8">
      <c r="A193" s="397">
        <v>16500583</v>
      </c>
      <c r="B193" s="397" t="s">
        <v>545</v>
      </c>
      <c r="C193" s="398">
        <v>88981.08</v>
      </c>
      <c r="D193" s="397">
        <v>16500583</v>
      </c>
      <c r="H193" s="401"/>
    </row>
    <row r="194" spans="1:8">
      <c r="A194" s="397">
        <v>16500591</v>
      </c>
      <c r="B194" s="397" t="s">
        <v>480</v>
      </c>
      <c r="C194" s="398">
        <v>230517.38</v>
      </c>
      <c r="D194" s="397">
        <v>16500591</v>
      </c>
      <c r="H194" s="401"/>
    </row>
    <row r="195" spans="1:8">
      <c r="A195" s="397">
        <v>16500601</v>
      </c>
      <c r="B195" s="397" t="s">
        <v>465</v>
      </c>
      <c r="C195" s="398">
        <v>984541.79</v>
      </c>
      <c r="D195" s="397">
        <v>16500601</v>
      </c>
      <c r="H195" s="401"/>
    </row>
    <row r="196" spans="1:8">
      <c r="A196" s="397">
        <v>16500611</v>
      </c>
      <c r="B196" s="397" t="s">
        <v>381</v>
      </c>
      <c r="C196" s="398">
        <v>418441.95</v>
      </c>
      <c r="D196" s="397">
        <v>16500611</v>
      </c>
      <c r="H196" s="401"/>
    </row>
    <row r="197" spans="1:8">
      <c r="A197" s="397">
        <v>16500612</v>
      </c>
      <c r="B197" s="397" t="s">
        <v>550</v>
      </c>
      <c r="C197" s="398">
        <v>262418.3</v>
      </c>
      <c r="D197" s="397">
        <v>16500612</v>
      </c>
      <c r="H197" s="401"/>
    </row>
    <row r="198" spans="1:8">
      <c r="A198" s="397">
        <v>16500622</v>
      </c>
      <c r="B198" s="397" t="s">
        <v>998</v>
      </c>
      <c r="C198" s="398">
        <v>51248.15</v>
      </c>
      <c r="D198" s="397">
        <v>16500622</v>
      </c>
      <c r="H198" s="401"/>
    </row>
    <row r="199" spans="1:8">
      <c r="A199" s="397">
        <v>16500623</v>
      </c>
      <c r="B199" s="397" t="s">
        <v>260</v>
      </c>
      <c r="C199" s="398">
        <v>66887.55</v>
      </c>
      <c r="D199" s="397">
        <v>16500623</v>
      </c>
      <c r="H199" s="401"/>
    </row>
    <row r="200" spans="1:8">
      <c r="A200" s="397">
        <v>16500633</v>
      </c>
      <c r="B200" s="397" t="s">
        <v>1164</v>
      </c>
      <c r="C200" s="398">
        <v>589217.30000000005</v>
      </c>
      <c r="D200" s="397">
        <v>16500633</v>
      </c>
      <c r="H200" s="401"/>
    </row>
    <row r="201" spans="1:8">
      <c r="A201" s="397">
        <v>16500643</v>
      </c>
      <c r="B201" s="397" t="s">
        <v>1938</v>
      </c>
      <c r="C201" s="398">
        <v>87600</v>
      </c>
      <c r="D201" s="397">
        <v>16500643</v>
      </c>
      <c r="H201" s="401"/>
    </row>
    <row r="202" spans="1:8">
      <c r="A202" s="397">
        <v>16500651</v>
      </c>
      <c r="B202" s="397" t="s">
        <v>227</v>
      </c>
      <c r="C202" s="398">
        <v>849299.34</v>
      </c>
      <c r="D202" s="397">
        <v>16500651</v>
      </c>
      <c r="H202" s="401"/>
    </row>
    <row r="203" spans="1:8">
      <c r="A203" s="397">
        <v>16500661</v>
      </c>
      <c r="B203" s="397" t="s">
        <v>228</v>
      </c>
      <c r="C203" s="398">
        <v>1837404.38</v>
      </c>
      <c r="D203" s="397">
        <v>16500661</v>
      </c>
      <c r="H203" s="401"/>
    </row>
    <row r="204" spans="1:8">
      <c r="A204" s="397">
        <v>16500671</v>
      </c>
      <c r="B204" s="397" t="s">
        <v>229</v>
      </c>
      <c r="C204" s="398">
        <v>1987474.46</v>
      </c>
      <c r="D204" s="397">
        <v>16500671</v>
      </c>
      <c r="H204" s="401"/>
    </row>
    <row r="205" spans="1:8">
      <c r="A205" s="397">
        <v>16500673</v>
      </c>
      <c r="B205" s="397" t="s">
        <v>1364</v>
      </c>
      <c r="C205" s="398">
        <v>131581.79</v>
      </c>
      <c r="D205" s="397">
        <v>16500673</v>
      </c>
      <c r="H205" s="401"/>
    </row>
    <row r="206" spans="1:8">
      <c r="A206" s="397">
        <v>16500681</v>
      </c>
      <c r="B206" s="397" t="s">
        <v>466</v>
      </c>
      <c r="C206" s="398">
        <v>51859.46</v>
      </c>
      <c r="D206" s="397">
        <v>16500681</v>
      </c>
      <c r="H206" s="401"/>
    </row>
    <row r="207" spans="1:8">
      <c r="A207" s="397">
        <v>16500683</v>
      </c>
      <c r="B207" s="397" t="s">
        <v>1706</v>
      </c>
      <c r="C207" s="398">
        <v>15330</v>
      </c>
      <c r="D207" s="397">
        <v>16500683</v>
      </c>
      <c r="H207" s="401"/>
    </row>
    <row r="208" spans="1:8">
      <c r="A208" s="397">
        <v>16500693</v>
      </c>
      <c r="B208" s="397" t="s">
        <v>1212</v>
      </c>
      <c r="C208" s="398">
        <v>249834.46</v>
      </c>
      <c r="D208" s="397">
        <v>16500693</v>
      </c>
      <c r="H208" s="401"/>
    </row>
    <row r="209" spans="1:8">
      <c r="A209" s="397">
        <v>16500703</v>
      </c>
      <c r="B209" s="397" t="s">
        <v>1229</v>
      </c>
      <c r="C209" s="398">
        <v>56799.3</v>
      </c>
      <c r="D209" s="397">
        <v>16500703</v>
      </c>
    </row>
    <row r="210" spans="1:8">
      <c r="A210" s="397">
        <v>16500731</v>
      </c>
      <c r="B210" s="397" t="s">
        <v>715</v>
      </c>
      <c r="C210" s="397">
        <v>0</v>
      </c>
      <c r="D210" s="397">
        <v>16500731</v>
      </c>
    </row>
    <row r="211" spans="1:8">
      <c r="A211" s="397">
        <v>16500741</v>
      </c>
      <c r="B211" s="397" t="s">
        <v>716</v>
      </c>
      <c r="C211" s="397">
        <v>0</v>
      </c>
      <c r="D211" s="397">
        <v>16500741</v>
      </c>
      <c r="H211" s="401"/>
    </row>
    <row r="212" spans="1:8">
      <c r="A212" s="397">
        <v>16500743</v>
      </c>
      <c r="B212" s="397" t="s">
        <v>1231</v>
      </c>
      <c r="C212" s="398">
        <v>184901.8</v>
      </c>
      <c r="D212" s="397">
        <v>16500743</v>
      </c>
      <c r="H212" s="401"/>
    </row>
    <row r="213" spans="1:8">
      <c r="A213" s="397">
        <v>16500753</v>
      </c>
      <c r="B213" s="397" t="s">
        <v>1232</v>
      </c>
      <c r="C213" s="398">
        <v>792741.16</v>
      </c>
      <c r="D213" s="397">
        <v>16500753</v>
      </c>
      <c r="H213" s="401"/>
    </row>
    <row r="214" spans="1:8">
      <c r="A214" s="397">
        <v>16500763</v>
      </c>
      <c r="B214" s="397" t="s">
        <v>1720</v>
      </c>
      <c r="C214" s="398">
        <v>133290.10999999999</v>
      </c>
      <c r="D214" s="397">
        <v>16500763</v>
      </c>
      <c r="H214" s="401"/>
    </row>
    <row r="215" spans="1:8">
      <c r="A215" s="397">
        <v>16500783</v>
      </c>
      <c r="B215" s="397" t="s">
        <v>1466</v>
      </c>
      <c r="C215" s="398">
        <v>34337.339999999997</v>
      </c>
      <c r="D215" s="397">
        <v>16500783</v>
      </c>
      <c r="H215" s="401"/>
    </row>
    <row r="216" spans="1:8">
      <c r="A216" s="397">
        <v>16500881</v>
      </c>
      <c r="B216" s="397" t="s">
        <v>1098</v>
      </c>
      <c r="C216" s="398">
        <v>437500</v>
      </c>
      <c r="D216" s="397">
        <v>16500881</v>
      </c>
    </row>
    <row r="217" spans="1:8">
      <c r="A217" s="397">
        <v>16500893</v>
      </c>
      <c r="B217" s="397" t="s">
        <v>1454</v>
      </c>
      <c r="C217" s="397">
        <v>0</v>
      </c>
      <c r="D217" s="397">
        <v>16500893</v>
      </c>
      <c r="H217" s="401"/>
    </row>
    <row r="218" spans="1:8">
      <c r="A218" s="397">
        <v>16500901</v>
      </c>
      <c r="B218" s="397" t="s">
        <v>1356</v>
      </c>
      <c r="C218" s="398">
        <v>619722.98</v>
      </c>
      <c r="D218" s="397">
        <v>16500901</v>
      </c>
      <c r="H218" s="401"/>
    </row>
    <row r="219" spans="1:8">
      <c r="A219" s="397">
        <v>16500911</v>
      </c>
      <c r="B219" s="397" t="s">
        <v>1523</v>
      </c>
      <c r="C219" s="398">
        <v>239176.5</v>
      </c>
      <c r="D219" s="397">
        <v>16500911</v>
      </c>
      <c r="H219" s="401"/>
    </row>
    <row r="220" spans="1:8">
      <c r="A220" s="397">
        <v>16500953</v>
      </c>
      <c r="B220" s="397" t="s">
        <v>2020</v>
      </c>
      <c r="C220" s="398">
        <v>92126.19</v>
      </c>
      <c r="D220" s="397">
        <v>16500953</v>
      </c>
      <c r="H220" s="401"/>
    </row>
    <row r="221" spans="1:8">
      <c r="A221" s="397">
        <v>16501003</v>
      </c>
      <c r="B221" s="397" t="s">
        <v>647</v>
      </c>
      <c r="C221" s="398">
        <v>37070</v>
      </c>
      <c r="D221" s="397">
        <v>16501003</v>
      </c>
      <c r="H221" s="401"/>
    </row>
    <row r="222" spans="1:8">
      <c r="A222" s="397">
        <v>16501013</v>
      </c>
      <c r="B222" s="397" t="s">
        <v>999</v>
      </c>
      <c r="C222" s="398">
        <v>11199.87</v>
      </c>
      <c r="D222" s="397">
        <v>16501013</v>
      </c>
      <c r="H222" s="401"/>
    </row>
    <row r="223" spans="1:8">
      <c r="A223" s="397">
        <v>16501051</v>
      </c>
      <c r="B223" s="397" t="s">
        <v>1532</v>
      </c>
      <c r="C223" s="398">
        <v>171509.7</v>
      </c>
      <c r="D223" s="397">
        <v>16501051</v>
      </c>
      <c r="H223" s="401"/>
    </row>
    <row r="224" spans="1:8">
      <c r="A224" s="397">
        <v>16501083</v>
      </c>
      <c r="B224" s="397" t="s">
        <v>1529</v>
      </c>
      <c r="C224" s="398">
        <v>24601.17</v>
      </c>
      <c r="D224" s="397">
        <v>16501083</v>
      </c>
      <c r="H224" s="401"/>
    </row>
    <row r="225" spans="1:8">
      <c r="A225" s="397">
        <v>16501103</v>
      </c>
      <c r="B225" s="397" t="s">
        <v>1704</v>
      </c>
      <c r="C225" s="398">
        <v>11683.06</v>
      </c>
      <c r="D225" s="397">
        <v>16501103</v>
      </c>
      <c r="H225" s="401"/>
    </row>
    <row r="226" spans="1:8">
      <c r="A226" s="397">
        <v>16502003</v>
      </c>
      <c r="B226" s="397" t="s">
        <v>1707</v>
      </c>
      <c r="C226" s="398">
        <v>23967.360000000001</v>
      </c>
      <c r="D226" s="397">
        <v>16502003</v>
      </c>
      <c r="H226" s="401"/>
    </row>
    <row r="227" spans="1:8">
      <c r="A227" s="397">
        <v>16502013</v>
      </c>
      <c r="B227" s="397" t="s">
        <v>1788</v>
      </c>
      <c r="C227" s="398">
        <v>97870.74</v>
      </c>
      <c r="D227" s="397">
        <v>16502013</v>
      </c>
      <c r="H227" s="401"/>
    </row>
    <row r="228" spans="1:8">
      <c r="A228" s="397">
        <v>16502023</v>
      </c>
      <c r="B228" s="397" t="s">
        <v>1725</v>
      </c>
      <c r="C228" s="398">
        <v>34570.69</v>
      </c>
      <c r="D228" s="397">
        <v>16502023</v>
      </c>
      <c r="H228" s="401"/>
    </row>
    <row r="229" spans="1:8">
      <c r="A229" s="397">
        <v>16502033</v>
      </c>
      <c r="B229" s="397" t="s">
        <v>1766</v>
      </c>
      <c r="C229" s="398">
        <v>60000</v>
      </c>
      <c r="D229" s="397">
        <v>16502033</v>
      </c>
      <c r="H229" s="401"/>
    </row>
    <row r="230" spans="1:8">
      <c r="A230" s="397">
        <v>16502053</v>
      </c>
      <c r="B230" s="397" t="s">
        <v>1811</v>
      </c>
      <c r="C230" s="398">
        <v>58906.79</v>
      </c>
      <c r="D230" s="397">
        <v>16502053</v>
      </c>
      <c r="H230" s="401"/>
    </row>
    <row r="231" spans="1:8">
      <c r="A231" s="397">
        <v>16502063</v>
      </c>
      <c r="B231" s="397" t="s">
        <v>1830</v>
      </c>
      <c r="C231" s="398">
        <v>100681.77</v>
      </c>
      <c r="D231" s="397">
        <v>16502063</v>
      </c>
      <c r="H231" s="401"/>
    </row>
    <row r="232" spans="1:8">
      <c r="A232" s="397">
        <v>16502083</v>
      </c>
      <c r="B232" s="397" t="s">
        <v>1852</v>
      </c>
      <c r="C232" s="398">
        <v>131684.72</v>
      </c>
      <c r="D232" s="397">
        <v>16502083</v>
      </c>
    </row>
    <row r="233" spans="1:8">
      <c r="A233" s="397">
        <v>16502093</v>
      </c>
      <c r="B233" s="397" t="s">
        <v>1886</v>
      </c>
      <c r="C233" s="397">
        <v>0</v>
      </c>
      <c r="D233" s="397">
        <v>16502093</v>
      </c>
    </row>
    <row r="234" spans="1:8">
      <c r="A234" s="397">
        <v>16502103</v>
      </c>
      <c r="B234" s="397" t="s">
        <v>1895</v>
      </c>
      <c r="C234" s="397">
        <v>0</v>
      </c>
      <c r="D234" s="397">
        <v>16502103</v>
      </c>
      <c r="H234" s="401"/>
    </row>
    <row r="235" spans="1:8">
      <c r="A235" s="397">
        <v>16502113</v>
      </c>
      <c r="B235" s="397" t="s">
        <v>1911</v>
      </c>
      <c r="C235" s="398">
        <v>16767.22</v>
      </c>
      <c r="D235" s="397">
        <v>16502113</v>
      </c>
      <c r="H235" s="401"/>
    </row>
    <row r="236" spans="1:8">
      <c r="A236" s="397">
        <v>16502123</v>
      </c>
      <c r="B236" s="397" t="s">
        <v>1985</v>
      </c>
      <c r="C236" s="398">
        <v>72274.289999999994</v>
      </c>
      <c r="D236" s="397">
        <v>16502123</v>
      </c>
      <c r="H236" s="401"/>
    </row>
    <row r="237" spans="1:8">
      <c r="A237" s="397">
        <v>16504003</v>
      </c>
      <c r="B237" s="397" t="s">
        <v>1730</v>
      </c>
      <c r="C237" s="398">
        <v>35770</v>
      </c>
      <c r="D237" s="397">
        <v>16504003</v>
      </c>
      <c r="H237" s="401"/>
    </row>
    <row r="238" spans="1:8">
      <c r="A238" s="397">
        <v>16504013</v>
      </c>
      <c r="B238" s="397" t="s">
        <v>1789</v>
      </c>
      <c r="C238" s="398">
        <v>48935.45</v>
      </c>
      <c r="D238" s="397">
        <v>16504013</v>
      </c>
      <c r="H238" s="401"/>
    </row>
    <row r="239" spans="1:8">
      <c r="A239" s="397">
        <v>16504033</v>
      </c>
      <c r="B239" s="397" t="s">
        <v>1767</v>
      </c>
      <c r="C239" s="398">
        <v>130000</v>
      </c>
      <c r="D239" s="397">
        <v>16504033</v>
      </c>
      <c r="H239" s="401"/>
    </row>
    <row r="240" spans="1:8">
      <c r="A240" s="397">
        <v>16504043</v>
      </c>
      <c r="B240" s="397" t="s">
        <v>1938</v>
      </c>
      <c r="C240" s="398">
        <v>116800</v>
      </c>
      <c r="D240" s="397">
        <v>16504043</v>
      </c>
      <c r="H240" s="401"/>
    </row>
    <row r="241" spans="1:8">
      <c r="A241" s="397">
        <v>17300001</v>
      </c>
      <c r="B241" s="397" t="s">
        <v>1393</v>
      </c>
      <c r="C241" s="398">
        <v>100178963.65000001</v>
      </c>
      <c r="D241" s="397">
        <v>17300001</v>
      </c>
      <c r="H241" s="401"/>
    </row>
    <row r="242" spans="1:8">
      <c r="A242" s="397">
        <v>17300002</v>
      </c>
      <c r="B242" s="397" t="s">
        <v>932</v>
      </c>
      <c r="C242" s="398">
        <v>30156954.170000002</v>
      </c>
      <c r="D242" s="397">
        <v>17300002</v>
      </c>
      <c r="H242" s="401"/>
    </row>
    <row r="243" spans="1:8">
      <c r="A243" s="397">
        <v>17500001</v>
      </c>
      <c r="B243" s="397" t="s">
        <v>1477</v>
      </c>
      <c r="C243" s="398">
        <v>3838679.51</v>
      </c>
      <c r="D243" s="397">
        <v>17500001</v>
      </c>
      <c r="H243" s="401"/>
    </row>
    <row r="244" spans="1:8">
      <c r="A244" s="397">
        <v>17500002</v>
      </c>
      <c r="B244" s="397" t="s">
        <v>1478</v>
      </c>
      <c r="C244" s="398">
        <v>7904573.4299999997</v>
      </c>
      <c r="D244" s="397">
        <v>17500002</v>
      </c>
      <c r="H244" s="401"/>
    </row>
    <row r="245" spans="1:8">
      <c r="A245" s="397">
        <v>17500011</v>
      </c>
      <c r="B245" s="397" t="s">
        <v>1479</v>
      </c>
      <c r="C245" s="398">
        <v>1577619.56</v>
      </c>
      <c r="D245" s="397">
        <v>17500011</v>
      </c>
      <c r="H245" s="401"/>
    </row>
    <row r="246" spans="1:8">
      <c r="A246" s="397">
        <v>17500012</v>
      </c>
      <c r="B246" s="397" t="s">
        <v>1480</v>
      </c>
      <c r="C246" s="398">
        <v>1644593.19</v>
      </c>
      <c r="D246" s="397">
        <v>17500012</v>
      </c>
      <c r="H246" s="401"/>
    </row>
    <row r="247" spans="1:8">
      <c r="A247" s="397">
        <v>18100003</v>
      </c>
      <c r="B247" s="397" t="s">
        <v>501</v>
      </c>
      <c r="C247" s="398">
        <v>306992.28000000003</v>
      </c>
      <c r="D247" s="397">
        <v>18100003</v>
      </c>
      <c r="H247" s="401"/>
    </row>
    <row r="248" spans="1:8">
      <c r="A248" s="397">
        <v>18100093</v>
      </c>
      <c r="B248" s="397" t="s">
        <v>105</v>
      </c>
      <c r="C248" s="398">
        <v>48628.21</v>
      </c>
      <c r="D248" s="397">
        <v>18100093</v>
      </c>
      <c r="H248" s="401"/>
    </row>
    <row r="249" spans="1:8">
      <c r="A249" s="397">
        <v>18100203</v>
      </c>
      <c r="B249" s="397" t="s">
        <v>1031</v>
      </c>
      <c r="C249" s="398">
        <v>1640338.55</v>
      </c>
      <c r="D249" s="397">
        <v>18100203</v>
      </c>
      <c r="H249" s="401"/>
    </row>
    <row r="250" spans="1:8">
      <c r="A250" s="397">
        <v>18100213</v>
      </c>
      <c r="B250" s="397" t="s">
        <v>2034</v>
      </c>
      <c r="C250" s="398">
        <v>3746593.08</v>
      </c>
      <c r="D250" s="397">
        <v>18100213</v>
      </c>
      <c r="H250" s="401"/>
    </row>
    <row r="251" spans="1:8">
      <c r="A251" s="397">
        <v>18100223</v>
      </c>
      <c r="B251" s="397" t="s">
        <v>1659</v>
      </c>
      <c r="C251" s="398">
        <v>1302836.44</v>
      </c>
      <c r="D251" s="397">
        <v>18100223</v>
      </c>
      <c r="H251" s="401"/>
    </row>
    <row r="252" spans="1:8">
      <c r="A252" s="397">
        <v>18100233</v>
      </c>
      <c r="B252" s="397" t="s">
        <v>1660</v>
      </c>
      <c r="C252" s="398">
        <v>220172</v>
      </c>
      <c r="D252" s="397">
        <v>18100233</v>
      </c>
      <c r="H252" s="401"/>
    </row>
    <row r="253" spans="1:8">
      <c r="A253" s="397">
        <v>18100473</v>
      </c>
      <c r="B253" s="397" t="s">
        <v>659</v>
      </c>
      <c r="C253" s="398">
        <v>1264697.04</v>
      </c>
      <c r="D253" s="397">
        <v>18100473</v>
      </c>
      <c r="H253" s="401"/>
    </row>
    <row r="254" spans="1:8">
      <c r="A254" s="397">
        <v>18100493</v>
      </c>
      <c r="B254" s="397" t="s">
        <v>347</v>
      </c>
      <c r="C254" s="398">
        <v>438519.86</v>
      </c>
      <c r="D254" s="397">
        <v>18100493</v>
      </c>
      <c r="H254" s="401"/>
    </row>
    <row r="255" spans="1:8">
      <c r="A255" s="397">
        <v>18100663</v>
      </c>
      <c r="B255" s="397" t="s">
        <v>1573</v>
      </c>
      <c r="C255" s="398">
        <v>975696.29</v>
      </c>
      <c r="D255" s="397">
        <v>18100663</v>
      </c>
      <c r="H255" s="401"/>
    </row>
    <row r="256" spans="1:8">
      <c r="A256" s="397">
        <v>18100673</v>
      </c>
      <c r="B256" s="397" t="s">
        <v>1575</v>
      </c>
      <c r="C256" s="398">
        <v>1738489.38</v>
      </c>
      <c r="D256" s="397">
        <v>18100673</v>
      </c>
      <c r="H256" s="401"/>
    </row>
    <row r="257" spans="1:8">
      <c r="A257" s="397">
        <v>18100923</v>
      </c>
      <c r="B257" s="397" t="s">
        <v>1319</v>
      </c>
      <c r="C257" s="398">
        <v>2291147.5099999998</v>
      </c>
      <c r="D257" s="397">
        <v>18100923</v>
      </c>
      <c r="H257" s="401"/>
    </row>
    <row r="258" spans="1:8">
      <c r="A258" s="397">
        <v>18100933</v>
      </c>
      <c r="B258" s="397" t="s">
        <v>1320</v>
      </c>
      <c r="C258" s="398">
        <v>466260.18</v>
      </c>
      <c r="D258" s="397">
        <v>18100933</v>
      </c>
      <c r="H258" s="401"/>
    </row>
    <row r="259" spans="1:8">
      <c r="A259" s="397">
        <v>18100973</v>
      </c>
      <c r="B259" s="397" t="s">
        <v>83</v>
      </c>
      <c r="C259" s="398">
        <v>160138.45000000001</v>
      </c>
      <c r="D259" s="397">
        <v>18100973</v>
      </c>
      <c r="H259" s="401"/>
    </row>
    <row r="260" spans="1:8">
      <c r="A260" s="397">
        <v>18100993</v>
      </c>
      <c r="B260" s="397" t="s">
        <v>980</v>
      </c>
      <c r="C260" s="398">
        <v>40351.599999999999</v>
      </c>
      <c r="D260" s="397">
        <v>18100993</v>
      </c>
      <c r="H260" s="401"/>
    </row>
    <row r="261" spans="1:8">
      <c r="A261" s="397">
        <v>18101023</v>
      </c>
      <c r="B261" s="397" t="s">
        <v>567</v>
      </c>
      <c r="C261" s="398">
        <v>1781656.76</v>
      </c>
      <c r="D261" s="397">
        <v>18101023</v>
      </c>
      <c r="H261" s="401"/>
    </row>
    <row r="262" spans="1:8">
      <c r="A262" s="397">
        <v>18101033</v>
      </c>
      <c r="B262" s="397" t="s">
        <v>656</v>
      </c>
      <c r="C262" s="398">
        <v>2086716.27</v>
      </c>
      <c r="D262" s="397">
        <v>18101033</v>
      </c>
      <c r="H262" s="401"/>
    </row>
    <row r="263" spans="1:8">
      <c r="A263" s="397">
        <v>18101053</v>
      </c>
      <c r="B263" s="397" t="s">
        <v>1037</v>
      </c>
      <c r="C263" s="398">
        <v>864304.31</v>
      </c>
      <c r="D263" s="397">
        <v>18101053</v>
      </c>
      <c r="H263" s="401"/>
    </row>
    <row r="264" spans="1:8">
      <c r="A264" s="397">
        <v>18101083</v>
      </c>
      <c r="B264" s="397" t="s">
        <v>507</v>
      </c>
      <c r="C264" s="398">
        <v>714991.77</v>
      </c>
      <c r="D264" s="397">
        <v>18101083</v>
      </c>
      <c r="H264" s="401"/>
    </row>
    <row r="265" spans="1:8">
      <c r="A265" s="397">
        <v>18101093</v>
      </c>
      <c r="B265" s="397" t="s">
        <v>508</v>
      </c>
      <c r="C265" s="398">
        <v>550854.48</v>
      </c>
      <c r="D265" s="397">
        <v>18101093</v>
      </c>
      <c r="H265" s="401"/>
    </row>
    <row r="266" spans="1:8">
      <c r="A266" s="397">
        <v>18101113</v>
      </c>
      <c r="B266" s="397" t="s">
        <v>886</v>
      </c>
      <c r="C266" s="398">
        <v>2879010.01</v>
      </c>
      <c r="D266" s="397">
        <v>18101113</v>
      </c>
      <c r="H266" s="401"/>
    </row>
    <row r="267" spans="1:8">
      <c r="A267" s="397">
        <v>18101123</v>
      </c>
      <c r="B267" s="397" t="s">
        <v>1156</v>
      </c>
      <c r="C267" s="398">
        <v>2792780.91</v>
      </c>
      <c r="D267" s="397">
        <v>18101123</v>
      </c>
      <c r="H267" s="401"/>
    </row>
    <row r="268" spans="1:8">
      <c r="A268" s="397">
        <v>18101133</v>
      </c>
      <c r="B268" s="397" t="s">
        <v>1157</v>
      </c>
      <c r="C268" s="398">
        <v>2163383.08</v>
      </c>
      <c r="D268" s="397">
        <v>18101133</v>
      </c>
      <c r="H268" s="401"/>
    </row>
    <row r="269" spans="1:8">
      <c r="A269" s="397">
        <v>18101143</v>
      </c>
      <c r="B269" s="397" t="s">
        <v>1221</v>
      </c>
      <c r="C269" s="398">
        <v>2651126.92</v>
      </c>
      <c r="D269" s="397">
        <v>18101143</v>
      </c>
      <c r="H269" s="401"/>
    </row>
    <row r="270" spans="1:8">
      <c r="A270" s="397">
        <v>18210231</v>
      </c>
      <c r="B270" s="397" t="s">
        <v>960</v>
      </c>
      <c r="C270" s="398">
        <v>27194439</v>
      </c>
      <c r="D270" s="397">
        <v>18210231</v>
      </c>
      <c r="H270" s="401"/>
    </row>
    <row r="271" spans="1:8">
      <c r="A271" s="397">
        <v>18210261</v>
      </c>
      <c r="B271" s="397" t="s">
        <v>1196</v>
      </c>
      <c r="C271" s="398">
        <v>50185.88</v>
      </c>
      <c r="D271" s="397">
        <v>18210261</v>
      </c>
      <c r="H271" s="401"/>
    </row>
    <row r="272" spans="1:8">
      <c r="A272" s="397">
        <v>18210281</v>
      </c>
      <c r="B272" s="397" t="s">
        <v>1353</v>
      </c>
      <c r="C272" s="398">
        <v>60295490.299999997</v>
      </c>
      <c r="D272" s="397">
        <v>18210281</v>
      </c>
      <c r="H272" s="401"/>
    </row>
    <row r="273" spans="1:8">
      <c r="A273" s="397">
        <v>18210291</v>
      </c>
      <c r="B273" s="397" t="s">
        <v>1421</v>
      </c>
      <c r="C273" s="398">
        <v>6861616.7699999996</v>
      </c>
      <c r="D273" s="397">
        <v>18210291</v>
      </c>
      <c r="H273" s="401"/>
    </row>
    <row r="274" spans="1:8">
      <c r="A274" s="397">
        <v>18210301</v>
      </c>
      <c r="B274" s="397" t="s">
        <v>1940</v>
      </c>
      <c r="C274" s="398">
        <v>18184481.079999998</v>
      </c>
      <c r="D274" s="397">
        <v>18210301</v>
      </c>
      <c r="H274" s="401"/>
    </row>
    <row r="275" spans="1:8">
      <c r="A275" s="397">
        <v>18220011</v>
      </c>
      <c r="B275" s="397" t="s">
        <v>235</v>
      </c>
      <c r="C275" s="398">
        <v>65708856.939999998</v>
      </c>
      <c r="D275" s="397">
        <v>18220011</v>
      </c>
      <c r="H275" s="401"/>
    </row>
    <row r="276" spans="1:8">
      <c r="A276" s="397">
        <v>18220021</v>
      </c>
      <c r="B276" s="397" t="s">
        <v>592</v>
      </c>
      <c r="C276" s="398">
        <v>743111.53</v>
      </c>
      <c r="D276" s="397">
        <v>18220021</v>
      </c>
      <c r="H276" s="401"/>
    </row>
    <row r="277" spans="1:8">
      <c r="A277" s="397">
        <v>18220031</v>
      </c>
      <c r="B277" s="397" t="s">
        <v>113</v>
      </c>
      <c r="C277" s="398">
        <v>-18818583.699999999</v>
      </c>
      <c r="D277" s="397">
        <v>18220031</v>
      </c>
      <c r="H277" s="401"/>
    </row>
    <row r="278" spans="1:8">
      <c r="A278" s="397">
        <v>18220041</v>
      </c>
      <c r="B278" s="397" t="s">
        <v>678</v>
      </c>
      <c r="C278" s="398">
        <v>-17002235.239999998</v>
      </c>
      <c r="D278" s="397">
        <v>18220041</v>
      </c>
      <c r="H278" s="401"/>
    </row>
    <row r="279" spans="1:8">
      <c r="A279" s="397">
        <v>18220061</v>
      </c>
      <c r="B279" s="397" t="s">
        <v>777</v>
      </c>
      <c r="C279" s="398">
        <v>-30211680.609999999</v>
      </c>
      <c r="D279" s="397">
        <v>18220061</v>
      </c>
      <c r="H279" s="401"/>
    </row>
    <row r="280" spans="1:8">
      <c r="A280" s="397">
        <v>18220091</v>
      </c>
      <c r="B280" s="397" t="s">
        <v>1343</v>
      </c>
      <c r="C280" s="398">
        <v>382007.63</v>
      </c>
      <c r="D280" s="397">
        <v>18220091</v>
      </c>
      <c r="H280" s="401"/>
    </row>
    <row r="281" spans="1:8">
      <c r="A281" s="397">
        <v>18220101</v>
      </c>
      <c r="B281" s="397" t="s">
        <v>1953</v>
      </c>
      <c r="C281" s="398">
        <v>12555962.869999999</v>
      </c>
      <c r="D281" s="397">
        <v>18220101</v>
      </c>
      <c r="H281" s="401"/>
    </row>
    <row r="282" spans="1:8">
      <c r="A282" s="397">
        <v>18230002</v>
      </c>
      <c r="B282" s="397" t="s">
        <v>0</v>
      </c>
      <c r="C282" s="398">
        <v>405550.46</v>
      </c>
      <c r="D282" s="397">
        <v>18230002</v>
      </c>
      <c r="H282" s="401"/>
    </row>
    <row r="283" spans="1:8">
      <c r="A283" s="397">
        <v>18230021</v>
      </c>
      <c r="B283" s="397" t="s">
        <v>301</v>
      </c>
      <c r="C283" s="398">
        <v>36619937.82</v>
      </c>
      <c r="D283" s="397">
        <v>18230021</v>
      </c>
      <c r="H283" s="401"/>
    </row>
    <row r="284" spans="1:8">
      <c r="A284" s="397">
        <v>18230031</v>
      </c>
      <c r="B284" s="397" t="s">
        <v>680</v>
      </c>
      <c r="C284" s="398">
        <v>52693145.140000001</v>
      </c>
      <c r="D284" s="397">
        <v>18230031</v>
      </c>
      <c r="H284" s="401"/>
    </row>
    <row r="285" spans="1:8">
      <c r="A285" s="397">
        <v>18230032</v>
      </c>
      <c r="B285" s="397" t="s">
        <v>436</v>
      </c>
      <c r="C285" s="398">
        <v>4815196.29</v>
      </c>
      <c r="D285" s="397">
        <v>18230032</v>
      </c>
      <c r="H285" s="401"/>
    </row>
    <row r="286" spans="1:8">
      <c r="A286" s="397">
        <v>18230041</v>
      </c>
      <c r="B286" s="397" t="s">
        <v>385</v>
      </c>
      <c r="C286" s="398">
        <v>21589277</v>
      </c>
      <c r="D286" s="397">
        <v>18230041</v>
      </c>
      <c r="H286" s="401"/>
    </row>
    <row r="287" spans="1:8">
      <c r="A287" s="397">
        <v>18230042</v>
      </c>
      <c r="B287" s="397" t="s">
        <v>911</v>
      </c>
      <c r="C287" s="398">
        <v>770766.26</v>
      </c>
      <c r="D287" s="397">
        <v>18230042</v>
      </c>
      <c r="H287" s="401"/>
    </row>
    <row r="288" spans="1:8">
      <c r="A288" s="397">
        <v>18230051</v>
      </c>
      <c r="B288" s="397" t="s">
        <v>386</v>
      </c>
      <c r="C288" s="398">
        <v>-16381751.800000001</v>
      </c>
      <c r="D288" s="397">
        <v>18230051</v>
      </c>
      <c r="H288" s="401"/>
    </row>
    <row r="289" spans="1:8">
      <c r="A289" s="397">
        <v>18230061</v>
      </c>
      <c r="B289" s="397" t="s">
        <v>330</v>
      </c>
      <c r="C289" s="398">
        <v>1258614</v>
      </c>
      <c r="D289" s="397">
        <v>18230061</v>
      </c>
      <c r="H289" s="401"/>
    </row>
    <row r="290" spans="1:8">
      <c r="A290" s="397">
        <v>18230071</v>
      </c>
      <c r="B290" s="397" t="s">
        <v>515</v>
      </c>
      <c r="C290" s="398">
        <v>113632921</v>
      </c>
      <c r="D290" s="397">
        <v>18230071</v>
      </c>
      <c r="H290" s="401"/>
    </row>
    <row r="291" spans="1:8">
      <c r="A291" s="397">
        <v>18230081</v>
      </c>
      <c r="B291" s="397" t="s">
        <v>497</v>
      </c>
      <c r="C291" s="398">
        <v>-106285887.98999999</v>
      </c>
      <c r="D291" s="397">
        <v>18230081</v>
      </c>
      <c r="H291" s="401"/>
    </row>
    <row r="292" spans="1:8">
      <c r="A292" s="397">
        <v>18230281</v>
      </c>
      <c r="B292" s="397" t="s">
        <v>62</v>
      </c>
      <c r="C292" s="398">
        <v>1828298</v>
      </c>
      <c r="D292" s="397">
        <v>18230281</v>
      </c>
      <c r="H292" s="401"/>
    </row>
    <row r="293" spans="1:8">
      <c r="A293" s="397">
        <v>18230291</v>
      </c>
      <c r="B293" s="397" t="s">
        <v>820</v>
      </c>
      <c r="C293" s="398">
        <v>-1828298</v>
      </c>
      <c r="D293" s="397">
        <v>18230291</v>
      </c>
      <c r="H293" s="401"/>
    </row>
    <row r="294" spans="1:8">
      <c r="A294" s="397">
        <v>18230311</v>
      </c>
      <c r="B294" s="397" t="s">
        <v>850</v>
      </c>
      <c r="C294" s="398">
        <v>30000</v>
      </c>
      <c r="D294" s="397">
        <v>18230311</v>
      </c>
      <c r="H294" s="401"/>
    </row>
    <row r="295" spans="1:8">
      <c r="A295" s="397">
        <v>18230351</v>
      </c>
      <c r="B295" s="397" t="s">
        <v>102</v>
      </c>
      <c r="C295" s="398">
        <v>116362410.76000001</v>
      </c>
      <c r="D295" s="397">
        <v>18230351</v>
      </c>
      <c r="H295" s="401"/>
    </row>
    <row r="296" spans="1:8">
      <c r="A296" s="397">
        <v>18230401</v>
      </c>
      <c r="B296" s="397" t="s">
        <v>1368</v>
      </c>
      <c r="C296" s="398">
        <v>13262.01</v>
      </c>
      <c r="D296" s="397">
        <v>18230401</v>
      </c>
      <c r="H296" s="401"/>
    </row>
    <row r="297" spans="1:8">
      <c r="A297" s="397">
        <v>18230621</v>
      </c>
      <c r="B297" s="397" t="s">
        <v>694</v>
      </c>
      <c r="C297" s="398">
        <v>-8273943.9000000004</v>
      </c>
      <c r="D297" s="397">
        <v>18230621</v>
      </c>
      <c r="H297" s="401"/>
    </row>
    <row r="298" spans="1:8">
      <c r="A298" s="397">
        <v>18230631</v>
      </c>
      <c r="B298" s="397" t="s">
        <v>1032</v>
      </c>
      <c r="C298" s="398">
        <v>75086846.319999993</v>
      </c>
      <c r="D298" s="397">
        <v>18230631</v>
      </c>
      <c r="H298" s="401"/>
    </row>
    <row r="299" spans="1:8">
      <c r="A299" s="397">
        <v>18230691</v>
      </c>
      <c r="B299" s="397" t="s">
        <v>697</v>
      </c>
      <c r="C299" s="398">
        <v>-474402.14</v>
      </c>
      <c r="D299" s="397">
        <v>18230691</v>
      </c>
      <c r="H299" s="401"/>
    </row>
    <row r="300" spans="1:8">
      <c r="A300" s="397">
        <v>18230711</v>
      </c>
      <c r="B300" s="397" t="s">
        <v>523</v>
      </c>
      <c r="C300" s="398">
        <v>29551324</v>
      </c>
      <c r="D300" s="397">
        <v>18230711</v>
      </c>
      <c r="H300" s="401"/>
    </row>
    <row r="301" spans="1:8">
      <c r="A301" s="397">
        <v>18230721</v>
      </c>
      <c r="B301" s="397" t="s">
        <v>524</v>
      </c>
      <c r="C301" s="398">
        <v>-29551324</v>
      </c>
      <c r="D301" s="397">
        <v>18230721</v>
      </c>
      <c r="H301" s="401"/>
    </row>
    <row r="302" spans="1:8">
      <c r="A302" s="397">
        <v>18230731</v>
      </c>
      <c r="B302" s="397" t="s">
        <v>984</v>
      </c>
      <c r="C302" s="398">
        <v>9957561</v>
      </c>
      <c r="D302" s="397">
        <v>18230731</v>
      </c>
      <c r="H302" s="401"/>
    </row>
    <row r="303" spans="1:8">
      <c r="A303" s="397">
        <v>18230741</v>
      </c>
      <c r="B303" s="397" t="s">
        <v>110</v>
      </c>
      <c r="C303" s="398">
        <v>-9957561</v>
      </c>
      <c r="D303" s="397">
        <v>18230741</v>
      </c>
      <c r="H303" s="401"/>
    </row>
    <row r="304" spans="1:8">
      <c r="A304" s="397">
        <v>18230751</v>
      </c>
      <c r="B304" s="397" t="s">
        <v>132</v>
      </c>
      <c r="C304" s="398">
        <v>-12375488</v>
      </c>
      <c r="D304" s="397">
        <v>18230751</v>
      </c>
      <c r="H304" s="401"/>
    </row>
    <row r="305" spans="1:8">
      <c r="A305" s="397">
        <v>18230761</v>
      </c>
      <c r="B305" s="397" t="s">
        <v>133</v>
      </c>
      <c r="C305" s="398">
        <v>12375488</v>
      </c>
      <c r="D305" s="397">
        <v>18230761</v>
      </c>
      <c r="H305" s="401"/>
    </row>
    <row r="306" spans="1:8">
      <c r="A306" s="397">
        <v>18230771</v>
      </c>
      <c r="B306" s="397" t="s">
        <v>464</v>
      </c>
      <c r="C306" s="398">
        <v>4159011</v>
      </c>
      <c r="D306" s="397">
        <v>18230771</v>
      </c>
      <c r="H306" s="401"/>
    </row>
    <row r="307" spans="1:8">
      <c r="A307" s="397">
        <v>18230781</v>
      </c>
      <c r="B307" s="397" t="s">
        <v>410</v>
      </c>
      <c r="C307" s="398">
        <v>-4159011</v>
      </c>
      <c r="D307" s="397">
        <v>18230781</v>
      </c>
      <c r="H307" s="401"/>
    </row>
    <row r="308" spans="1:8">
      <c r="A308" s="397">
        <v>18230791</v>
      </c>
      <c r="B308" s="397" t="s">
        <v>182</v>
      </c>
      <c r="C308" s="398">
        <v>3858376</v>
      </c>
      <c r="D308" s="397">
        <v>18230791</v>
      </c>
      <c r="H308" s="401"/>
    </row>
    <row r="309" spans="1:8">
      <c r="A309" s="397">
        <v>18230811</v>
      </c>
      <c r="B309" s="397" t="s">
        <v>901</v>
      </c>
      <c r="C309" s="398">
        <v>-671033</v>
      </c>
      <c r="D309" s="397">
        <v>18230811</v>
      </c>
      <c r="H309" s="401"/>
    </row>
    <row r="310" spans="1:8">
      <c r="A310" s="397">
        <v>18230821</v>
      </c>
      <c r="B310" s="397" t="s">
        <v>902</v>
      </c>
      <c r="C310" s="398">
        <v>671033</v>
      </c>
      <c r="D310" s="397">
        <v>18230821</v>
      </c>
      <c r="H310" s="401"/>
    </row>
    <row r="311" spans="1:8">
      <c r="A311" s="397">
        <v>18230831</v>
      </c>
      <c r="B311" s="397" t="s">
        <v>798</v>
      </c>
      <c r="C311" s="398">
        <v>-30212669</v>
      </c>
      <c r="D311" s="397">
        <v>18230831</v>
      </c>
      <c r="H311" s="401"/>
    </row>
    <row r="312" spans="1:8">
      <c r="A312" s="397">
        <v>18230841</v>
      </c>
      <c r="B312" s="397" t="s">
        <v>377</v>
      </c>
      <c r="C312" s="398">
        <v>30212669</v>
      </c>
      <c r="D312" s="397">
        <v>18230841</v>
      </c>
      <c r="H312" s="401"/>
    </row>
    <row r="313" spans="1:8">
      <c r="A313" s="397">
        <v>18230851</v>
      </c>
      <c r="B313" s="397" t="s">
        <v>613</v>
      </c>
      <c r="C313" s="398">
        <v>-1764924</v>
      </c>
      <c r="D313" s="397">
        <v>18230851</v>
      </c>
      <c r="H313" s="401"/>
    </row>
    <row r="314" spans="1:8">
      <c r="A314" s="397">
        <v>18230861</v>
      </c>
      <c r="B314" s="397" t="s">
        <v>614</v>
      </c>
      <c r="C314" s="398">
        <v>1764924</v>
      </c>
      <c r="D314" s="397">
        <v>18230861</v>
      </c>
      <c r="H314" s="401"/>
    </row>
    <row r="315" spans="1:8">
      <c r="A315" s="397">
        <v>18230871</v>
      </c>
      <c r="B315" s="397" t="s">
        <v>84</v>
      </c>
      <c r="C315" s="398">
        <v>30270096</v>
      </c>
      <c r="D315" s="397">
        <v>18230871</v>
      </c>
      <c r="H315" s="401"/>
    </row>
    <row r="316" spans="1:8">
      <c r="A316" s="397">
        <v>18230881</v>
      </c>
      <c r="B316" s="397" t="s">
        <v>85</v>
      </c>
      <c r="C316" s="398">
        <v>-30270096</v>
      </c>
      <c r="D316" s="397">
        <v>18230881</v>
      </c>
      <c r="H316" s="401"/>
    </row>
    <row r="317" spans="1:8">
      <c r="A317" s="397">
        <v>18230891</v>
      </c>
      <c r="B317" s="397" t="s">
        <v>481</v>
      </c>
      <c r="C317" s="398">
        <v>36163528</v>
      </c>
      <c r="D317" s="397">
        <v>18230891</v>
      </c>
      <c r="H317" s="401"/>
    </row>
    <row r="318" spans="1:8">
      <c r="A318" s="397">
        <v>18230971</v>
      </c>
      <c r="B318" s="397" t="s">
        <v>756</v>
      </c>
      <c r="C318" s="398">
        <v>2749643.08</v>
      </c>
      <c r="D318" s="397">
        <v>18230971</v>
      </c>
      <c r="H318" s="401"/>
    </row>
    <row r="319" spans="1:8">
      <c r="A319" s="397">
        <v>18230981</v>
      </c>
      <c r="B319" s="397" t="s">
        <v>483</v>
      </c>
      <c r="C319" s="398">
        <v>-36163528</v>
      </c>
      <c r="D319" s="397">
        <v>18230981</v>
      </c>
      <c r="H319" s="401"/>
    </row>
    <row r="320" spans="1:8">
      <c r="A320" s="397">
        <v>18231051</v>
      </c>
      <c r="B320" s="397" t="s">
        <v>1206</v>
      </c>
      <c r="C320" s="398">
        <v>-34827817</v>
      </c>
      <c r="D320" s="397">
        <v>18231051</v>
      </c>
      <c r="H320" s="401"/>
    </row>
    <row r="321" spans="1:8">
      <c r="A321" s="397">
        <v>18231061</v>
      </c>
      <c r="B321" s="397" t="s">
        <v>1207</v>
      </c>
      <c r="C321" s="398">
        <v>34827817</v>
      </c>
      <c r="D321" s="397">
        <v>18231061</v>
      </c>
      <c r="H321" s="401"/>
    </row>
    <row r="322" spans="1:8">
      <c r="A322" s="397">
        <v>18231081</v>
      </c>
      <c r="B322" s="397" t="s">
        <v>1351</v>
      </c>
      <c r="C322" s="398">
        <v>-25644564</v>
      </c>
      <c r="D322" s="397">
        <v>18231081</v>
      </c>
      <c r="H322" s="401"/>
    </row>
    <row r="323" spans="1:8">
      <c r="A323" s="397">
        <v>18231091</v>
      </c>
      <c r="B323" s="397" t="s">
        <v>1352</v>
      </c>
      <c r="C323" s="398">
        <v>25644564</v>
      </c>
      <c r="D323" s="397">
        <v>18231091</v>
      </c>
      <c r="H323" s="401"/>
    </row>
    <row r="324" spans="1:8">
      <c r="A324" s="397">
        <v>18231141</v>
      </c>
      <c r="B324" s="397" t="s">
        <v>1577</v>
      </c>
      <c r="C324" s="398">
        <v>-37811937</v>
      </c>
      <c r="D324" s="397">
        <v>18231141</v>
      </c>
      <c r="H324" s="401"/>
    </row>
    <row r="325" spans="1:8">
      <c r="A325" s="397">
        <v>18231151</v>
      </c>
      <c r="B325" s="397" t="s">
        <v>1578</v>
      </c>
      <c r="C325" s="398">
        <v>37811937</v>
      </c>
      <c r="D325" s="397">
        <v>18231151</v>
      </c>
      <c r="H325" s="401"/>
    </row>
    <row r="326" spans="1:8">
      <c r="A326" s="397">
        <v>18231161</v>
      </c>
      <c r="B326" s="397" t="s">
        <v>1824</v>
      </c>
      <c r="C326" s="398">
        <v>40127111</v>
      </c>
      <c r="D326" s="397">
        <v>18231161</v>
      </c>
      <c r="H326" s="401"/>
    </row>
    <row r="327" spans="1:8">
      <c r="A327" s="397">
        <v>18231171</v>
      </c>
      <c r="B327" s="397" t="s">
        <v>1825</v>
      </c>
      <c r="C327" s="398">
        <v>-40127111</v>
      </c>
      <c r="D327" s="397">
        <v>18231171</v>
      </c>
      <c r="H327" s="401"/>
    </row>
    <row r="328" spans="1:8">
      <c r="A328" s="397">
        <v>18231181</v>
      </c>
      <c r="B328" s="397" t="s">
        <v>1991</v>
      </c>
      <c r="C328" s="398">
        <v>3427905</v>
      </c>
      <c r="D328" s="397">
        <v>18231181</v>
      </c>
      <c r="H328" s="401"/>
    </row>
    <row r="329" spans="1:8">
      <c r="A329" s="397">
        <v>18231191</v>
      </c>
      <c r="B329" s="397" t="s">
        <v>1992</v>
      </c>
      <c r="C329" s="398">
        <v>-3427905</v>
      </c>
      <c r="D329" s="397">
        <v>18231191</v>
      </c>
      <c r="H329" s="401"/>
    </row>
    <row r="330" spans="1:8">
      <c r="A330" s="397">
        <v>18232221</v>
      </c>
      <c r="B330" s="397" t="s">
        <v>851</v>
      </c>
      <c r="C330" s="398">
        <v>198681</v>
      </c>
      <c r="D330" s="397">
        <v>18232221</v>
      </c>
      <c r="H330" s="401"/>
    </row>
    <row r="331" spans="1:8">
      <c r="A331" s="397">
        <v>18232251</v>
      </c>
      <c r="B331" s="397" t="s">
        <v>852</v>
      </c>
      <c r="C331" s="398">
        <v>2142305.36</v>
      </c>
      <c r="D331" s="397">
        <v>18232251</v>
      </c>
      <c r="H331" s="401"/>
    </row>
    <row r="332" spans="1:8">
      <c r="A332" s="397">
        <v>18232261</v>
      </c>
      <c r="B332" s="397" t="s">
        <v>887</v>
      </c>
      <c r="C332" s="398">
        <v>199389.37</v>
      </c>
      <c r="D332" s="397">
        <v>18232261</v>
      </c>
      <c r="H332" s="401"/>
    </row>
    <row r="333" spans="1:8">
      <c r="A333" s="397">
        <v>18232271</v>
      </c>
      <c r="B333" s="397" t="s">
        <v>853</v>
      </c>
      <c r="C333" s="398">
        <v>320466.87</v>
      </c>
      <c r="D333" s="397">
        <v>18232271</v>
      </c>
      <c r="H333" s="401"/>
    </row>
    <row r="334" spans="1:8">
      <c r="A334" s="397">
        <v>18232301</v>
      </c>
      <c r="B334" s="397" t="s">
        <v>1422</v>
      </c>
      <c r="C334" s="398">
        <v>71678046.370000005</v>
      </c>
      <c r="D334" s="397">
        <v>18232301</v>
      </c>
      <c r="H334" s="401"/>
    </row>
    <row r="335" spans="1:8">
      <c r="A335" s="397">
        <v>18232311</v>
      </c>
      <c r="B335" s="397" t="s">
        <v>1423</v>
      </c>
      <c r="C335" s="398">
        <v>15145239</v>
      </c>
      <c r="D335" s="397">
        <v>18232311</v>
      </c>
      <c r="H335" s="401"/>
    </row>
    <row r="336" spans="1:8">
      <c r="A336" s="397">
        <v>18232321</v>
      </c>
      <c r="B336" s="397" t="s">
        <v>1424</v>
      </c>
      <c r="C336" s="398">
        <v>2291666.48</v>
      </c>
      <c r="D336" s="397">
        <v>18232321</v>
      </c>
      <c r="H336" s="401"/>
    </row>
    <row r="337" spans="1:8">
      <c r="A337" s="397">
        <v>18232331</v>
      </c>
      <c r="B337" s="397" t="s">
        <v>1435</v>
      </c>
      <c r="C337" s="398">
        <v>4124656.62</v>
      </c>
      <c r="D337" s="397">
        <v>18232331</v>
      </c>
      <c r="H337" s="401"/>
    </row>
    <row r="338" spans="1:8">
      <c r="A338" s="397">
        <v>18233061</v>
      </c>
      <c r="B338" s="397" t="s">
        <v>854</v>
      </c>
      <c r="C338" s="398">
        <v>20000</v>
      </c>
      <c r="D338" s="397">
        <v>18233061</v>
      </c>
      <c r="H338" s="401"/>
    </row>
    <row r="339" spans="1:8">
      <c r="A339" s="397">
        <v>18233091</v>
      </c>
      <c r="B339" s="397" t="s">
        <v>855</v>
      </c>
      <c r="C339" s="398">
        <v>198092.16</v>
      </c>
      <c r="D339" s="397">
        <v>18233091</v>
      </c>
      <c r="H339" s="401"/>
    </row>
    <row r="340" spans="1:8">
      <c r="A340" s="397">
        <v>18235521</v>
      </c>
      <c r="B340" s="397" t="s">
        <v>1108</v>
      </c>
      <c r="C340" s="398">
        <v>28203437.879999999</v>
      </c>
      <c r="D340" s="397">
        <v>18235521</v>
      </c>
      <c r="H340" s="401"/>
    </row>
    <row r="341" spans="1:8">
      <c r="A341" s="397">
        <v>18236021</v>
      </c>
      <c r="B341" s="397" t="s">
        <v>11</v>
      </c>
      <c r="C341" s="398">
        <v>15256064.07</v>
      </c>
      <c r="D341" s="397">
        <v>18236021</v>
      </c>
      <c r="H341" s="401"/>
    </row>
    <row r="342" spans="1:8">
      <c r="A342" s="397">
        <v>18236031</v>
      </c>
      <c r="B342" s="397" t="s">
        <v>12</v>
      </c>
      <c r="C342" s="398">
        <v>2873005.76</v>
      </c>
      <c r="D342" s="397">
        <v>18236031</v>
      </c>
      <c r="H342" s="401"/>
    </row>
    <row r="343" spans="1:8">
      <c r="A343" s="397">
        <v>18236041</v>
      </c>
      <c r="B343" s="397" t="s">
        <v>13</v>
      </c>
      <c r="C343" s="398">
        <v>-228709.77</v>
      </c>
      <c r="D343" s="397">
        <v>18236041</v>
      </c>
      <c r="H343" s="401"/>
    </row>
    <row r="344" spans="1:8">
      <c r="A344" s="397">
        <v>18236051</v>
      </c>
      <c r="B344" s="397" t="s">
        <v>657</v>
      </c>
      <c r="C344" s="398">
        <v>107024.51</v>
      </c>
      <c r="D344" s="397">
        <v>18236051</v>
      </c>
      <c r="H344" s="401"/>
    </row>
    <row r="345" spans="1:8">
      <c r="A345" s="397">
        <v>18236061</v>
      </c>
      <c r="B345" s="397" t="s">
        <v>155</v>
      </c>
      <c r="C345" s="398">
        <v>1031542.85</v>
      </c>
      <c r="D345" s="397">
        <v>18236061</v>
      </c>
      <c r="H345" s="401"/>
    </row>
    <row r="346" spans="1:8">
      <c r="A346" s="397">
        <v>18236071</v>
      </c>
      <c r="B346" s="397" t="s">
        <v>156</v>
      </c>
      <c r="C346" s="398">
        <v>671052.84</v>
      </c>
      <c r="D346" s="397">
        <v>18236071</v>
      </c>
      <c r="H346" s="401"/>
    </row>
    <row r="347" spans="1:8">
      <c r="A347" s="397">
        <v>18236091</v>
      </c>
      <c r="B347" s="397" t="s">
        <v>757</v>
      </c>
      <c r="C347" s="398">
        <v>-102085.3</v>
      </c>
      <c r="D347" s="397">
        <v>18236091</v>
      </c>
      <c r="H347" s="401"/>
    </row>
    <row r="348" spans="1:8">
      <c r="A348" s="397">
        <v>18236101</v>
      </c>
      <c r="B348" s="397" t="s">
        <v>779</v>
      </c>
      <c r="C348" s="398">
        <v>3769772.47</v>
      </c>
      <c r="D348" s="397">
        <v>18236101</v>
      </c>
      <c r="H348" s="401"/>
    </row>
    <row r="349" spans="1:8">
      <c r="A349" s="397">
        <v>18236111</v>
      </c>
      <c r="B349" s="397" t="s">
        <v>1844</v>
      </c>
      <c r="C349" s="398">
        <v>46287.33</v>
      </c>
      <c r="D349" s="397">
        <v>18236111</v>
      </c>
      <c r="H349" s="401"/>
    </row>
    <row r="350" spans="1:8">
      <c r="A350" s="397">
        <v>18237112</v>
      </c>
      <c r="B350" s="397" t="s">
        <v>331</v>
      </c>
      <c r="C350" s="398">
        <v>279321.2</v>
      </c>
      <c r="D350" s="397">
        <v>18237112</v>
      </c>
      <c r="H350" s="401"/>
    </row>
    <row r="351" spans="1:8">
      <c r="A351" s="397">
        <v>18237122</v>
      </c>
      <c r="B351" s="397" t="s">
        <v>512</v>
      </c>
      <c r="C351" s="398">
        <v>169602.13</v>
      </c>
      <c r="D351" s="397">
        <v>18237122</v>
      </c>
      <c r="H351" s="401"/>
    </row>
    <row r="352" spans="1:8">
      <c r="A352" s="397">
        <v>18237132</v>
      </c>
      <c r="B352" s="397" t="s">
        <v>20</v>
      </c>
      <c r="C352" s="398">
        <v>133750.43</v>
      </c>
      <c r="D352" s="397">
        <v>18237132</v>
      </c>
      <c r="H352" s="401"/>
    </row>
    <row r="353" spans="1:8">
      <c r="A353" s="397">
        <v>18237142</v>
      </c>
      <c r="B353" s="397" t="s">
        <v>21</v>
      </c>
      <c r="C353" s="398">
        <v>53995.63</v>
      </c>
      <c r="D353" s="397">
        <v>18237142</v>
      </c>
      <c r="H353" s="401"/>
    </row>
    <row r="354" spans="1:8">
      <c r="A354" s="397">
        <v>18237152</v>
      </c>
      <c r="B354" s="397" t="s">
        <v>154</v>
      </c>
      <c r="C354" s="398">
        <v>67987.45</v>
      </c>
      <c r="D354" s="397">
        <v>18237152</v>
      </c>
      <c r="H354" s="401"/>
    </row>
    <row r="355" spans="1:8">
      <c r="A355" s="397">
        <v>18238031</v>
      </c>
      <c r="B355" s="397" t="s">
        <v>1693</v>
      </c>
      <c r="C355" s="398">
        <v>16025835.83</v>
      </c>
      <c r="D355" s="397">
        <v>18238031</v>
      </c>
      <c r="H355" s="401"/>
    </row>
    <row r="356" spans="1:8">
      <c r="A356" s="397">
        <v>18238032</v>
      </c>
      <c r="B356" s="397" t="s">
        <v>1693</v>
      </c>
      <c r="C356" s="398">
        <v>6018449.8099999996</v>
      </c>
      <c r="D356" s="397">
        <v>18238032</v>
      </c>
      <c r="H356" s="401"/>
    </row>
    <row r="357" spans="1:8">
      <c r="A357" s="397">
        <v>18238041</v>
      </c>
      <c r="B357" s="397" t="s">
        <v>1694</v>
      </c>
      <c r="C357" s="398">
        <v>9510627</v>
      </c>
      <c r="D357" s="397">
        <v>18238041</v>
      </c>
      <c r="H357" s="401"/>
    </row>
    <row r="358" spans="1:8">
      <c r="A358" s="397">
        <v>18238042</v>
      </c>
      <c r="B358" s="397" t="s">
        <v>1695</v>
      </c>
      <c r="C358" s="398">
        <v>1283122</v>
      </c>
      <c r="D358" s="397">
        <v>18238042</v>
      </c>
      <c r="H358" s="401"/>
    </row>
    <row r="359" spans="1:8">
      <c r="A359" s="397">
        <v>18238141</v>
      </c>
      <c r="B359" s="397" t="s">
        <v>1880</v>
      </c>
      <c r="C359" s="398">
        <v>23866161.260000002</v>
      </c>
      <c r="D359" s="397">
        <v>18238141</v>
      </c>
      <c r="H359" s="401"/>
    </row>
    <row r="360" spans="1:8">
      <c r="A360" s="397">
        <v>18238142</v>
      </c>
      <c r="B360" s="397" t="s">
        <v>1879</v>
      </c>
      <c r="C360" s="398">
        <v>37617584.560000002</v>
      </c>
      <c r="D360" s="397">
        <v>18238142</v>
      </c>
      <c r="H360" s="401"/>
    </row>
    <row r="361" spans="1:8">
      <c r="A361" s="397">
        <v>18238151</v>
      </c>
      <c r="B361" s="397" t="s">
        <v>1779</v>
      </c>
      <c r="C361" s="398">
        <v>6334145.5899999999</v>
      </c>
      <c r="D361" s="397">
        <v>18238151</v>
      </c>
      <c r="H361" s="401"/>
    </row>
    <row r="362" spans="1:8">
      <c r="A362" s="397">
        <v>18238152</v>
      </c>
      <c r="B362" s="397" t="s">
        <v>1709</v>
      </c>
      <c r="C362" s="398">
        <v>7246141.6100000003</v>
      </c>
      <c r="D362" s="397">
        <v>18238152</v>
      </c>
      <c r="H362" s="401"/>
    </row>
    <row r="363" spans="1:8">
      <c r="A363" s="397">
        <v>18238161</v>
      </c>
      <c r="B363" s="397" t="s">
        <v>1692</v>
      </c>
      <c r="C363" s="398">
        <v>249024.9</v>
      </c>
      <c r="D363" s="397">
        <v>18238161</v>
      </c>
      <c r="H363" s="401"/>
    </row>
    <row r="364" spans="1:8">
      <c r="A364" s="397">
        <v>18238162</v>
      </c>
      <c r="B364" s="397" t="s">
        <v>1956</v>
      </c>
      <c r="C364" s="398">
        <v>498146.25</v>
      </c>
      <c r="D364" s="397">
        <v>18238162</v>
      </c>
      <c r="H364" s="401"/>
    </row>
    <row r="365" spans="1:8">
      <c r="A365" s="397">
        <v>18238171</v>
      </c>
      <c r="B365" s="397" t="s">
        <v>1859</v>
      </c>
      <c r="C365" s="398">
        <v>135012.07</v>
      </c>
      <c r="D365" s="397">
        <v>18238171</v>
      </c>
      <c r="H365" s="401"/>
    </row>
    <row r="366" spans="1:8">
      <c r="A366" s="397">
        <v>18238172</v>
      </c>
      <c r="B366" s="397" t="s">
        <v>1710</v>
      </c>
      <c r="C366" s="398">
        <v>137941.75</v>
      </c>
      <c r="D366" s="397">
        <v>18238172</v>
      </c>
      <c r="H366" s="401"/>
    </row>
    <row r="367" spans="1:8">
      <c r="A367" s="397">
        <v>18238181</v>
      </c>
      <c r="B367" s="397" t="s">
        <v>1820</v>
      </c>
      <c r="C367" s="398">
        <v>383112.18</v>
      </c>
      <c r="D367" s="397">
        <v>18238181</v>
      </c>
      <c r="H367" s="401"/>
    </row>
    <row r="368" spans="1:8">
      <c r="A368" s="397">
        <v>18238191</v>
      </c>
      <c r="B368" s="397" t="s">
        <v>1821</v>
      </c>
      <c r="C368" s="398">
        <v>2218004.64</v>
      </c>
      <c r="D368" s="397">
        <v>18238191</v>
      </c>
    </row>
    <row r="369" spans="1:8">
      <c r="A369" s="397">
        <v>18238201</v>
      </c>
      <c r="B369" s="397" t="s">
        <v>1793</v>
      </c>
      <c r="C369" s="397">
        <v>0</v>
      </c>
      <c r="D369" s="397">
        <v>18238201</v>
      </c>
    </row>
    <row r="370" spans="1:8">
      <c r="A370" s="397">
        <v>18238202</v>
      </c>
      <c r="B370" s="397" t="s">
        <v>1794</v>
      </c>
      <c r="C370" s="397">
        <v>0</v>
      </c>
      <c r="D370" s="397">
        <v>18238202</v>
      </c>
      <c r="H370" s="401"/>
    </row>
    <row r="371" spans="1:8">
      <c r="A371" s="397">
        <v>18238211</v>
      </c>
      <c r="B371" s="397" t="s">
        <v>1814</v>
      </c>
      <c r="C371" s="398">
        <v>15142.6</v>
      </c>
      <c r="D371" s="397">
        <v>18238211</v>
      </c>
      <c r="H371" s="401"/>
    </row>
    <row r="372" spans="1:8">
      <c r="A372" s="397">
        <v>18238221</v>
      </c>
      <c r="B372" s="397" t="s">
        <v>1815</v>
      </c>
      <c r="C372" s="398">
        <v>41151.07</v>
      </c>
      <c r="D372" s="397">
        <v>18238221</v>
      </c>
    </row>
    <row r="373" spans="1:8">
      <c r="A373" s="397">
        <v>18238232</v>
      </c>
      <c r="B373" s="397" t="s">
        <v>1813</v>
      </c>
      <c r="C373" s="397">
        <v>0</v>
      </c>
      <c r="D373" s="397">
        <v>18238232</v>
      </c>
      <c r="H373" s="401"/>
    </row>
    <row r="374" spans="1:8">
      <c r="A374" s="397">
        <v>18238311</v>
      </c>
      <c r="B374" s="397" t="s">
        <v>1780</v>
      </c>
      <c r="C374" s="398">
        <v>19965199.760000002</v>
      </c>
      <c r="D374" s="397">
        <v>18238311</v>
      </c>
      <c r="H374" s="401"/>
    </row>
    <row r="375" spans="1:8">
      <c r="A375" s="397">
        <v>18238321</v>
      </c>
      <c r="B375" s="397" t="s">
        <v>1781</v>
      </c>
      <c r="C375" s="398">
        <v>2300615.9</v>
      </c>
      <c r="D375" s="397">
        <v>18238321</v>
      </c>
      <c r="H375" s="401"/>
    </row>
    <row r="376" spans="1:8">
      <c r="A376" s="397">
        <v>18238331</v>
      </c>
      <c r="B376" s="397" t="s">
        <v>1786</v>
      </c>
      <c r="C376" s="398">
        <v>9034085.7200000007</v>
      </c>
      <c r="D376" s="397">
        <v>18238331</v>
      </c>
      <c r="H376" s="401"/>
    </row>
    <row r="377" spans="1:8">
      <c r="A377" s="397">
        <v>18239001</v>
      </c>
      <c r="B377" s="397" t="s">
        <v>1024</v>
      </c>
      <c r="C377" s="398">
        <v>97756678.900000006</v>
      </c>
      <c r="D377" s="397">
        <v>18239001</v>
      </c>
      <c r="H377" s="401"/>
    </row>
    <row r="378" spans="1:8">
      <c r="A378" s="397">
        <v>18239002</v>
      </c>
      <c r="B378" s="397" t="s">
        <v>1025</v>
      </c>
      <c r="C378" s="398">
        <v>31730932.059999999</v>
      </c>
      <c r="D378" s="397">
        <v>18239002</v>
      </c>
      <c r="H378" s="401"/>
    </row>
    <row r="379" spans="1:8">
      <c r="A379" s="397">
        <v>18239011</v>
      </c>
      <c r="B379" s="397" t="s">
        <v>290</v>
      </c>
      <c r="C379" s="398">
        <v>3068351.49</v>
      </c>
      <c r="D379" s="397">
        <v>18239011</v>
      </c>
      <c r="H379" s="401"/>
    </row>
    <row r="380" spans="1:8">
      <c r="A380" s="397">
        <v>18239012</v>
      </c>
      <c r="B380" s="397" t="s">
        <v>291</v>
      </c>
      <c r="C380" s="398">
        <v>1215874.72</v>
      </c>
      <c r="D380" s="397">
        <v>18239012</v>
      </c>
      <c r="H380" s="401"/>
    </row>
    <row r="381" spans="1:8">
      <c r="A381" s="397">
        <v>18239021</v>
      </c>
      <c r="B381" s="397" t="s">
        <v>1026</v>
      </c>
      <c r="C381" s="398">
        <v>22361280.93</v>
      </c>
      <c r="D381" s="397">
        <v>18239021</v>
      </c>
      <c r="H381" s="401"/>
    </row>
    <row r="382" spans="1:8">
      <c r="A382" s="397">
        <v>18239022</v>
      </c>
      <c r="B382" s="397" t="s">
        <v>1027</v>
      </c>
      <c r="C382" s="398">
        <v>8569835.9100000001</v>
      </c>
      <c r="D382" s="397">
        <v>18239022</v>
      </c>
      <c r="H382" s="401"/>
    </row>
    <row r="383" spans="1:8">
      <c r="A383" s="397">
        <v>18239031</v>
      </c>
      <c r="B383" s="397" t="s">
        <v>472</v>
      </c>
      <c r="C383" s="398">
        <v>-123186311.31999999</v>
      </c>
      <c r="D383" s="397">
        <v>18239031</v>
      </c>
      <c r="H383" s="401"/>
    </row>
    <row r="384" spans="1:8">
      <c r="A384" s="397">
        <v>18239032</v>
      </c>
      <c r="B384" s="397" t="s">
        <v>473</v>
      </c>
      <c r="C384" s="398">
        <v>-41516642.689999998</v>
      </c>
      <c r="D384" s="397">
        <v>18239032</v>
      </c>
      <c r="H384" s="401"/>
    </row>
    <row r="385" spans="1:8">
      <c r="A385" s="397">
        <v>18239061</v>
      </c>
      <c r="B385" s="397" t="s">
        <v>929</v>
      </c>
      <c r="C385" s="398">
        <v>816830</v>
      </c>
      <c r="D385" s="397">
        <v>18239061</v>
      </c>
      <c r="H385" s="401"/>
    </row>
    <row r="386" spans="1:8">
      <c r="A386" s="397">
        <v>18239081</v>
      </c>
      <c r="B386" s="397" t="s">
        <v>2035</v>
      </c>
      <c r="C386" s="398">
        <v>6296773.1500000004</v>
      </c>
      <c r="D386" s="397">
        <v>18239081</v>
      </c>
      <c r="H386" s="401"/>
    </row>
    <row r="387" spans="1:8">
      <c r="A387" s="397">
        <v>18239082</v>
      </c>
      <c r="B387" s="397" t="s">
        <v>2036</v>
      </c>
      <c r="C387" s="398">
        <v>10957437.66</v>
      </c>
      <c r="D387" s="397">
        <v>18239082</v>
      </c>
      <c r="H387" s="401"/>
    </row>
    <row r="388" spans="1:8">
      <c r="A388" s="399" t="s">
        <v>2045</v>
      </c>
      <c r="B388" s="397" t="s">
        <v>2037</v>
      </c>
      <c r="C388" s="398">
        <v>5690026.6799999997</v>
      </c>
      <c r="D388" s="397" t="e">
        <v>#N/A</v>
      </c>
      <c r="H388" s="401"/>
    </row>
    <row r="389" spans="1:8">
      <c r="A389" s="397">
        <v>18239092</v>
      </c>
      <c r="B389" s="397" t="s">
        <v>1869</v>
      </c>
      <c r="C389" s="398">
        <v>5307904.87</v>
      </c>
      <c r="D389" s="397">
        <v>18239092</v>
      </c>
      <c r="H389" s="401"/>
    </row>
    <row r="390" spans="1:8">
      <c r="A390" s="397">
        <v>18239101</v>
      </c>
      <c r="B390" s="397" t="s">
        <v>2038</v>
      </c>
      <c r="C390" s="398">
        <v>1165638.21</v>
      </c>
      <c r="D390" s="397">
        <v>18239101</v>
      </c>
    </row>
    <row r="391" spans="1:8">
      <c r="A391" s="397">
        <v>18300131</v>
      </c>
      <c r="B391" s="397" t="s">
        <v>1773</v>
      </c>
      <c r="C391" s="397">
        <v>0</v>
      </c>
      <c r="D391" s="397">
        <v>18300131</v>
      </c>
      <c r="H391" s="401"/>
    </row>
    <row r="392" spans="1:8">
      <c r="A392" s="397">
        <v>18400013</v>
      </c>
      <c r="B392" s="397" t="s">
        <v>939</v>
      </c>
      <c r="C392" s="398">
        <v>55513.54</v>
      </c>
      <c r="D392" s="397">
        <v>18400013</v>
      </c>
      <c r="H392" s="401"/>
    </row>
    <row r="393" spans="1:8">
      <c r="A393" s="397">
        <v>18400123</v>
      </c>
      <c r="B393" s="397" t="s">
        <v>940</v>
      </c>
      <c r="C393" s="398">
        <v>-121173.91</v>
      </c>
      <c r="D393" s="397">
        <v>18400123</v>
      </c>
      <c r="H393" s="401"/>
    </row>
    <row r="394" spans="1:8">
      <c r="A394" s="397">
        <v>18400143</v>
      </c>
      <c r="B394" s="397" t="s">
        <v>941</v>
      </c>
      <c r="C394" s="398">
        <v>-142208.65</v>
      </c>
      <c r="D394" s="397">
        <v>18400143</v>
      </c>
      <c r="H394" s="401"/>
    </row>
    <row r="395" spans="1:8">
      <c r="A395" s="397">
        <v>18400433</v>
      </c>
      <c r="B395" s="397" t="s">
        <v>1845</v>
      </c>
      <c r="C395" s="398">
        <v>-11714.72</v>
      </c>
      <c r="D395" s="397">
        <v>18400433</v>
      </c>
      <c r="H395" s="401"/>
    </row>
    <row r="396" spans="1:8">
      <c r="A396" s="397">
        <v>18400483</v>
      </c>
      <c r="B396" s="397" t="s">
        <v>323</v>
      </c>
      <c r="C396" s="398">
        <v>-314225.90000000002</v>
      </c>
      <c r="D396" s="397">
        <v>18400483</v>
      </c>
      <c r="H396" s="401"/>
    </row>
    <row r="397" spans="1:8">
      <c r="A397" s="397">
        <v>18500003</v>
      </c>
      <c r="B397" s="397" t="s">
        <v>342</v>
      </c>
      <c r="C397" s="398">
        <v>24796.04</v>
      </c>
      <c r="D397" s="397">
        <v>18500003</v>
      </c>
    </row>
    <row r="398" spans="1:8">
      <c r="A398" s="397">
        <v>18600011</v>
      </c>
      <c r="B398" s="397" t="s">
        <v>137</v>
      </c>
      <c r="C398" s="397">
        <v>0</v>
      </c>
      <c r="D398" s="397">
        <v>18600011</v>
      </c>
      <c r="H398" s="401"/>
    </row>
    <row r="399" spans="1:8">
      <c r="A399" s="397">
        <v>18600013</v>
      </c>
      <c r="B399" s="397" t="s">
        <v>692</v>
      </c>
      <c r="C399" s="398">
        <v>1196392.03</v>
      </c>
      <c r="D399" s="397">
        <v>18600013</v>
      </c>
      <c r="H399" s="401"/>
    </row>
    <row r="400" spans="1:8">
      <c r="A400" s="397">
        <v>18600053</v>
      </c>
      <c r="B400" s="397" t="s">
        <v>693</v>
      </c>
      <c r="C400" s="398">
        <v>3684330.97</v>
      </c>
      <c r="D400" s="397">
        <v>18600053</v>
      </c>
      <c r="H400" s="401"/>
    </row>
    <row r="401" spans="1:8">
      <c r="A401" s="397">
        <v>18600091</v>
      </c>
      <c r="B401" s="397" t="s">
        <v>1262</v>
      </c>
      <c r="C401" s="398">
        <v>6445.83</v>
      </c>
      <c r="D401" s="397">
        <v>18600091</v>
      </c>
    </row>
    <row r="402" spans="1:8">
      <c r="A402" s="397">
        <v>18600122</v>
      </c>
      <c r="B402" s="397" t="s">
        <v>913</v>
      </c>
      <c r="C402" s="397">
        <v>-55.85</v>
      </c>
      <c r="D402" s="397">
        <v>18600122</v>
      </c>
    </row>
    <row r="403" spans="1:8">
      <c r="A403" s="397">
        <v>18600123</v>
      </c>
      <c r="B403" s="397" t="s">
        <v>111</v>
      </c>
      <c r="C403" s="397">
        <v>438.67</v>
      </c>
      <c r="D403" s="397">
        <v>18600123</v>
      </c>
      <c r="H403" s="401"/>
    </row>
    <row r="404" spans="1:8">
      <c r="A404" s="397">
        <v>18600143</v>
      </c>
      <c r="B404" s="397" t="s">
        <v>1960</v>
      </c>
      <c r="C404" s="398">
        <v>10595.21</v>
      </c>
      <c r="D404" s="397">
        <v>18600143</v>
      </c>
    </row>
    <row r="405" spans="1:8">
      <c r="A405" s="397">
        <v>18600203</v>
      </c>
      <c r="B405" s="397" t="s">
        <v>1803</v>
      </c>
      <c r="C405" s="397">
        <v>0</v>
      </c>
      <c r="D405" s="397">
        <v>18600203</v>
      </c>
      <c r="H405" s="401"/>
    </row>
    <row r="406" spans="1:8">
      <c r="A406" s="397">
        <v>18600291</v>
      </c>
      <c r="B406" s="397" t="s">
        <v>1875</v>
      </c>
      <c r="C406" s="398">
        <v>12399.37</v>
      </c>
      <c r="D406" s="397">
        <v>18600291</v>
      </c>
    </row>
    <row r="407" spans="1:8">
      <c r="A407" s="397">
        <v>18600342</v>
      </c>
      <c r="B407" s="397" t="s">
        <v>1801</v>
      </c>
      <c r="C407" s="397">
        <v>0</v>
      </c>
      <c r="D407" s="397">
        <v>18600342</v>
      </c>
      <c r="H407" s="401"/>
    </row>
    <row r="408" spans="1:8">
      <c r="A408" s="397">
        <v>18600403</v>
      </c>
      <c r="B408" s="397" t="s">
        <v>1633</v>
      </c>
      <c r="C408" s="398">
        <v>1204912.49</v>
      </c>
      <c r="D408" s="397">
        <v>18600403</v>
      </c>
    </row>
    <row r="409" spans="1:8">
      <c r="A409" s="397">
        <v>18600411</v>
      </c>
      <c r="B409" s="397" t="s">
        <v>1802</v>
      </c>
      <c r="C409" s="397">
        <v>0</v>
      </c>
      <c r="D409" s="397">
        <v>18600411</v>
      </c>
      <c r="H409" s="401"/>
    </row>
    <row r="410" spans="1:8">
      <c r="A410" s="397">
        <v>18600512</v>
      </c>
      <c r="B410" s="397" t="s">
        <v>1481</v>
      </c>
      <c r="C410" s="398">
        <v>63873576.859999999</v>
      </c>
      <c r="D410" s="397">
        <v>18600512</v>
      </c>
    </row>
    <row r="411" spans="1:8">
      <c r="A411" s="397">
        <v>18600551</v>
      </c>
      <c r="B411" s="397" t="s">
        <v>2039</v>
      </c>
      <c r="C411" s="397">
        <v>0</v>
      </c>
      <c r="D411" s="397">
        <v>18600551</v>
      </c>
      <c r="H411" s="401"/>
    </row>
    <row r="412" spans="1:8">
      <c r="A412" s="397">
        <v>18600561</v>
      </c>
      <c r="B412" s="397" t="s">
        <v>593</v>
      </c>
      <c r="C412" s="398">
        <v>8110328</v>
      </c>
      <c r="D412" s="397">
        <v>18600561</v>
      </c>
      <c r="H412" s="401"/>
    </row>
    <row r="413" spans="1:8">
      <c r="A413" s="397">
        <v>18600571</v>
      </c>
      <c r="B413" s="397" t="s">
        <v>739</v>
      </c>
      <c r="C413" s="398">
        <v>59721408.640000001</v>
      </c>
      <c r="D413" s="397">
        <v>18600571</v>
      </c>
      <c r="H413" s="401"/>
    </row>
    <row r="414" spans="1:8">
      <c r="A414" s="397">
        <v>18600573</v>
      </c>
      <c r="B414" s="397" t="s">
        <v>1971</v>
      </c>
      <c r="C414" s="398">
        <v>4885918</v>
      </c>
      <c r="D414" s="397">
        <v>18600573</v>
      </c>
      <c r="H414" s="401"/>
    </row>
    <row r="415" spans="1:8">
      <c r="A415" s="397">
        <v>18600751</v>
      </c>
      <c r="B415" s="397" t="s">
        <v>1310</v>
      </c>
      <c r="C415" s="398">
        <v>2559954.6</v>
      </c>
      <c r="D415" s="397">
        <v>18600751</v>
      </c>
      <c r="H415" s="401"/>
    </row>
    <row r="416" spans="1:8">
      <c r="A416" s="397">
        <v>18600761</v>
      </c>
      <c r="B416" s="397" t="s">
        <v>1311</v>
      </c>
      <c r="C416" s="398">
        <v>1096754.97</v>
      </c>
      <c r="D416" s="397">
        <v>18600761</v>
      </c>
      <c r="H416" s="401"/>
    </row>
    <row r="417" spans="1:8">
      <c r="A417" s="397">
        <v>18600771</v>
      </c>
      <c r="B417" s="397" t="s">
        <v>1458</v>
      </c>
      <c r="C417" s="398">
        <v>2643145.2000000002</v>
      </c>
      <c r="D417" s="397">
        <v>18600771</v>
      </c>
      <c r="H417" s="401"/>
    </row>
    <row r="418" spans="1:8">
      <c r="A418" s="397">
        <v>18600781</v>
      </c>
      <c r="B418" s="397" t="s">
        <v>1459</v>
      </c>
      <c r="C418" s="398">
        <v>1400934.8</v>
      </c>
      <c r="D418" s="397">
        <v>18600781</v>
      </c>
      <c r="H418" s="401"/>
    </row>
    <row r="419" spans="1:8">
      <c r="A419" s="397">
        <v>18600941</v>
      </c>
      <c r="B419" s="397" t="s">
        <v>1898</v>
      </c>
      <c r="C419" s="398">
        <v>46664</v>
      </c>
      <c r="D419" s="397">
        <v>18600941</v>
      </c>
      <c r="H419" s="401"/>
    </row>
    <row r="420" spans="1:8">
      <c r="A420" s="397">
        <v>18600943</v>
      </c>
      <c r="B420" s="397" t="s">
        <v>1899</v>
      </c>
      <c r="C420" s="398">
        <v>409932.21</v>
      </c>
      <c r="D420" s="397">
        <v>18600943</v>
      </c>
      <c r="H420" s="401"/>
    </row>
    <row r="421" spans="1:8">
      <c r="A421" s="397">
        <v>18601013</v>
      </c>
      <c r="B421" s="397" t="s">
        <v>1997</v>
      </c>
      <c r="C421" s="398">
        <v>112637.5</v>
      </c>
      <c r="D421" s="397">
        <v>18601013</v>
      </c>
      <c r="H421" s="401"/>
    </row>
    <row r="422" spans="1:8">
      <c r="A422" s="397">
        <v>18601021</v>
      </c>
      <c r="B422" s="397" t="s">
        <v>1670</v>
      </c>
      <c r="C422" s="398">
        <v>634720.77</v>
      </c>
      <c r="D422" s="397">
        <v>18601021</v>
      </c>
      <c r="H422" s="401"/>
    </row>
    <row r="423" spans="1:8">
      <c r="A423" s="397">
        <v>18601173</v>
      </c>
      <c r="B423" s="397" t="s">
        <v>1818</v>
      </c>
      <c r="C423" s="398">
        <v>162853.93</v>
      </c>
      <c r="D423" s="397">
        <v>18601173</v>
      </c>
      <c r="H423" s="401"/>
    </row>
    <row r="424" spans="1:8">
      <c r="A424" s="397">
        <v>18601502</v>
      </c>
      <c r="B424" s="397" t="s">
        <v>1635</v>
      </c>
      <c r="C424" s="398">
        <v>168850</v>
      </c>
      <c r="D424" s="397">
        <v>18601502</v>
      </c>
    </row>
    <row r="425" spans="1:8">
      <c r="A425" s="397">
        <v>18602231</v>
      </c>
      <c r="B425" s="397" t="s">
        <v>1165</v>
      </c>
      <c r="C425" s="397">
        <v>-200.37</v>
      </c>
      <c r="D425" s="397">
        <v>18602231</v>
      </c>
      <c r="H425" s="401"/>
    </row>
    <row r="426" spans="1:8">
      <c r="A426" s="397">
        <v>18603003</v>
      </c>
      <c r="B426" s="397" t="s">
        <v>1897</v>
      </c>
      <c r="C426" s="398">
        <v>2730857.1</v>
      </c>
      <c r="D426" s="397">
        <v>18603003</v>
      </c>
      <c r="H426" s="401"/>
    </row>
    <row r="427" spans="1:8">
      <c r="A427" s="397">
        <v>18603011</v>
      </c>
      <c r="B427" s="397" t="s">
        <v>1855</v>
      </c>
      <c r="C427" s="398">
        <v>2108278.75</v>
      </c>
      <c r="D427" s="397">
        <v>18603011</v>
      </c>
      <c r="H427" s="401"/>
    </row>
    <row r="428" spans="1:8">
      <c r="A428" s="397">
        <v>18603021</v>
      </c>
      <c r="B428" s="397" t="s">
        <v>1876</v>
      </c>
      <c r="C428" s="398">
        <v>6292470.7300000004</v>
      </c>
      <c r="D428" s="397">
        <v>18603021</v>
      </c>
      <c r="H428" s="401"/>
    </row>
    <row r="429" spans="1:8">
      <c r="A429" s="397">
        <v>18603031</v>
      </c>
      <c r="B429" s="397" t="s">
        <v>1850</v>
      </c>
      <c r="C429" s="398">
        <v>2143910.9700000002</v>
      </c>
      <c r="D429" s="397">
        <v>18603031</v>
      </c>
      <c r="H429" s="401"/>
    </row>
    <row r="430" spans="1:8">
      <c r="A430" s="397">
        <v>18603041</v>
      </c>
      <c r="B430" s="397" t="s">
        <v>1877</v>
      </c>
      <c r="C430" s="398">
        <v>1056552.19</v>
      </c>
      <c r="D430" s="397">
        <v>18603041</v>
      </c>
      <c r="H430" s="401"/>
    </row>
    <row r="431" spans="1:8">
      <c r="A431" s="397">
        <v>18603051</v>
      </c>
      <c r="B431" s="397" t="s">
        <v>1881</v>
      </c>
      <c r="C431" s="398">
        <v>1054968.5900000001</v>
      </c>
      <c r="D431" s="397">
        <v>18603051</v>
      </c>
      <c r="H431" s="401"/>
    </row>
    <row r="432" spans="1:8">
      <c r="A432" s="397">
        <v>18603061</v>
      </c>
      <c r="B432" s="397" t="s">
        <v>2010</v>
      </c>
      <c r="C432" s="398">
        <v>130661.02</v>
      </c>
      <c r="D432" s="397">
        <v>18603061</v>
      </c>
      <c r="H432" s="401"/>
    </row>
    <row r="433" spans="1:8">
      <c r="A433" s="397">
        <v>18603071</v>
      </c>
      <c r="B433" s="397" t="s">
        <v>1998</v>
      </c>
      <c r="C433" s="398">
        <v>612353.21</v>
      </c>
      <c r="D433" s="397">
        <v>18603071</v>
      </c>
      <c r="H433" s="401"/>
    </row>
    <row r="434" spans="1:8">
      <c r="A434" s="394" t="s">
        <v>2018</v>
      </c>
      <c r="B434" s="397" t="s">
        <v>2011</v>
      </c>
      <c r="C434" s="398">
        <v>1346917.5</v>
      </c>
      <c r="D434" s="397" t="s">
        <v>2018</v>
      </c>
      <c r="H434" s="401"/>
    </row>
    <row r="435" spans="1:8">
      <c r="A435" s="397">
        <v>18603081</v>
      </c>
      <c r="B435" s="397" t="s">
        <v>2021</v>
      </c>
      <c r="C435" s="398">
        <v>10000</v>
      </c>
      <c r="D435" s="397">
        <v>18603081</v>
      </c>
      <c r="H435" s="401"/>
    </row>
    <row r="436" spans="1:8">
      <c r="A436" s="397">
        <v>18603091</v>
      </c>
      <c r="B436" s="397" t="s">
        <v>2022</v>
      </c>
      <c r="C436" s="398">
        <v>12500</v>
      </c>
      <c r="D436" s="397">
        <v>18603091</v>
      </c>
      <c r="H436" s="401"/>
    </row>
    <row r="437" spans="1:8">
      <c r="A437" s="397">
        <v>18605011</v>
      </c>
      <c r="B437" s="397" t="s">
        <v>1974</v>
      </c>
      <c r="C437" s="398">
        <v>2259776.12</v>
      </c>
      <c r="D437" s="397">
        <v>18605011</v>
      </c>
      <c r="H437" s="401"/>
    </row>
    <row r="438" spans="1:8">
      <c r="A438" s="397">
        <v>18605021</v>
      </c>
      <c r="B438" s="397" t="s">
        <v>2023</v>
      </c>
      <c r="C438" s="398">
        <v>5618718.79</v>
      </c>
      <c r="D438" s="397">
        <v>18605021</v>
      </c>
      <c r="H438" s="401"/>
    </row>
    <row r="439" spans="1:8">
      <c r="A439" s="397">
        <v>18605031</v>
      </c>
      <c r="B439" s="397" t="s">
        <v>2040</v>
      </c>
      <c r="C439" s="398">
        <v>1703189.64</v>
      </c>
      <c r="D439" s="397">
        <v>18605031</v>
      </c>
      <c r="H439" s="401"/>
    </row>
    <row r="440" spans="1:8">
      <c r="A440" s="397">
        <v>18608001</v>
      </c>
      <c r="B440" s="397" t="s">
        <v>856</v>
      </c>
      <c r="C440" s="398">
        <v>406899.88</v>
      </c>
      <c r="D440" s="397">
        <v>18608001</v>
      </c>
      <c r="H440" s="401"/>
    </row>
    <row r="441" spans="1:8">
      <c r="A441" s="397">
        <v>18608002</v>
      </c>
      <c r="B441" s="397" t="s">
        <v>1887</v>
      </c>
      <c r="C441" s="398">
        <v>164380.14000000001</v>
      </c>
      <c r="D441" s="397">
        <v>18608002</v>
      </c>
      <c r="H441" s="401"/>
    </row>
    <row r="442" spans="1:8">
      <c r="A442" s="397">
        <v>18608011</v>
      </c>
      <c r="B442" s="397" t="s">
        <v>857</v>
      </c>
      <c r="C442" s="398">
        <v>347606.7</v>
      </c>
      <c r="D442" s="397">
        <v>18608011</v>
      </c>
      <c r="H442" s="401"/>
    </row>
    <row r="443" spans="1:8">
      <c r="A443" s="397">
        <v>18608012</v>
      </c>
      <c r="B443" s="397" t="s">
        <v>1883</v>
      </c>
      <c r="C443" s="398">
        <v>219526.17</v>
      </c>
      <c r="D443" s="397">
        <v>18608012</v>
      </c>
      <c r="H443" s="401"/>
    </row>
    <row r="444" spans="1:8">
      <c r="A444" s="397">
        <v>18608021</v>
      </c>
      <c r="B444" s="397" t="s">
        <v>858</v>
      </c>
      <c r="C444" s="398">
        <v>2254508.17</v>
      </c>
      <c r="D444" s="397">
        <v>18608021</v>
      </c>
      <c r="H444" s="401"/>
    </row>
    <row r="445" spans="1:8">
      <c r="A445" s="397">
        <v>18608031</v>
      </c>
      <c r="B445" s="397" t="s">
        <v>859</v>
      </c>
      <c r="C445" s="398">
        <v>50000</v>
      </c>
      <c r="D445" s="397">
        <v>18608031</v>
      </c>
      <c r="H445" s="401"/>
    </row>
    <row r="446" spans="1:8">
      <c r="A446" s="397">
        <v>18608041</v>
      </c>
      <c r="B446" s="397" t="s">
        <v>870</v>
      </c>
      <c r="C446" s="398">
        <v>2148875.38</v>
      </c>
      <c r="D446" s="397">
        <v>18608041</v>
      </c>
      <c r="H446" s="401"/>
    </row>
    <row r="447" spans="1:8">
      <c r="A447" s="397">
        <v>18608051</v>
      </c>
      <c r="B447" s="397" t="s">
        <v>860</v>
      </c>
      <c r="C447" s="398">
        <v>2878949.83</v>
      </c>
      <c r="D447" s="397">
        <v>18608051</v>
      </c>
      <c r="H447" s="401"/>
    </row>
    <row r="448" spans="1:8">
      <c r="A448" s="397">
        <v>18608062</v>
      </c>
      <c r="B448" s="397" t="s">
        <v>245</v>
      </c>
      <c r="C448" s="398">
        <v>-50267724.640000001</v>
      </c>
      <c r="D448" s="397">
        <v>18608062</v>
      </c>
      <c r="H448" s="401"/>
    </row>
    <row r="449" spans="1:8">
      <c r="A449" s="397">
        <v>18608081</v>
      </c>
      <c r="B449" s="397" t="s">
        <v>861</v>
      </c>
      <c r="C449" s="398">
        <v>659654.59</v>
      </c>
      <c r="D449" s="397">
        <v>18608081</v>
      </c>
      <c r="H449" s="401"/>
    </row>
    <row r="450" spans="1:8">
      <c r="A450" s="397">
        <v>18608111</v>
      </c>
      <c r="B450" s="397" t="s">
        <v>862</v>
      </c>
      <c r="C450" s="398">
        <v>250000</v>
      </c>
      <c r="D450" s="397">
        <v>18608111</v>
      </c>
      <c r="H450" s="401"/>
    </row>
    <row r="451" spans="1:8">
      <c r="A451" s="397">
        <v>18608112</v>
      </c>
      <c r="B451" s="397" t="s">
        <v>871</v>
      </c>
      <c r="C451" s="398">
        <v>38809428.119999997</v>
      </c>
      <c r="D451" s="397">
        <v>18608112</v>
      </c>
      <c r="H451" s="401"/>
    </row>
    <row r="452" spans="1:8">
      <c r="A452" s="397">
        <v>18608141</v>
      </c>
      <c r="B452" s="397" t="s">
        <v>835</v>
      </c>
      <c r="C452" s="398">
        <v>224879.76</v>
      </c>
      <c r="D452" s="397">
        <v>18608141</v>
      </c>
      <c r="H452" s="401"/>
    </row>
    <row r="453" spans="1:8">
      <c r="A453" s="397">
        <v>18608151</v>
      </c>
      <c r="B453" s="397" t="s">
        <v>888</v>
      </c>
      <c r="C453" s="398">
        <v>75000</v>
      </c>
      <c r="D453" s="397">
        <v>18608151</v>
      </c>
      <c r="H453" s="401"/>
    </row>
    <row r="454" spans="1:8">
      <c r="A454" s="397">
        <v>18608171</v>
      </c>
      <c r="B454" s="397" t="s">
        <v>1618</v>
      </c>
      <c r="C454" s="398">
        <v>212588.68</v>
      </c>
      <c r="D454" s="397">
        <v>18608171</v>
      </c>
      <c r="H454" s="401"/>
    </row>
    <row r="455" spans="1:8">
      <c r="A455" s="397">
        <v>18608181</v>
      </c>
      <c r="B455" s="397" t="s">
        <v>1258</v>
      </c>
      <c r="C455" s="398">
        <v>50000</v>
      </c>
      <c r="D455" s="397">
        <v>18608181</v>
      </c>
      <c r="H455" s="401"/>
    </row>
    <row r="456" spans="1:8">
      <c r="A456" s="397">
        <v>18608191</v>
      </c>
      <c r="B456" s="397" t="s">
        <v>1263</v>
      </c>
      <c r="C456" s="398">
        <v>400495.47</v>
      </c>
      <c r="D456" s="397">
        <v>18608191</v>
      </c>
      <c r="H456" s="401"/>
    </row>
    <row r="457" spans="1:8">
      <c r="A457" s="397">
        <v>18608211</v>
      </c>
      <c r="B457" s="397" t="s">
        <v>1619</v>
      </c>
      <c r="C457" s="398">
        <v>111880.23</v>
      </c>
      <c r="D457" s="397">
        <v>18608211</v>
      </c>
      <c r="H457" s="401"/>
    </row>
    <row r="458" spans="1:8">
      <c r="A458" s="397">
        <v>18608212</v>
      </c>
      <c r="B458" s="397" t="s">
        <v>872</v>
      </c>
      <c r="C458" s="398">
        <v>1461848.9</v>
      </c>
      <c r="D458" s="397">
        <v>18608212</v>
      </c>
      <c r="H458" s="401"/>
    </row>
    <row r="459" spans="1:8">
      <c r="A459" s="397">
        <v>18608221</v>
      </c>
      <c r="B459" s="397" t="s">
        <v>1369</v>
      </c>
      <c r="C459" s="398">
        <v>140859.12</v>
      </c>
      <c r="D459" s="397">
        <v>18608221</v>
      </c>
      <c r="H459" s="401"/>
    </row>
    <row r="460" spans="1:8">
      <c r="A460" s="397">
        <v>18608231</v>
      </c>
      <c r="B460" s="397" t="s">
        <v>1464</v>
      </c>
      <c r="C460" s="398">
        <v>240952.42</v>
      </c>
      <c r="D460" s="397">
        <v>18608231</v>
      </c>
      <c r="H460" s="401"/>
    </row>
    <row r="461" spans="1:8">
      <c r="A461" s="397">
        <v>18608241</v>
      </c>
      <c r="B461" s="397" t="s">
        <v>1370</v>
      </c>
      <c r="C461" s="398">
        <v>96000</v>
      </c>
      <c r="D461" s="397">
        <v>18608241</v>
      </c>
      <c r="H461" s="401"/>
    </row>
    <row r="462" spans="1:8">
      <c r="A462" s="397">
        <v>18608312</v>
      </c>
      <c r="B462" s="397" t="s">
        <v>873</v>
      </c>
      <c r="C462" s="398">
        <v>3949045.03</v>
      </c>
      <c r="D462" s="397">
        <v>18608312</v>
      </c>
      <c r="H462" s="401"/>
    </row>
    <row r="463" spans="1:8">
      <c r="A463" s="397">
        <v>18608412</v>
      </c>
      <c r="B463" s="397" t="s">
        <v>1593</v>
      </c>
      <c r="C463" s="398">
        <v>2651381.7400000002</v>
      </c>
      <c r="D463" s="397">
        <v>18608412</v>
      </c>
      <c r="H463" s="401"/>
    </row>
    <row r="464" spans="1:8">
      <c r="A464" s="397">
        <v>18608612</v>
      </c>
      <c r="B464" s="397" t="s">
        <v>874</v>
      </c>
      <c r="C464" s="398">
        <v>776531.8</v>
      </c>
      <c r="D464" s="397">
        <v>18608612</v>
      </c>
      <c r="H464" s="401"/>
    </row>
    <row r="465" spans="1:8">
      <c r="A465" s="397">
        <v>18608712</v>
      </c>
      <c r="B465" s="397" t="s">
        <v>875</v>
      </c>
      <c r="C465" s="398">
        <v>5358520.29</v>
      </c>
      <c r="D465" s="397">
        <v>18608712</v>
      </c>
      <c r="H465" s="401"/>
    </row>
    <row r="466" spans="1:8">
      <c r="A466" s="397">
        <v>18608752</v>
      </c>
      <c r="B466" s="397" t="s">
        <v>876</v>
      </c>
      <c r="C466" s="398">
        <v>935530</v>
      </c>
      <c r="D466" s="397">
        <v>18608752</v>
      </c>
      <c r="H466" s="401"/>
    </row>
    <row r="467" spans="1:8">
      <c r="A467" s="397">
        <v>18608772</v>
      </c>
      <c r="B467" s="397" t="s">
        <v>1763</v>
      </c>
      <c r="C467" s="398">
        <v>-3488999.1</v>
      </c>
      <c r="D467" s="397">
        <v>18608772</v>
      </c>
      <c r="H467" s="401"/>
    </row>
    <row r="468" spans="1:8">
      <c r="A468" s="397">
        <v>18608782</v>
      </c>
      <c r="B468" s="397" t="s">
        <v>1764</v>
      </c>
      <c r="C468" s="398">
        <v>-801550.75</v>
      </c>
      <c r="D468" s="397">
        <v>18608782</v>
      </c>
      <c r="H468" s="401"/>
    </row>
    <row r="469" spans="1:8">
      <c r="A469" s="397">
        <v>18608792</v>
      </c>
      <c r="B469" s="397" t="s">
        <v>1765</v>
      </c>
      <c r="C469" s="398">
        <v>-160310.15</v>
      </c>
      <c r="D469" s="397">
        <v>18608792</v>
      </c>
      <c r="H469" s="401"/>
    </row>
    <row r="470" spans="1:8">
      <c r="A470" s="397">
        <v>18609312</v>
      </c>
      <c r="B470" s="397" t="s">
        <v>1584</v>
      </c>
      <c r="C470" s="398">
        <v>12405154.710000001</v>
      </c>
      <c r="D470" s="397">
        <v>18609312</v>
      </c>
      <c r="H470" s="401"/>
    </row>
    <row r="471" spans="1:8">
      <c r="A471" s="397">
        <v>18609422</v>
      </c>
      <c r="B471" s="397" t="s">
        <v>1384</v>
      </c>
      <c r="C471" s="398">
        <v>22056206.390000001</v>
      </c>
      <c r="D471" s="397">
        <v>18609422</v>
      </c>
      <c r="H471" s="401"/>
    </row>
    <row r="472" spans="1:8">
      <c r="A472" s="397">
        <v>18609432</v>
      </c>
      <c r="B472" s="397" t="s">
        <v>1592</v>
      </c>
      <c r="C472" s="398">
        <v>5148299.67</v>
      </c>
      <c r="D472" s="397">
        <v>18609432</v>
      </c>
      <c r="H472" s="401"/>
    </row>
    <row r="473" spans="1:8">
      <c r="A473" s="397">
        <v>18609512</v>
      </c>
      <c r="B473" s="397" t="s">
        <v>2041</v>
      </c>
      <c r="C473" s="398">
        <v>17696.75</v>
      </c>
      <c r="D473" s="397">
        <v>18609512</v>
      </c>
      <c r="H473" s="401"/>
    </row>
    <row r="474" spans="1:8">
      <c r="A474" s="397">
        <v>18609532</v>
      </c>
      <c r="B474" s="397" t="s">
        <v>877</v>
      </c>
      <c r="C474" s="398">
        <v>231369.84</v>
      </c>
      <c r="D474" s="397">
        <v>18609532</v>
      </c>
      <c r="H474" s="401"/>
    </row>
    <row r="475" spans="1:8">
      <c r="A475" s="397">
        <v>18609542</v>
      </c>
      <c r="B475" s="397" t="s">
        <v>513</v>
      </c>
      <c r="C475" s="398">
        <v>1254241.07</v>
      </c>
      <c r="D475" s="397">
        <v>18609542</v>
      </c>
      <c r="H475" s="401"/>
    </row>
    <row r="476" spans="1:8">
      <c r="A476" s="397">
        <v>18609572</v>
      </c>
      <c r="B476" s="397" t="s">
        <v>1380</v>
      </c>
      <c r="C476" s="398">
        <v>609250</v>
      </c>
      <c r="D476" s="397">
        <v>18609572</v>
      </c>
      <c r="H476" s="401"/>
    </row>
    <row r="477" spans="1:8">
      <c r="A477" s="397">
        <v>18609582</v>
      </c>
      <c r="B477" s="397" t="s">
        <v>1381</v>
      </c>
      <c r="C477" s="398">
        <v>1919341.5</v>
      </c>
      <c r="D477" s="397">
        <v>18609582</v>
      </c>
      <c r="H477" s="401"/>
    </row>
    <row r="478" spans="1:8">
      <c r="A478" s="397">
        <v>18609592</v>
      </c>
      <c r="B478" s="397" t="s">
        <v>1382</v>
      </c>
      <c r="C478" s="398">
        <v>3299692.33</v>
      </c>
      <c r="D478" s="397">
        <v>18609592</v>
      </c>
      <c r="H478" s="401"/>
    </row>
    <row r="479" spans="1:8">
      <c r="A479" s="397">
        <v>18609602</v>
      </c>
      <c r="B479" s="397" t="s">
        <v>1383</v>
      </c>
      <c r="C479" s="398">
        <v>236796.87</v>
      </c>
      <c r="D479" s="397">
        <v>18609602</v>
      </c>
      <c r="H479" s="401"/>
    </row>
    <row r="480" spans="1:8">
      <c r="A480" s="397">
        <v>18609622</v>
      </c>
      <c r="B480" s="397" t="s">
        <v>1385</v>
      </c>
      <c r="C480" s="398">
        <v>1300000</v>
      </c>
      <c r="D480" s="397">
        <v>18609622</v>
      </c>
      <c r="H480" s="401"/>
    </row>
    <row r="481" spans="1:8">
      <c r="A481" s="397">
        <v>18609642</v>
      </c>
      <c r="B481" s="397" t="s">
        <v>1386</v>
      </c>
      <c r="C481" s="398">
        <v>2445223.31</v>
      </c>
      <c r="D481" s="397">
        <v>18609642</v>
      </c>
      <c r="H481" s="401"/>
    </row>
    <row r="482" spans="1:8">
      <c r="A482" s="397">
        <v>18609652</v>
      </c>
      <c r="B482" s="397" t="s">
        <v>1387</v>
      </c>
      <c r="C482" s="398">
        <v>2050000</v>
      </c>
      <c r="D482" s="397">
        <v>18609652</v>
      </c>
      <c r="H482" s="401"/>
    </row>
    <row r="483" spans="1:8">
      <c r="A483" s="397">
        <v>18609662</v>
      </c>
      <c r="B483" s="397" t="s">
        <v>1388</v>
      </c>
      <c r="C483" s="398">
        <v>519371.25</v>
      </c>
      <c r="D483" s="397">
        <v>18609662</v>
      </c>
      <c r="H483" s="401"/>
    </row>
    <row r="484" spans="1:8">
      <c r="A484" s="397">
        <v>18609672</v>
      </c>
      <c r="B484" s="397" t="s">
        <v>1389</v>
      </c>
      <c r="C484" s="398">
        <v>200000</v>
      </c>
      <c r="D484" s="397">
        <v>18609672</v>
      </c>
      <c r="H484" s="401"/>
    </row>
    <row r="485" spans="1:8">
      <c r="A485" s="397">
        <v>18609682</v>
      </c>
      <c r="B485" s="397" t="s">
        <v>1406</v>
      </c>
      <c r="C485" s="398">
        <v>140000</v>
      </c>
      <c r="D485" s="397">
        <v>18609682</v>
      </c>
      <c r="H485" s="401"/>
    </row>
    <row r="486" spans="1:8">
      <c r="A486" s="397">
        <v>18609692</v>
      </c>
      <c r="B486" s="397" t="s">
        <v>1407</v>
      </c>
      <c r="C486" s="398">
        <v>100000</v>
      </c>
      <c r="D486" s="397">
        <v>18609692</v>
      </c>
      <c r="H486" s="401"/>
    </row>
    <row r="487" spans="1:8">
      <c r="A487" s="397">
        <v>18609801</v>
      </c>
      <c r="B487" s="397" t="s">
        <v>1304</v>
      </c>
      <c r="C487" s="398">
        <v>163563</v>
      </c>
      <c r="D487" s="397">
        <v>18609801</v>
      </c>
      <c r="H487" s="401"/>
    </row>
    <row r="488" spans="1:8">
      <c r="A488" s="397">
        <v>18609821</v>
      </c>
      <c r="B488" s="397" t="s">
        <v>557</v>
      </c>
      <c r="C488" s="398">
        <v>850764.05</v>
      </c>
      <c r="D488" s="397">
        <v>18609821</v>
      </c>
      <c r="H488" s="401"/>
    </row>
    <row r="489" spans="1:8">
      <c r="A489" s="397">
        <v>18609841</v>
      </c>
      <c r="B489" s="397" t="s">
        <v>1497</v>
      </c>
      <c r="C489" s="398">
        <v>1449786</v>
      </c>
      <c r="D489" s="397">
        <v>18609841</v>
      </c>
      <c r="H489" s="401"/>
    </row>
    <row r="490" spans="1:8">
      <c r="A490" s="397">
        <v>18609861</v>
      </c>
      <c r="B490" s="397" t="s">
        <v>1305</v>
      </c>
      <c r="C490" s="398">
        <v>1406897.95</v>
      </c>
      <c r="D490" s="397">
        <v>18609861</v>
      </c>
      <c r="H490" s="401"/>
    </row>
    <row r="491" spans="1:8">
      <c r="A491" s="397">
        <v>18630031</v>
      </c>
      <c r="B491" s="397" t="s">
        <v>1038</v>
      </c>
      <c r="C491" s="398">
        <v>256673.31</v>
      </c>
      <c r="D491" s="397">
        <v>18630031</v>
      </c>
      <c r="H491" s="401"/>
    </row>
    <row r="492" spans="1:8">
      <c r="A492" s="397">
        <v>18700032</v>
      </c>
      <c r="B492" s="397" t="s">
        <v>1425</v>
      </c>
      <c r="C492" s="398">
        <v>316253.37</v>
      </c>
      <c r="D492" s="397">
        <v>18700032</v>
      </c>
      <c r="H492" s="401"/>
    </row>
    <row r="493" spans="1:8">
      <c r="A493" s="397">
        <v>18700041</v>
      </c>
      <c r="B493" s="397" t="s">
        <v>1172</v>
      </c>
      <c r="C493" s="398">
        <v>274239</v>
      </c>
      <c r="D493" s="397">
        <v>18700041</v>
      </c>
      <c r="H493" s="401"/>
    </row>
    <row r="494" spans="1:8">
      <c r="A494" s="397">
        <v>18700062</v>
      </c>
      <c r="B494" s="397" t="s">
        <v>1426</v>
      </c>
      <c r="C494" s="398">
        <v>-2718.73</v>
      </c>
      <c r="D494" s="397">
        <v>18700062</v>
      </c>
      <c r="H494" s="401"/>
    </row>
    <row r="495" spans="1:8">
      <c r="A495" s="397">
        <v>18700071</v>
      </c>
      <c r="B495" s="397" t="s">
        <v>1427</v>
      </c>
      <c r="C495" s="398">
        <v>-10602.95</v>
      </c>
      <c r="D495" s="397">
        <v>18700071</v>
      </c>
      <c r="H495" s="401"/>
    </row>
    <row r="496" spans="1:8">
      <c r="A496" s="397">
        <v>18900013</v>
      </c>
      <c r="B496" s="397" t="s">
        <v>326</v>
      </c>
      <c r="C496" s="398">
        <v>26766</v>
      </c>
      <c r="D496" s="397">
        <v>18900013</v>
      </c>
      <c r="H496" s="401"/>
    </row>
    <row r="497" spans="1:8">
      <c r="A497" s="397">
        <v>18900173</v>
      </c>
      <c r="B497" s="397" t="s">
        <v>258</v>
      </c>
      <c r="C497" s="398">
        <v>1463628.02</v>
      </c>
      <c r="D497" s="397">
        <v>18900173</v>
      </c>
      <c r="H497" s="401"/>
    </row>
    <row r="498" spans="1:8">
      <c r="A498" s="397">
        <v>18900183</v>
      </c>
      <c r="B498" s="397" t="s">
        <v>167</v>
      </c>
      <c r="C498" s="398">
        <v>341730.65</v>
      </c>
      <c r="D498" s="397">
        <v>18900183</v>
      </c>
      <c r="H498" s="401"/>
    </row>
    <row r="499" spans="1:8">
      <c r="A499" s="397">
        <v>18900193</v>
      </c>
      <c r="B499" s="397" t="s">
        <v>261</v>
      </c>
      <c r="C499" s="398">
        <v>2757649.66</v>
      </c>
      <c r="D499" s="397">
        <v>18900193</v>
      </c>
      <c r="H499" s="401"/>
    </row>
    <row r="500" spans="1:8">
      <c r="A500" s="397">
        <v>18900243</v>
      </c>
      <c r="B500" s="397" t="s">
        <v>1009</v>
      </c>
      <c r="C500" s="398">
        <v>10787.66</v>
      </c>
      <c r="D500" s="397">
        <v>18900243</v>
      </c>
      <c r="H500" s="401"/>
    </row>
    <row r="501" spans="1:8">
      <c r="A501" s="397">
        <v>18900253</v>
      </c>
      <c r="B501" s="397" t="s">
        <v>1006</v>
      </c>
      <c r="C501" s="398">
        <v>716316.99</v>
      </c>
      <c r="D501" s="397">
        <v>18900253</v>
      </c>
      <c r="H501" s="401"/>
    </row>
    <row r="502" spans="1:8">
      <c r="A502" s="397">
        <v>18900263</v>
      </c>
      <c r="B502" s="397" t="s">
        <v>1007</v>
      </c>
      <c r="C502" s="398">
        <v>544341.78</v>
      </c>
      <c r="D502" s="397">
        <v>18900263</v>
      </c>
      <c r="H502" s="401"/>
    </row>
    <row r="503" spans="1:8">
      <c r="A503" s="397">
        <v>18900273</v>
      </c>
      <c r="B503" s="397" t="s">
        <v>400</v>
      </c>
      <c r="C503" s="398">
        <v>1666750.26</v>
      </c>
      <c r="D503" s="397">
        <v>18900273</v>
      </c>
      <c r="H503" s="401"/>
    </row>
    <row r="504" spans="1:8">
      <c r="A504" s="397">
        <v>18900283</v>
      </c>
      <c r="B504" s="397" t="s">
        <v>272</v>
      </c>
      <c r="C504" s="398">
        <v>508690.95</v>
      </c>
      <c r="D504" s="397">
        <v>18900283</v>
      </c>
      <c r="H504" s="401"/>
    </row>
    <row r="505" spans="1:8">
      <c r="A505" s="397">
        <v>18900293</v>
      </c>
      <c r="B505" s="397" t="s">
        <v>181</v>
      </c>
      <c r="C505" s="398">
        <v>7512.29</v>
      </c>
      <c r="D505" s="397">
        <v>18900293</v>
      </c>
      <c r="H505" s="401"/>
    </row>
    <row r="506" spans="1:8">
      <c r="A506" s="397">
        <v>18900303</v>
      </c>
      <c r="B506" s="397" t="s">
        <v>404</v>
      </c>
      <c r="C506" s="398">
        <v>17527.650000000001</v>
      </c>
      <c r="D506" s="397">
        <v>18900303</v>
      </c>
      <c r="H506" s="401"/>
    </row>
    <row r="507" spans="1:8">
      <c r="A507" s="397">
        <v>18900323</v>
      </c>
      <c r="B507" s="397" t="s">
        <v>325</v>
      </c>
      <c r="C507" s="398">
        <v>453021.54</v>
      </c>
      <c r="D507" s="397">
        <v>18900323</v>
      </c>
      <c r="H507" s="401"/>
    </row>
    <row r="508" spans="1:8">
      <c r="A508" s="397">
        <v>18900353</v>
      </c>
      <c r="B508" s="397" t="s">
        <v>526</v>
      </c>
      <c r="C508" s="398">
        <v>87025.07</v>
      </c>
      <c r="D508" s="397">
        <v>18900353</v>
      </c>
      <c r="H508" s="401"/>
    </row>
    <row r="509" spans="1:8">
      <c r="A509" s="397">
        <v>18900373</v>
      </c>
      <c r="B509" s="397" t="s">
        <v>517</v>
      </c>
      <c r="C509" s="398">
        <v>4153867.11</v>
      </c>
      <c r="D509" s="397">
        <v>18900373</v>
      </c>
      <c r="H509" s="401"/>
    </row>
    <row r="510" spans="1:8">
      <c r="A510" s="397">
        <v>18900383</v>
      </c>
      <c r="B510" s="397" t="s">
        <v>514</v>
      </c>
      <c r="C510" s="398">
        <v>381909.69</v>
      </c>
      <c r="D510" s="397">
        <v>18900383</v>
      </c>
      <c r="H510" s="401"/>
    </row>
    <row r="511" spans="1:8">
      <c r="A511" s="397">
        <v>18900393</v>
      </c>
      <c r="B511" s="397" t="s">
        <v>1331</v>
      </c>
      <c r="C511" s="398">
        <v>14585561.810000001</v>
      </c>
      <c r="D511" s="397">
        <v>18900393</v>
      </c>
      <c r="H511" s="401"/>
    </row>
    <row r="512" spans="1:8">
      <c r="A512" s="397">
        <v>18900403</v>
      </c>
      <c r="B512" s="397" t="s">
        <v>1585</v>
      </c>
      <c r="C512" s="398">
        <v>168805.35</v>
      </c>
      <c r="D512" s="397">
        <v>18900403</v>
      </c>
      <c r="H512" s="401"/>
    </row>
    <row r="513" spans="1:8">
      <c r="A513" s="397">
        <v>18900413</v>
      </c>
      <c r="B513" s="397" t="s">
        <v>1589</v>
      </c>
      <c r="C513" s="398">
        <v>221732.4</v>
      </c>
      <c r="D513" s="397">
        <v>18900413</v>
      </c>
      <c r="H513" s="401"/>
    </row>
    <row r="514" spans="1:8">
      <c r="A514" s="397">
        <v>18900423</v>
      </c>
      <c r="B514" s="397" t="s">
        <v>1586</v>
      </c>
      <c r="C514" s="398">
        <v>883814.93</v>
      </c>
      <c r="D514" s="397">
        <v>18900423</v>
      </c>
      <c r="H514" s="401"/>
    </row>
    <row r="515" spans="1:8">
      <c r="A515" s="397">
        <v>18900433</v>
      </c>
      <c r="B515" s="397" t="s">
        <v>1671</v>
      </c>
      <c r="C515" s="398">
        <v>4711278.25</v>
      </c>
      <c r="D515" s="397">
        <v>18900433</v>
      </c>
      <c r="H515" s="401"/>
    </row>
    <row r="516" spans="1:8">
      <c r="A516" s="397">
        <v>18900443</v>
      </c>
      <c r="B516" s="397" t="s">
        <v>1856</v>
      </c>
      <c r="C516" s="398">
        <v>107399.57</v>
      </c>
      <c r="D516" s="397">
        <v>18900443</v>
      </c>
      <c r="H516" s="401"/>
    </row>
    <row r="517" spans="1:8">
      <c r="A517" s="397">
        <v>18900451</v>
      </c>
      <c r="B517" s="397" t="s">
        <v>1909</v>
      </c>
      <c r="C517" s="398">
        <v>36424.050000000003</v>
      </c>
      <c r="D517" s="397">
        <v>18900451</v>
      </c>
      <c r="H517" s="401"/>
    </row>
    <row r="518" spans="1:8">
      <c r="A518" s="397">
        <v>18900452</v>
      </c>
      <c r="B518" s="397" t="s">
        <v>1909</v>
      </c>
      <c r="C518" s="398">
        <v>22324.400000000001</v>
      </c>
      <c r="D518" s="397">
        <v>18900452</v>
      </c>
      <c r="H518" s="401"/>
    </row>
    <row r="519" spans="1:8">
      <c r="A519" s="397">
        <v>18900533</v>
      </c>
      <c r="B519" s="397" t="s">
        <v>1672</v>
      </c>
      <c r="C519" s="398">
        <v>796215.07</v>
      </c>
      <c r="D519" s="397">
        <v>18900533</v>
      </c>
      <c r="H519" s="401"/>
    </row>
    <row r="520" spans="1:8">
      <c r="A520" s="397">
        <v>19000003</v>
      </c>
      <c r="B520" s="397" t="s">
        <v>45</v>
      </c>
      <c r="C520" s="398">
        <v>3453726.55</v>
      </c>
      <c r="D520" s="397">
        <v>19000003</v>
      </c>
      <c r="H520" s="401"/>
    </row>
    <row r="521" spans="1:8">
      <c r="A521" s="397">
        <v>19000013</v>
      </c>
      <c r="B521" s="397" t="s">
        <v>382</v>
      </c>
      <c r="C521" s="398">
        <v>2961901.49</v>
      </c>
      <c r="D521" s="397">
        <v>19000013</v>
      </c>
      <c r="H521" s="401"/>
    </row>
    <row r="522" spans="1:8">
      <c r="A522" s="397">
        <v>19000032</v>
      </c>
      <c r="B522" s="397" t="s">
        <v>979</v>
      </c>
      <c r="C522" s="398">
        <v>19569131.75</v>
      </c>
      <c r="D522" s="397">
        <v>19000032</v>
      </c>
      <c r="H522" s="401"/>
    </row>
    <row r="523" spans="1:8">
      <c r="A523" s="397">
        <v>19000042</v>
      </c>
      <c r="B523" s="397" t="s">
        <v>995</v>
      </c>
      <c r="C523" s="398">
        <v>6128828.4800000004</v>
      </c>
      <c r="D523" s="397">
        <v>19000042</v>
      </c>
      <c r="H523" s="401"/>
    </row>
    <row r="524" spans="1:8">
      <c r="A524" s="397">
        <v>19000043</v>
      </c>
      <c r="B524" s="397" t="s">
        <v>3</v>
      </c>
      <c r="C524" s="398">
        <v>8239067.2400000002</v>
      </c>
      <c r="D524" s="397">
        <v>19000043</v>
      </c>
      <c r="H524" s="401"/>
    </row>
    <row r="525" spans="1:8">
      <c r="A525" s="397">
        <v>19000081</v>
      </c>
      <c r="B525" s="397" t="s">
        <v>942</v>
      </c>
      <c r="C525" s="398">
        <v>23206850.82</v>
      </c>
      <c r="D525" s="397">
        <v>19000081</v>
      </c>
      <c r="H525" s="401"/>
    </row>
    <row r="526" spans="1:8">
      <c r="A526" s="397">
        <v>19000091</v>
      </c>
      <c r="B526" s="397" t="s">
        <v>341</v>
      </c>
      <c r="C526" s="398">
        <v>10460866.720000001</v>
      </c>
      <c r="D526" s="397">
        <v>19000091</v>
      </c>
      <c r="H526" s="401"/>
    </row>
    <row r="527" spans="1:8">
      <c r="A527" s="397">
        <v>19000093</v>
      </c>
      <c r="B527" s="397" t="s">
        <v>387</v>
      </c>
      <c r="C527" s="398">
        <v>5261345.78</v>
      </c>
      <c r="D527" s="397">
        <v>19000093</v>
      </c>
      <c r="H527" s="401"/>
    </row>
    <row r="528" spans="1:8">
      <c r="A528" s="397">
        <v>19000103</v>
      </c>
      <c r="B528" s="397" t="s">
        <v>1819</v>
      </c>
      <c r="C528" s="398">
        <v>1110326.73</v>
      </c>
      <c r="D528" s="397">
        <v>19000103</v>
      </c>
      <c r="H528" s="401"/>
    </row>
    <row r="529" spans="1:8">
      <c r="A529" s="397">
        <v>19000111</v>
      </c>
      <c r="B529" s="397" t="s">
        <v>459</v>
      </c>
      <c r="C529" s="398">
        <v>73461.22</v>
      </c>
      <c r="D529" s="397">
        <v>19000111</v>
      </c>
      <c r="H529" s="401"/>
    </row>
    <row r="530" spans="1:8">
      <c r="A530" s="397">
        <v>19000112</v>
      </c>
      <c r="B530" s="397" t="s">
        <v>1096</v>
      </c>
      <c r="C530" s="398">
        <v>41981.88</v>
      </c>
      <c r="D530" s="397">
        <v>19000112</v>
      </c>
      <c r="H530" s="401"/>
    </row>
    <row r="531" spans="1:8">
      <c r="A531" s="397">
        <v>19000122</v>
      </c>
      <c r="B531" s="397" t="s">
        <v>1200</v>
      </c>
      <c r="C531" s="398">
        <v>-90285.94</v>
      </c>
      <c r="D531" s="397">
        <v>19000122</v>
      </c>
      <c r="H531" s="401"/>
    </row>
    <row r="532" spans="1:8">
      <c r="A532" s="397">
        <v>19000133</v>
      </c>
      <c r="B532" s="397" t="s">
        <v>538</v>
      </c>
      <c r="C532" s="398">
        <v>13284628.9</v>
      </c>
      <c r="D532" s="397">
        <v>19000133</v>
      </c>
      <c r="H532" s="401"/>
    </row>
    <row r="533" spans="1:8">
      <c r="A533" s="397">
        <v>19000151</v>
      </c>
      <c r="B533" s="397" t="s">
        <v>69</v>
      </c>
      <c r="C533" s="398">
        <v>468969.6</v>
      </c>
      <c r="D533" s="397">
        <v>19000151</v>
      </c>
      <c r="H533" s="401"/>
    </row>
    <row r="534" spans="1:8">
      <c r="A534" s="397">
        <v>19000181</v>
      </c>
      <c r="B534" s="397" t="s">
        <v>500</v>
      </c>
      <c r="C534" s="398">
        <v>-1191696.23</v>
      </c>
      <c r="D534" s="397">
        <v>19000181</v>
      </c>
      <c r="H534" s="401"/>
    </row>
    <row r="535" spans="1:8">
      <c r="A535" s="397">
        <v>19000193</v>
      </c>
      <c r="B535" s="397" t="s">
        <v>1542</v>
      </c>
      <c r="C535" s="398">
        <v>721929.13</v>
      </c>
      <c r="D535" s="397">
        <v>19000193</v>
      </c>
      <c r="H535" s="401"/>
    </row>
    <row r="536" spans="1:8">
      <c r="A536" s="397">
        <v>19000251</v>
      </c>
      <c r="B536" s="397" t="s">
        <v>363</v>
      </c>
      <c r="C536" s="398">
        <v>20937.39</v>
      </c>
      <c r="D536" s="397">
        <v>19000251</v>
      </c>
      <c r="H536" s="401"/>
    </row>
    <row r="537" spans="1:8">
      <c r="A537" s="397">
        <v>19000283</v>
      </c>
      <c r="B537" s="397" t="s">
        <v>830</v>
      </c>
      <c r="C537" s="398">
        <v>1921046.83</v>
      </c>
      <c r="D537" s="397">
        <v>19000283</v>
      </c>
      <c r="H537" s="401"/>
    </row>
    <row r="538" spans="1:8">
      <c r="A538" s="397">
        <v>19000361</v>
      </c>
      <c r="B538" s="397" t="s">
        <v>573</v>
      </c>
      <c r="C538" s="398">
        <v>159437</v>
      </c>
      <c r="D538" s="397">
        <v>19000361</v>
      </c>
      <c r="H538" s="401"/>
    </row>
    <row r="539" spans="1:8">
      <c r="A539" s="397">
        <v>19000371</v>
      </c>
      <c r="B539" s="397" t="s">
        <v>574</v>
      </c>
      <c r="C539" s="398">
        <v>31194.48</v>
      </c>
      <c r="D539" s="397">
        <v>19000371</v>
      </c>
      <c r="H539" s="401"/>
    </row>
    <row r="540" spans="1:8">
      <c r="A540" s="397">
        <v>19000403</v>
      </c>
      <c r="B540" s="397" t="s">
        <v>124</v>
      </c>
      <c r="C540" s="398">
        <v>159266.35</v>
      </c>
      <c r="D540" s="397">
        <v>19000403</v>
      </c>
    </row>
    <row r="541" spans="1:8">
      <c r="A541" s="397">
        <v>19000433</v>
      </c>
      <c r="B541" s="397" t="s">
        <v>1799</v>
      </c>
      <c r="C541" s="397">
        <v>0</v>
      </c>
      <c r="D541" s="397">
        <v>19000433</v>
      </c>
      <c r="H541" s="401"/>
    </row>
    <row r="542" spans="1:8">
      <c r="A542" s="397">
        <v>19000441</v>
      </c>
      <c r="B542" s="397" t="s">
        <v>149</v>
      </c>
      <c r="C542" s="398">
        <v>4931186.3600000003</v>
      </c>
      <c r="D542" s="397">
        <v>19000441</v>
      </c>
      <c r="H542" s="401"/>
    </row>
    <row r="543" spans="1:8">
      <c r="A543" s="397">
        <v>19000443</v>
      </c>
      <c r="B543" s="397" t="s">
        <v>253</v>
      </c>
      <c r="C543" s="398">
        <v>79965652.079999998</v>
      </c>
      <c r="D543" s="397">
        <v>19000443</v>
      </c>
      <c r="H543" s="401"/>
    </row>
    <row r="544" spans="1:8">
      <c r="A544" s="397">
        <v>19000453</v>
      </c>
      <c r="B544" s="397" t="s">
        <v>254</v>
      </c>
      <c r="C544" s="398">
        <v>6443700.0999999996</v>
      </c>
      <c r="D544" s="397">
        <v>19000453</v>
      </c>
      <c r="H544" s="401"/>
    </row>
    <row r="545" spans="1:8">
      <c r="A545" s="397">
        <v>19000463</v>
      </c>
      <c r="B545" s="397" t="s">
        <v>255</v>
      </c>
      <c r="C545" s="398">
        <v>-985046.29</v>
      </c>
      <c r="D545" s="397">
        <v>19000463</v>
      </c>
      <c r="H545" s="401"/>
    </row>
    <row r="546" spans="1:8">
      <c r="A546" s="397">
        <v>19000471</v>
      </c>
      <c r="B546" s="397" t="s">
        <v>402</v>
      </c>
      <c r="C546" s="398">
        <v>3596838.34</v>
      </c>
      <c r="D546" s="397">
        <v>19000471</v>
      </c>
      <c r="H546" s="401"/>
    </row>
    <row r="547" spans="1:8">
      <c r="A547" s="397">
        <v>19000473</v>
      </c>
      <c r="B547" s="397" t="s">
        <v>1171</v>
      </c>
      <c r="C547" s="398">
        <v>2562568</v>
      </c>
      <c r="D547" s="397">
        <v>19000473</v>
      </c>
      <c r="H547" s="401"/>
    </row>
    <row r="548" spans="1:8">
      <c r="A548" s="397">
        <v>19000491</v>
      </c>
      <c r="B548" s="397" t="s">
        <v>1439</v>
      </c>
      <c r="C548" s="398">
        <v>2122305.15</v>
      </c>
      <c r="D548" s="397">
        <v>19000491</v>
      </c>
      <c r="H548" s="401"/>
    </row>
    <row r="549" spans="1:8">
      <c r="A549" s="397">
        <v>19000551</v>
      </c>
      <c r="B549" s="397" t="s">
        <v>1919</v>
      </c>
      <c r="C549" s="398">
        <v>1965399</v>
      </c>
      <c r="D549" s="397">
        <v>19000551</v>
      </c>
      <c r="H549" s="401"/>
    </row>
    <row r="550" spans="1:8">
      <c r="A550" s="397">
        <v>19000552</v>
      </c>
      <c r="B550" s="397" t="s">
        <v>1420</v>
      </c>
      <c r="C550" s="398">
        <v>684607.18</v>
      </c>
      <c r="D550" s="397">
        <v>19000552</v>
      </c>
      <c r="H550" s="401"/>
    </row>
    <row r="551" spans="1:8">
      <c r="A551" s="397">
        <v>19000553</v>
      </c>
      <c r="B551" s="397" t="s">
        <v>31</v>
      </c>
      <c r="C551" s="398">
        <v>269512.56</v>
      </c>
      <c r="D551" s="397">
        <v>19000553</v>
      </c>
      <c r="H551" s="401"/>
    </row>
    <row r="552" spans="1:8">
      <c r="A552" s="397">
        <v>19000562</v>
      </c>
      <c r="B552" s="397" t="s">
        <v>383</v>
      </c>
      <c r="C552" s="398">
        <v>1029584.5</v>
      </c>
      <c r="D552" s="397">
        <v>19000562</v>
      </c>
      <c r="H552" s="401"/>
    </row>
    <row r="553" spans="1:8">
      <c r="A553" s="397">
        <v>19000563</v>
      </c>
      <c r="B553" s="397" t="s">
        <v>1178</v>
      </c>
      <c r="C553" s="398">
        <v>4646.54</v>
      </c>
      <c r="D553" s="397">
        <v>19000563</v>
      </c>
    </row>
    <row r="554" spans="1:8">
      <c r="A554" s="397">
        <v>19000571</v>
      </c>
      <c r="B554" s="397" t="s">
        <v>70</v>
      </c>
      <c r="C554" s="397">
        <v>0</v>
      </c>
      <c r="D554" s="397">
        <v>19000571</v>
      </c>
      <c r="H554" s="401"/>
    </row>
    <row r="555" spans="1:8">
      <c r="A555" s="397">
        <v>19000572</v>
      </c>
      <c r="B555" s="397" t="s">
        <v>384</v>
      </c>
      <c r="C555" s="398">
        <v>290308.71999999997</v>
      </c>
      <c r="D555" s="397">
        <v>19000572</v>
      </c>
      <c r="H555" s="401"/>
    </row>
    <row r="556" spans="1:8">
      <c r="A556" s="397">
        <v>19000573</v>
      </c>
      <c r="B556" s="397" t="s">
        <v>1223</v>
      </c>
      <c r="C556" s="398">
        <v>293262.49</v>
      </c>
      <c r="D556" s="397">
        <v>19000573</v>
      </c>
      <c r="H556" s="401"/>
    </row>
    <row r="557" spans="1:8">
      <c r="A557" s="397">
        <v>19000581</v>
      </c>
      <c r="B557" s="397" t="s">
        <v>86</v>
      </c>
      <c r="C557" s="398">
        <v>3050945.43</v>
      </c>
      <c r="D557" s="397">
        <v>19000581</v>
      </c>
      <c r="H557" s="401"/>
    </row>
    <row r="558" spans="1:8">
      <c r="A558" s="397">
        <v>19000592</v>
      </c>
      <c r="B558" s="397" t="s">
        <v>285</v>
      </c>
      <c r="C558" s="398">
        <v>3776008.05</v>
      </c>
      <c r="D558" s="397">
        <v>19000592</v>
      </c>
      <c r="H558" s="401"/>
    </row>
    <row r="559" spans="1:8">
      <c r="A559" s="397">
        <v>19000601</v>
      </c>
      <c r="B559" s="397" t="s">
        <v>1159</v>
      </c>
      <c r="C559" s="398">
        <v>164189343</v>
      </c>
      <c r="D559" s="397">
        <v>19000601</v>
      </c>
      <c r="H559" s="401"/>
    </row>
    <row r="560" spans="1:8">
      <c r="A560" s="397">
        <v>19000621</v>
      </c>
      <c r="B560" s="397" t="s">
        <v>1186</v>
      </c>
      <c r="C560" s="398">
        <v>55644102.850000001</v>
      </c>
      <c r="D560" s="397">
        <v>19000621</v>
      </c>
      <c r="H560" s="401"/>
    </row>
    <row r="561" spans="1:8">
      <c r="A561" s="397">
        <v>19000641</v>
      </c>
      <c r="B561" s="397" t="s">
        <v>1185</v>
      </c>
      <c r="C561" s="398">
        <v>260138.85</v>
      </c>
      <c r="D561" s="397">
        <v>19000641</v>
      </c>
      <c r="H561" s="401"/>
    </row>
    <row r="562" spans="1:8">
      <c r="A562" s="397">
        <v>19000671</v>
      </c>
      <c r="B562" s="397" t="s">
        <v>1197</v>
      </c>
      <c r="C562" s="398">
        <v>32765538.120000001</v>
      </c>
      <c r="D562" s="397">
        <v>19000671</v>
      </c>
      <c r="H562" s="401"/>
    </row>
    <row r="563" spans="1:8">
      <c r="A563" s="397">
        <v>19000691</v>
      </c>
      <c r="B563" s="397" t="s">
        <v>1440</v>
      </c>
      <c r="C563" s="398">
        <v>24500</v>
      </c>
      <c r="D563" s="397">
        <v>19000691</v>
      </c>
    </row>
    <row r="564" spans="1:8">
      <c r="A564" s="397">
        <v>19000692</v>
      </c>
      <c r="B564" s="397" t="s">
        <v>621</v>
      </c>
      <c r="C564" s="397">
        <v>0</v>
      </c>
      <c r="D564" s="397">
        <v>19000692</v>
      </c>
      <c r="H564" s="401"/>
    </row>
    <row r="565" spans="1:8">
      <c r="A565" s="397">
        <v>19000711</v>
      </c>
      <c r="B565" s="397" t="s">
        <v>1097</v>
      </c>
      <c r="C565" s="398">
        <v>642911.35</v>
      </c>
      <c r="D565" s="397">
        <v>19000711</v>
      </c>
      <c r="H565" s="401"/>
    </row>
    <row r="566" spans="1:8">
      <c r="A566" s="397">
        <v>19000721</v>
      </c>
      <c r="B566" s="397" t="s">
        <v>1201</v>
      </c>
      <c r="C566" s="398">
        <v>10869.86</v>
      </c>
      <c r="D566" s="397">
        <v>19000721</v>
      </c>
      <c r="H566" s="401"/>
    </row>
    <row r="567" spans="1:8">
      <c r="A567" s="397">
        <v>19000731</v>
      </c>
      <c r="B567" s="397" t="s">
        <v>1272</v>
      </c>
      <c r="C567" s="398">
        <v>241371.66</v>
      </c>
      <c r="D567" s="397">
        <v>19000731</v>
      </c>
      <c r="H567" s="401"/>
    </row>
    <row r="568" spans="1:8">
      <c r="A568" s="397">
        <v>19000732</v>
      </c>
      <c r="B568" s="397" t="s">
        <v>1268</v>
      </c>
      <c r="C568" s="398">
        <v>157657.63</v>
      </c>
      <c r="D568" s="397">
        <v>19000732</v>
      </c>
      <c r="H568" s="401"/>
    </row>
    <row r="569" spans="1:8">
      <c r="A569" s="397">
        <v>19000741</v>
      </c>
      <c r="B569" s="397" t="s">
        <v>1301</v>
      </c>
      <c r="C569" s="398">
        <v>419268.28</v>
      </c>
      <c r="D569" s="397">
        <v>19000741</v>
      </c>
      <c r="H569" s="401"/>
    </row>
    <row r="570" spans="1:8">
      <c r="A570" s="397">
        <v>19000751</v>
      </c>
      <c r="B570" s="397" t="s">
        <v>1324</v>
      </c>
      <c r="C570" s="398">
        <v>1945348.65</v>
      </c>
      <c r="D570" s="397">
        <v>19000751</v>
      </c>
      <c r="H570" s="401"/>
    </row>
    <row r="571" spans="1:8">
      <c r="A571" s="397">
        <v>19000752</v>
      </c>
      <c r="B571" s="397" t="s">
        <v>1325</v>
      </c>
      <c r="C571" s="398">
        <v>1040588.85</v>
      </c>
      <c r="D571" s="397">
        <v>19000752</v>
      </c>
    </row>
    <row r="572" spans="1:8">
      <c r="A572" s="397">
        <v>19000761</v>
      </c>
      <c r="B572" s="397" t="s">
        <v>1341</v>
      </c>
      <c r="C572" s="397">
        <v>0</v>
      </c>
      <c r="D572" s="397">
        <v>19000761</v>
      </c>
    </row>
    <row r="573" spans="1:8">
      <c r="A573" s="397">
        <v>19000771</v>
      </c>
      <c r="B573" s="397" t="s">
        <v>1342</v>
      </c>
      <c r="C573" s="397">
        <v>0</v>
      </c>
      <c r="D573" s="397">
        <v>19000771</v>
      </c>
      <c r="H573" s="401"/>
    </row>
    <row r="574" spans="1:8">
      <c r="A574" s="397">
        <v>19000781</v>
      </c>
      <c r="B574" s="397" t="s">
        <v>1441</v>
      </c>
      <c r="C574" s="398">
        <v>2564689.9</v>
      </c>
      <c r="D574" s="397">
        <v>19000781</v>
      </c>
      <c r="H574" s="401"/>
    </row>
    <row r="575" spans="1:8">
      <c r="A575" s="397">
        <v>19000791</v>
      </c>
      <c r="B575" s="397" t="s">
        <v>1442</v>
      </c>
      <c r="C575" s="398">
        <v>427907.58</v>
      </c>
      <c r="D575" s="397">
        <v>19000791</v>
      </c>
      <c r="H575" s="401"/>
    </row>
    <row r="576" spans="1:8">
      <c r="A576" s="397">
        <v>19000801</v>
      </c>
      <c r="B576" s="397" t="s">
        <v>1443</v>
      </c>
      <c r="C576" s="398">
        <v>17147.68</v>
      </c>
      <c r="D576" s="397">
        <v>19000801</v>
      </c>
      <c r="H576" s="401"/>
    </row>
    <row r="577" spans="1:8">
      <c r="A577" s="397">
        <v>19000811</v>
      </c>
      <c r="B577" s="397" t="s">
        <v>1444</v>
      </c>
      <c r="C577" s="398">
        <v>4508.42</v>
      </c>
      <c r="D577" s="397">
        <v>19000811</v>
      </c>
      <c r="H577" s="401"/>
    </row>
    <row r="578" spans="1:8">
      <c r="A578" s="397">
        <v>19000821</v>
      </c>
      <c r="B578" s="397" t="s">
        <v>1475</v>
      </c>
      <c r="C578" s="398">
        <v>483404.64</v>
      </c>
      <c r="D578" s="397">
        <v>19000821</v>
      </c>
      <c r="H578" s="401"/>
    </row>
    <row r="579" spans="1:8">
      <c r="A579" s="397">
        <v>19000831</v>
      </c>
      <c r="B579" s="397" t="s">
        <v>1513</v>
      </c>
      <c r="C579" s="398">
        <v>836764.97</v>
      </c>
      <c r="D579" s="397">
        <v>19000831</v>
      </c>
      <c r="H579" s="401"/>
    </row>
    <row r="580" spans="1:8">
      <c r="A580" s="397">
        <v>19000841</v>
      </c>
      <c r="B580" s="397" t="s">
        <v>1543</v>
      </c>
      <c r="C580" s="398">
        <v>-450467.09</v>
      </c>
      <c r="D580" s="397">
        <v>19000841</v>
      </c>
      <c r="H580" s="401"/>
    </row>
    <row r="581" spans="1:8">
      <c r="A581" s="397">
        <v>19000851</v>
      </c>
      <c r="B581" s="397" t="s">
        <v>1655</v>
      </c>
      <c r="C581" s="398">
        <v>1041374.51</v>
      </c>
      <c r="D581" s="397">
        <v>19000851</v>
      </c>
      <c r="H581" s="401"/>
    </row>
    <row r="582" spans="1:8">
      <c r="A582" s="397">
        <v>19000861</v>
      </c>
      <c r="B582" s="397" t="s">
        <v>1700</v>
      </c>
      <c r="C582" s="398">
        <v>261846.04</v>
      </c>
      <c r="D582" s="397">
        <v>19000861</v>
      </c>
      <c r="H582" s="401"/>
    </row>
    <row r="583" spans="1:8">
      <c r="A583" s="397">
        <v>19000871</v>
      </c>
      <c r="B583" s="397" t="s">
        <v>2024</v>
      </c>
      <c r="C583" s="398">
        <v>1710071.3</v>
      </c>
      <c r="D583" s="397">
        <v>19000871</v>
      </c>
      <c r="H583" s="401"/>
    </row>
    <row r="584" spans="1:8">
      <c r="A584" s="397">
        <v>19002003</v>
      </c>
      <c r="B584" s="397" t="s">
        <v>1805</v>
      </c>
      <c r="C584" s="398">
        <v>124569262.79000001</v>
      </c>
      <c r="D584" s="397">
        <v>19002003</v>
      </c>
      <c r="H584" s="401"/>
    </row>
    <row r="585" spans="1:8">
      <c r="A585" s="397">
        <v>19003011</v>
      </c>
      <c r="B585" s="397" t="s">
        <v>1860</v>
      </c>
      <c r="C585" s="398">
        <v>1982956.85</v>
      </c>
      <c r="D585" s="397">
        <v>19003011</v>
      </c>
      <c r="H585" s="401"/>
    </row>
    <row r="586" spans="1:8">
      <c r="A586" s="397">
        <v>19003021</v>
      </c>
      <c r="B586" s="397" t="s">
        <v>1878</v>
      </c>
      <c r="C586" s="398">
        <v>574031.85</v>
      </c>
      <c r="D586" s="397">
        <v>19003021</v>
      </c>
      <c r="H586" s="401"/>
    </row>
    <row r="587" spans="1:8">
      <c r="A587" s="397">
        <v>19003031</v>
      </c>
      <c r="B587" s="397" t="s">
        <v>2025</v>
      </c>
      <c r="C587" s="398">
        <v>190258.6</v>
      </c>
      <c r="D587" s="397">
        <v>19003031</v>
      </c>
      <c r="H587" s="401"/>
    </row>
    <row r="588" spans="1:8">
      <c r="A588" s="397">
        <v>19003032</v>
      </c>
      <c r="B588" s="397" t="s">
        <v>2026</v>
      </c>
      <c r="C588" s="398">
        <v>1117289.95</v>
      </c>
      <c r="D588" s="397">
        <v>19003032</v>
      </c>
      <c r="H588" s="401"/>
    </row>
    <row r="589" spans="1:8">
      <c r="A589" s="397">
        <v>19100012</v>
      </c>
      <c r="B589" s="397" t="s">
        <v>504</v>
      </c>
      <c r="C589" s="398">
        <v>86784.05</v>
      </c>
      <c r="D589" s="397">
        <v>19100012</v>
      </c>
      <c r="H589" s="401"/>
    </row>
    <row r="590" spans="1:8">
      <c r="A590" s="397">
        <v>19100022</v>
      </c>
      <c r="B590" s="397" t="s">
        <v>338</v>
      </c>
      <c r="C590" s="398">
        <v>-28298911.710000001</v>
      </c>
      <c r="D590" s="397">
        <v>19100022</v>
      </c>
      <c r="H590" s="401"/>
    </row>
    <row r="591" spans="1:8">
      <c r="A591" s="397">
        <v>19100132</v>
      </c>
      <c r="B591" s="397" t="s">
        <v>332</v>
      </c>
      <c r="C591" s="398">
        <v>-143429.85999999999</v>
      </c>
      <c r="D591" s="397">
        <v>19100132</v>
      </c>
      <c r="H591" s="401"/>
    </row>
    <row r="592" spans="1:8">
      <c r="A592" s="397">
        <v>19100142</v>
      </c>
      <c r="B592" s="397" t="s">
        <v>333</v>
      </c>
      <c r="C592" s="398">
        <v>-771060.44</v>
      </c>
      <c r="D592" s="397">
        <v>19100142</v>
      </c>
      <c r="H592" s="401"/>
    </row>
    <row r="593" spans="1:8">
      <c r="A593" s="397">
        <v>19100152</v>
      </c>
      <c r="B593" s="397" t="s">
        <v>578</v>
      </c>
      <c r="C593" s="398">
        <v>-45564.89</v>
      </c>
      <c r="D593" s="397">
        <v>19100152</v>
      </c>
      <c r="H593" s="401"/>
    </row>
    <row r="594" spans="1:8">
      <c r="A594" s="397">
        <v>19100162</v>
      </c>
      <c r="B594" s="397" t="s">
        <v>136</v>
      </c>
      <c r="C594" s="398">
        <v>11203994.52</v>
      </c>
      <c r="D594" s="397">
        <v>19100162</v>
      </c>
      <c r="H594" s="401"/>
    </row>
    <row r="595" spans="1:8">
      <c r="A595" s="397">
        <v>20100023</v>
      </c>
      <c r="B595" s="397" t="s">
        <v>1058</v>
      </c>
      <c r="C595" s="398">
        <v>-859037.91</v>
      </c>
      <c r="D595" s="397">
        <v>20100023</v>
      </c>
      <c r="H595" s="401"/>
    </row>
    <row r="596" spans="1:8">
      <c r="A596" s="397">
        <v>20700003</v>
      </c>
      <c r="B596" s="397" t="s">
        <v>664</v>
      </c>
      <c r="C596" s="398">
        <v>-122847945.22</v>
      </c>
      <c r="D596" s="397">
        <v>20700003</v>
      </c>
      <c r="H596" s="401"/>
    </row>
    <row r="597" spans="1:8">
      <c r="A597" s="397">
        <v>20700013</v>
      </c>
      <c r="B597" s="397" t="s">
        <v>1010</v>
      </c>
      <c r="C597" s="398">
        <v>-338395484.31</v>
      </c>
      <c r="D597" s="397">
        <v>20700013</v>
      </c>
      <c r="H597" s="401"/>
    </row>
    <row r="598" spans="1:8">
      <c r="A598" s="397">
        <v>20700023</v>
      </c>
      <c r="B598" s="397" t="s">
        <v>689</v>
      </c>
      <c r="C598" s="398">
        <v>-16901820.34</v>
      </c>
      <c r="D598" s="397">
        <v>20700023</v>
      </c>
      <c r="H598" s="401"/>
    </row>
    <row r="599" spans="1:8">
      <c r="A599" s="397">
        <v>21100003</v>
      </c>
      <c r="B599" s="397" t="s">
        <v>601</v>
      </c>
      <c r="C599" s="398">
        <v>-2774705116.4699998</v>
      </c>
      <c r="D599" s="397">
        <v>21100003</v>
      </c>
      <c r="H599" s="401"/>
    </row>
    <row r="600" spans="1:8">
      <c r="A600" s="397">
        <v>21100383</v>
      </c>
      <c r="B600" s="397" t="s">
        <v>6</v>
      </c>
      <c r="C600" s="398">
        <v>-491575</v>
      </c>
      <c r="D600" s="397">
        <v>21100383</v>
      </c>
      <c r="H600" s="401"/>
    </row>
    <row r="601" spans="1:8">
      <c r="A601" s="397">
        <v>21400013</v>
      </c>
      <c r="B601" s="397" t="s">
        <v>532</v>
      </c>
      <c r="C601" s="398">
        <v>2148854.7200000002</v>
      </c>
      <c r="D601" s="397">
        <v>21400013</v>
      </c>
      <c r="H601" s="401"/>
    </row>
    <row r="602" spans="1:8">
      <c r="A602" s="397">
        <v>21400033</v>
      </c>
      <c r="B602" s="397" t="s">
        <v>533</v>
      </c>
      <c r="C602" s="398">
        <v>4985024.68</v>
      </c>
      <c r="D602" s="397">
        <v>21400033</v>
      </c>
      <c r="H602" s="401"/>
    </row>
    <row r="603" spans="1:8">
      <c r="A603" s="397">
        <v>21500023</v>
      </c>
      <c r="B603" s="397" t="s">
        <v>690</v>
      </c>
      <c r="C603" s="398">
        <v>-9346764</v>
      </c>
      <c r="D603" s="397">
        <v>21500023</v>
      </c>
      <c r="H603" s="401"/>
    </row>
    <row r="604" spans="1:8">
      <c r="A604" s="397">
        <v>21500033</v>
      </c>
      <c r="B604" s="397" t="s">
        <v>1011</v>
      </c>
      <c r="C604" s="398">
        <v>-2541813</v>
      </c>
      <c r="D604" s="397">
        <v>21500033</v>
      </c>
      <c r="H604" s="401"/>
    </row>
    <row r="605" spans="1:8">
      <c r="A605" s="397">
        <v>21600003</v>
      </c>
      <c r="B605" s="397" t="s">
        <v>192</v>
      </c>
      <c r="C605" s="398">
        <v>-361525200.63</v>
      </c>
      <c r="D605" s="397">
        <v>21600003</v>
      </c>
      <c r="H605" s="401"/>
    </row>
    <row r="606" spans="1:8">
      <c r="A606" s="397">
        <v>21600011</v>
      </c>
      <c r="B606" s="397" t="s">
        <v>1123</v>
      </c>
      <c r="C606" s="398">
        <v>53156556.740000002</v>
      </c>
      <c r="D606" s="397">
        <v>21600011</v>
      </c>
      <c r="H606" s="401"/>
    </row>
    <row r="607" spans="1:8">
      <c r="A607" s="397">
        <v>21600013</v>
      </c>
      <c r="B607" s="397" t="s">
        <v>328</v>
      </c>
      <c r="C607" s="398">
        <v>77562549.519999996</v>
      </c>
      <c r="D607" s="397">
        <v>21600013</v>
      </c>
      <c r="H607" s="401"/>
    </row>
    <row r="608" spans="1:8">
      <c r="A608" s="397">
        <v>21600023</v>
      </c>
      <c r="B608" s="397" t="s">
        <v>1012</v>
      </c>
      <c r="C608" s="398">
        <v>1755001.25</v>
      </c>
      <c r="D608" s="397">
        <v>21600023</v>
      </c>
      <c r="H608" s="401"/>
    </row>
    <row r="609" spans="1:8">
      <c r="A609" s="397">
        <v>21600033</v>
      </c>
      <c r="B609" s="397" t="s">
        <v>607</v>
      </c>
      <c r="C609" s="398">
        <v>1471103.62</v>
      </c>
      <c r="D609" s="397">
        <v>21600033</v>
      </c>
      <c r="H609" s="401"/>
    </row>
    <row r="610" spans="1:8">
      <c r="A610" s="397">
        <v>21600053</v>
      </c>
      <c r="B610" s="397" t="s">
        <v>549</v>
      </c>
      <c r="C610" s="398">
        <v>16359946.109999999</v>
      </c>
      <c r="D610" s="397">
        <v>21600053</v>
      </c>
      <c r="H610" s="401"/>
    </row>
    <row r="611" spans="1:8">
      <c r="A611" s="397">
        <v>21610013</v>
      </c>
      <c r="B611" s="397" t="s">
        <v>151</v>
      </c>
      <c r="C611" s="398">
        <v>14642154</v>
      </c>
      <c r="D611" s="397">
        <v>21610013</v>
      </c>
    </row>
    <row r="612" spans="1:8">
      <c r="A612" s="397">
        <v>21900023</v>
      </c>
      <c r="B612" s="397" t="s">
        <v>1482</v>
      </c>
      <c r="C612" s="397">
        <v>0</v>
      </c>
      <c r="D612" s="397">
        <v>21900023</v>
      </c>
    </row>
    <row r="613" spans="1:8">
      <c r="A613" s="397">
        <v>21900033</v>
      </c>
      <c r="B613" s="397" t="s">
        <v>1483</v>
      </c>
      <c r="C613" s="397">
        <v>0</v>
      </c>
      <c r="D613" s="397">
        <v>21900033</v>
      </c>
      <c r="H613" s="401"/>
    </row>
    <row r="614" spans="1:8">
      <c r="A614" s="397">
        <v>21900103</v>
      </c>
      <c r="B614" s="397" t="s">
        <v>1941</v>
      </c>
      <c r="C614" s="398">
        <v>-14983655.1</v>
      </c>
      <c r="D614" s="397">
        <v>21900103</v>
      </c>
      <c r="H614" s="401"/>
    </row>
    <row r="615" spans="1:8">
      <c r="A615" s="397">
        <v>21900113</v>
      </c>
      <c r="B615" s="397" t="s">
        <v>1942</v>
      </c>
      <c r="C615" s="398">
        <v>23540192.399999999</v>
      </c>
      <c r="D615" s="397">
        <v>21900113</v>
      </c>
      <c r="H615" s="401"/>
    </row>
    <row r="616" spans="1:8">
      <c r="A616" s="397">
        <v>21900133</v>
      </c>
      <c r="B616" s="397" t="s">
        <v>1943</v>
      </c>
      <c r="C616" s="398">
        <v>455046.7</v>
      </c>
      <c r="D616" s="397">
        <v>21900133</v>
      </c>
      <c r="H616" s="401"/>
    </row>
    <row r="617" spans="1:8">
      <c r="A617" s="397">
        <v>21900143</v>
      </c>
      <c r="B617" s="397" t="s">
        <v>1958</v>
      </c>
      <c r="C617" s="398">
        <v>228473291.65000001</v>
      </c>
      <c r="D617" s="397">
        <v>21900143</v>
      </c>
      <c r="H617" s="401"/>
    </row>
    <row r="618" spans="1:8">
      <c r="A618" s="397">
        <v>21900153</v>
      </c>
      <c r="B618" s="397" t="s">
        <v>1945</v>
      </c>
      <c r="C618" s="398">
        <v>-79965652.079999998</v>
      </c>
      <c r="D618" s="397">
        <v>21900153</v>
      </c>
      <c r="H618" s="401"/>
    </row>
    <row r="619" spans="1:8">
      <c r="A619" s="397">
        <v>21900163</v>
      </c>
      <c r="B619" s="397" t="s">
        <v>1959</v>
      </c>
      <c r="C619" s="398">
        <v>18410572</v>
      </c>
      <c r="D619" s="397">
        <v>21900163</v>
      </c>
      <c r="H619" s="401"/>
    </row>
    <row r="620" spans="1:8">
      <c r="A620" s="397">
        <v>21900173</v>
      </c>
      <c r="B620" s="397" t="s">
        <v>1947</v>
      </c>
      <c r="C620" s="398">
        <v>-6443700.1600000001</v>
      </c>
      <c r="D620" s="397">
        <v>21900173</v>
      </c>
      <c r="H620" s="401"/>
    </row>
    <row r="621" spans="1:8">
      <c r="A621" s="397">
        <v>21900183</v>
      </c>
      <c r="B621" s="397" t="s">
        <v>1948</v>
      </c>
      <c r="C621" s="398">
        <v>-2814416.65</v>
      </c>
      <c r="D621" s="397">
        <v>21900183</v>
      </c>
      <c r="H621" s="401"/>
    </row>
    <row r="622" spans="1:8">
      <c r="A622" s="397">
        <v>21900193</v>
      </c>
      <c r="B622" s="397" t="s">
        <v>1949</v>
      </c>
      <c r="C622" s="398">
        <v>985045.74</v>
      </c>
      <c r="D622" s="397">
        <v>21900193</v>
      </c>
    </row>
    <row r="623" spans="1:8">
      <c r="A623" s="397">
        <v>21900213</v>
      </c>
      <c r="B623" s="397" t="s">
        <v>769</v>
      </c>
      <c r="C623" s="397">
        <v>0</v>
      </c>
      <c r="D623" s="397">
        <v>21900213</v>
      </c>
      <c r="H623" s="401"/>
    </row>
    <row r="624" spans="1:8">
      <c r="A624" s="397">
        <v>21900223</v>
      </c>
      <c r="B624" s="397" t="s">
        <v>1933</v>
      </c>
      <c r="C624" s="398">
        <v>-159266.35</v>
      </c>
      <c r="D624" s="397">
        <v>21900223</v>
      </c>
      <c r="H624" s="401"/>
    </row>
    <row r="625" spans="1:8">
      <c r="A625" s="397">
        <v>21900233</v>
      </c>
      <c r="B625" s="397" t="s">
        <v>1902</v>
      </c>
      <c r="C625" s="398">
        <v>5244279.29</v>
      </c>
      <c r="D625" s="397">
        <v>21900233</v>
      </c>
      <c r="H625" s="401"/>
    </row>
    <row r="626" spans="1:8">
      <c r="A626" s="397">
        <v>21900243</v>
      </c>
      <c r="B626" s="397" t="s">
        <v>1950</v>
      </c>
      <c r="C626" s="398">
        <v>-8239067.3399999999</v>
      </c>
      <c r="D626" s="397">
        <v>21900243</v>
      </c>
      <c r="H626" s="401"/>
    </row>
    <row r="627" spans="1:8">
      <c r="A627" s="397">
        <v>22100353</v>
      </c>
      <c r="B627" s="397" t="s">
        <v>1046</v>
      </c>
      <c r="C627" s="398">
        <v>-10000000</v>
      </c>
      <c r="D627" s="397">
        <v>22100353</v>
      </c>
      <c r="H627" s="401"/>
    </row>
    <row r="628" spans="1:8">
      <c r="A628" s="397">
        <v>22100363</v>
      </c>
      <c r="B628" s="397" t="s">
        <v>223</v>
      </c>
      <c r="C628" s="398">
        <v>-2000000</v>
      </c>
      <c r="D628" s="397">
        <v>22100363</v>
      </c>
      <c r="H628" s="401"/>
    </row>
    <row r="629" spans="1:8">
      <c r="A629" s="397">
        <v>22100393</v>
      </c>
      <c r="B629" s="397" t="s">
        <v>224</v>
      </c>
      <c r="C629" s="398">
        <v>-15000000</v>
      </c>
      <c r="D629" s="397">
        <v>22100393</v>
      </c>
      <c r="H629" s="401"/>
    </row>
    <row r="630" spans="1:8">
      <c r="A630" s="397">
        <v>22100413</v>
      </c>
      <c r="B630" s="397" t="s">
        <v>52</v>
      </c>
      <c r="C630" s="398">
        <v>-2000000</v>
      </c>
      <c r="D630" s="397">
        <v>22100413</v>
      </c>
      <c r="H630" s="401"/>
    </row>
    <row r="631" spans="1:8">
      <c r="A631" s="397">
        <v>22100713</v>
      </c>
      <c r="B631" s="397" t="s">
        <v>246</v>
      </c>
      <c r="C631" s="398">
        <v>-300000000</v>
      </c>
      <c r="D631" s="397">
        <v>22100713</v>
      </c>
      <c r="H631" s="401"/>
    </row>
    <row r="632" spans="1:8">
      <c r="A632" s="397">
        <v>22100723</v>
      </c>
      <c r="B632" s="397" t="s">
        <v>247</v>
      </c>
      <c r="C632" s="398">
        <v>-200000000</v>
      </c>
      <c r="D632" s="397">
        <v>22100723</v>
      </c>
      <c r="H632" s="401"/>
    </row>
    <row r="633" spans="1:8">
      <c r="A633" s="397">
        <v>22100743</v>
      </c>
      <c r="B633" s="397" t="s">
        <v>675</v>
      </c>
      <c r="C633" s="398">
        <v>-100000000</v>
      </c>
      <c r="D633" s="397">
        <v>22100743</v>
      </c>
      <c r="H633" s="401"/>
    </row>
    <row r="634" spans="1:8">
      <c r="A634" s="397">
        <v>22100823</v>
      </c>
      <c r="B634" s="397" t="s">
        <v>1033</v>
      </c>
      <c r="C634" s="398">
        <v>-250000000</v>
      </c>
      <c r="D634" s="397">
        <v>22100823</v>
      </c>
      <c r="H634" s="401"/>
    </row>
    <row r="635" spans="1:8">
      <c r="A635" s="397">
        <v>22100833</v>
      </c>
      <c r="B635" s="397" t="s">
        <v>1659</v>
      </c>
      <c r="C635" s="398">
        <v>-138460000</v>
      </c>
      <c r="D635" s="397">
        <v>22100833</v>
      </c>
      <c r="H635" s="401"/>
    </row>
    <row r="636" spans="1:8">
      <c r="A636" s="397">
        <v>22100843</v>
      </c>
      <c r="B636" s="397" t="s">
        <v>1660</v>
      </c>
      <c r="C636" s="398">
        <v>-23400000</v>
      </c>
      <c r="D636" s="397">
        <v>22100843</v>
      </c>
      <c r="H636" s="401"/>
    </row>
    <row r="637" spans="1:8">
      <c r="A637" s="397">
        <v>22100853</v>
      </c>
      <c r="B637" s="397" t="s">
        <v>2042</v>
      </c>
      <c r="C637" s="398">
        <v>-425000000</v>
      </c>
      <c r="D637" s="397">
        <v>22100853</v>
      </c>
      <c r="H637" s="401"/>
    </row>
    <row r="638" spans="1:8">
      <c r="A638" s="397">
        <v>22100923</v>
      </c>
      <c r="B638" s="397" t="s">
        <v>1319</v>
      </c>
      <c r="C638" s="398">
        <v>-250000000</v>
      </c>
      <c r="D638" s="397">
        <v>22100923</v>
      </c>
      <c r="H638" s="401"/>
    </row>
    <row r="639" spans="1:8">
      <c r="A639" s="397">
        <v>22100933</v>
      </c>
      <c r="B639" s="397" t="s">
        <v>1320</v>
      </c>
      <c r="C639" s="398">
        <v>-45000000</v>
      </c>
      <c r="D639" s="397">
        <v>22100933</v>
      </c>
      <c r="H639" s="401"/>
    </row>
    <row r="640" spans="1:8">
      <c r="A640" s="397">
        <v>22100973</v>
      </c>
      <c r="B640" s="397" t="s">
        <v>87</v>
      </c>
      <c r="C640" s="398">
        <v>-250000000</v>
      </c>
      <c r="D640" s="397">
        <v>22100973</v>
      </c>
      <c r="H640" s="401"/>
    </row>
    <row r="641" spans="1:8">
      <c r="A641" s="397">
        <v>22100993</v>
      </c>
      <c r="B641" s="397" t="s">
        <v>937</v>
      </c>
      <c r="C641" s="398">
        <v>-150000000</v>
      </c>
      <c r="D641" s="397">
        <v>22100993</v>
      </c>
      <c r="H641" s="401"/>
    </row>
    <row r="642" spans="1:8">
      <c r="A642" s="397">
        <v>22101023</v>
      </c>
      <c r="B642" s="397" t="s">
        <v>519</v>
      </c>
      <c r="C642" s="398">
        <v>-250000000</v>
      </c>
      <c r="D642" s="397">
        <v>22101023</v>
      </c>
      <c r="H642" s="401"/>
    </row>
    <row r="643" spans="1:8">
      <c r="A643" s="397">
        <v>22101033</v>
      </c>
      <c r="B643" s="397" t="s">
        <v>1014</v>
      </c>
      <c r="C643" s="398">
        <v>-300000000</v>
      </c>
      <c r="D643" s="397">
        <v>22101033</v>
      </c>
      <c r="H643" s="401"/>
    </row>
    <row r="644" spans="1:8">
      <c r="A644" s="397">
        <v>22101053</v>
      </c>
      <c r="B644" s="397" t="s">
        <v>1037</v>
      </c>
      <c r="C644" s="398">
        <v>-250000000</v>
      </c>
      <c r="D644" s="397">
        <v>22101053</v>
      </c>
      <c r="H644" s="401"/>
    </row>
    <row r="645" spans="1:8">
      <c r="A645" s="397">
        <v>22101113</v>
      </c>
      <c r="B645" s="397" t="s">
        <v>848</v>
      </c>
      <c r="C645" s="398">
        <v>-350000000</v>
      </c>
      <c r="D645" s="397">
        <v>22101113</v>
      </c>
      <c r="H645" s="401"/>
    </row>
    <row r="646" spans="1:8">
      <c r="A646" s="397">
        <v>22101123</v>
      </c>
      <c r="B646" s="397" t="s">
        <v>1158</v>
      </c>
      <c r="C646" s="398">
        <v>-325000000</v>
      </c>
      <c r="D646" s="397">
        <v>22101123</v>
      </c>
      <c r="H646" s="401"/>
    </row>
    <row r="647" spans="1:8">
      <c r="A647" s="397">
        <v>22101133</v>
      </c>
      <c r="B647" s="397" t="s">
        <v>1154</v>
      </c>
      <c r="C647" s="398">
        <v>-250000000</v>
      </c>
      <c r="D647" s="397">
        <v>22101133</v>
      </c>
      <c r="H647" s="401"/>
    </row>
    <row r="648" spans="1:8">
      <c r="A648" s="397">
        <v>22101143</v>
      </c>
      <c r="B648" s="397" t="s">
        <v>1222</v>
      </c>
      <c r="C648" s="398">
        <v>-300000000</v>
      </c>
      <c r="D648" s="397">
        <v>22101143</v>
      </c>
      <c r="H648" s="401"/>
    </row>
    <row r="649" spans="1:8">
      <c r="A649" s="397">
        <v>22600083</v>
      </c>
      <c r="B649" s="397" t="s">
        <v>1218</v>
      </c>
      <c r="C649" s="398">
        <v>12930.27</v>
      </c>
      <c r="D649" s="397">
        <v>22600083</v>
      </c>
      <c r="H649" s="401"/>
    </row>
    <row r="650" spans="1:8">
      <c r="A650" s="397">
        <v>22600093</v>
      </c>
      <c r="B650" s="397" t="s">
        <v>2043</v>
      </c>
      <c r="C650" s="398">
        <v>1911614.58</v>
      </c>
      <c r="D650" s="397">
        <v>22600093</v>
      </c>
      <c r="H650" s="401"/>
    </row>
    <row r="651" spans="1:8">
      <c r="A651" s="397">
        <v>22700003</v>
      </c>
      <c r="B651" s="397" t="s">
        <v>1250</v>
      </c>
      <c r="C651" s="398">
        <v>1263015.22</v>
      </c>
      <c r="D651" s="397">
        <v>22700003</v>
      </c>
      <c r="H651" s="401"/>
    </row>
    <row r="652" spans="1:8">
      <c r="A652" s="397">
        <v>22820011</v>
      </c>
      <c r="B652" s="397" t="s">
        <v>996</v>
      </c>
      <c r="C652" s="398">
        <v>-70000</v>
      </c>
      <c r="D652" s="397">
        <v>22820011</v>
      </c>
    </row>
    <row r="653" spans="1:8">
      <c r="A653" s="397">
        <v>22820012</v>
      </c>
      <c r="B653" s="397" t="s">
        <v>997</v>
      </c>
      <c r="C653" s="397">
        <v>0</v>
      </c>
      <c r="D653" s="397">
        <v>22820012</v>
      </c>
      <c r="H653" s="401"/>
    </row>
    <row r="654" spans="1:8">
      <c r="A654" s="397">
        <v>22830003</v>
      </c>
      <c r="B654" s="397" t="s">
        <v>536</v>
      </c>
      <c r="C654" s="398">
        <v>-56366653.57</v>
      </c>
      <c r="D654" s="397">
        <v>22830003</v>
      </c>
      <c r="H654" s="401"/>
    </row>
    <row r="655" spans="1:8">
      <c r="A655" s="397">
        <v>22830013</v>
      </c>
      <c r="B655" s="397" t="s">
        <v>535</v>
      </c>
      <c r="C655" s="398">
        <v>-5648159.0199999996</v>
      </c>
      <c r="D655" s="397">
        <v>22830013</v>
      </c>
      <c r="H655" s="401"/>
    </row>
    <row r="656" spans="1:8">
      <c r="A656" s="397">
        <v>22830023</v>
      </c>
      <c r="B656" s="397" t="s">
        <v>735</v>
      </c>
      <c r="C656" s="398">
        <v>-61305879.649999999</v>
      </c>
      <c r="D656" s="397">
        <v>22830023</v>
      </c>
      <c r="H656" s="401"/>
    </row>
    <row r="657" spans="1:8">
      <c r="A657" s="397">
        <v>22830033</v>
      </c>
      <c r="B657" s="397" t="s">
        <v>1336</v>
      </c>
      <c r="C657" s="398">
        <v>-1574493.33</v>
      </c>
      <c r="D657" s="397">
        <v>22830033</v>
      </c>
    </row>
    <row r="658" spans="1:8">
      <c r="A658" s="397">
        <v>22830043</v>
      </c>
      <c r="B658" s="397" t="s">
        <v>1679</v>
      </c>
      <c r="C658" s="397">
        <v>29.23</v>
      </c>
      <c r="D658" s="397">
        <v>22830043</v>
      </c>
      <c r="H658" s="401"/>
    </row>
    <row r="659" spans="1:8">
      <c r="A659" s="397">
        <v>22830053</v>
      </c>
      <c r="B659" s="397" t="s">
        <v>1809</v>
      </c>
      <c r="C659" s="398">
        <v>-1480696.26</v>
      </c>
      <c r="D659" s="397">
        <v>22830053</v>
      </c>
      <c r="H659" s="401"/>
    </row>
    <row r="660" spans="1:8">
      <c r="A660" s="397">
        <v>22830063</v>
      </c>
      <c r="B660" s="397" t="s">
        <v>1847</v>
      </c>
      <c r="C660" s="398">
        <v>-42528</v>
      </c>
      <c r="D660" s="397">
        <v>22830063</v>
      </c>
      <c r="H660" s="401"/>
    </row>
    <row r="661" spans="1:8">
      <c r="A661" s="397">
        <v>22830073</v>
      </c>
      <c r="B661" s="397" t="s">
        <v>1848</v>
      </c>
      <c r="C661" s="398">
        <v>-74644.5</v>
      </c>
      <c r="D661" s="397">
        <v>22830073</v>
      </c>
      <c r="H661" s="401"/>
    </row>
    <row r="662" spans="1:8">
      <c r="A662" s="397">
        <v>22840012</v>
      </c>
      <c r="B662" s="397" t="s">
        <v>1408</v>
      </c>
      <c r="C662" s="398">
        <v>-609250</v>
      </c>
      <c r="D662" s="397">
        <v>22840012</v>
      </c>
      <c r="H662" s="401"/>
    </row>
    <row r="663" spans="1:8">
      <c r="A663" s="397">
        <v>22840021</v>
      </c>
      <c r="B663" s="397" t="s">
        <v>863</v>
      </c>
      <c r="C663" s="398">
        <v>-198681</v>
      </c>
      <c r="D663" s="397">
        <v>22840021</v>
      </c>
      <c r="H663" s="401"/>
    </row>
    <row r="664" spans="1:8">
      <c r="A664" s="397">
        <v>22840022</v>
      </c>
      <c r="B664" s="397" t="s">
        <v>1409</v>
      </c>
      <c r="C664" s="398">
        <v>-1919341.5</v>
      </c>
      <c r="D664" s="397">
        <v>22840022</v>
      </c>
      <c r="H664" s="401"/>
    </row>
    <row r="665" spans="1:8">
      <c r="A665" s="397">
        <v>22840031</v>
      </c>
      <c r="B665" s="397" t="s">
        <v>878</v>
      </c>
      <c r="C665" s="398">
        <v>-258000</v>
      </c>
      <c r="D665" s="397">
        <v>22840031</v>
      </c>
      <c r="H665" s="401"/>
    </row>
    <row r="666" spans="1:8">
      <c r="A666" s="397">
        <v>22840032</v>
      </c>
      <c r="B666" s="397" t="s">
        <v>1410</v>
      </c>
      <c r="C666" s="398">
        <v>-3299692.33</v>
      </c>
      <c r="D666" s="397">
        <v>22840032</v>
      </c>
      <c r="H666" s="401"/>
    </row>
    <row r="667" spans="1:8">
      <c r="A667" s="397">
        <v>22840042</v>
      </c>
      <c r="B667" s="397" t="s">
        <v>1411</v>
      </c>
      <c r="C667" s="398">
        <v>-236796.87</v>
      </c>
      <c r="D667" s="397">
        <v>22840042</v>
      </c>
      <c r="H667" s="401"/>
    </row>
    <row r="668" spans="1:8">
      <c r="A668" s="397">
        <v>22840051</v>
      </c>
      <c r="B668" s="397" t="s">
        <v>879</v>
      </c>
      <c r="C668" s="398">
        <v>-30000</v>
      </c>
      <c r="D668" s="397">
        <v>22840051</v>
      </c>
      <c r="H668" s="401"/>
    </row>
    <row r="669" spans="1:8">
      <c r="A669" s="397">
        <v>22840062</v>
      </c>
      <c r="B669" s="397" t="s">
        <v>1413</v>
      </c>
      <c r="C669" s="398">
        <v>-1300000</v>
      </c>
      <c r="D669" s="397">
        <v>22840062</v>
      </c>
      <c r="H669" s="401"/>
    </row>
    <row r="670" spans="1:8">
      <c r="A670" s="397">
        <v>22840081</v>
      </c>
      <c r="B670" s="397" t="s">
        <v>864</v>
      </c>
      <c r="C670" s="398">
        <v>-550000</v>
      </c>
      <c r="D670" s="397">
        <v>22840081</v>
      </c>
      <c r="H670" s="401"/>
    </row>
    <row r="671" spans="1:8">
      <c r="A671" s="397">
        <v>22840082</v>
      </c>
      <c r="B671" s="397" t="s">
        <v>1414</v>
      </c>
      <c r="C671" s="398">
        <v>-2445223.31</v>
      </c>
      <c r="D671" s="397">
        <v>22840082</v>
      </c>
      <c r="H671" s="401"/>
    </row>
    <row r="672" spans="1:8">
      <c r="A672" s="397">
        <v>22840092</v>
      </c>
      <c r="B672" s="397" t="s">
        <v>1415</v>
      </c>
      <c r="C672" s="398">
        <v>-2050000</v>
      </c>
      <c r="D672" s="397">
        <v>22840092</v>
      </c>
      <c r="H672" s="401"/>
    </row>
    <row r="673" spans="1:8">
      <c r="A673" s="397">
        <v>22840102</v>
      </c>
      <c r="B673" s="397" t="s">
        <v>1416</v>
      </c>
      <c r="C673" s="398">
        <v>-519371.25</v>
      </c>
      <c r="D673" s="397">
        <v>22840102</v>
      </c>
      <c r="H673" s="401"/>
    </row>
    <row r="674" spans="1:8">
      <c r="A674" s="397">
        <v>22840111</v>
      </c>
      <c r="B674" s="397" t="s">
        <v>880</v>
      </c>
      <c r="C674" s="398">
        <v>-20000</v>
      </c>
      <c r="D674" s="397">
        <v>22840111</v>
      </c>
      <c r="H674" s="401"/>
    </row>
    <row r="675" spans="1:8">
      <c r="A675" s="397">
        <v>22840112</v>
      </c>
      <c r="B675" s="397" t="s">
        <v>1417</v>
      </c>
      <c r="C675" s="398">
        <v>-200000</v>
      </c>
      <c r="D675" s="397">
        <v>22840112</v>
      </c>
      <c r="H675" s="401"/>
    </row>
    <row r="676" spans="1:8">
      <c r="A676" s="397">
        <v>22840122</v>
      </c>
      <c r="B676" s="397" t="s">
        <v>1418</v>
      </c>
      <c r="C676" s="398">
        <v>-140000</v>
      </c>
      <c r="D676" s="397">
        <v>22840122</v>
      </c>
      <c r="H676" s="401"/>
    </row>
    <row r="677" spans="1:8">
      <c r="A677" s="397">
        <v>22840131</v>
      </c>
      <c r="B677" s="397" t="s">
        <v>865</v>
      </c>
      <c r="C677" s="398">
        <v>-498268.5</v>
      </c>
      <c r="D677" s="397">
        <v>22840131</v>
      </c>
      <c r="H677" s="401"/>
    </row>
    <row r="678" spans="1:8">
      <c r="A678" s="397">
        <v>22840132</v>
      </c>
      <c r="B678" s="397" t="s">
        <v>1419</v>
      </c>
      <c r="C678" s="398">
        <v>-100000</v>
      </c>
      <c r="D678" s="397">
        <v>22840132</v>
      </c>
      <c r="H678" s="401"/>
    </row>
    <row r="679" spans="1:8">
      <c r="A679" s="397">
        <v>22840161</v>
      </c>
      <c r="B679" s="397" t="s">
        <v>866</v>
      </c>
      <c r="C679" s="398">
        <v>-347606.7</v>
      </c>
      <c r="D679" s="397">
        <v>22840161</v>
      </c>
      <c r="H679" s="401"/>
    </row>
    <row r="680" spans="1:8">
      <c r="A680" s="397">
        <v>22840162</v>
      </c>
      <c r="B680" s="397" t="s">
        <v>1884</v>
      </c>
      <c r="C680" s="398">
        <v>-219526.17</v>
      </c>
      <c r="D680" s="397">
        <v>22840162</v>
      </c>
      <c r="H680" s="401"/>
    </row>
    <row r="681" spans="1:8">
      <c r="A681" s="397">
        <v>22840171</v>
      </c>
      <c r="B681" s="397" t="s">
        <v>867</v>
      </c>
      <c r="C681" s="398">
        <v>-50000</v>
      </c>
      <c r="D681" s="397">
        <v>22840171</v>
      </c>
      <c r="H681" s="401"/>
    </row>
    <row r="682" spans="1:8">
      <c r="A682" s="397">
        <v>22840181</v>
      </c>
      <c r="B682" s="397" t="s">
        <v>881</v>
      </c>
      <c r="C682" s="398">
        <v>-2878949.83</v>
      </c>
      <c r="D682" s="397">
        <v>22840181</v>
      </c>
      <c r="H682" s="401"/>
    </row>
    <row r="683" spans="1:8">
      <c r="A683" s="397">
        <v>22840191</v>
      </c>
      <c r="B683" s="397" t="s">
        <v>868</v>
      </c>
      <c r="C683" s="398">
        <v>-250000</v>
      </c>
      <c r="D683" s="397">
        <v>22840191</v>
      </c>
      <c r="H683" s="401"/>
    </row>
    <row r="684" spans="1:8">
      <c r="A684" s="397">
        <v>22840221</v>
      </c>
      <c r="B684" s="397" t="s">
        <v>889</v>
      </c>
      <c r="C684" s="398">
        <v>-199389.37</v>
      </c>
      <c r="D684" s="397">
        <v>22840221</v>
      </c>
      <c r="H684" s="401"/>
    </row>
    <row r="685" spans="1:8">
      <c r="A685" s="397">
        <v>22840231</v>
      </c>
      <c r="B685" s="397" t="s">
        <v>205</v>
      </c>
      <c r="C685" s="398">
        <v>-75000</v>
      </c>
      <c r="D685" s="397">
        <v>22840231</v>
      </c>
      <c r="H685" s="401"/>
    </row>
    <row r="686" spans="1:8">
      <c r="A686" s="397">
        <v>22840251</v>
      </c>
      <c r="B686" s="397" t="s">
        <v>496</v>
      </c>
      <c r="C686" s="398">
        <v>-11708823</v>
      </c>
      <c r="D686" s="397">
        <v>22840251</v>
      </c>
      <c r="H686" s="401"/>
    </row>
    <row r="687" spans="1:8">
      <c r="A687" s="397">
        <v>22840281</v>
      </c>
      <c r="B687" s="397" t="s">
        <v>1259</v>
      </c>
      <c r="C687" s="398">
        <v>-50000</v>
      </c>
      <c r="D687" s="397">
        <v>22840281</v>
      </c>
      <c r="H687" s="401"/>
    </row>
    <row r="688" spans="1:8">
      <c r="A688" s="397">
        <v>22840301</v>
      </c>
      <c r="B688" s="397" t="s">
        <v>1371</v>
      </c>
      <c r="C688" s="398">
        <v>-140859.12</v>
      </c>
      <c r="D688" s="397">
        <v>22840301</v>
      </c>
      <c r="H688" s="401"/>
    </row>
    <row r="689" spans="1:8">
      <c r="A689" s="397">
        <v>22840311</v>
      </c>
      <c r="B689" s="397" t="s">
        <v>1372</v>
      </c>
      <c r="C689" s="398">
        <v>-96000</v>
      </c>
      <c r="D689" s="397">
        <v>22840311</v>
      </c>
      <c r="H689" s="401"/>
    </row>
    <row r="690" spans="1:8">
      <c r="A690" s="397">
        <v>22840321</v>
      </c>
      <c r="B690" s="397" t="s">
        <v>1528</v>
      </c>
      <c r="C690" s="398">
        <v>-145393439</v>
      </c>
      <c r="D690" s="397">
        <v>22840321</v>
      </c>
      <c r="H690" s="401"/>
    </row>
    <row r="691" spans="1:8">
      <c r="A691" s="397">
        <v>22840331</v>
      </c>
      <c r="B691" s="397" t="s">
        <v>1885</v>
      </c>
      <c r="C691" s="398">
        <v>-77308240</v>
      </c>
      <c r="D691" s="397">
        <v>22840331</v>
      </c>
      <c r="H691" s="401"/>
    </row>
    <row r="692" spans="1:8">
      <c r="A692" s="397">
        <v>22840332</v>
      </c>
      <c r="B692" s="397" t="s">
        <v>1412</v>
      </c>
      <c r="C692" s="398">
        <v>-22056206.390000001</v>
      </c>
      <c r="D692" s="397">
        <v>22840332</v>
      </c>
      <c r="H692" s="401"/>
    </row>
    <row r="693" spans="1:8">
      <c r="A693" s="397">
        <v>22840341</v>
      </c>
      <c r="B693" s="397" t="s">
        <v>1864</v>
      </c>
      <c r="C693" s="398">
        <v>-26984409</v>
      </c>
      <c r="D693" s="397">
        <v>22840341</v>
      </c>
      <c r="H693" s="401"/>
    </row>
    <row r="694" spans="1:8">
      <c r="A694" s="397">
        <v>22841001</v>
      </c>
      <c r="B694" s="397" t="s">
        <v>869</v>
      </c>
      <c r="C694" s="398">
        <v>-4610484.08</v>
      </c>
      <c r="D694" s="397">
        <v>22841001</v>
      </c>
      <c r="H694" s="401"/>
    </row>
    <row r="695" spans="1:8">
      <c r="A695" s="397">
        <v>23001021</v>
      </c>
      <c r="B695" s="397" t="s">
        <v>7</v>
      </c>
      <c r="C695" s="398">
        <v>-2194522.59</v>
      </c>
      <c r="D695" s="397">
        <v>23001021</v>
      </c>
      <c r="H695" s="401"/>
    </row>
    <row r="696" spans="1:8">
      <c r="A696" s="397">
        <v>23001031</v>
      </c>
      <c r="B696" s="397" t="s">
        <v>597</v>
      </c>
      <c r="C696" s="398">
        <v>-1200018.19</v>
      </c>
      <c r="D696" s="397">
        <v>23001031</v>
      </c>
      <c r="H696" s="401"/>
    </row>
    <row r="697" spans="1:8">
      <c r="A697" s="397">
        <v>23001041</v>
      </c>
      <c r="B697" s="397" t="s">
        <v>174</v>
      </c>
      <c r="C697" s="398">
        <v>-2561687.2999999998</v>
      </c>
      <c r="D697" s="397">
        <v>23001041</v>
      </c>
      <c r="H697" s="401"/>
    </row>
    <row r="698" spans="1:8">
      <c r="A698" s="397">
        <v>23001043</v>
      </c>
      <c r="B698" s="397" t="s">
        <v>1537</v>
      </c>
      <c r="C698" s="398">
        <v>-876240.66</v>
      </c>
      <c r="D698" s="397">
        <v>23001043</v>
      </c>
      <c r="H698" s="401"/>
    </row>
    <row r="699" spans="1:8">
      <c r="A699" s="397">
        <v>23001061</v>
      </c>
      <c r="B699" s="397" t="s">
        <v>537</v>
      </c>
      <c r="C699" s="398">
        <v>-7775226.4199999999</v>
      </c>
      <c r="D699" s="397">
        <v>23001061</v>
      </c>
      <c r="H699" s="401"/>
    </row>
    <row r="700" spans="1:8">
      <c r="A700" s="397">
        <v>23001071</v>
      </c>
      <c r="B700" s="397" t="s">
        <v>434</v>
      </c>
      <c r="C700" s="398">
        <v>-8914634.6999999993</v>
      </c>
      <c r="D700" s="397">
        <v>23001071</v>
      </c>
      <c r="H700" s="401"/>
    </row>
    <row r="701" spans="1:8">
      <c r="A701" s="397">
        <v>23001092</v>
      </c>
      <c r="B701" s="397" t="s">
        <v>266</v>
      </c>
      <c r="C701" s="398">
        <v>-7368956.9000000004</v>
      </c>
      <c r="D701" s="397">
        <v>23001092</v>
      </c>
      <c r="H701" s="401"/>
    </row>
    <row r="702" spans="1:8">
      <c r="A702" s="397">
        <v>23001131</v>
      </c>
      <c r="B702" s="397" t="s">
        <v>1358</v>
      </c>
      <c r="C702" s="398">
        <v>-6969469</v>
      </c>
      <c r="D702" s="397">
        <v>23001131</v>
      </c>
      <c r="H702" s="401"/>
    </row>
    <row r="703" spans="1:8">
      <c r="A703" s="397">
        <v>23001141</v>
      </c>
      <c r="B703" s="397" t="s">
        <v>1533</v>
      </c>
      <c r="C703" s="398">
        <v>-587316.05000000005</v>
      </c>
      <c r="D703" s="397">
        <v>23001141</v>
      </c>
      <c r="H703" s="401"/>
    </row>
    <row r="704" spans="1:8">
      <c r="A704" s="397">
        <v>23001151</v>
      </c>
      <c r="B704" s="397" t="s">
        <v>1632</v>
      </c>
      <c r="C704" s="398">
        <v>-265833.59000000003</v>
      </c>
      <c r="D704" s="397">
        <v>23001151</v>
      </c>
      <c r="H704" s="401"/>
    </row>
    <row r="705" spans="1:8">
      <c r="A705" s="397">
        <v>23001231</v>
      </c>
      <c r="B705" s="397" t="s">
        <v>1514</v>
      </c>
      <c r="C705" s="398">
        <v>-1640861.91</v>
      </c>
      <c r="D705" s="397">
        <v>23001231</v>
      </c>
      <c r="H705" s="401"/>
    </row>
    <row r="706" spans="1:8">
      <c r="A706" s="397">
        <v>23002011</v>
      </c>
      <c r="B706" s="397" t="s">
        <v>1000</v>
      </c>
      <c r="C706" s="398">
        <v>-864284.74</v>
      </c>
      <c r="D706" s="397">
        <v>23002011</v>
      </c>
      <c r="H706" s="401"/>
    </row>
    <row r="707" spans="1:8">
      <c r="A707" s="397">
        <v>23002041</v>
      </c>
      <c r="B707" s="397" t="s">
        <v>623</v>
      </c>
      <c r="C707" s="398">
        <v>-8724245.8699999992</v>
      </c>
      <c r="D707" s="397">
        <v>23002041</v>
      </c>
      <c r="H707" s="401"/>
    </row>
    <row r="708" spans="1:8">
      <c r="A708" s="397">
        <v>23002061</v>
      </c>
      <c r="B708" s="397" t="s">
        <v>24</v>
      </c>
      <c r="C708" s="398">
        <v>114248</v>
      </c>
      <c r="D708" s="397">
        <v>23002061</v>
      </c>
      <c r="H708" s="401"/>
    </row>
    <row r="709" spans="1:8">
      <c r="A709" s="397">
        <v>23002071</v>
      </c>
      <c r="B709" s="397" t="s">
        <v>16</v>
      </c>
      <c r="C709" s="398">
        <v>266857.81</v>
      </c>
      <c r="D709" s="397">
        <v>23002071</v>
      </c>
      <c r="H709" s="401"/>
    </row>
    <row r="710" spans="1:8">
      <c r="A710" s="397">
        <v>23002072</v>
      </c>
      <c r="B710" s="397" t="s">
        <v>1538</v>
      </c>
      <c r="C710" s="398">
        <v>1804646.16</v>
      </c>
      <c r="D710" s="397">
        <v>23002072</v>
      </c>
      <c r="H710" s="401"/>
    </row>
    <row r="711" spans="1:8">
      <c r="A711" s="397">
        <v>23002091</v>
      </c>
      <c r="B711" s="397" t="s">
        <v>267</v>
      </c>
      <c r="C711" s="398">
        <v>-381105.81</v>
      </c>
      <c r="D711" s="397">
        <v>23002091</v>
      </c>
      <c r="H711" s="401"/>
    </row>
    <row r="712" spans="1:8">
      <c r="A712" s="397">
        <v>23002092</v>
      </c>
      <c r="B712" s="397" t="s">
        <v>268</v>
      </c>
      <c r="C712" s="398">
        <v>-1804646.16</v>
      </c>
      <c r="D712" s="397">
        <v>23002092</v>
      </c>
    </row>
    <row r="713" spans="1:8">
      <c r="A713" s="397">
        <v>23108323</v>
      </c>
      <c r="B713" s="397" t="s">
        <v>54</v>
      </c>
      <c r="C713" s="397">
        <v>0</v>
      </c>
      <c r="D713" s="397">
        <v>23108323</v>
      </c>
    </row>
    <row r="714" spans="1:8">
      <c r="A714" s="397">
        <v>23108383</v>
      </c>
      <c r="B714" s="397" t="s">
        <v>509</v>
      </c>
      <c r="C714" s="397">
        <v>0</v>
      </c>
      <c r="D714" s="397">
        <v>23108383</v>
      </c>
      <c r="H714" s="401"/>
    </row>
    <row r="715" spans="1:8">
      <c r="A715" s="397">
        <v>23200011</v>
      </c>
      <c r="B715" s="397" t="s">
        <v>957</v>
      </c>
      <c r="C715" s="398">
        <v>-5965524.6399999997</v>
      </c>
      <c r="D715" s="397">
        <v>23200011</v>
      </c>
      <c r="H715" s="401"/>
    </row>
    <row r="716" spans="1:8">
      <c r="A716" s="397">
        <v>23200031</v>
      </c>
      <c r="B716" s="397" t="s">
        <v>198</v>
      </c>
      <c r="C716" s="398">
        <v>-28872839.239999998</v>
      </c>
      <c r="D716" s="397">
        <v>23200031</v>
      </c>
      <c r="H716" s="401"/>
    </row>
    <row r="717" spans="1:8">
      <c r="A717" s="397">
        <v>23200033</v>
      </c>
      <c r="B717" s="397" t="s">
        <v>199</v>
      </c>
      <c r="C717" s="398">
        <v>-788940.2</v>
      </c>
      <c r="D717" s="397">
        <v>23200033</v>
      </c>
      <c r="H717" s="401"/>
    </row>
    <row r="718" spans="1:8">
      <c r="A718" s="397">
        <v>23200041</v>
      </c>
      <c r="B718" s="397" t="s">
        <v>406</v>
      </c>
      <c r="C718" s="398">
        <v>-8654906</v>
      </c>
      <c r="D718" s="397">
        <v>23200041</v>
      </c>
      <c r="H718" s="401"/>
    </row>
    <row r="719" spans="1:8">
      <c r="A719" s="397">
        <v>23200051</v>
      </c>
      <c r="B719" s="397" t="s">
        <v>407</v>
      </c>
      <c r="C719" s="398">
        <v>-7415546.0599999996</v>
      </c>
      <c r="D719" s="397">
        <v>23200051</v>
      </c>
      <c r="H719" s="401"/>
    </row>
    <row r="720" spans="1:8">
      <c r="A720" s="397">
        <v>23200061</v>
      </c>
      <c r="B720" s="397" t="s">
        <v>169</v>
      </c>
      <c r="C720" s="398">
        <v>-11859950.48</v>
      </c>
      <c r="D720" s="397">
        <v>23200061</v>
      </c>
      <c r="H720" s="401"/>
    </row>
    <row r="721" spans="1:8">
      <c r="A721" s="397">
        <v>23200071</v>
      </c>
      <c r="B721" s="397" t="s">
        <v>1019</v>
      </c>
      <c r="C721" s="398">
        <v>-1179890.21</v>
      </c>
      <c r="D721" s="397">
        <v>23200071</v>
      </c>
      <c r="H721" s="401"/>
    </row>
    <row r="722" spans="1:8">
      <c r="A722" s="397">
        <v>23200081</v>
      </c>
      <c r="B722" s="397" t="s">
        <v>1020</v>
      </c>
      <c r="C722" s="398">
        <v>-3560343.69</v>
      </c>
      <c r="D722" s="397">
        <v>23200081</v>
      </c>
      <c r="H722" s="401"/>
    </row>
    <row r="723" spans="1:8">
      <c r="A723" s="397">
        <v>23200101</v>
      </c>
      <c r="B723" s="397" t="s">
        <v>403</v>
      </c>
      <c r="C723" s="398">
        <v>-112815</v>
      </c>
      <c r="D723" s="397">
        <v>23200101</v>
      </c>
      <c r="H723" s="401"/>
    </row>
    <row r="724" spans="1:8">
      <c r="A724" s="397">
        <v>23200103</v>
      </c>
      <c r="B724" s="397" t="s">
        <v>50</v>
      </c>
      <c r="C724" s="398">
        <v>-51009.4</v>
      </c>
      <c r="D724" s="397">
        <v>23200103</v>
      </c>
      <c r="H724" s="401"/>
    </row>
    <row r="725" spans="1:8">
      <c r="A725" s="397">
        <v>23200111</v>
      </c>
      <c r="B725" s="397" t="s">
        <v>1021</v>
      </c>
      <c r="C725" s="398">
        <v>-289168.78000000003</v>
      </c>
      <c r="D725" s="397">
        <v>23200111</v>
      </c>
      <c r="H725" s="401"/>
    </row>
    <row r="726" spans="1:8">
      <c r="A726" s="397">
        <v>23200121</v>
      </c>
      <c r="B726" s="397" t="s">
        <v>890</v>
      </c>
      <c r="C726" s="398">
        <v>-113402.42</v>
      </c>
      <c r="D726" s="397">
        <v>23200121</v>
      </c>
    </row>
    <row r="727" spans="1:8">
      <c r="A727" s="397">
        <v>23200153</v>
      </c>
      <c r="B727" s="397" t="s">
        <v>1843</v>
      </c>
      <c r="C727" s="397">
        <v>0</v>
      </c>
      <c r="D727" s="397">
        <v>23200153</v>
      </c>
      <c r="H727" s="401"/>
    </row>
    <row r="728" spans="1:8">
      <c r="A728" s="397">
        <v>23200222</v>
      </c>
      <c r="B728" s="397" t="s">
        <v>120</v>
      </c>
      <c r="C728" s="398">
        <v>-10443348.289999999</v>
      </c>
      <c r="D728" s="397">
        <v>23200222</v>
      </c>
      <c r="H728" s="401"/>
    </row>
    <row r="729" spans="1:8">
      <c r="A729" s="397">
        <v>23200242</v>
      </c>
      <c r="B729" s="397" t="s">
        <v>922</v>
      </c>
      <c r="C729" s="398">
        <v>-28376956.280000001</v>
      </c>
      <c r="D729" s="397">
        <v>23200242</v>
      </c>
      <c r="H729" s="401"/>
    </row>
    <row r="730" spans="1:8">
      <c r="A730" s="397">
        <v>23200333</v>
      </c>
      <c r="B730" s="397" t="s">
        <v>528</v>
      </c>
      <c r="C730" s="398">
        <v>-15032414.630000001</v>
      </c>
      <c r="D730" s="397">
        <v>23200333</v>
      </c>
      <c r="H730" s="401"/>
    </row>
    <row r="731" spans="1:8">
      <c r="A731" s="397">
        <v>23200483</v>
      </c>
      <c r="B731" s="397" t="s">
        <v>324</v>
      </c>
      <c r="C731" s="398">
        <v>-7216968.96</v>
      </c>
      <c r="D731" s="397">
        <v>23200483</v>
      </c>
      <c r="H731" s="401"/>
    </row>
    <row r="732" spans="1:8">
      <c r="A732" s="397">
        <v>23200493</v>
      </c>
      <c r="B732" s="397" t="s">
        <v>1892</v>
      </c>
      <c r="C732" s="398">
        <v>-78187.62</v>
      </c>
      <c r="D732" s="397">
        <v>23200493</v>
      </c>
      <c r="H732" s="401"/>
    </row>
    <row r="733" spans="1:8">
      <c r="A733" s="397">
        <v>23200543</v>
      </c>
      <c r="B733" s="397" t="s">
        <v>364</v>
      </c>
      <c r="C733" s="398">
        <v>-54706867.850000001</v>
      </c>
      <c r="D733" s="397">
        <v>23200543</v>
      </c>
      <c r="H733" s="401"/>
    </row>
    <row r="734" spans="1:8">
      <c r="A734" s="397">
        <v>23200643</v>
      </c>
      <c r="B734" s="397" t="s">
        <v>315</v>
      </c>
      <c r="C734" s="398">
        <v>-6147750.7699999996</v>
      </c>
      <c r="D734" s="397">
        <v>23200643</v>
      </c>
      <c r="H734" s="401"/>
    </row>
    <row r="735" spans="1:8">
      <c r="A735" s="397">
        <v>23200653</v>
      </c>
      <c r="B735" s="397" t="s">
        <v>917</v>
      </c>
      <c r="C735" s="398">
        <v>-1412547.81</v>
      </c>
      <c r="D735" s="397">
        <v>23200653</v>
      </c>
    </row>
    <row r="736" spans="1:8">
      <c r="A736" s="397">
        <v>23200693</v>
      </c>
      <c r="B736" s="397" t="s">
        <v>699</v>
      </c>
      <c r="C736" s="397">
        <v>122.96</v>
      </c>
      <c r="D736" s="397">
        <v>23200693</v>
      </c>
      <c r="H736" s="401"/>
    </row>
    <row r="737" spans="1:8">
      <c r="A737" s="397">
        <v>23200733</v>
      </c>
      <c r="B737" s="397" t="s">
        <v>107</v>
      </c>
      <c r="C737" s="398">
        <v>-1843.4</v>
      </c>
      <c r="D737" s="397">
        <v>23200733</v>
      </c>
      <c r="H737" s="401"/>
    </row>
    <row r="738" spans="1:8">
      <c r="A738" s="397">
        <v>23200743</v>
      </c>
      <c r="B738" s="397" t="s">
        <v>1040</v>
      </c>
      <c r="C738" s="398">
        <v>1595.85</v>
      </c>
      <c r="D738" s="397">
        <v>23200743</v>
      </c>
    </row>
    <row r="739" spans="1:8">
      <c r="A739" s="397">
        <v>23200753</v>
      </c>
      <c r="B739" s="397" t="s">
        <v>903</v>
      </c>
      <c r="C739" s="397">
        <v>2.14</v>
      </c>
      <c r="D739" s="397">
        <v>23200753</v>
      </c>
    </row>
    <row r="740" spans="1:8">
      <c r="A740" s="397">
        <v>23200763</v>
      </c>
      <c r="B740" s="397" t="s">
        <v>1039</v>
      </c>
      <c r="C740" s="397">
        <v>-441.47</v>
      </c>
      <c r="D740" s="397">
        <v>23200763</v>
      </c>
      <c r="H740" s="401"/>
    </row>
    <row r="741" spans="1:8">
      <c r="A741" s="397">
        <v>23200773</v>
      </c>
      <c r="B741" s="397" t="s">
        <v>575</v>
      </c>
      <c r="C741" s="398">
        <v>-14059.2</v>
      </c>
      <c r="D741" s="397">
        <v>23200773</v>
      </c>
      <c r="H741" s="401"/>
    </row>
    <row r="742" spans="1:8">
      <c r="A742" s="397">
        <v>23200823</v>
      </c>
      <c r="B742" s="397" t="s">
        <v>1999</v>
      </c>
      <c r="C742" s="398">
        <v>-101474.14</v>
      </c>
      <c r="D742" s="397">
        <v>23200823</v>
      </c>
      <c r="H742" s="401"/>
    </row>
    <row r="743" spans="1:8">
      <c r="A743" s="397">
        <v>23201003</v>
      </c>
      <c r="B743" s="397" t="s">
        <v>392</v>
      </c>
      <c r="C743" s="398">
        <v>-20052530.75</v>
      </c>
      <c r="D743" s="397">
        <v>23201003</v>
      </c>
      <c r="H743" s="401"/>
    </row>
    <row r="744" spans="1:8">
      <c r="A744" s="397">
        <v>23201013</v>
      </c>
      <c r="B744" s="397" t="s">
        <v>752</v>
      </c>
      <c r="C744" s="398">
        <v>-6209877.9900000002</v>
      </c>
      <c r="D744" s="397">
        <v>23201013</v>
      </c>
      <c r="H744" s="401"/>
    </row>
    <row r="745" spans="1:8">
      <c r="A745" s="397">
        <v>23201033</v>
      </c>
      <c r="B745" s="397" t="s">
        <v>598</v>
      </c>
      <c r="C745" s="398">
        <v>-86219.5</v>
      </c>
      <c r="D745" s="397">
        <v>23201033</v>
      </c>
      <c r="H745" s="401"/>
    </row>
    <row r="746" spans="1:8">
      <c r="A746" s="397">
        <v>23201043</v>
      </c>
      <c r="B746" s="397" t="s">
        <v>240</v>
      </c>
      <c r="C746" s="398">
        <v>-75939.08</v>
      </c>
      <c r="D746" s="397">
        <v>23201043</v>
      </c>
      <c r="H746" s="401"/>
    </row>
    <row r="747" spans="1:8">
      <c r="A747" s="397">
        <v>23201053</v>
      </c>
      <c r="B747" s="397" t="s">
        <v>1534</v>
      </c>
      <c r="C747" s="398">
        <v>-45394.54</v>
      </c>
      <c r="D747" s="397">
        <v>23201053</v>
      </c>
    </row>
    <row r="748" spans="1:8">
      <c r="A748" s="397">
        <v>23201073</v>
      </c>
      <c r="B748" s="397" t="s">
        <v>661</v>
      </c>
      <c r="C748" s="397">
        <v>122.96</v>
      </c>
      <c r="D748" s="397">
        <v>23201073</v>
      </c>
    </row>
    <row r="749" spans="1:8">
      <c r="A749" s="397">
        <v>23201093</v>
      </c>
      <c r="B749" s="397" t="s">
        <v>1190</v>
      </c>
      <c r="C749" s="397">
        <v>0.03</v>
      </c>
      <c r="D749" s="397">
        <v>23201093</v>
      </c>
      <c r="H749" s="401"/>
    </row>
    <row r="750" spans="1:8">
      <c r="A750" s="397">
        <v>23201113</v>
      </c>
      <c r="B750" s="397" t="s">
        <v>282</v>
      </c>
      <c r="C750" s="398">
        <v>7174.04</v>
      </c>
      <c r="D750" s="397">
        <v>23201113</v>
      </c>
      <c r="H750" s="401"/>
    </row>
    <row r="751" spans="1:8">
      <c r="A751" s="397">
        <v>23201153</v>
      </c>
      <c r="B751" s="397" t="s">
        <v>1601</v>
      </c>
      <c r="C751" s="398">
        <v>-8845.0400000000009</v>
      </c>
      <c r="D751" s="397">
        <v>23201153</v>
      </c>
      <c r="H751" s="401"/>
    </row>
    <row r="752" spans="1:8">
      <c r="A752" s="397">
        <v>23201163</v>
      </c>
      <c r="B752" s="397" t="s">
        <v>1602</v>
      </c>
      <c r="C752" s="398">
        <v>-7385.76</v>
      </c>
      <c r="D752" s="397">
        <v>23201163</v>
      </c>
      <c r="H752" s="401"/>
    </row>
    <row r="753" spans="1:8">
      <c r="A753" s="397">
        <v>23201173</v>
      </c>
      <c r="B753" s="397" t="s">
        <v>238</v>
      </c>
      <c r="C753" s="398">
        <v>97771.98</v>
      </c>
      <c r="D753" s="397">
        <v>23201173</v>
      </c>
      <c r="H753" s="401"/>
    </row>
    <row r="754" spans="1:8">
      <c r="A754" s="397">
        <v>23201193</v>
      </c>
      <c r="B754" s="397" t="s">
        <v>1603</v>
      </c>
      <c r="C754" s="398">
        <v>-22239.14</v>
      </c>
      <c r="D754" s="397">
        <v>23201193</v>
      </c>
      <c r="H754" s="401"/>
    </row>
    <row r="755" spans="1:8">
      <c r="A755" s="397">
        <v>23201203</v>
      </c>
      <c r="B755" s="397" t="s">
        <v>1604</v>
      </c>
      <c r="C755" s="398">
        <v>-3593.36</v>
      </c>
      <c r="D755" s="397">
        <v>23201203</v>
      </c>
      <c r="H755" s="401"/>
    </row>
    <row r="756" spans="1:8">
      <c r="A756" s="397">
        <v>23201251</v>
      </c>
      <c r="B756" s="397" t="s">
        <v>1539</v>
      </c>
      <c r="C756" s="398">
        <v>-113315</v>
      </c>
      <c r="D756" s="397">
        <v>23201251</v>
      </c>
    </row>
    <row r="757" spans="1:8">
      <c r="A757" s="397">
        <v>23202173</v>
      </c>
      <c r="B757" s="397" t="s">
        <v>189</v>
      </c>
      <c r="C757" s="397">
        <v>26.8</v>
      </c>
      <c r="D757" s="397">
        <v>23202173</v>
      </c>
    </row>
    <row r="758" spans="1:8">
      <c r="A758" s="397">
        <v>23202183</v>
      </c>
      <c r="B758" s="397" t="s">
        <v>642</v>
      </c>
      <c r="C758" s="397">
        <v>-156</v>
      </c>
      <c r="D758" s="397">
        <v>23202183</v>
      </c>
      <c r="H758" s="401"/>
    </row>
    <row r="759" spans="1:8">
      <c r="A759" s="397">
        <v>23300043</v>
      </c>
      <c r="B759" s="397" t="s">
        <v>520</v>
      </c>
      <c r="C759" s="398">
        <v>-28932785.219999999</v>
      </c>
      <c r="D759" s="397">
        <v>23300043</v>
      </c>
      <c r="H759" s="401"/>
    </row>
    <row r="760" spans="1:8">
      <c r="A760" s="397">
        <v>23500003</v>
      </c>
      <c r="B760" s="397" t="s">
        <v>1620</v>
      </c>
      <c r="C760" s="398">
        <v>-20929922.129999999</v>
      </c>
      <c r="D760" s="397">
        <v>23500003</v>
      </c>
      <c r="H760" s="401"/>
    </row>
    <row r="761" spans="1:8">
      <c r="A761" s="397">
        <v>23500011</v>
      </c>
      <c r="B761" s="397" t="s">
        <v>498</v>
      </c>
      <c r="C761" s="398">
        <v>-4682953.8099999996</v>
      </c>
      <c r="D761" s="397">
        <v>23500011</v>
      </c>
    </row>
    <row r="762" spans="1:8">
      <c r="A762" s="397">
        <v>23500141</v>
      </c>
      <c r="B762" s="397" t="s">
        <v>1993</v>
      </c>
      <c r="C762" s="397">
        <v>0</v>
      </c>
      <c r="D762" s="397">
        <v>23500141</v>
      </c>
      <c r="H762" s="401"/>
    </row>
    <row r="763" spans="1:8">
      <c r="A763" s="397">
        <v>23600021</v>
      </c>
      <c r="B763" s="397" t="s">
        <v>1395</v>
      </c>
      <c r="C763" s="398">
        <v>-3880331.98</v>
      </c>
      <c r="D763" s="397">
        <v>23600021</v>
      </c>
      <c r="H763" s="401"/>
    </row>
    <row r="764" spans="1:8">
      <c r="A764" s="397">
        <v>23600022</v>
      </c>
      <c r="B764" s="397" t="s">
        <v>1396</v>
      </c>
      <c r="C764" s="398">
        <v>-1161645.8700000001</v>
      </c>
      <c r="D764" s="397">
        <v>23600022</v>
      </c>
    </row>
    <row r="765" spans="1:8">
      <c r="A765" s="397">
        <v>23600063</v>
      </c>
      <c r="B765" s="397" t="s">
        <v>475</v>
      </c>
      <c r="C765" s="397">
        <v>-186.36</v>
      </c>
      <c r="D765" s="397">
        <v>23600063</v>
      </c>
    </row>
    <row r="766" spans="1:8">
      <c r="A766" s="397">
        <v>23600093</v>
      </c>
      <c r="B766" s="397" t="s">
        <v>153</v>
      </c>
      <c r="C766" s="397">
        <v>0</v>
      </c>
      <c r="D766" s="397">
        <v>23600093</v>
      </c>
      <c r="H766" s="401"/>
    </row>
    <row r="767" spans="1:8">
      <c r="A767" s="397">
        <v>23600201</v>
      </c>
      <c r="B767" s="397" t="s">
        <v>231</v>
      </c>
      <c r="C767" s="398">
        <v>-43421107.899999999</v>
      </c>
      <c r="D767" s="397">
        <v>23600201</v>
      </c>
      <c r="H767" s="401"/>
    </row>
    <row r="768" spans="1:8">
      <c r="A768" s="397">
        <v>23600211</v>
      </c>
      <c r="B768" s="397" t="s">
        <v>232</v>
      </c>
      <c r="C768" s="398">
        <v>-4505983.51</v>
      </c>
      <c r="D768" s="397">
        <v>23600211</v>
      </c>
      <c r="H768" s="401"/>
    </row>
    <row r="769" spans="1:8">
      <c r="A769" s="397">
        <v>23600213</v>
      </c>
      <c r="B769" s="397" t="s">
        <v>991</v>
      </c>
      <c r="C769" s="398">
        <v>-204663.34</v>
      </c>
      <c r="D769" s="397">
        <v>23600213</v>
      </c>
      <c r="H769" s="401"/>
    </row>
    <row r="770" spans="1:8">
      <c r="A770" s="397">
        <v>23600221</v>
      </c>
      <c r="B770" s="397" t="s">
        <v>348</v>
      </c>
      <c r="C770" s="398">
        <v>50218.71</v>
      </c>
      <c r="D770" s="397">
        <v>23600221</v>
      </c>
      <c r="H770" s="401"/>
    </row>
    <row r="771" spans="1:8">
      <c r="A771" s="397">
        <v>23600232</v>
      </c>
      <c r="B771" s="397" t="s">
        <v>233</v>
      </c>
      <c r="C771" s="398">
        <v>-19137646.600000001</v>
      </c>
      <c r="D771" s="397">
        <v>23600232</v>
      </c>
      <c r="H771" s="401"/>
    </row>
    <row r="772" spans="1:8">
      <c r="A772" s="397">
        <v>23600351</v>
      </c>
      <c r="B772" s="397" t="s">
        <v>898</v>
      </c>
      <c r="C772" s="398">
        <v>-6848776.9100000001</v>
      </c>
      <c r="D772" s="397">
        <v>23600351</v>
      </c>
      <c r="H772" s="401"/>
    </row>
    <row r="773" spans="1:8">
      <c r="A773" s="397">
        <v>23600391</v>
      </c>
      <c r="B773" s="397" t="s">
        <v>369</v>
      </c>
      <c r="C773" s="398">
        <v>-301184.65999999997</v>
      </c>
      <c r="D773" s="397">
        <v>23600391</v>
      </c>
    </row>
    <row r="774" spans="1:8">
      <c r="A774" s="397">
        <v>23600421</v>
      </c>
      <c r="B774" s="397" t="s">
        <v>1576</v>
      </c>
      <c r="C774" s="397">
        <v>-8.02</v>
      </c>
      <c r="D774" s="397">
        <v>23600421</v>
      </c>
    </row>
    <row r="775" spans="1:8">
      <c r="A775" s="397">
        <v>23600431</v>
      </c>
      <c r="B775" s="397" t="s">
        <v>1920</v>
      </c>
      <c r="C775" s="397">
        <v>800</v>
      </c>
      <c r="D775" s="397">
        <v>23600431</v>
      </c>
      <c r="H775" s="401"/>
    </row>
    <row r="776" spans="1:8">
      <c r="A776" s="397">
        <v>23600471</v>
      </c>
      <c r="B776" s="397" t="s">
        <v>986</v>
      </c>
      <c r="C776" s="398">
        <v>-5474092.8200000003</v>
      </c>
      <c r="D776" s="397">
        <v>23600471</v>
      </c>
      <c r="H776" s="401"/>
    </row>
    <row r="777" spans="1:8">
      <c r="A777" s="397">
        <v>23600552</v>
      </c>
      <c r="B777" s="397" t="s">
        <v>986</v>
      </c>
      <c r="C777" s="398">
        <v>-2565804.9900000002</v>
      </c>
      <c r="D777" s="397">
        <v>23600552</v>
      </c>
      <c r="H777" s="401"/>
    </row>
    <row r="778" spans="1:8">
      <c r="A778" s="397">
        <v>23600602</v>
      </c>
      <c r="B778" s="397" t="s">
        <v>987</v>
      </c>
      <c r="C778" s="398">
        <v>-3556835.74</v>
      </c>
      <c r="D778" s="397">
        <v>23600602</v>
      </c>
      <c r="H778" s="401"/>
    </row>
    <row r="779" spans="1:8">
      <c r="A779" s="397">
        <v>23601003</v>
      </c>
      <c r="B779" s="397" t="s">
        <v>935</v>
      </c>
      <c r="C779" s="398">
        <v>-85873.89</v>
      </c>
      <c r="D779" s="397">
        <v>23601003</v>
      </c>
      <c r="H779" s="401"/>
    </row>
    <row r="780" spans="1:8">
      <c r="A780" s="397">
        <v>23601013</v>
      </c>
      <c r="B780" s="397" t="s">
        <v>1397</v>
      </c>
      <c r="C780" s="398">
        <v>-89687.42</v>
      </c>
      <c r="D780" s="397">
        <v>23601013</v>
      </c>
      <c r="H780" s="401"/>
    </row>
    <row r="781" spans="1:8">
      <c r="A781" s="397">
        <v>23601023</v>
      </c>
      <c r="B781" s="397" t="s">
        <v>334</v>
      </c>
      <c r="C781" s="398">
        <v>-5181.34</v>
      </c>
      <c r="D781" s="397">
        <v>23601023</v>
      </c>
      <c r="H781" s="401"/>
    </row>
    <row r="782" spans="1:8">
      <c r="A782" s="397">
        <v>23601043</v>
      </c>
      <c r="B782" s="397" t="s">
        <v>992</v>
      </c>
      <c r="C782" s="398">
        <v>-1956.12</v>
      </c>
      <c r="D782" s="397">
        <v>23601043</v>
      </c>
      <c r="H782" s="401"/>
    </row>
    <row r="783" spans="1:8">
      <c r="A783" s="397">
        <v>23700323</v>
      </c>
      <c r="B783" s="397" t="s">
        <v>923</v>
      </c>
      <c r="C783" s="398">
        <v>-336875</v>
      </c>
      <c r="D783" s="397">
        <v>23700323</v>
      </c>
      <c r="H783" s="401"/>
    </row>
    <row r="784" spans="1:8">
      <c r="A784" s="397">
        <v>23700333</v>
      </c>
      <c r="B784" s="397" t="s">
        <v>924</v>
      </c>
      <c r="C784" s="398">
        <v>-67466.84</v>
      </c>
      <c r="D784" s="397">
        <v>23700333</v>
      </c>
      <c r="H784" s="401"/>
    </row>
    <row r="785" spans="1:8">
      <c r="A785" s="397">
        <v>23700363</v>
      </c>
      <c r="B785" s="397" t="s">
        <v>925</v>
      </c>
      <c r="C785" s="398">
        <v>-491562.5</v>
      </c>
      <c r="D785" s="397">
        <v>23700363</v>
      </c>
      <c r="H785" s="401"/>
    </row>
    <row r="786" spans="1:8">
      <c r="A786" s="397">
        <v>23700383</v>
      </c>
      <c r="B786" s="397" t="s">
        <v>88</v>
      </c>
      <c r="C786" s="398">
        <v>-66000</v>
      </c>
      <c r="D786" s="397">
        <v>23700383</v>
      </c>
      <c r="H786" s="401"/>
    </row>
    <row r="787" spans="1:8">
      <c r="A787" s="397">
        <v>23700713</v>
      </c>
      <c r="B787" s="397" t="s">
        <v>596</v>
      </c>
      <c r="C787" s="398">
        <v>-116710.3</v>
      </c>
      <c r="D787" s="397">
        <v>23700713</v>
      </c>
      <c r="H787" s="401"/>
    </row>
    <row r="788" spans="1:8">
      <c r="A788" s="397">
        <v>23700813</v>
      </c>
      <c r="B788" s="397" t="s">
        <v>180</v>
      </c>
      <c r="C788" s="398">
        <v>-874999.81</v>
      </c>
      <c r="D788" s="397">
        <v>23700813</v>
      </c>
      <c r="H788" s="401"/>
    </row>
    <row r="789" spans="1:8">
      <c r="A789" s="397">
        <v>23700823</v>
      </c>
      <c r="B789" s="397" t="s">
        <v>48</v>
      </c>
      <c r="C789" s="398">
        <v>-2808333.14</v>
      </c>
      <c r="D789" s="397">
        <v>23700823</v>
      </c>
      <c r="H789" s="401"/>
    </row>
    <row r="790" spans="1:8">
      <c r="A790" s="397">
        <v>23700841</v>
      </c>
      <c r="B790" s="397" t="s">
        <v>648</v>
      </c>
      <c r="C790" s="398">
        <v>-293549.36</v>
      </c>
      <c r="D790" s="397">
        <v>23700841</v>
      </c>
      <c r="H790" s="401"/>
    </row>
    <row r="791" spans="1:8">
      <c r="A791" s="397">
        <v>23700873</v>
      </c>
      <c r="B791" s="397" t="s">
        <v>1029</v>
      </c>
      <c r="C791" s="398">
        <v>-4387500</v>
      </c>
      <c r="D791" s="397">
        <v>23700873</v>
      </c>
      <c r="H791" s="401"/>
    </row>
    <row r="792" spans="1:8">
      <c r="A792" s="397">
        <v>23700963</v>
      </c>
      <c r="B792" s="397" t="s">
        <v>1050</v>
      </c>
      <c r="C792" s="398">
        <v>-6891826.6900000004</v>
      </c>
      <c r="D792" s="397">
        <v>23700963</v>
      </c>
      <c r="H792" s="401"/>
    </row>
    <row r="793" spans="1:8">
      <c r="A793" s="397">
        <v>23700973</v>
      </c>
      <c r="B793" s="397" t="s">
        <v>1051</v>
      </c>
      <c r="C793" s="398">
        <v>-6421875</v>
      </c>
      <c r="D793" s="397">
        <v>23700973</v>
      </c>
      <c r="H793" s="401"/>
    </row>
    <row r="794" spans="1:8">
      <c r="A794" s="397">
        <v>23700993</v>
      </c>
      <c r="B794" s="397" t="s">
        <v>936</v>
      </c>
      <c r="C794" s="398">
        <v>-1299250</v>
      </c>
      <c r="D794" s="397">
        <v>23700993</v>
      </c>
      <c r="H794" s="401"/>
    </row>
    <row r="795" spans="1:8">
      <c r="A795" s="397">
        <v>23701013</v>
      </c>
      <c r="B795" s="397" t="s">
        <v>521</v>
      </c>
      <c r="C795" s="398">
        <v>-18081.21</v>
      </c>
      <c r="D795" s="397">
        <v>23701013</v>
      </c>
      <c r="H795" s="401"/>
    </row>
    <row r="796" spans="1:8">
      <c r="A796" s="397">
        <v>23701023</v>
      </c>
      <c r="B796" s="397" t="s">
        <v>522</v>
      </c>
      <c r="C796" s="398">
        <v>-7750637.7999999998</v>
      </c>
      <c r="D796" s="397">
        <v>23701023</v>
      </c>
      <c r="H796" s="401"/>
    </row>
    <row r="797" spans="1:8">
      <c r="A797" s="397">
        <v>23701033</v>
      </c>
      <c r="B797" s="397" t="s">
        <v>1015</v>
      </c>
      <c r="C797" s="398">
        <v>-3973533.33</v>
      </c>
      <c r="D797" s="397">
        <v>23701033</v>
      </c>
      <c r="H797" s="401"/>
    </row>
    <row r="798" spans="1:8">
      <c r="A798" s="397">
        <v>23701053</v>
      </c>
      <c r="B798" s="397" t="s">
        <v>1037</v>
      </c>
      <c r="C798" s="398">
        <v>-8717500.1400000006</v>
      </c>
      <c r="D798" s="397">
        <v>23701053</v>
      </c>
      <c r="H798" s="401"/>
    </row>
    <row r="799" spans="1:8">
      <c r="A799" s="397">
        <v>23701063</v>
      </c>
      <c r="B799" s="397" t="s">
        <v>1059</v>
      </c>
      <c r="C799" s="398">
        <v>-189228.09</v>
      </c>
      <c r="D799" s="397">
        <v>23701063</v>
      </c>
      <c r="H799" s="401"/>
    </row>
    <row r="800" spans="1:8">
      <c r="A800" s="397">
        <v>23701113</v>
      </c>
      <c r="B800" s="397" t="s">
        <v>209</v>
      </c>
      <c r="C800" s="398">
        <v>-3358250</v>
      </c>
      <c r="D800" s="397">
        <v>23701113</v>
      </c>
      <c r="H800" s="401"/>
    </row>
    <row r="801" spans="1:8">
      <c r="A801" s="397">
        <v>23701123</v>
      </c>
      <c r="B801" s="397" t="s">
        <v>1158</v>
      </c>
      <c r="C801" s="398">
        <v>-4028329.97</v>
      </c>
      <c r="D801" s="397">
        <v>23701123</v>
      </c>
      <c r="H801" s="401"/>
    </row>
    <row r="802" spans="1:8">
      <c r="A802" s="397">
        <v>23701133</v>
      </c>
      <c r="B802" s="397" t="s">
        <v>1154</v>
      </c>
      <c r="C802" s="398">
        <v>-5443777.5700000003</v>
      </c>
      <c r="D802" s="397">
        <v>23701133</v>
      </c>
      <c r="H802" s="401"/>
    </row>
    <row r="803" spans="1:8">
      <c r="A803" s="397">
        <v>23701143</v>
      </c>
      <c r="B803" s="397" t="s">
        <v>1222</v>
      </c>
      <c r="C803" s="398">
        <v>-2208216.66</v>
      </c>
      <c r="D803" s="397">
        <v>23701143</v>
      </c>
      <c r="H803" s="401"/>
    </row>
    <row r="804" spans="1:8">
      <c r="A804" s="397">
        <v>23701153</v>
      </c>
      <c r="B804" s="397" t="s">
        <v>1319</v>
      </c>
      <c r="C804" s="398">
        <v>-492666.67</v>
      </c>
      <c r="D804" s="397">
        <v>23701153</v>
      </c>
      <c r="H804" s="401"/>
    </row>
    <row r="805" spans="1:8">
      <c r="A805" s="397">
        <v>23701163</v>
      </c>
      <c r="B805" s="397" t="s">
        <v>1320</v>
      </c>
      <c r="C805" s="398">
        <v>-94000</v>
      </c>
      <c r="D805" s="397">
        <v>23701163</v>
      </c>
      <c r="H805" s="401"/>
    </row>
    <row r="806" spans="1:8">
      <c r="A806" s="397">
        <v>23701173</v>
      </c>
      <c r="B806" s="397" t="s">
        <v>1628</v>
      </c>
      <c r="C806" s="398">
        <v>-26241.67</v>
      </c>
      <c r="D806" s="397">
        <v>23701173</v>
      </c>
      <c r="H806" s="401"/>
    </row>
    <row r="807" spans="1:8">
      <c r="A807" s="397">
        <v>23701183</v>
      </c>
      <c r="B807" s="397" t="s">
        <v>1659</v>
      </c>
      <c r="C807" s="398">
        <v>-1364984.83</v>
      </c>
      <c r="D807" s="397">
        <v>23701183</v>
      </c>
      <c r="H807" s="401"/>
    </row>
    <row r="808" spans="1:8">
      <c r="A808" s="397">
        <v>23701193</v>
      </c>
      <c r="B808" s="397" t="s">
        <v>1660</v>
      </c>
      <c r="C808" s="398">
        <v>-236600</v>
      </c>
      <c r="D808" s="397">
        <v>23701193</v>
      </c>
      <c r="H808" s="401"/>
    </row>
    <row r="809" spans="1:8">
      <c r="A809" s="403" t="s">
        <v>2046</v>
      </c>
      <c r="B809" s="397" t="s">
        <v>2044</v>
      </c>
      <c r="C809" s="398">
        <v>-253819.44</v>
      </c>
      <c r="D809" s="397" t="s">
        <v>2046</v>
      </c>
    </row>
    <row r="810" spans="1:8">
      <c r="A810" s="397">
        <v>24100043</v>
      </c>
      <c r="B810" s="397" t="s">
        <v>817</v>
      </c>
      <c r="C810" s="397">
        <v>0</v>
      </c>
      <c r="D810" s="397">
        <v>24100043</v>
      </c>
    </row>
    <row r="811" spans="1:8">
      <c r="A811" s="397">
        <v>24100063</v>
      </c>
      <c r="B811" s="397" t="s">
        <v>1030</v>
      </c>
      <c r="C811" s="397">
        <v>-327.85</v>
      </c>
      <c r="D811" s="397">
        <v>24100063</v>
      </c>
    </row>
    <row r="812" spans="1:8">
      <c r="A812" s="397">
        <v>24100143</v>
      </c>
      <c r="B812" s="397" t="s">
        <v>302</v>
      </c>
      <c r="C812" s="397">
        <v>0</v>
      </c>
      <c r="D812" s="397">
        <v>24100143</v>
      </c>
      <c r="H812" s="401"/>
    </row>
    <row r="813" spans="1:8">
      <c r="A813" s="397">
        <v>24100173</v>
      </c>
      <c r="B813" s="397" t="s">
        <v>1030</v>
      </c>
      <c r="C813" s="398">
        <v>-14786.38</v>
      </c>
      <c r="D813" s="397">
        <v>24100173</v>
      </c>
      <c r="H813" s="401"/>
    </row>
    <row r="814" spans="1:8">
      <c r="A814" s="397">
        <v>24100212</v>
      </c>
      <c r="B814" s="397" t="s">
        <v>611</v>
      </c>
      <c r="C814" s="398">
        <v>-1030018.24</v>
      </c>
      <c r="D814" s="397">
        <v>24100212</v>
      </c>
      <c r="H814" s="401"/>
    </row>
    <row r="815" spans="1:8">
      <c r="A815" s="397">
        <v>24200011</v>
      </c>
      <c r="B815" s="397" t="s">
        <v>1357</v>
      </c>
      <c r="C815" s="398">
        <v>-62711.89</v>
      </c>
      <c r="D815" s="397">
        <v>24200011</v>
      </c>
      <c r="H815" s="401"/>
    </row>
    <row r="816" spans="1:8">
      <c r="A816" s="397">
        <v>24200041</v>
      </c>
      <c r="B816" s="397" t="s">
        <v>624</v>
      </c>
      <c r="C816" s="398">
        <v>-423978</v>
      </c>
      <c r="D816" s="397">
        <v>24200041</v>
      </c>
      <c r="H816" s="401"/>
    </row>
    <row r="817" spans="1:8">
      <c r="A817" s="397">
        <v>24200061</v>
      </c>
      <c r="B817" s="397" t="s">
        <v>1606</v>
      </c>
      <c r="C817" s="398">
        <v>-300328.13</v>
      </c>
      <c r="D817" s="397">
        <v>24200061</v>
      </c>
      <c r="H817" s="401"/>
    </row>
    <row r="818" spans="1:8">
      <c r="A818" s="397">
        <v>24200071</v>
      </c>
      <c r="B818" s="397" t="s">
        <v>1968</v>
      </c>
      <c r="C818" s="398">
        <v>-34267.199999999997</v>
      </c>
      <c r="D818" s="397">
        <v>24200071</v>
      </c>
      <c r="H818" s="401"/>
    </row>
    <row r="819" spans="1:8">
      <c r="A819" s="397">
        <v>24200103</v>
      </c>
      <c r="B819" s="397" t="s">
        <v>1509</v>
      </c>
      <c r="C819" s="398">
        <v>-25000</v>
      </c>
      <c r="D819" s="397">
        <v>24200103</v>
      </c>
      <c r="H819" s="401"/>
    </row>
    <row r="820" spans="1:8">
      <c r="A820" s="397">
        <v>24200451</v>
      </c>
      <c r="B820" s="397" t="s">
        <v>1205</v>
      </c>
      <c r="C820" s="398">
        <v>-1799574.03</v>
      </c>
      <c r="D820" s="397">
        <v>24200451</v>
      </c>
      <c r="H820" s="401"/>
    </row>
    <row r="821" spans="1:8">
      <c r="A821" s="397">
        <v>24200461</v>
      </c>
      <c r="B821" s="397" t="s">
        <v>1528</v>
      </c>
      <c r="C821" s="398">
        <v>-12770548.560000001</v>
      </c>
      <c r="D821" s="397">
        <v>24200461</v>
      </c>
      <c r="H821" s="401"/>
    </row>
    <row r="822" spans="1:8">
      <c r="A822" s="397">
        <v>24200511</v>
      </c>
      <c r="B822" s="397" t="s">
        <v>551</v>
      </c>
      <c r="C822" s="398">
        <v>-1770549</v>
      </c>
      <c r="D822" s="397">
        <v>24200511</v>
      </c>
    </row>
    <row r="823" spans="1:8">
      <c r="A823" s="397">
        <v>24200521</v>
      </c>
      <c r="B823" s="397" t="s">
        <v>1731</v>
      </c>
      <c r="C823" s="397">
        <v>0</v>
      </c>
      <c r="D823" s="397">
        <v>24200521</v>
      </c>
      <c r="H823" s="401"/>
    </row>
    <row r="824" spans="1:8">
      <c r="A824" s="397">
        <v>24200541</v>
      </c>
      <c r="B824" s="397" t="s">
        <v>660</v>
      </c>
      <c r="C824" s="398">
        <v>-155573.4</v>
      </c>
      <c r="D824" s="397">
        <v>24200541</v>
      </c>
      <c r="H824" s="401"/>
    </row>
    <row r="825" spans="1:8">
      <c r="A825" s="397">
        <v>24200551</v>
      </c>
      <c r="B825" s="397" t="s">
        <v>15</v>
      </c>
      <c r="C825" s="398">
        <v>-155573.4</v>
      </c>
      <c r="D825" s="397">
        <v>24200551</v>
      </c>
      <c r="H825" s="401"/>
    </row>
    <row r="826" spans="1:8">
      <c r="A826" s="397">
        <v>24200561</v>
      </c>
      <c r="B826" s="397" t="s">
        <v>424</v>
      </c>
      <c r="C826" s="398">
        <v>-26604</v>
      </c>
      <c r="D826" s="397">
        <v>24200561</v>
      </c>
      <c r="H826" s="401"/>
    </row>
    <row r="827" spans="1:8">
      <c r="A827" s="397">
        <v>24200571</v>
      </c>
      <c r="B827" s="397" t="s">
        <v>190</v>
      </c>
      <c r="C827" s="398">
        <v>-26604</v>
      </c>
      <c r="D827" s="397">
        <v>24200571</v>
      </c>
      <c r="H827" s="401"/>
    </row>
    <row r="828" spans="1:8">
      <c r="A828" s="397">
        <v>24200611</v>
      </c>
      <c r="B828" s="397" t="s">
        <v>1188</v>
      </c>
      <c r="C828" s="398">
        <v>-459333.36</v>
      </c>
      <c r="D828" s="397">
        <v>24200611</v>
      </c>
      <c r="H828" s="401"/>
    </row>
    <row r="829" spans="1:8">
      <c r="A829" s="397">
        <v>24200622</v>
      </c>
      <c r="B829" s="397" t="s">
        <v>391</v>
      </c>
      <c r="C829" s="398">
        <v>-997077</v>
      </c>
      <c r="D829" s="397">
        <v>24200622</v>
      </c>
      <c r="H829" s="401"/>
    </row>
    <row r="830" spans="1:8">
      <c r="A830" s="397">
        <v>24200633</v>
      </c>
      <c r="B830" s="397" t="s">
        <v>1841</v>
      </c>
      <c r="C830" s="398">
        <v>-986745.1</v>
      </c>
      <c r="D830" s="397">
        <v>24200633</v>
      </c>
      <c r="H830" s="401"/>
    </row>
    <row r="831" spans="1:8">
      <c r="A831" s="397">
        <v>24200651</v>
      </c>
      <c r="B831" s="397" t="s">
        <v>721</v>
      </c>
      <c r="C831" s="398">
        <v>-16750</v>
      </c>
      <c r="D831" s="397">
        <v>24200651</v>
      </c>
      <c r="H831" s="401"/>
    </row>
    <row r="832" spans="1:8">
      <c r="A832" s="397">
        <v>24200653</v>
      </c>
      <c r="B832" s="397" t="s">
        <v>928</v>
      </c>
      <c r="C832" s="398">
        <v>-433018.14</v>
      </c>
      <c r="D832" s="397">
        <v>24200653</v>
      </c>
      <c r="H832" s="401"/>
    </row>
    <row r="833" spans="1:8">
      <c r="A833" s="397">
        <v>24200661</v>
      </c>
      <c r="B833" s="397" t="s">
        <v>722</v>
      </c>
      <c r="C833" s="398">
        <v>-71288.039999999994</v>
      </c>
      <c r="D833" s="397">
        <v>24200661</v>
      </c>
      <c r="H833" s="401"/>
    </row>
    <row r="834" spans="1:8">
      <c r="A834" s="397">
        <v>24200671</v>
      </c>
      <c r="B834" s="397" t="s">
        <v>723</v>
      </c>
      <c r="C834" s="398">
        <v>-21112.84</v>
      </c>
      <c r="D834" s="397">
        <v>24200671</v>
      </c>
      <c r="H834" s="401"/>
    </row>
    <row r="835" spans="1:8">
      <c r="A835" s="397">
        <v>24200681</v>
      </c>
      <c r="B835" s="397" t="s">
        <v>724</v>
      </c>
      <c r="C835" s="398">
        <v>-21112.84</v>
      </c>
      <c r="D835" s="397">
        <v>24200681</v>
      </c>
      <c r="H835" s="401"/>
    </row>
    <row r="836" spans="1:8">
      <c r="A836" s="397">
        <v>24200811</v>
      </c>
      <c r="B836" s="397" t="s">
        <v>558</v>
      </c>
      <c r="C836" s="398">
        <v>-153106.01999999999</v>
      </c>
      <c r="D836" s="397">
        <v>24200811</v>
      </c>
      <c r="H836" s="401"/>
    </row>
    <row r="837" spans="1:8">
      <c r="A837" s="397">
        <v>24200821</v>
      </c>
      <c r="B837" s="397" t="s">
        <v>559</v>
      </c>
      <c r="C837" s="398">
        <v>-153074.01999999999</v>
      </c>
      <c r="D837" s="397">
        <v>24200821</v>
      </c>
      <c r="H837" s="401"/>
    </row>
    <row r="838" spans="1:8">
      <c r="A838" s="397">
        <v>24200831</v>
      </c>
      <c r="B838" s="397" t="s">
        <v>560</v>
      </c>
      <c r="C838" s="398">
        <v>-77674.210000000006</v>
      </c>
      <c r="D838" s="397">
        <v>24200831</v>
      </c>
      <c r="H838" s="401"/>
    </row>
    <row r="839" spans="1:8">
      <c r="A839" s="397">
        <v>24200841</v>
      </c>
      <c r="B839" s="397" t="s">
        <v>1122</v>
      </c>
      <c r="C839" s="398">
        <v>-323168.90000000002</v>
      </c>
      <c r="D839" s="397">
        <v>24200841</v>
      </c>
      <c r="H839" s="401"/>
    </row>
    <row r="840" spans="1:8">
      <c r="A840" s="397">
        <v>24200851</v>
      </c>
      <c r="B840" s="397" t="s">
        <v>766</v>
      </c>
      <c r="C840" s="398">
        <v>-282752.05</v>
      </c>
      <c r="D840" s="397">
        <v>24200851</v>
      </c>
      <c r="H840" s="401"/>
    </row>
    <row r="841" spans="1:8">
      <c r="A841" s="397">
        <v>24200871</v>
      </c>
      <c r="B841" s="397" t="s">
        <v>1220</v>
      </c>
      <c r="C841" s="398">
        <v>-98463.71</v>
      </c>
      <c r="D841" s="397">
        <v>24200871</v>
      </c>
      <c r="H841" s="401"/>
    </row>
    <row r="842" spans="1:8">
      <c r="A842" s="397">
        <v>24200881</v>
      </c>
      <c r="B842" s="397" t="s">
        <v>1471</v>
      </c>
      <c r="C842" s="398">
        <v>-202614.06</v>
      </c>
      <c r="D842" s="397">
        <v>24200881</v>
      </c>
      <c r="H842" s="401"/>
    </row>
    <row r="843" spans="1:8">
      <c r="A843" s="397">
        <v>24200891</v>
      </c>
      <c r="B843" s="397" t="s">
        <v>1193</v>
      </c>
      <c r="C843" s="398">
        <v>-67375.5</v>
      </c>
      <c r="D843" s="397">
        <v>24200891</v>
      </c>
      <c r="H843" s="401"/>
    </row>
    <row r="844" spans="1:8">
      <c r="A844" s="397">
        <v>24200901</v>
      </c>
      <c r="B844" s="397" t="s">
        <v>1304</v>
      </c>
      <c r="C844" s="398">
        <v>-163563</v>
      </c>
      <c r="D844" s="397">
        <v>24200901</v>
      </c>
      <c r="H844" s="401"/>
    </row>
    <row r="845" spans="1:8">
      <c r="A845" s="397">
        <v>24200911</v>
      </c>
      <c r="B845" s="397" t="s">
        <v>1194</v>
      </c>
      <c r="C845" s="398">
        <v>-17425.07</v>
      </c>
      <c r="D845" s="397">
        <v>24200911</v>
      </c>
      <c r="H845" s="401"/>
    </row>
    <row r="846" spans="1:8">
      <c r="A846" s="397">
        <v>24200921</v>
      </c>
      <c r="B846" s="397" t="s">
        <v>557</v>
      </c>
      <c r="C846" s="398">
        <v>-2232564.0499999998</v>
      </c>
      <c r="D846" s="397">
        <v>24200921</v>
      </c>
      <c r="H846" s="401"/>
    </row>
    <row r="847" spans="1:8">
      <c r="A847" s="397">
        <v>24200931</v>
      </c>
      <c r="B847" s="397" t="s">
        <v>561</v>
      </c>
      <c r="C847" s="398">
        <v>-335214.84000000003</v>
      </c>
      <c r="D847" s="397">
        <v>24200931</v>
      </c>
      <c r="H847" s="401"/>
    </row>
    <row r="848" spans="1:8">
      <c r="A848" s="397">
        <v>24200941</v>
      </c>
      <c r="B848" s="397" t="s">
        <v>1497</v>
      </c>
      <c r="C848" s="398">
        <v>-67986</v>
      </c>
      <c r="D848" s="397">
        <v>24200941</v>
      </c>
      <c r="H848" s="401"/>
    </row>
    <row r="849" spans="1:8">
      <c r="A849" s="397">
        <v>24200951</v>
      </c>
      <c r="B849" s="397" t="s">
        <v>1307</v>
      </c>
      <c r="C849" s="398">
        <v>-204557.72</v>
      </c>
      <c r="D849" s="397">
        <v>24200951</v>
      </c>
      <c r="H849" s="401"/>
    </row>
    <row r="850" spans="1:8">
      <c r="A850" s="397">
        <v>24200961</v>
      </c>
      <c r="B850" s="397" t="s">
        <v>1305</v>
      </c>
      <c r="C850" s="398">
        <v>-1406897.95</v>
      </c>
      <c r="D850" s="397">
        <v>24200961</v>
      </c>
      <c r="H850" s="401"/>
    </row>
    <row r="851" spans="1:8">
      <c r="A851" s="397">
        <v>24200971</v>
      </c>
      <c r="B851" s="397" t="s">
        <v>562</v>
      </c>
      <c r="C851" s="398">
        <v>-102977.15</v>
      </c>
      <c r="D851" s="397">
        <v>24200971</v>
      </c>
      <c r="H851" s="401"/>
    </row>
    <row r="852" spans="1:8">
      <c r="A852" s="397">
        <v>24200991</v>
      </c>
      <c r="B852" s="397" t="s">
        <v>1363</v>
      </c>
      <c r="C852" s="398">
        <v>-1341.25</v>
      </c>
      <c r="D852" s="397">
        <v>24200991</v>
      </c>
      <c r="H852" s="401"/>
    </row>
    <row r="853" spans="1:8">
      <c r="A853" s="397">
        <v>24201031</v>
      </c>
      <c r="B853" s="397" t="s">
        <v>1472</v>
      </c>
      <c r="C853" s="398">
        <v>-92347.35</v>
      </c>
      <c r="D853" s="397">
        <v>24201031</v>
      </c>
      <c r="H853" s="401"/>
    </row>
    <row r="854" spans="1:8">
      <c r="A854" s="397">
        <v>24201041</v>
      </c>
      <c r="B854" s="397" t="s">
        <v>1473</v>
      </c>
      <c r="C854" s="398">
        <v>-18885.61</v>
      </c>
      <c r="D854" s="397">
        <v>24201041</v>
      </c>
      <c r="H854" s="401"/>
    </row>
    <row r="855" spans="1:8">
      <c r="A855" s="397">
        <v>24300013</v>
      </c>
      <c r="B855" s="397" t="s">
        <v>1251</v>
      </c>
      <c r="C855" s="398">
        <v>-7578087.7199999997</v>
      </c>
      <c r="D855" s="397">
        <v>24300013</v>
      </c>
      <c r="H855" s="401"/>
    </row>
    <row r="856" spans="1:8">
      <c r="A856" s="397">
        <v>24400001</v>
      </c>
      <c r="B856" s="397" t="s">
        <v>1484</v>
      </c>
      <c r="C856" s="398">
        <v>-66305288.030000001</v>
      </c>
      <c r="D856" s="397">
        <v>24400001</v>
      </c>
      <c r="H856" s="401"/>
    </row>
    <row r="857" spans="1:8">
      <c r="A857" s="397">
        <v>24400002</v>
      </c>
      <c r="B857" s="397" t="s">
        <v>1485</v>
      </c>
      <c r="C857" s="398">
        <v>-55911804.990000002</v>
      </c>
      <c r="D857" s="397">
        <v>24400002</v>
      </c>
      <c r="H857" s="401"/>
    </row>
    <row r="858" spans="1:8">
      <c r="A858" s="397">
        <v>24400011</v>
      </c>
      <c r="B858" s="397" t="s">
        <v>1486</v>
      </c>
      <c r="C858" s="398">
        <v>-29888190.640000001</v>
      </c>
      <c r="D858" s="397">
        <v>24400011</v>
      </c>
      <c r="H858" s="401"/>
    </row>
    <row r="859" spans="1:8">
      <c r="A859" s="397">
        <v>24400012</v>
      </c>
      <c r="B859" s="397" t="s">
        <v>1487</v>
      </c>
      <c r="C859" s="398">
        <v>-17510938.489999998</v>
      </c>
      <c r="D859" s="397">
        <v>24400012</v>
      </c>
    </row>
    <row r="860" spans="1:8">
      <c r="A860" s="397">
        <v>24500111</v>
      </c>
      <c r="B860" s="397" t="s">
        <v>1392</v>
      </c>
      <c r="C860" s="397">
        <v>0</v>
      </c>
      <c r="D860" s="397">
        <v>24500111</v>
      </c>
      <c r="H860" s="401"/>
    </row>
    <row r="861" spans="1:8">
      <c r="A861" s="397">
        <v>25200121</v>
      </c>
      <c r="B861" s="397" t="s">
        <v>1018</v>
      </c>
      <c r="C861" s="398">
        <v>-135739.34</v>
      </c>
      <c r="D861" s="397">
        <v>25200121</v>
      </c>
      <c r="H861" s="401"/>
    </row>
    <row r="862" spans="1:8">
      <c r="A862" s="397">
        <v>25200152</v>
      </c>
      <c r="B862" s="397" t="s">
        <v>649</v>
      </c>
      <c r="C862" s="398">
        <v>-107354.9</v>
      </c>
      <c r="D862" s="397">
        <v>25200152</v>
      </c>
      <c r="H862" s="401"/>
    </row>
    <row r="863" spans="1:8">
      <c r="A863" s="397">
        <v>25200161</v>
      </c>
      <c r="B863" s="397" t="s">
        <v>18</v>
      </c>
      <c r="C863" s="398">
        <v>-5728550.8499999996</v>
      </c>
      <c r="D863" s="397">
        <v>25200161</v>
      </c>
      <c r="H863" s="401"/>
    </row>
    <row r="864" spans="1:8">
      <c r="A864" s="397">
        <v>25200171</v>
      </c>
      <c r="B864" s="397" t="s">
        <v>19</v>
      </c>
      <c r="C864" s="398">
        <v>-12879696.949999999</v>
      </c>
      <c r="D864" s="397">
        <v>25200171</v>
      </c>
      <c r="H864" s="401"/>
    </row>
    <row r="865" spans="1:102">
      <c r="A865" s="397">
        <v>25200181</v>
      </c>
      <c r="B865" s="397" t="s">
        <v>652</v>
      </c>
      <c r="C865" s="398">
        <v>-30958568.870000001</v>
      </c>
      <c r="D865" s="397">
        <v>25200181</v>
      </c>
      <c r="H865" s="401"/>
    </row>
    <row r="866" spans="1:102">
      <c r="A866" s="397">
        <v>25200202</v>
      </c>
      <c r="B866" s="397" t="s">
        <v>702</v>
      </c>
      <c r="C866" s="398">
        <v>-19032375.550000001</v>
      </c>
      <c r="D866" s="397">
        <v>25200202</v>
      </c>
      <c r="H866" s="401"/>
      <c r="CX866" s="397">
        <f>AS866</f>
        <v>0</v>
      </c>
    </row>
    <row r="867" spans="1:102">
      <c r="A867" s="397">
        <v>25200222</v>
      </c>
      <c r="B867" s="397" t="s">
        <v>703</v>
      </c>
      <c r="C867" s="398">
        <v>-1521069</v>
      </c>
      <c r="D867" s="397">
        <v>25200222</v>
      </c>
      <c r="H867" s="401"/>
    </row>
    <row r="868" spans="1:102">
      <c r="A868" s="397">
        <v>25200262</v>
      </c>
      <c r="B868" s="397" t="s">
        <v>582</v>
      </c>
      <c r="C868" s="398">
        <v>-39367.31</v>
      </c>
      <c r="D868" s="397">
        <v>25200262</v>
      </c>
      <c r="H868" s="401"/>
      <c r="CX868" s="397">
        <f>AS868</f>
        <v>0</v>
      </c>
    </row>
    <row r="869" spans="1:102">
      <c r="A869" s="397">
        <v>25300001</v>
      </c>
      <c r="B869" s="397" t="s">
        <v>292</v>
      </c>
      <c r="C869" s="398">
        <v>-89126.09</v>
      </c>
      <c r="D869" s="397">
        <v>25300001</v>
      </c>
      <c r="H869" s="401"/>
    </row>
    <row r="870" spans="1:102">
      <c r="A870" s="397">
        <v>25300011</v>
      </c>
      <c r="B870" s="397" t="s">
        <v>539</v>
      </c>
      <c r="C870" s="398">
        <v>-6901</v>
      </c>
      <c r="D870" s="397">
        <v>25300011</v>
      </c>
      <c r="H870" s="401"/>
      <c r="CX870" s="397">
        <f>AS870</f>
        <v>0</v>
      </c>
    </row>
    <row r="871" spans="1:102">
      <c r="A871" s="397">
        <v>25300033</v>
      </c>
      <c r="B871" s="397" t="s">
        <v>150</v>
      </c>
      <c r="C871" s="398">
        <v>-9867789.3900000006</v>
      </c>
      <c r="D871" s="397">
        <v>25300033</v>
      </c>
      <c r="H871" s="401"/>
    </row>
    <row r="872" spans="1:102">
      <c r="A872" s="397">
        <v>25300071</v>
      </c>
      <c r="B872" s="397" t="s">
        <v>1179</v>
      </c>
      <c r="C872" s="398">
        <v>-158983151</v>
      </c>
      <c r="D872" s="397">
        <v>25300071</v>
      </c>
      <c r="H872" s="401"/>
    </row>
    <row r="873" spans="1:102">
      <c r="A873" s="397">
        <v>25300081</v>
      </c>
      <c r="B873" s="397" t="s">
        <v>1681</v>
      </c>
      <c r="C873" s="398">
        <v>-1000</v>
      </c>
      <c r="D873" s="397">
        <v>25300081</v>
      </c>
      <c r="H873" s="401"/>
    </row>
    <row r="874" spans="1:102">
      <c r="A874" s="397">
        <v>25300091</v>
      </c>
      <c r="B874" s="397" t="s">
        <v>1652</v>
      </c>
      <c r="C874" s="398">
        <v>-2975355.74</v>
      </c>
      <c r="D874" s="397">
        <v>25300091</v>
      </c>
      <c r="H874" s="401"/>
    </row>
    <row r="875" spans="1:102">
      <c r="A875" s="397">
        <v>25300121</v>
      </c>
      <c r="B875" s="397" t="s">
        <v>1696</v>
      </c>
      <c r="C875" s="398">
        <v>-748131.54</v>
      </c>
      <c r="D875" s="397">
        <v>25300121</v>
      </c>
      <c r="H875" s="401"/>
    </row>
    <row r="876" spans="1:102">
      <c r="A876" s="397">
        <v>25300141</v>
      </c>
      <c r="B876" s="397" t="s">
        <v>388</v>
      </c>
      <c r="C876" s="398">
        <v>-3200832.12</v>
      </c>
      <c r="D876" s="397">
        <v>25300141</v>
      </c>
      <c r="H876" s="401"/>
    </row>
    <row r="877" spans="1:102">
      <c r="A877" s="397">
        <v>25300151</v>
      </c>
      <c r="B877" s="397" t="s">
        <v>643</v>
      </c>
      <c r="C877" s="398">
        <v>-9416668.4000000004</v>
      </c>
      <c r="D877" s="397">
        <v>25300151</v>
      </c>
      <c r="H877" s="401"/>
    </row>
    <row r="878" spans="1:102">
      <c r="A878" s="397">
        <v>25300153</v>
      </c>
      <c r="B878" s="397" t="s">
        <v>1510</v>
      </c>
      <c r="C878" s="398">
        <v>-100000</v>
      </c>
      <c r="D878" s="397">
        <v>25300153</v>
      </c>
      <c r="H878" s="401"/>
    </row>
    <row r="879" spans="1:102">
      <c r="A879" s="397">
        <v>25300161</v>
      </c>
      <c r="B879" s="397" t="s">
        <v>175</v>
      </c>
      <c r="C879" s="398">
        <v>-1019895.51</v>
      </c>
      <c r="D879" s="397">
        <v>25300161</v>
      </c>
      <c r="H879" s="401"/>
    </row>
    <row r="880" spans="1:102">
      <c r="A880" s="397">
        <v>25300181</v>
      </c>
      <c r="B880" s="397" t="s">
        <v>1175</v>
      </c>
      <c r="C880" s="398">
        <v>-4418173.24</v>
      </c>
      <c r="D880" s="397">
        <v>25300181</v>
      </c>
      <c r="H880" s="401"/>
    </row>
    <row r="881" spans="1:8">
      <c r="A881" s="397">
        <v>25300201</v>
      </c>
      <c r="B881" s="397" t="s">
        <v>1176</v>
      </c>
      <c r="C881" s="398">
        <v>-6063729</v>
      </c>
      <c r="D881" s="397">
        <v>25300201</v>
      </c>
      <c r="H881" s="401"/>
    </row>
    <row r="882" spans="1:8">
      <c r="A882" s="397">
        <v>25300212</v>
      </c>
      <c r="B882" s="397" t="s">
        <v>491</v>
      </c>
      <c r="C882" s="398">
        <v>-119947.85</v>
      </c>
      <c r="D882" s="397">
        <v>25300212</v>
      </c>
      <c r="H882" s="401"/>
    </row>
    <row r="883" spans="1:8">
      <c r="A883" s="397">
        <v>25300271</v>
      </c>
      <c r="B883" s="397" t="s">
        <v>1373</v>
      </c>
      <c r="C883" s="398">
        <v>-1381156.12</v>
      </c>
      <c r="D883" s="397">
        <v>25300271</v>
      </c>
      <c r="H883" s="401"/>
    </row>
    <row r="884" spans="1:8">
      <c r="A884" s="397">
        <v>25300281</v>
      </c>
      <c r="B884" s="397" t="s">
        <v>1456</v>
      </c>
      <c r="C884" s="398">
        <v>-502860</v>
      </c>
      <c r="D884" s="397">
        <v>25300281</v>
      </c>
      <c r="H884" s="401"/>
    </row>
    <row r="885" spans="1:8">
      <c r="A885" s="397">
        <v>25300293</v>
      </c>
      <c r="B885" s="397" t="s">
        <v>829</v>
      </c>
      <c r="C885" s="398">
        <v>-5488707</v>
      </c>
      <c r="D885" s="397">
        <v>25300293</v>
      </c>
      <c r="H885" s="401"/>
    </row>
    <row r="886" spans="1:8">
      <c r="A886" s="397">
        <v>25300323</v>
      </c>
      <c r="B886" s="397" t="s">
        <v>681</v>
      </c>
      <c r="C886" s="398">
        <v>-62393.13</v>
      </c>
      <c r="D886" s="397">
        <v>25300323</v>
      </c>
      <c r="H886" s="401"/>
    </row>
    <row r="887" spans="1:8">
      <c r="A887" s="397">
        <v>25300343</v>
      </c>
      <c r="B887" s="397" t="s">
        <v>1733</v>
      </c>
      <c r="C887" s="398">
        <v>-3935769.59</v>
      </c>
      <c r="D887" s="397">
        <v>25300343</v>
      </c>
      <c r="H887" s="401"/>
    </row>
    <row r="888" spans="1:8">
      <c r="A888" s="397">
        <v>25300353</v>
      </c>
      <c r="B888" s="397" t="s">
        <v>993</v>
      </c>
      <c r="C888" s="398">
        <v>-6476809.0599999996</v>
      </c>
      <c r="D888" s="397">
        <v>25300353</v>
      </c>
      <c r="H888" s="401"/>
    </row>
    <row r="889" spans="1:8">
      <c r="A889" s="397">
        <v>25300363</v>
      </c>
      <c r="B889" s="397" t="s">
        <v>946</v>
      </c>
      <c r="C889" s="398">
        <v>-2058558.12</v>
      </c>
      <c r="D889" s="397">
        <v>25300363</v>
      </c>
      <c r="H889" s="401"/>
    </row>
    <row r="890" spans="1:8">
      <c r="A890" s="397">
        <v>25300371</v>
      </c>
      <c r="B890" s="397" t="s">
        <v>912</v>
      </c>
      <c r="C890" s="398">
        <v>-2219464.36</v>
      </c>
      <c r="D890" s="397">
        <v>25300371</v>
      </c>
      <c r="H890" s="401"/>
    </row>
    <row r="891" spans="1:8">
      <c r="A891" s="397">
        <v>25300413</v>
      </c>
      <c r="B891" s="397" t="s">
        <v>468</v>
      </c>
      <c r="C891" s="398">
        <v>-770035.7</v>
      </c>
      <c r="D891" s="397">
        <v>25300413</v>
      </c>
    </row>
    <row r="892" spans="1:8">
      <c r="A892" s="397">
        <v>25300433</v>
      </c>
      <c r="B892" s="397" t="s">
        <v>644</v>
      </c>
      <c r="C892" s="397">
        <v>0</v>
      </c>
      <c r="D892" s="397">
        <v>25300433</v>
      </c>
      <c r="H892" s="401"/>
    </row>
    <row r="893" spans="1:8">
      <c r="A893" s="397">
        <v>25300443</v>
      </c>
      <c r="B893" s="397" t="s">
        <v>1215</v>
      </c>
      <c r="C893" s="398">
        <v>-837893.08</v>
      </c>
      <c r="D893" s="397">
        <v>25300443</v>
      </c>
      <c r="H893" s="401"/>
    </row>
    <row r="894" spans="1:8">
      <c r="A894" s="397">
        <v>25300503</v>
      </c>
      <c r="B894" s="397" t="s">
        <v>197</v>
      </c>
      <c r="C894" s="398">
        <v>-1287.75</v>
      </c>
      <c r="D894" s="397">
        <v>25300503</v>
      </c>
      <c r="H894" s="401"/>
    </row>
    <row r="895" spans="1:8">
      <c r="A895" s="397">
        <v>25300521</v>
      </c>
      <c r="B895" s="397" t="s">
        <v>1770</v>
      </c>
      <c r="C895" s="398">
        <v>-160000</v>
      </c>
      <c r="D895" s="397">
        <v>25300521</v>
      </c>
      <c r="H895" s="401"/>
    </row>
    <row r="896" spans="1:8">
      <c r="A896" s="397">
        <v>25300541</v>
      </c>
      <c r="B896" s="397" t="s">
        <v>455</v>
      </c>
      <c r="C896" s="398">
        <v>-8944006.7200000007</v>
      </c>
      <c r="D896" s="397">
        <v>25300541</v>
      </c>
      <c r="H896" s="401"/>
    </row>
    <row r="897" spans="1:8">
      <c r="A897" s="397">
        <v>25300553</v>
      </c>
      <c r="B897" s="397" t="s">
        <v>1732</v>
      </c>
      <c r="C897" s="398">
        <v>-5535.46</v>
      </c>
      <c r="D897" s="397">
        <v>25300553</v>
      </c>
      <c r="H897" s="401"/>
    </row>
    <row r="898" spans="1:8">
      <c r="A898" s="397">
        <v>25300561</v>
      </c>
      <c r="B898" s="397" t="s">
        <v>1041</v>
      </c>
      <c r="C898" s="398">
        <v>-8110328</v>
      </c>
      <c r="D898" s="397">
        <v>25300561</v>
      </c>
      <c r="H898" s="401"/>
    </row>
    <row r="899" spans="1:8">
      <c r="A899" s="397">
        <v>25300563</v>
      </c>
      <c r="B899" s="397" t="s">
        <v>1174</v>
      </c>
      <c r="C899" s="398">
        <v>-13275.79</v>
      </c>
      <c r="D899" s="397">
        <v>25300563</v>
      </c>
      <c r="H899" s="401"/>
    </row>
    <row r="900" spans="1:8">
      <c r="A900" s="397">
        <v>25300581</v>
      </c>
      <c r="B900" s="397" t="s">
        <v>359</v>
      </c>
      <c r="C900" s="398">
        <v>-4536636.9400000004</v>
      </c>
      <c r="D900" s="397">
        <v>25300581</v>
      </c>
      <c r="H900" s="401"/>
    </row>
    <row r="901" spans="1:8">
      <c r="A901" s="397">
        <v>25300582</v>
      </c>
      <c r="B901" s="397" t="s">
        <v>359</v>
      </c>
      <c r="C901" s="398">
        <v>-1916881.14</v>
      </c>
      <c r="D901" s="397">
        <v>25300582</v>
      </c>
      <c r="H901" s="401"/>
    </row>
    <row r="902" spans="1:8">
      <c r="A902" s="397">
        <v>25300591</v>
      </c>
      <c r="B902" s="397" t="s">
        <v>360</v>
      </c>
      <c r="C902" s="398">
        <v>4536636.9400000004</v>
      </c>
      <c r="D902" s="397">
        <v>25300591</v>
      </c>
      <c r="H902" s="401"/>
    </row>
    <row r="903" spans="1:8">
      <c r="A903" s="397">
        <v>25300592</v>
      </c>
      <c r="B903" s="397" t="s">
        <v>360</v>
      </c>
      <c r="C903" s="398">
        <v>1916881.14</v>
      </c>
      <c r="D903" s="397">
        <v>25300592</v>
      </c>
      <c r="H903" s="401"/>
    </row>
    <row r="904" spans="1:8">
      <c r="A904" s="397">
        <v>25300611</v>
      </c>
      <c r="B904" s="397" t="s">
        <v>725</v>
      </c>
      <c r="C904" s="398">
        <v>-59721408.640000001</v>
      </c>
      <c r="D904" s="397">
        <v>25300611</v>
      </c>
      <c r="H904" s="401"/>
    </row>
    <row r="905" spans="1:8">
      <c r="A905" s="397">
        <v>25300621</v>
      </c>
      <c r="B905" s="397" t="s">
        <v>740</v>
      </c>
      <c r="C905" s="398">
        <v>-8716972.2400000002</v>
      </c>
      <c r="D905" s="397">
        <v>25300621</v>
      </c>
      <c r="H905" s="401"/>
    </row>
    <row r="906" spans="1:8">
      <c r="A906" s="397">
        <v>25300641</v>
      </c>
      <c r="B906" s="397" t="s">
        <v>1265</v>
      </c>
      <c r="C906" s="398">
        <v>-689633.11</v>
      </c>
      <c r="D906" s="397">
        <v>25300641</v>
      </c>
      <c r="H906" s="401"/>
    </row>
    <row r="907" spans="1:8">
      <c r="A907" s="397">
        <v>25300642</v>
      </c>
      <c r="B907" s="397" t="s">
        <v>1265</v>
      </c>
      <c r="C907" s="398">
        <v>-450450.18</v>
      </c>
      <c r="D907" s="397">
        <v>25300642</v>
      </c>
      <c r="H907" s="401"/>
    </row>
    <row r="908" spans="1:8">
      <c r="A908" s="397">
        <v>25300663</v>
      </c>
      <c r="B908" s="397" t="s">
        <v>1467</v>
      </c>
      <c r="C908" s="398">
        <v>-110545.28</v>
      </c>
      <c r="D908" s="397">
        <v>25300663</v>
      </c>
      <c r="H908" s="401"/>
    </row>
    <row r="909" spans="1:8">
      <c r="A909" s="397">
        <v>25300731</v>
      </c>
      <c r="B909" s="397" t="s">
        <v>1980</v>
      </c>
      <c r="C909" s="398">
        <v>-15154.75</v>
      </c>
      <c r="D909" s="397">
        <v>25300731</v>
      </c>
      <c r="H909" s="401"/>
    </row>
    <row r="910" spans="1:8">
      <c r="A910" s="397">
        <v>25300732</v>
      </c>
      <c r="B910" s="397" t="s">
        <v>1984</v>
      </c>
      <c r="C910" s="398">
        <v>-1500</v>
      </c>
      <c r="D910" s="397">
        <v>25300732</v>
      </c>
      <c r="H910" s="401"/>
    </row>
    <row r="911" spans="1:8">
      <c r="A911" s="397">
        <v>25300733</v>
      </c>
      <c r="B911" s="397" t="s">
        <v>1981</v>
      </c>
      <c r="C911" s="398">
        <v>-50468.17</v>
      </c>
      <c r="D911" s="397">
        <v>25300733</v>
      </c>
      <c r="H911" s="401"/>
    </row>
    <row r="912" spans="1:8">
      <c r="A912" s="397">
        <v>25300741</v>
      </c>
      <c r="B912" s="397" t="s">
        <v>2029</v>
      </c>
      <c r="C912" s="398">
        <v>-543596</v>
      </c>
      <c r="D912" s="397">
        <v>25300741</v>
      </c>
      <c r="H912" s="401"/>
    </row>
    <row r="913" spans="1:8">
      <c r="A913" s="397">
        <v>25300742</v>
      </c>
      <c r="B913" s="397" t="s">
        <v>2030</v>
      </c>
      <c r="C913" s="398">
        <v>-3192257</v>
      </c>
      <c r="D913" s="397">
        <v>25300742</v>
      </c>
      <c r="H913" s="401"/>
    </row>
    <row r="914" spans="1:8">
      <c r="A914" s="397">
        <v>25300761</v>
      </c>
      <c r="B914" s="397" t="s">
        <v>172</v>
      </c>
      <c r="C914" s="398">
        <v>-198774.81</v>
      </c>
      <c r="D914" s="397">
        <v>25300761</v>
      </c>
      <c r="H914" s="401"/>
    </row>
    <row r="915" spans="1:8">
      <c r="A915" s="397">
        <v>25300771</v>
      </c>
      <c r="B915" s="397" t="s">
        <v>103</v>
      </c>
      <c r="C915" s="398">
        <v>-4021947.4</v>
      </c>
      <c r="D915" s="397">
        <v>25300771</v>
      </c>
    </row>
    <row r="916" spans="1:8">
      <c r="A916" s="397">
        <v>25300863</v>
      </c>
      <c r="B916" s="397" t="s">
        <v>1390</v>
      </c>
      <c r="C916" s="397">
        <v>0</v>
      </c>
      <c r="D916" s="397">
        <v>25300863</v>
      </c>
      <c r="H916" s="401"/>
    </row>
    <row r="917" spans="1:8">
      <c r="A917" s="397">
        <v>25301073</v>
      </c>
      <c r="B917" s="397" t="s">
        <v>284</v>
      </c>
      <c r="C917" s="398">
        <v>-1287.92</v>
      </c>
      <c r="D917" s="397">
        <v>25301073</v>
      </c>
      <c r="H917" s="401"/>
    </row>
    <row r="918" spans="1:8">
      <c r="A918" s="397">
        <v>25301151</v>
      </c>
      <c r="B918" s="397" t="s">
        <v>1515</v>
      </c>
      <c r="C918" s="398">
        <v>-2390757.04</v>
      </c>
      <c r="D918" s="397">
        <v>25301151</v>
      </c>
      <c r="H918" s="401"/>
    </row>
    <row r="919" spans="1:8">
      <c r="A919" s="397">
        <v>25301203</v>
      </c>
      <c r="B919" s="397" t="s">
        <v>546</v>
      </c>
      <c r="C919" s="398">
        <v>-230575.3</v>
      </c>
      <c r="D919" s="397">
        <v>25301203</v>
      </c>
      <c r="H919" s="401"/>
    </row>
    <row r="920" spans="1:8">
      <c r="A920" s="397">
        <v>25301213</v>
      </c>
      <c r="B920" s="397" t="s">
        <v>1986</v>
      </c>
      <c r="C920" s="398">
        <v>-675825</v>
      </c>
      <c r="D920" s="397">
        <v>25301213</v>
      </c>
      <c r="H920" s="401"/>
    </row>
    <row r="921" spans="1:8">
      <c r="A921" s="397">
        <v>25302221</v>
      </c>
      <c r="B921" s="397" t="s">
        <v>977</v>
      </c>
      <c r="C921" s="398">
        <v>-1977396.43</v>
      </c>
      <c r="D921" s="397">
        <v>25302221</v>
      </c>
      <c r="H921" s="401"/>
    </row>
    <row r="922" spans="1:8">
      <c r="A922" s="397">
        <v>25302222</v>
      </c>
      <c r="B922" s="397" t="s">
        <v>658</v>
      </c>
      <c r="C922" s="398">
        <v>-3684921.83</v>
      </c>
      <c r="D922" s="397">
        <v>25302222</v>
      </c>
      <c r="H922" s="401"/>
    </row>
    <row r="923" spans="1:8">
      <c r="A923" s="397">
        <v>25302223</v>
      </c>
      <c r="B923" s="397" t="s">
        <v>1971</v>
      </c>
      <c r="C923" s="398">
        <v>-4885918</v>
      </c>
      <c r="D923" s="397">
        <v>25302223</v>
      </c>
      <c r="H923" s="401"/>
    </row>
    <row r="924" spans="1:8">
      <c r="A924" s="397">
        <v>25400101</v>
      </c>
      <c r="B924" s="397" t="s">
        <v>673</v>
      </c>
      <c r="C924" s="398">
        <v>-48874.15</v>
      </c>
      <c r="D924" s="397">
        <v>25400101</v>
      </c>
      <c r="H924" s="401"/>
    </row>
    <row r="925" spans="1:8">
      <c r="A925" s="397">
        <v>25400111</v>
      </c>
      <c r="B925" s="397" t="s">
        <v>674</v>
      </c>
      <c r="C925" s="398">
        <v>-10947.21</v>
      </c>
      <c r="D925" s="397">
        <v>25400111</v>
      </c>
      <c r="H925" s="401"/>
    </row>
    <row r="926" spans="1:8">
      <c r="A926" s="397">
        <v>25400181</v>
      </c>
      <c r="B926" s="397" t="s">
        <v>958</v>
      </c>
      <c r="C926" s="398">
        <v>-5558139</v>
      </c>
      <c r="D926" s="397">
        <v>25400181</v>
      </c>
      <c r="H926" s="401"/>
    </row>
    <row r="927" spans="1:8">
      <c r="A927" s="397">
        <v>25400182</v>
      </c>
      <c r="B927" s="397" t="s">
        <v>959</v>
      </c>
      <c r="C927" s="398">
        <v>-2973111</v>
      </c>
      <c r="D927" s="397">
        <v>25400182</v>
      </c>
      <c r="H927" s="401"/>
    </row>
    <row r="928" spans="1:8">
      <c r="A928" s="397">
        <v>25400191</v>
      </c>
      <c r="B928" s="397" t="s">
        <v>1109</v>
      </c>
      <c r="C928" s="398">
        <v>-1836889.84</v>
      </c>
      <c r="D928" s="397">
        <v>25400191</v>
      </c>
      <c r="H928" s="401"/>
    </row>
    <row r="929" spans="1:8">
      <c r="A929" s="397">
        <v>25400201</v>
      </c>
      <c r="B929" s="397" t="s">
        <v>1110</v>
      </c>
      <c r="C929" s="398">
        <v>-1339913.4099999999</v>
      </c>
      <c r="D929" s="397">
        <v>25400201</v>
      </c>
      <c r="H929" s="401"/>
    </row>
    <row r="930" spans="1:8">
      <c r="A930" s="397">
        <v>25400221</v>
      </c>
      <c r="B930" s="397" t="s">
        <v>1187</v>
      </c>
      <c r="C930" s="398">
        <v>-743253.87</v>
      </c>
      <c r="D930" s="397">
        <v>25400221</v>
      </c>
      <c r="H930" s="401"/>
    </row>
    <row r="931" spans="1:8">
      <c r="A931" s="397">
        <v>25400261</v>
      </c>
      <c r="B931" s="397" t="s">
        <v>1195</v>
      </c>
      <c r="C931" s="398">
        <v>-93615823</v>
      </c>
      <c r="D931" s="397">
        <v>25400261</v>
      </c>
      <c r="H931" s="401"/>
    </row>
    <row r="932" spans="1:8">
      <c r="A932" s="397">
        <v>25400291</v>
      </c>
      <c r="B932" s="397" t="s">
        <v>1433</v>
      </c>
      <c r="C932" s="398">
        <v>-1222593.08</v>
      </c>
      <c r="D932" s="397">
        <v>25400291</v>
      </c>
      <c r="H932" s="401"/>
    </row>
    <row r="933" spans="1:8">
      <c r="A933" s="397">
        <v>25400301</v>
      </c>
      <c r="B933" s="397" t="s">
        <v>1434</v>
      </c>
      <c r="C933" s="398">
        <v>-48993.4</v>
      </c>
      <c r="D933" s="397">
        <v>25400301</v>
      </c>
      <c r="H933" s="401"/>
    </row>
    <row r="934" spans="1:8">
      <c r="A934" s="397">
        <v>25400311</v>
      </c>
      <c r="B934" s="397" t="s">
        <v>1436</v>
      </c>
      <c r="C934" s="398">
        <v>-12881.2</v>
      </c>
      <c r="D934" s="397">
        <v>25400311</v>
      </c>
      <c r="H934" s="401"/>
    </row>
    <row r="935" spans="1:8">
      <c r="A935" s="397">
        <v>25400321</v>
      </c>
      <c r="B935" s="397" t="s">
        <v>1525</v>
      </c>
      <c r="C935" s="398">
        <v>-114423.7</v>
      </c>
      <c r="D935" s="397">
        <v>25400321</v>
      </c>
      <c r="H935" s="401"/>
    </row>
    <row r="936" spans="1:8">
      <c r="A936" s="397">
        <v>25400331</v>
      </c>
      <c r="B936" s="397" t="s">
        <v>1526</v>
      </c>
      <c r="C936" s="398">
        <v>-1287048.81</v>
      </c>
      <c r="D936" s="397">
        <v>25400331</v>
      </c>
      <c r="H936" s="401"/>
    </row>
    <row r="937" spans="1:8">
      <c r="A937" s="397">
        <v>25400392</v>
      </c>
      <c r="B937" s="397" t="s">
        <v>2016</v>
      </c>
      <c r="C937" s="398">
        <v>-1087499.97</v>
      </c>
      <c r="D937" s="397">
        <v>25400392</v>
      </c>
    </row>
    <row r="938" spans="1:8">
      <c r="A938" s="397">
        <v>25400411</v>
      </c>
      <c r="B938" s="397" t="s">
        <v>1870</v>
      </c>
      <c r="C938" s="397">
        <v>0</v>
      </c>
      <c r="D938" s="397">
        <v>25400411</v>
      </c>
    </row>
    <row r="939" spans="1:8">
      <c r="A939" s="397">
        <v>25400412</v>
      </c>
      <c r="B939" s="397" t="s">
        <v>1871</v>
      </c>
      <c r="C939" s="397">
        <v>0</v>
      </c>
      <c r="D939" s="397">
        <v>25400412</v>
      </c>
    </row>
    <row r="940" spans="1:8">
      <c r="A940" s="397">
        <v>25400421</v>
      </c>
      <c r="B940" s="397" t="s">
        <v>1872</v>
      </c>
      <c r="C940" s="397">
        <v>0</v>
      </c>
      <c r="D940" s="397">
        <v>25400421</v>
      </c>
      <c r="H940" s="401"/>
    </row>
    <row r="941" spans="1:8">
      <c r="A941" s="397">
        <v>25400431</v>
      </c>
      <c r="B941" s="397" t="s">
        <v>1776</v>
      </c>
      <c r="C941" s="398">
        <v>-1021938</v>
      </c>
      <c r="D941" s="397">
        <v>25400431</v>
      </c>
      <c r="H941" s="401"/>
    </row>
    <row r="942" spans="1:8">
      <c r="A942" s="397">
        <v>25400441</v>
      </c>
      <c r="B942" s="397" t="s">
        <v>1782</v>
      </c>
      <c r="C942" s="398">
        <v>-175971.37</v>
      </c>
      <c r="D942" s="397">
        <v>25400441</v>
      </c>
    </row>
    <row r="943" spans="1:8">
      <c r="A943" s="397">
        <v>25400471</v>
      </c>
      <c r="B943" s="397" t="s">
        <v>1873</v>
      </c>
      <c r="C943" s="397">
        <v>0</v>
      </c>
      <c r="D943" s="397">
        <v>25400471</v>
      </c>
    </row>
    <row r="944" spans="1:8">
      <c r="A944" s="397">
        <v>25400481</v>
      </c>
      <c r="B944" s="397" t="s">
        <v>1874</v>
      </c>
      <c r="C944" s="397">
        <v>-356.06</v>
      </c>
      <c r="D944" s="397">
        <v>25400481</v>
      </c>
      <c r="H944" s="401"/>
    </row>
    <row r="945" spans="1:8">
      <c r="A945" s="397">
        <v>25400491</v>
      </c>
      <c r="B945" s="397" t="s">
        <v>1890</v>
      </c>
      <c r="C945" s="398">
        <v>-5665591</v>
      </c>
      <c r="D945" s="397">
        <v>25400491</v>
      </c>
      <c r="H945" s="401"/>
    </row>
    <row r="946" spans="1:8">
      <c r="A946" s="397">
        <v>25400501</v>
      </c>
      <c r="B946" s="397" t="s">
        <v>1891</v>
      </c>
      <c r="C946" s="398">
        <v>-1640091</v>
      </c>
      <c r="D946" s="397">
        <v>25400501</v>
      </c>
      <c r="H946" s="401"/>
    </row>
    <row r="947" spans="1:8">
      <c r="A947" s="397">
        <v>25400511</v>
      </c>
      <c r="B947" s="397" t="s">
        <v>1916</v>
      </c>
      <c r="C947" s="398">
        <v>287798.76</v>
      </c>
      <c r="D947" s="397">
        <v>25400511</v>
      </c>
    </row>
    <row r="948" spans="1:8">
      <c r="A948" s="397">
        <v>25400521</v>
      </c>
      <c r="B948" s="397" t="s">
        <v>1967</v>
      </c>
      <c r="C948" s="397">
        <v>0</v>
      </c>
      <c r="D948" s="397" t="e">
        <v>#N/A</v>
      </c>
      <c r="H948" s="401"/>
    </row>
    <row r="949" spans="1:8">
      <c r="A949" s="397">
        <v>25500002</v>
      </c>
      <c r="B949" s="397" t="s">
        <v>930</v>
      </c>
      <c r="C949" s="398">
        <v>-8165809</v>
      </c>
      <c r="D949" s="397">
        <v>25500002</v>
      </c>
      <c r="H949" s="401"/>
    </row>
    <row r="950" spans="1:8">
      <c r="A950" s="397">
        <v>25500022</v>
      </c>
      <c r="B950" s="397" t="s">
        <v>930</v>
      </c>
      <c r="C950" s="398">
        <v>8165809</v>
      </c>
      <c r="D950" s="397">
        <v>25500022</v>
      </c>
      <c r="H950" s="401"/>
    </row>
    <row r="951" spans="1:8">
      <c r="A951" s="397">
        <v>25600072</v>
      </c>
      <c r="B951" s="397" t="s">
        <v>1226</v>
      </c>
      <c r="C951" s="398">
        <v>-65777.98</v>
      </c>
      <c r="D951" s="397">
        <v>25600072</v>
      </c>
      <c r="H951" s="401"/>
    </row>
    <row r="952" spans="1:8">
      <c r="A952" s="397">
        <v>25600081</v>
      </c>
      <c r="B952" s="397" t="s">
        <v>1111</v>
      </c>
      <c r="C952" s="398">
        <v>-574262.54</v>
      </c>
      <c r="D952" s="397">
        <v>25600081</v>
      </c>
      <c r="H952" s="401"/>
    </row>
    <row r="953" spans="1:8">
      <c r="A953" s="397">
        <v>25600102</v>
      </c>
      <c r="B953" s="397" t="s">
        <v>1428</v>
      </c>
      <c r="C953" s="398">
        <v>10203.15</v>
      </c>
      <c r="D953" s="397">
        <v>25600102</v>
      </c>
      <c r="H953" s="401"/>
    </row>
    <row r="954" spans="1:8">
      <c r="A954" s="397">
        <v>25600111</v>
      </c>
      <c r="B954" s="397" t="s">
        <v>1429</v>
      </c>
      <c r="C954" s="398">
        <v>100737.27</v>
      </c>
      <c r="D954" s="397">
        <v>25600111</v>
      </c>
      <c r="H954" s="401"/>
    </row>
    <row r="955" spans="1:8">
      <c r="A955" s="397">
        <v>28200002</v>
      </c>
      <c r="B955" s="397" t="s">
        <v>206</v>
      </c>
      <c r="C955" s="398">
        <v>-484458070.23000002</v>
      </c>
      <c r="D955" s="397">
        <v>28200002</v>
      </c>
      <c r="H955" s="401"/>
    </row>
    <row r="956" spans="1:8">
      <c r="A956" s="397">
        <v>28200013</v>
      </c>
      <c r="B956" s="397" t="s">
        <v>207</v>
      </c>
      <c r="C956" s="398">
        <v>-40342038.740000002</v>
      </c>
      <c r="D956" s="397">
        <v>28200013</v>
      </c>
      <c r="H956" s="401"/>
    </row>
    <row r="957" spans="1:8">
      <c r="A957" s="397">
        <v>28200121</v>
      </c>
      <c r="B957" s="397" t="s">
        <v>208</v>
      </c>
      <c r="C957" s="398">
        <v>-1210099866.9400001</v>
      </c>
      <c r="D957" s="397">
        <v>28200121</v>
      </c>
      <c r="H957" s="401"/>
    </row>
    <row r="958" spans="1:8">
      <c r="A958" s="397">
        <v>28300031</v>
      </c>
      <c r="B958" s="397" t="s">
        <v>754</v>
      </c>
      <c r="C958" s="398">
        <v>-1343537.83</v>
      </c>
      <c r="D958" s="397">
        <v>28300031</v>
      </c>
      <c r="H958" s="401"/>
    </row>
    <row r="959" spans="1:8">
      <c r="A959" s="397">
        <v>28300033</v>
      </c>
      <c r="B959" s="397" t="s">
        <v>121</v>
      </c>
      <c r="C959" s="398">
        <v>-66380107.600000001</v>
      </c>
      <c r="D959" s="397">
        <v>28300033</v>
      </c>
      <c r="H959" s="401"/>
    </row>
    <row r="960" spans="1:8">
      <c r="A960" s="397">
        <v>28300041</v>
      </c>
      <c r="B960" s="397" t="s">
        <v>469</v>
      </c>
      <c r="C960" s="398">
        <v>-552167.09</v>
      </c>
      <c r="D960" s="397">
        <v>28300041</v>
      </c>
      <c r="H960" s="401"/>
    </row>
    <row r="961" spans="1:8">
      <c r="A961" s="397">
        <v>28300043</v>
      </c>
      <c r="B961" s="397" t="s">
        <v>122</v>
      </c>
      <c r="C961" s="398">
        <v>-12109999.609999999</v>
      </c>
      <c r="D961" s="397">
        <v>28300043</v>
      </c>
      <c r="H961" s="401"/>
    </row>
    <row r="962" spans="1:8">
      <c r="A962" s="397">
        <v>28300081</v>
      </c>
      <c r="B962" s="397" t="s">
        <v>1445</v>
      </c>
      <c r="C962" s="398">
        <v>-5300833.6500000004</v>
      </c>
      <c r="D962" s="397">
        <v>28300081</v>
      </c>
      <c r="H962" s="401"/>
    </row>
    <row r="963" spans="1:8">
      <c r="A963" s="397">
        <v>28300091</v>
      </c>
      <c r="B963" s="397" t="s">
        <v>1656</v>
      </c>
      <c r="C963" s="398">
        <v>-3161930</v>
      </c>
      <c r="D963" s="397">
        <v>28300091</v>
      </c>
      <c r="H963" s="401"/>
    </row>
    <row r="964" spans="1:8">
      <c r="A964" s="397">
        <v>28300152</v>
      </c>
      <c r="B964" s="397" t="s">
        <v>505</v>
      </c>
      <c r="C964" s="398">
        <v>-2766600.7</v>
      </c>
      <c r="D964" s="397">
        <v>28300152</v>
      </c>
      <c r="H964" s="401"/>
    </row>
    <row r="965" spans="1:8">
      <c r="A965" s="397">
        <v>28300162</v>
      </c>
      <c r="B965" s="397" t="s">
        <v>395</v>
      </c>
      <c r="C965" s="398">
        <v>-575607.61</v>
      </c>
      <c r="D965" s="397">
        <v>28300162</v>
      </c>
      <c r="H965" s="401"/>
    </row>
    <row r="966" spans="1:8">
      <c r="A966" s="397">
        <v>28300211</v>
      </c>
      <c r="B966" s="397" t="s">
        <v>2000</v>
      </c>
      <c r="C966" s="398">
        <v>-33040606.18</v>
      </c>
      <c r="D966" s="397">
        <v>28300211</v>
      </c>
      <c r="H966" s="401"/>
    </row>
    <row r="967" spans="1:8">
      <c r="A967" s="397">
        <v>28300221</v>
      </c>
      <c r="B967" s="397" t="s">
        <v>2001</v>
      </c>
      <c r="C967" s="398">
        <v>-6364568.3700000001</v>
      </c>
      <c r="D967" s="397">
        <v>28300221</v>
      </c>
      <c r="H967" s="401"/>
    </row>
    <row r="968" spans="1:8">
      <c r="A968" s="397">
        <v>28300232</v>
      </c>
      <c r="B968" s="397" t="s">
        <v>487</v>
      </c>
      <c r="C968" s="398">
        <v>-22355751.91</v>
      </c>
      <c r="D968" s="397">
        <v>28300232</v>
      </c>
      <c r="H968" s="401"/>
    </row>
    <row r="969" spans="1:8">
      <c r="A969" s="397">
        <v>28300252</v>
      </c>
      <c r="B969" s="397" t="s">
        <v>1326</v>
      </c>
      <c r="C969" s="398">
        <v>-6696131.2199999997</v>
      </c>
      <c r="D969" s="397">
        <v>28300252</v>
      </c>
      <c r="H969" s="401"/>
    </row>
    <row r="970" spans="1:8">
      <c r="A970" s="397">
        <v>28300262</v>
      </c>
      <c r="B970" s="397" t="s">
        <v>1327</v>
      </c>
      <c r="C970" s="398">
        <v>-1955086.54</v>
      </c>
      <c r="D970" s="397">
        <v>28300262</v>
      </c>
      <c r="H970" s="401"/>
    </row>
    <row r="971" spans="1:8">
      <c r="A971" s="397">
        <v>28300361</v>
      </c>
      <c r="B971" s="397" t="s">
        <v>67</v>
      </c>
      <c r="C971" s="398">
        <v>-75086846.319999993</v>
      </c>
      <c r="D971" s="397">
        <v>28300361</v>
      </c>
      <c r="H971" s="401"/>
    </row>
    <row r="972" spans="1:8">
      <c r="A972" s="397">
        <v>28300362</v>
      </c>
      <c r="B972" s="397" t="s">
        <v>68</v>
      </c>
      <c r="C972" s="398">
        <v>-405550.46</v>
      </c>
      <c r="D972" s="397">
        <v>28300362</v>
      </c>
      <c r="H972" s="401"/>
    </row>
    <row r="973" spans="1:8">
      <c r="A973" s="397">
        <v>28300431</v>
      </c>
      <c r="B973" s="397" t="s">
        <v>270</v>
      </c>
      <c r="C973" s="398">
        <v>-2346480.77</v>
      </c>
      <c r="D973" s="397">
        <v>28300431</v>
      </c>
    </row>
    <row r="974" spans="1:8">
      <c r="A974" s="397">
        <v>28300471</v>
      </c>
      <c r="B974" s="397" t="s">
        <v>8</v>
      </c>
      <c r="C974" s="397">
        <v>0</v>
      </c>
      <c r="D974" s="397">
        <v>28300471</v>
      </c>
      <c r="H974" s="401"/>
    </row>
    <row r="975" spans="1:8">
      <c r="A975" s="397">
        <v>28300501</v>
      </c>
      <c r="B975" s="397" t="s">
        <v>1169</v>
      </c>
      <c r="C975" s="398">
        <v>1649641.61</v>
      </c>
      <c r="D975" s="397">
        <v>28300501</v>
      </c>
      <c r="H975" s="401"/>
    </row>
    <row r="976" spans="1:8">
      <c r="A976" s="397">
        <v>28300503</v>
      </c>
      <c r="B976" s="397" t="s">
        <v>899</v>
      </c>
      <c r="C976" s="398">
        <v>-5244279.29</v>
      </c>
      <c r="D976" s="397">
        <v>28300503</v>
      </c>
      <c r="H976" s="401"/>
    </row>
    <row r="977" spans="1:8">
      <c r="A977" s="397">
        <v>28300511</v>
      </c>
      <c r="B977" s="397" t="s">
        <v>916</v>
      </c>
      <c r="C977" s="398">
        <v>-1350431.6</v>
      </c>
      <c r="D977" s="397">
        <v>28300511</v>
      </c>
      <c r="H977" s="401"/>
    </row>
    <row r="978" spans="1:8">
      <c r="A978" s="397">
        <v>28300561</v>
      </c>
      <c r="B978" s="397" t="s">
        <v>467</v>
      </c>
      <c r="C978" s="398">
        <v>-15157693.220000001</v>
      </c>
      <c r="D978" s="397">
        <v>28300561</v>
      </c>
      <c r="H978" s="401"/>
    </row>
    <row r="979" spans="1:8">
      <c r="A979" s="397">
        <v>28300581</v>
      </c>
      <c r="B979" s="397" t="s">
        <v>732</v>
      </c>
      <c r="C979" s="398">
        <v>-9921097.8699999992</v>
      </c>
      <c r="D979" s="397">
        <v>28300581</v>
      </c>
      <c r="H979" s="401"/>
    </row>
    <row r="980" spans="1:8">
      <c r="A980" s="397">
        <v>28300651</v>
      </c>
      <c r="B980" s="397" t="s">
        <v>563</v>
      </c>
      <c r="C980" s="398">
        <v>-9146174.3200000003</v>
      </c>
      <c r="D980" s="397">
        <v>28300651</v>
      </c>
      <c r="H980" s="401"/>
    </row>
    <row r="981" spans="1:8">
      <c r="A981" s="397">
        <v>28300661</v>
      </c>
      <c r="B981" s="397" t="s">
        <v>1112</v>
      </c>
      <c r="C981" s="398">
        <v>-9871203.3000000007</v>
      </c>
      <c r="D981" s="397">
        <v>28300661</v>
      </c>
      <c r="H981" s="401"/>
    </row>
    <row r="982" spans="1:8">
      <c r="A982" s="397">
        <v>28300721</v>
      </c>
      <c r="B982" s="397" t="s">
        <v>1379</v>
      </c>
      <c r="C982" s="398">
        <v>-1443629.82</v>
      </c>
      <c r="D982" s="397">
        <v>28300721</v>
      </c>
      <c r="H982" s="401"/>
    </row>
    <row r="983" spans="1:8">
      <c r="A983" s="397">
        <v>28300731</v>
      </c>
      <c r="B983" s="397" t="s">
        <v>1516</v>
      </c>
      <c r="C983" s="398">
        <v>-6987819.9199999999</v>
      </c>
      <c r="D983" s="397">
        <v>28300731</v>
      </c>
      <c r="H983" s="401"/>
    </row>
    <row r="984" spans="1:8">
      <c r="A984" s="397">
        <v>28300741</v>
      </c>
      <c r="B984" s="397" t="s">
        <v>1701</v>
      </c>
      <c r="C984" s="398">
        <v>-805215.57</v>
      </c>
      <c r="D984" s="397">
        <v>28300741</v>
      </c>
      <c r="H984" s="401"/>
    </row>
    <row r="985" spans="1:8">
      <c r="A985" s="397">
        <v>28300761</v>
      </c>
      <c r="B985" s="397" t="s">
        <v>2024</v>
      </c>
      <c r="C985" s="398">
        <v>-1710071.3</v>
      </c>
      <c r="D985" s="397">
        <v>28300761</v>
      </c>
      <c r="H985" s="401"/>
    </row>
    <row r="986" spans="1:8">
      <c r="A986" s="397">
        <v>28302001</v>
      </c>
      <c r="B986" s="397" t="s">
        <v>1711</v>
      </c>
      <c r="C986" s="398">
        <v>-10644185.76</v>
      </c>
      <c r="D986" s="397">
        <v>28302001</v>
      </c>
      <c r="H986" s="401"/>
    </row>
    <row r="987" spans="1:8">
      <c r="A987" s="397">
        <v>28302002</v>
      </c>
      <c r="B987" s="397" t="s">
        <v>1712</v>
      </c>
      <c r="C987" s="398">
        <v>-17175608.969999999</v>
      </c>
      <c r="D987" s="397">
        <v>28302002</v>
      </c>
      <c r="H987" s="401"/>
    </row>
    <row r="988" spans="1:8">
      <c r="A988" s="397">
        <v>28302011</v>
      </c>
      <c r="B988" s="397" t="s">
        <v>1713</v>
      </c>
      <c r="C988" s="398">
        <v>-4255714.51</v>
      </c>
      <c r="D988" s="397">
        <v>28302011</v>
      </c>
      <c r="H988" s="401"/>
    </row>
    <row r="989" spans="1:8">
      <c r="A989" s="397">
        <v>28302012</v>
      </c>
      <c r="B989" s="397" t="s">
        <v>1714</v>
      </c>
      <c r="C989" s="398">
        <v>-4442195.88</v>
      </c>
      <c r="D989" s="397">
        <v>28302012</v>
      </c>
      <c r="H989" s="401"/>
    </row>
    <row r="990" spans="1:8">
      <c r="A990" s="397">
        <v>28302021</v>
      </c>
      <c r="B990" s="397" t="s">
        <v>1715</v>
      </c>
      <c r="C990" s="398">
        <v>-8937762</v>
      </c>
      <c r="D990" s="397">
        <v>28302021</v>
      </c>
      <c r="H990" s="401"/>
    </row>
    <row r="991" spans="1:8">
      <c r="A991" s="397">
        <v>28302022</v>
      </c>
      <c r="B991" s="397" t="s">
        <v>1716</v>
      </c>
      <c r="C991" s="398">
        <v>-2555550.13</v>
      </c>
      <c r="D991" s="397">
        <v>28302022</v>
      </c>
      <c r="H991" s="401"/>
    </row>
    <row r="992" spans="1:8">
      <c r="A992" s="397">
        <v>28302031</v>
      </c>
      <c r="B992" s="397" t="s">
        <v>1826</v>
      </c>
      <c r="C992" s="398">
        <v>-1337942.42</v>
      </c>
      <c r="D992" s="397">
        <v>28302031</v>
      </c>
    </row>
    <row r="993" spans="1:8">
      <c r="A993" s="397">
        <v>28302032</v>
      </c>
      <c r="B993" s="397" t="s">
        <v>1827</v>
      </c>
      <c r="C993" s="397">
        <v>0</v>
      </c>
      <c r="D993" s="397">
        <v>28302032</v>
      </c>
      <c r="H993" s="401"/>
    </row>
    <row r="994" spans="1:8">
      <c r="A994" s="397">
        <v>28302041</v>
      </c>
      <c r="B994" s="397" t="s">
        <v>1851</v>
      </c>
      <c r="C994" s="398">
        <v>-5822702.5899999999</v>
      </c>
      <c r="D994" s="397">
        <v>28302041</v>
      </c>
      <c r="H994" s="401"/>
    </row>
    <row r="995" spans="1:8">
      <c r="A995" s="397">
        <v>28302042</v>
      </c>
      <c r="B995" s="397" t="s">
        <v>2017</v>
      </c>
      <c r="C995" s="398">
        <v>380624.99</v>
      </c>
      <c r="D995" s="397">
        <v>28302042</v>
      </c>
      <c r="H995" s="401"/>
    </row>
    <row r="996" spans="1:8">
      <c r="A996" s="397">
        <v>28302051</v>
      </c>
      <c r="B996" s="397" t="s">
        <v>1957</v>
      </c>
      <c r="C996" s="398">
        <v>-2757473.22</v>
      </c>
      <c r="D996" s="397">
        <v>28302051</v>
      </c>
      <c r="H996" s="401"/>
    </row>
    <row r="997" spans="1:8">
      <c r="A997" s="397">
        <v>28302061</v>
      </c>
      <c r="B997" s="397" t="s">
        <v>1976</v>
      </c>
      <c r="C997" s="398">
        <v>-4394587</v>
      </c>
      <c r="D997" s="397">
        <v>28302061</v>
      </c>
    </row>
    <row r="998" spans="1:8">
      <c r="A998" s="397">
        <v>28302071</v>
      </c>
      <c r="B998" s="397" t="s">
        <v>1977</v>
      </c>
      <c r="C998" s="397">
        <v>0</v>
      </c>
      <c r="D998" s="397">
        <v>28302071</v>
      </c>
      <c r="H998" s="401"/>
    </row>
    <row r="999" spans="1:8">
      <c r="A999" s="397">
        <v>43800003</v>
      </c>
      <c r="B999" s="397" t="s">
        <v>953</v>
      </c>
      <c r="C999" s="398">
        <v>98246826.780000001</v>
      </c>
      <c r="D999" s="397">
        <v>43800003</v>
      </c>
      <c r="H999" s="401"/>
    </row>
    <row r="1000" spans="1:8">
      <c r="A1000" s="397">
        <v>43900003</v>
      </c>
      <c r="B1000" s="397" t="s">
        <v>672</v>
      </c>
      <c r="C1000" s="398">
        <v>5848610</v>
      </c>
      <c r="D1000" s="397">
        <v>43900003</v>
      </c>
    </row>
    <row r="1001" spans="1:8">
      <c r="A1001">
        <v>21600003</v>
      </c>
      <c r="B1001" t="s">
        <v>192</v>
      </c>
      <c r="C1001" s="23">
        <v>-361525200.63</v>
      </c>
    </row>
    <row r="1002" spans="1:8">
      <c r="A1002" t="s">
        <v>191</v>
      </c>
      <c r="C1002" s="23">
        <v>-167689231.75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H1667"/>
  <sheetViews>
    <sheetView workbookViewId="0">
      <selection activeCell="C24" sqref="C24"/>
    </sheetView>
  </sheetViews>
  <sheetFormatPr defaultColWidth="9.109375" defaultRowHeight="14.4"/>
  <cols>
    <col min="1" max="1" width="44" bestFit="1" customWidth="1"/>
    <col min="2" max="2" width="41.6640625" bestFit="1" customWidth="1"/>
    <col min="3" max="3" width="17.33203125" bestFit="1" customWidth="1"/>
    <col min="4" max="4" width="17.33203125" style="391" bestFit="1" customWidth="1"/>
    <col min="5" max="5" width="9.109375" style="391"/>
    <col min="6" max="6" width="13.44140625" customWidth="1"/>
    <col min="7" max="16384" width="9.109375" style="391"/>
  </cols>
  <sheetData>
    <row r="1" spans="1:8">
      <c r="A1">
        <v>10100501</v>
      </c>
      <c r="B1" t="s">
        <v>438</v>
      </c>
      <c r="C1" s="23">
        <v>8953913911.1100006</v>
      </c>
      <c r="F1" s="389">
        <v>16500953</v>
      </c>
      <c r="G1" s="389" t="s">
        <v>2020</v>
      </c>
    </row>
    <row r="2" spans="1:8">
      <c r="A2">
        <v>10100502</v>
      </c>
      <c r="B2" t="s">
        <v>439</v>
      </c>
      <c r="C2" s="23">
        <v>3210661249.8600001</v>
      </c>
      <c r="F2" s="389">
        <v>18600923</v>
      </c>
      <c r="G2" s="389" t="s">
        <v>1319</v>
      </c>
    </row>
    <row r="3" spans="1:8">
      <c r="A3">
        <v>10100503</v>
      </c>
      <c r="B3" t="s">
        <v>440</v>
      </c>
      <c r="C3" s="23">
        <v>461905789.67000002</v>
      </c>
      <c r="F3" s="389">
        <v>18603081</v>
      </c>
      <c r="G3" s="389" t="s">
        <v>2021</v>
      </c>
    </row>
    <row r="4" spans="1:8">
      <c r="A4">
        <v>10110013</v>
      </c>
      <c r="B4" t="s">
        <v>1256</v>
      </c>
      <c r="C4" s="23">
        <v>6946579.8099999996</v>
      </c>
      <c r="F4" s="389">
        <v>18603091</v>
      </c>
      <c r="G4" s="389" t="s">
        <v>2022</v>
      </c>
    </row>
    <row r="5" spans="1:8">
      <c r="A5">
        <v>10500501</v>
      </c>
      <c r="B5" t="s">
        <v>441</v>
      </c>
      <c r="C5" s="23">
        <v>49538156.670000002</v>
      </c>
      <c r="D5" s="392"/>
      <c r="F5" s="395">
        <v>18605021</v>
      </c>
      <c r="G5" s="389" t="s">
        <v>2023</v>
      </c>
    </row>
    <row r="6" spans="1:8">
      <c r="A6">
        <v>10500502</v>
      </c>
      <c r="B6" t="s">
        <v>442</v>
      </c>
      <c r="C6" s="23">
        <v>6137924.0599999996</v>
      </c>
      <c r="D6" s="392"/>
      <c r="F6" s="395">
        <v>19000871</v>
      </c>
      <c r="G6" s="389" t="s">
        <v>2024</v>
      </c>
      <c r="H6" s="396"/>
    </row>
    <row r="7" spans="1:8">
      <c r="A7">
        <v>10600501</v>
      </c>
      <c r="B7" t="s">
        <v>443</v>
      </c>
      <c r="C7" s="23">
        <v>13061351.25</v>
      </c>
      <c r="D7" s="392"/>
      <c r="F7" s="395">
        <v>19003031</v>
      </c>
      <c r="G7" s="389" t="s">
        <v>2031</v>
      </c>
    </row>
    <row r="8" spans="1:8">
      <c r="A8">
        <v>10600502</v>
      </c>
      <c r="B8" t="s">
        <v>444</v>
      </c>
      <c r="C8" s="23">
        <v>43364977.07</v>
      </c>
      <c r="D8" s="392"/>
      <c r="F8" s="395">
        <v>19003032</v>
      </c>
      <c r="G8" s="389" t="s">
        <v>2032</v>
      </c>
    </row>
    <row r="9" spans="1:8">
      <c r="A9">
        <v>10600503</v>
      </c>
      <c r="B9" t="s">
        <v>1199</v>
      </c>
      <c r="C9" s="23">
        <v>110796.17</v>
      </c>
      <c r="D9" s="392"/>
      <c r="F9" s="395">
        <v>23600173</v>
      </c>
      <c r="G9" s="389" t="s">
        <v>2027</v>
      </c>
    </row>
    <row r="10" spans="1:8">
      <c r="A10">
        <v>10600601</v>
      </c>
      <c r="B10" t="s">
        <v>1994</v>
      </c>
      <c r="C10" s="23">
        <v>15673291.970000001</v>
      </c>
      <c r="D10" s="392"/>
      <c r="F10" s="395">
        <v>25300741</v>
      </c>
      <c r="G10" s="389" t="s">
        <v>2033</v>
      </c>
    </row>
    <row r="11" spans="1:8">
      <c r="A11">
        <v>10600602</v>
      </c>
      <c r="B11" t="s">
        <v>1995</v>
      </c>
      <c r="C11" s="23">
        <v>545648.9</v>
      </c>
      <c r="D11" s="392"/>
      <c r="F11" s="395">
        <v>25300742</v>
      </c>
      <c r="G11" s="389" t="s">
        <v>2030</v>
      </c>
    </row>
    <row r="12" spans="1:8">
      <c r="A12">
        <v>10600603</v>
      </c>
      <c r="B12" t="s">
        <v>1996</v>
      </c>
      <c r="C12" s="23">
        <v>39376.959999999999</v>
      </c>
      <c r="D12" s="392"/>
      <c r="F12" s="393">
        <v>28300761</v>
      </c>
      <c r="G12" s="111" t="s">
        <v>2024</v>
      </c>
    </row>
    <row r="13" spans="1:8">
      <c r="A13">
        <v>10700013</v>
      </c>
      <c r="B13" t="s">
        <v>920</v>
      </c>
      <c r="C13" s="23">
        <v>1830717.02</v>
      </c>
      <c r="D13" s="392"/>
    </row>
    <row r="14" spans="1:8">
      <c r="A14">
        <v>10700023</v>
      </c>
      <c r="B14" t="s">
        <v>1198</v>
      </c>
      <c r="C14" s="23">
        <v>-393750</v>
      </c>
      <c r="D14" s="392"/>
    </row>
    <row r="15" spans="1:8">
      <c r="A15">
        <v>10700501</v>
      </c>
      <c r="B15" t="s">
        <v>195</v>
      </c>
      <c r="C15" s="23">
        <v>196362375.47999999</v>
      </c>
      <c r="D15" s="392"/>
    </row>
    <row r="16" spans="1:8">
      <c r="A16">
        <v>10700502</v>
      </c>
      <c r="B16" t="s">
        <v>445</v>
      </c>
      <c r="C16" s="23">
        <v>58990441.490000002</v>
      </c>
      <c r="D16" s="392"/>
    </row>
    <row r="17" spans="1:4">
      <c r="A17">
        <v>10700503</v>
      </c>
      <c r="B17" t="s">
        <v>988</v>
      </c>
      <c r="C17" s="23">
        <v>29515207.18</v>
      </c>
      <c r="D17" s="392"/>
    </row>
    <row r="18" spans="1:4">
      <c r="A18">
        <v>10700601</v>
      </c>
      <c r="B18" t="s">
        <v>1736</v>
      </c>
      <c r="C18" s="23">
        <v>-15407851.970000001</v>
      </c>
      <c r="D18" s="392"/>
    </row>
    <row r="19" spans="1:4">
      <c r="A19">
        <v>10700602</v>
      </c>
      <c r="B19" t="s">
        <v>1737</v>
      </c>
      <c r="C19" s="23">
        <v>-191275.15</v>
      </c>
      <c r="D19" s="392"/>
    </row>
    <row r="20" spans="1:4">
      <c r="A20">
        <v>10700603</v>
      </c>
      <c r="B20" t="s">
        <v>1969</v>
      </c>
      <c r="C20" s="23">
        <v>-39376.959999999999</v>
      </c>
      <c r="D20" s="392"/>
    </row>
    <row r="21" spans="1:4">
      <c r="A21">
        <v>10800061</v>
      </c>
      <c r="B21" t="s">
        <v>452</v>
      </c>
      <c r="C21" s="23">
        <v>-71901766</v>
      </c>
      <c r="D21" s="392"/>
    </row>
    <row r="22" spans="1:4">
      <c r="A22">
        <v>10800062</v>
      </c>
      <c r="B22" t="s">
        <v>452</v>
      </c>
      <c r="C22" s="23">
        <v>-245607853</v>
      </c>
      <c r="D22" s="392"/>
    </row>
    <row r="23" spans="1:4">
      <c r="A23">
        <v>10800071</v>
      </c>
      <c r="B23" t="s">
        <v>453</v>
      </c>
      <c r="C23" s="23">
        <v>71901766</v>
      </c>
      <c r="D23" s="392"/>
    </row>
    <row r="24" spans="1:4">
      <c r="A24">
        <v>10800072</v>
      </c>
      <c r="B24" t="s">
        <v>453</v>
      </c>
      <c r="C24" s="23">
        <v>245607853</v>
      </c>
      <c r="D24" s="392"/>
    </row>
    <row r="25" spans="1:4">
      <c r="A25">
        <v>10800501</v>
      </c>
      <c r="B25" t="s">
        <v>275</v>
      </c>
      <c r="C25" s="23">
        <v>-3311489270.0500002</v>
      </c>
      <c r="D25" s="392"/>
    </row>
    <row r="26" spans="1:4">
      <c r="A26">
        <v>10800502</v>
      </c>
      <c r="B26" t="s">
        <v>276</v>
      </c>
      <c r="C26" s="23">
        <v>-1219132423.21</v>
      </c>
    </row>
    <row r="27" spans="1:4">
      <c r="A27">
        <v>10800503</v>
      </c>
      <c r="B27" t="s">
        <v>547</v>
      </c>
      <c r="C27" s="23">
        <v>-88229821.930000007</v>
      </c>
    </row>
    <row r="28" spans="1:4">
      <c r="A28">
        <v>10800541</v>
      </c>
      <c r="B28" t="s">
        <v>29</v>
      </c>
      <c r="C28" s="23">
        <v>4207530.5199999996</v>
      </c>
      <c r="D28" s="392"/>
    </row>
    <row r="29" spans="1:4">
      <c r="A29">
        <v>10800543</v>
      </c>
      <c r="B29" t="s">
        <v>30</v>
      </c>
      <c r="C29" s="23">
        <v>265550.01</v>
      </c>
      <c r="D29" s="392"/>
    </row>
    <row r="30" spans="1:4">
      <c r="A30">
        <v>10800552</v>
      </c>
      <c r="B30" t="s">
        <v>548</v>
      </c>
      <c r="C30" s="23">
        <v>2481652.4900000002</v>
      </c>
      <c r="D30" s="392"/>
    </row>
    <row r="31" spans="1:4">
      <c r="A31">
        <v>11100501</v>
      </c>
      <c r="B31" t="s">
        <v>371</v>
      </c>
      <c r="C31" s="23">
        <v>-28464336.079999998</v>
      </c>
      <c r="D31" s="392"/>
    </row>
    <row r="32" spans="1:4">
      <c r="A32">
        <v>11100502</v>
      </c>
      <c r="B32" t="s">
        <v>372</v>
      </c>
      <c r="C32" s="23">
        <v>-7386130.5700000003</v>
      </c>
      <c r="D32" s="392"/>
    </row>
    <row r="33" spans="1:4">
      <c r="A33">
        <v>11100503</v>
      </c>
      <c r="B33" t="s">
        <v>373</v>
      </c>
      <c r="C33" s="23">
        <v>-84405785.609999999</v>
      </c>
      <c r="D33" s="392"/>
    </row>
    <row r="34" spans="1:4">
      <c r="A34">
        <v>11400001</v>
      </c>
      <c r="B34" t="s">
        <v>101</v>
      </c>
      <c r="C34" s="23">
        <v>946172.25</v>
      </c>
      <c r="D34" s="392"/>
    </row>
    <row r="35" spans="1:4">
      <c r="A35">
        <v>11400011</v>
      </c>
      <c r="B35" t="s">
        <v>1005</v>
      </c>
      <c r="C35" s="23">
        <v>302358.01</v>
      </c>
      <c r="D35" s="392"/>
    </row>
    <row r="36" spans="1:4">
      <c r="A36">
        <v>11400031</v>
      </c>
      <c r="B36" t="s">
        <v>812</v>
      </c>
      <c r="C36" s="23">
        <v>76622596.840000004</v>
      </c>
      <c r="D36" s="392"/>
    </row>
    <row r="37" spans="1:4">
      <c r="A37">
        <v>11400061</v>
      </c>
      <c r="B37" t="s">
        <v>736</v>
      </c>
      <c r="C37" s="23">
        <v>156960790.84</v>
      </c>
      <c r="D37" s="392"/>
    </row>
    <row r="38" spans="1:4">
      <c r="A38">
        <v>11400071</v>
      </c>
      <c r="B38" t="s">
        <v>1054</v>
      </c>
      <c r="C38" s="23">
        <v>16950332.899999999</v>
      </c>
      <c r="D38" s="392"/>
    </row>
    <row r="39" spans="1:4">
      <c r="A39">
        <v>11400091</v>
      </c>
      <c r="B39" t="s">
        <v>1506</v>
      </c>
      <c r="C39" s="23">
        <v>31009424.030000001</v>
      </c>
      <c r="D39" s="392"/>
    </row>
    <row r="40" spans="1:4">
      <c r="A40">
        <v>11500001</v>
      </c>
      <c r="B40" t="s">
        <v>476</v>
      </c>
      <c r="C40" s="23">
        <v>-856589</v>
      </c>
      <c r="D40" s="392"/>
    </row>
    <row r="41" spans="1:4">
      <c r="A41">
        <v>11500011</v>
      </c>
      <c r="B41" t="s">
        <v>320</v>
      </c>
      <c r="C41" s="23">
        <v>-302358.01</v>
      </c>
    </row>
    <row r="42" spans="1:4">
      <c r="A42">
        <v>11500031</v>
      </c>
      <c r="B42" t="s">
        <v>695</v>
      </c>
      <c r="C42" s="23">
        <v>-56725838.659999996</v>
      </c>
    </row>
    <row r="43" spans="1:4">
      <c r="A43">
        <v>11500041</v>
      </c>
      <c r="B43" t="s">
        <v>727</v>
      </c>
      <c r="C43" s="23">
        <v>-29489473.559999999</v>
      </c>
      <c r="D43" s="392"/>
    </row>
    <row r="44" spans="1:4">
      <c r="A44">
        <v>11500051</v>
      </c>
      <c r="B44" t="s">
        <v>1055</v>
      </c>
      <c r="C44" s="23">
        <v>-14270427.970000001</v>
      </c>
      <c r="D44" s="392"/>
    </row>
    <row r="45" spans="1:4">
      <c r="A45">
        <v>11500061</v>
      </c>
      <c r="B45" t="s">
        <v>1508</v>
      </c>
      <c r="C45" s="23">
        <v>-2813951.37</v>
      </c>
      <c r="D45" s="392"/>
    </row>
    <row r="46" spans="1:4">
      <c r="A46">
        <v>11730002</v>
      </c>
      <c r="B46" t="s">
        <v>321</v>
      </c>
      <c r="C46" s="23">
        <v>8654564.4700000007</v>
      </c>
      <c r="D46" s="392"/>
    </row>
    <row r="47" spans="1:4">
      <c r="A47">
        <v>12100503</v>
      </c>
      <c r="B47" t="s">
        <v>374</v>
      </c>
      <c r="C47" s="23">
        <v>-111145.31</v>
      </c>
      <c r="D47" s="392"/>
    </row>
    <row r="48" spans="1:4">
      <c r="A48">
        <v>12100513</v>
      </c>
      <c r="B48" t="s">
        <v>375</v>
      </c>
      <c r="C48" s="23">
        <v>4915956.8600000003</v>
      </c>
      <c r="D48" s="392"/>
    </row>
    <row r="49" spans="1:4">
      <c r="A49">
        <v>12200503</v>
      </c>
      <c r="B49" t="s">
        <v>376</v>
      </c>
      <c r="C49" s="23">
        <v>-454602.38</v>
      </c>
      <c r="D49" s="392"/>
    </row>
    <row r="50" spans="1:4">
      <c r="A50">
        <v>12310000</v>
      </c>
      <c r="B50" t="s">
        <v>416</v>
      </c>
      <c r="C50" s="23">
        <v>29855290</v>
      </c>
      <c r="D50" s="392"/>
    </row>
    <row r="51" spans="1:4">
      <c r="A51">
        <v>12400043</v>
      </c>
      <c r="B51" t="s">
        <v>594</v>
      </c>
      <c r="C51" s="23">
        <v>47594007.049999997</v>
      </c>
      <c r="D51" s="392"/>
    </row>
    <row r="52" spans="1:4">
      <c r="A52">
        <v>12400503</v>
      </c>
      <c r="B52" t="s">
        <v>171</v>
      </c>
      <c r="C52" s="23">
        <v>586265.81999999995</v>
      </c>
      <c r="D52" s="392"/>
    </row>
    <row r="53" spans="1:4">
      <c r="A53">
        <v>12400553</v>
      </c>
      <c r="B53" t="s">
        <v>927</v>
      </c>
      <c r="C53" s="23">
        <v>1357333.9</v>
      </c>
      <c r="D53" s="392"/>
    </row>
    <row r="54" spans="1:4">
      <c r="A54">
        <v>12400723</v>
      </c>
      <c r="B54" t="s">
        <v>1227</v>
      </c>
      <c r="C54" s="23">
        <v>42156</v>
      </c>
      <c r="D54" s="392"/>
    </row>
    <row r="55" spans="1:4">
      <c r="A55">
        <v>12400743</v>
      </c>
      <c r="B55" t="s">
        <v>1795</v>
      </c>
      <c r="C55">
        <v>305.45999999999998</v>
      </c>
      <c r="D55" s="392"/>
    </row>
    <row r="56" spans="1:4">
      <c r="A56">
        <v>12800001</v>
      </c>
      <c r="B56" t="s">
        <v>1309</v>
      </c>
      <c r="C56" s="23">
        <v>18500000</v>
      </c>
    </row>
    <row r="57" spans="1:4">
      <c r="A57">
        <v>12800011</v>
      </c>
      <c r="B57" t="s">
        <v>1496</v>
      </c>
      <c r="C57" s="23">
        <v>1661634.29</v>
      </c>
    </row>
    <row r="58" spans="1:4">
      <c r="A58">
        <v>13100543</v>
      </c>
      <c r="B58" t="s">
        <v>810</v>
      </c>
      <c r="C58" s="23">
        <v>35004.46</v>
      </c>
      <c r="D58" s="392"/>
    </row>
    <row r="59" spans="1:4">
      <c r="A59">
        <v>13100563</v>
      </c>
      <c r="B59" t="s">
        <v>1597</v>
      </c>
      <c r="C59" s="23">
        <v>285667.62</v>
      </c>
      <c r="D59" s="392"/>
    </row>
    <row r="60" spans="1:4">
      <c r="A60">
        <v>13100573</v>
      </c>
      <c r="B60" t="s">
        <v>281</v>
      </c>
      <c r="C60" s="23">
        <v>14136.97</v>
      </c>
      <c r="D60" s="392"/>
    </row>
    <row r="61" spans="1:4">
      <c r="A61">
        <v>13101003</v>
      </c>
      <c r="B61" t="s">
        <v>1598</v>
      </c>
      <c r="C61" s="23">
        <v>6112184.0800000001</v>
      </c>
      <c r="D61" s="392"/>
    </row>
    <row r="62" spans="1:4">
      <c r="A62">
        <v>13101023</v>
      </c>
      <c r="B62" t="s">
        <v>908</v>
      </c>
      <c r="C62" s="23">
        <v>15411894.23</v>
      </c>
      <c r="D62" s="392"/>
    </row>
    <row r="63" spans="1:4">
      <c r="A63">
        <v>13101033</v>
      </c>
      <c r="B63" t="s">
        <v>1600</v>
      </c>
      <c r="C63" s="23">
        <v>362423.47</v>
      </c>
      <c r="D63" s="392"/>
    </row>
    <row r="64" spans="1:4">
      <c r="A64">
        <v>13101093</v>
      </c>
      <c r="B64" t="s">
        <v>335</v>
      </c>
      <c r="C64" s="23">
        <v>-5802.91</v>
      </c>
      <c r="D64" s="392"/>
    </row>
    <row r="65" spans="1:4">
      <c r="A65">
        <v>13101113</v>
      </c>
      <c r="B65" t="s">
        <v>130</v>
      </c>
      <c r="C65" s="23">
        <v>-47942804.899999999</v>
      </c>
      <c r="D65" s="392"/>
    </row>
    <row r="66" spans="1:4">
      <c r="A66">
        <v>13101123</v>
      </c>
      <c r="B66" t="s">
        <v>89</v>
      </c>
      <c r="C66" s="23">
        <v>-1490084.56</v>
      </c>
      <c r="D66" s="392"/>
    </row>
    <row r="67" spans="1:4">
      <c r="A67">
        <v>13101133</v>
      </c>
      <c r="B67" t="s">
        <v>1641</v>
      </c>
      <c r="C67">
        <v>300</v>
      </c>
      <c r="D67" s="392"/>
    </row>
    <row r="68" spans="1:4">
      <c r="A68">
        <v>13101163</v>
      </c>
      <c r="B68" t="s">
        <v>200</v>
      </c>
      <c r="C68" s="23">
        <v>95424.06</v>
      </c>
      <c r="D68" s="392"/>
    </row>
    <row r="69" spans="1:4">
      <c r="A69">
        <v>13101183</v>
      </c>
      <c r="B69" t="s">
        <v>844</v>
      </c>
      <c r="C69" s="23">
        <v>1521071.71</v>
      </c>
      <c r="D69" s="392"/>
    </row>
    <row r="70" spans="1:4">
      <c r="A70">
        <v>13101193</v>
      </c>
      <c r="B70" t="s">
        <v>1247</v>
      </c>
      <c r="C70" s="23">
        <v>12223.39</v>
      </c>
      <c r="D70" s="392"/>
    </row>
    <row r="71" spans="1:4">
      <c r="A71">
        <v>13101253</v>
      </c>
      <c r="B71" t="s">
        <v>1072</v>
      </c>
      <c r="C71" s="23">
        <v>453330.62</v>
      </c>
      <c r="D71" s="392"/>
    </row>
    <row r="72" spans="1:4">
      <c r="A72">
        <v>13109003</v>
      </c>
      <c r="B72" t="s">
        <v>1642</v>
      </c>
      <c r="C72" s="23">
        <v>60202.51</v>
      </c>
      <c r="D72" s="392"/>
    </row>
    <row r="73" spans="1:4">
      <c r="A73">
        <v>13400021</v>
      </c>
      <c r="B73" t="s">
        <v>654</v>
      </c>
      <c r="C73" s="23">
        <v>7193084.2000000002</v>
      </c>
      <c r="D73" s="392"/>
    </row>
    <row r="74" spans="1:4">
      <c r="A74">
        <v>13400031</v>
      </c>
      <c r="B74" t="s">
        <v>655</v>
      </c>
      <c r="C74" s="23">
        <v>-7193084.2000000002</v>
      </c>
      <c r="D74" s="392"/>
    </row>
    <row r="75" spans="1:4">
      <c r="A75">
        <v>13400073</v>
      </c>
      <c r="B75" t="s">
        <v>529</v>
      </c>
      <c r="C75" s="23">
        <v>4187400.93</v>
      </c>
      <c r="D75" s="392"/>
    </row>
    <row r="76" spans="1:4">
      <c r="A76">
        <v>13400111</v>
      </c>
      <c r="B76" t="s">
        <v>544</v>
      </c>
      <c r="C76" s="23">
        <v>145714</v>
      </c>
      <c r="D76" s="392"/>
    </row>
    <row r="77" spans="1:4">
      <c r="A77">
        <v>13400123</v>
      </c>
      <c r="B77" t="s">
        <v>1192</v>
      </c>
      <c r="C77" s="23">
        <v>413785.31</v>
      </c>
      <c r="D77" s="392"/>
    </row>
    <row r="78" spans="1:4">
      <c r="A78">
        <v>13400201</v>
      </c>
      <c r="B78" t="s">
        <v>1093</v>
      </c>
      <c r="C78">
        <v>40.53</v>
      </c>
      <c r="D78" s="392"/>
    </row>
    <row r="79" spans="1:4">
      <c r="A79">
        <v>13400211</v>
      </c>
      <c r="B79" t="s">
        <v>1248</v>
      </c>
      <c r="C79" s="23">
        <v>52300</v>
      </c>
      <c r="D79" s="392"/>
    </row>
    <row r="80" spans="1:4">
      <c r="A80">
        <v>13400241</v>
      </c>
      <c r="B80" t="s">
        <v>1839</v>
      </c>
      <c r="C80" s="23">
        <v>449616</v>
      </c>
      <c r="D80" s="392"/>
    </row>
    <row r="81" spans="1:4">
      <c r="A81">
        <v>13400251</v>
      </c>
      <c r="B81" t="s">
        <v>1838</v>
      </c>
      <c r="C81" s="23">
        <v>5683315.6600000001</v>
      </c>
    </row>
    <row r="82" spans="1:4">
      <c r="A82">
        <v>13400261</v>
      </c>
      <c r="B82" t="s">
        <v>1934</v>
      </c>
      <c r="C82" s="23">
        <v>29580</v>
      </c>
      <c r="D82" s="392"/>
    </row>
    <row r="83" spans="1:4">
      <c r="A83">
        <v>13400271</v>
      </c>
      <c r="B83" t="s">
        <v>1303</v>
      </c>
      <c r="C83" s="23">
        <v>533521.72</v>
      </c>
    </row>
    <row r="84" spans="1:4">
      <c r="A84">
        <v>13400281</v>
      </c>
      <c r="B84" t="s">
        <v>1285</v>
      </c>
      <c r="C84" s="23">
        <v>338538.15</v>
      </c>
    </row>
    <row r="85" spans="1:4">
      <c r="A85">
        <v>13400311</v>
      </c>
      <c r="B85" t="s">
        <v>1666</v>
      </c>
      <c r="C85" s="23">
        <v>194700</v>
      </c>
    </row>
    <row r="86" spans="1:4">
      <c r="A86">
        <v>13400332</v>
      </c>
      <c r="B86" t="s">
        <v>2007</v>
      </c>
      <c r="C86" s="23">
        <v>596700</v>
      </c>
      <c r="D86" s="392"/>
    </row>
    <row r="87" spans="1:4">
      <c r="A87">
        <v>13500003</v>
      </c>
      <c r="B87" t="s">
        <v>691</v>
      </c>
      <c r="C87" s="23">
        <v>32666.61</v>
      </c>
      <c r="D87" s="392"/>
    </row>
    <row r="88" spans="1:4">
      <c r="A88">
        <v>13500041</v>
      </c>
      <c r="B88" t="s">
        <v>471</v>
      </c>
      <c r="C88" s="23">
        <v>138006.01</v>
      </c>
      <c r="D88" s="392"/>
    </row>
    <row r="89" spans="1:4">
      <c r="A89">
        <v>13500051</v>
      </c>
      <c r="B89" t="s">
        <v>148</v>
      </c>
      <c r="C89" s="23">
        <v>73353</v>
      </c>
      <c r="D89" s="392"/>
    </row>
    <row r="90" spans="1:4">
      <c r="A90">
        <v>13500061</v>
      </c>
      <c r="B90" t="s">
        <v>650</v>
      </c>
      <c r="C90" s="23">
        <v>1938403</v>
      </c>
    </row>
    <row r="91" spans="1:4">
      <c r="A91">
        <v>13500071</v>
      </c>
      <c r="B91" t="s">
        <v>651</v>
      </c>
      <c r="C91" s="23">
        <v>1073505</v>
      </c>
    </row>
    <row r="92" spans="1:4">
      <c r="A92">
        <v>13500183</v>
      </c>
      <c r="B92" t="s">
        <v>1210</v>
      </c>
      <c r="C92" s="23">
        <v>100000</v>
      </c>
      <c r="D92" s="392"/>
    </row>
    <row r="93" spans="1:4">
      <c r="A93">
        <v>13500192</v>
      </c>
      <c r="B93" t="s">
        <v>1332</v>
      </c>
      <c r="C93" s="23">
        <v>6000</v>
      </c>
      <c r="D93" s="392"/>
    </row>
    <row r="94" spans="1:4">
      <c r="A94">
        <v>13500201</v>
      </c>
      <c r="B94" t="s">
        <v>1498</v>
      </c>
      <c r="C94" s="23">
        <v>412304.8</v>
      </c>
      <c r="D94" s="392"/>
    </row>
    <row r="95" spans="1:4">
      <c r="A95">
        <v>13600013</v>
      </c>
      <c r="B95" t="s">
        <v>221</v>
      </c>
      <c r="C95" s="23">
        <v>46000000</v>
      </c>
      <c r="D95" s="392"/>
    </row>
    <row r="96" spans="1:4">
      <c r="A96">
        <v>14100311</v>
      </c>
      <c r="B96" t="s">
        <v>885</v>
      </c>
      <c r="C96" s="23">
        <v>3336180.49</v>
      </c>
      <c r="D96" s="392"/>
    </row>
    <row r="97" spans="1:4">
      <c r="A97">
        <v>14200003</v>
      </c>
      <c r="B97" t="s">
        <v>142</v>
      </c>
      <c r="C97" s="23">
        <v>1204.3399999999999</v>
      </c>
      <c r="D97" s="392"/>
    </row>
    <row r="98" spans="1:4">
      <c r="A98">
        <v>14200201</v>
      </c>
      <c r="B98" t="s">
        <v>1607</v>
      </c>
      <c r="C98" s="23">
        <v>121794164.67</v>
      </c>
      <c r="D98" s="392"/>
    </row>
    <row r="99" spans="1:4">
      <c r="A99">
        <v>14200202</v>
      </c>
      <c r="B99" t="s">
        <v>1608</v>
      </c>
      <c r="C99" s="23">
        <v>68459450.239999995</v>
      </c>
      <c r="D99" s="392"/>
    </row>
    <row r="100" spans="1:4">
      <c r="A100">
        <v>14200203</v>
      </c>
      <c r="B100" t="s">
        <v>1609</v>
      </c>
      <c r="C100" s="23">
        <v>-18244309.890000001</v>
      </c>
      <c r="D100" s="392"/>
    </row>
    <row r="101" spans="1:4">
      <c r="A101">
        <v>14200213</v>
      </c>
      <c r="B101" t="s">
        <v>1626</v>
      </c>
      <c r="C101" s="23">
        <v>-50505.74</v>
      </c>
      <c r="D101" s="392"/>
    </row>
    <row r="102" spans="1:4">
      <c r="A102">
        <v>14200223</v>
      </c>
      <c r="B102" t="s">
        <v>1627</v>
      </c>
      <c r="C102" s="23">
        <v>24838.89</v>
      </c>
      <c r="D102" s="392"/>
    </row>
    <row r="103" spans="1:4">
      <c r="A103">
        <v>14200253</v>
      </c>
      <c r="B103" t="s">
        <v>1610</v>
      </c>
      <c r="C103" s="23">
        <v>-48634.5</v>
      </c>
    </row>
    <row r="104" spans="1:4">
      <c r="A104">
        <v>14300062</v>
      </c>
      <c r="B104" t="s">
        <v>1391</v>
      </c>
      <c r="C104" s="23">
        <v>9838000.6600000001</v>
      </c>
      <c r="D104" s="392"/>
    </row>
    <row r="105" spans="1:4">
      <c r="A105">
        <v>14300072</v>
      </c>
      <c r="B105" t="s">
        <v>947</v>
      </c>
      <c r="C105" s="23">
        <v>120276.78</v>
      </c>
      <c r="D105" s="392"/>
    </row>
    <row r="106" spans="1:4">
      <c r="A106">
        <v>14300081</v>
      </c>
      <c r="B106" t="s">
        <v>226</v>
      </c>
      <c r="C106" s="23">
        <v>2666.39</v>
      </c>
    </row>
    <row r="107" spans="1:4">
      <c r="A107">
        <v>14300082</v>
      </c>
      <c r="B107" t="s">
        <v>1951</v>
      </c>
      <c r="C107" s="23">
        <v>120276.64</v>
      </c>
      <c r="D107" s="392"/>
    </row>
    <row r="108" spans="1:4">
      <c r="A108">
        <v>14300141</v>
      </c>
      <c r="B108" t="s">
        <v>893</v>
      </c>
      <c r="C108" s="23">
        <v>13461987.51</v>
      </c>
    </row>
    <row r="109" spans="1:4">
      <c r="A109">
        <v>14300151</v>
      </c>
      <c r="B109" t="s">
        <v>894</v>
      </c>
      <c r="C109" s="23">
        <v>1080213.56</v>
      </c>
    </row>
    <row r="110" spans="1:4">
      <c r="A110">
        <v>14300171</v>
      </c>
      <c r="B110" t="s">
        <v>355</v>
      </c>
      <c r="C110" s="23">
        <v>18656707.66</v>
      </c>
    </row>
    <row r="111" spans="1:4">
      <c r="A111">
        <v>14300213</v>
      </c>
      <c r="B111" t="s">
        <v>2019</v>
      </c>
      <c r="C111" s="23">
        <v>1296.57</v>
      </c>
      <c r="D111" s="392"/>
    </row>
    <row r="112" spans="1:4">
      <c r="A112">
        <v>14300261</v>
      </c>
      <c r="B112" t="s">
        <v>210</v>
      </c>
      <c r="C112" s="23">
        <v>4429642.9000000004</v>
      </c>
      <c r="D112" s="392"/>
    </row>
    <row r="113" spans="1:4">
      <c r="A113">
        <v>14300333</v>
      </c>
      <c r="B113" t="s">
        <v>461</v>
      </c>
      <c r="C113" s="23">
        <v>50689.42</v>
      </c>
      <c r="D113" s="392"/>
    </row>
    <row r="114" spans="1:4">
      <c r="A114">
        <v>14300341</v>
      </c>
      <c r="B114" t="s">
        <v>1647</v>
      </c>
      <c r="C114" s="23">
        <v>-6140.28</v>
      </c>
      <c r="D114" s="392"/>
    </row>
    <row r="115" spans="1:4">
      <c r="A115">
        <v>14300703</v>
      </c>
      <c r="B115" t="s">
        <v>1611</v>
      </c>
      <c r="C115" s="23">
        <v>8340221.1699999999</v>
      </c>
      <c r="D115" s="392"/>
    </row>
    <row r="116" spans="1:4">
      <c r="A116">
        <v>14300713</v>
      </c>
      <c r="B116" t="s">
        <v>1612</v>
      </c>
      <c r="C116" s="23">
        <v>27694.880000000001</v>
      </c>
      <c r="D116" s="392"/>
    </row>
    <row r="117" spans="1:4">
      <c r="A117">
        <v>14300733</v>
      </c>
      <c r="B117" t="s">
        <v>1613</v>
      </c>
      <c r="C117" s="23">
        <v>15132492.630000001</v>
      </c>
      <c r="D117" s="392"/>
    </row>
    <row r="118" spans="1:4">
      <c r="A118">
        <v>14300743</v>
      </c>
      <c r="B118" t="s">
        <v>1614</v>
      </c>
      <c r="C118" s="23">
        <v>826804.7</v>
      </c>
      <c r="D118" s="392"/>
    </row>
    <row r="119" spans="1:4">
      <c r="A119">
        <v>14300763</v>
      </c>
      <c r="B119" t="s">
        <v>1582</v>
      </c>
      <c r="C119" s="23">
        <v>1641139.81</v>
      </c>
      <c r="D119" s="392"/>
    </row>
    <row r="120" spans="1:4">
      <c r="A120">
        <v>14300921</v>
      </c>
      <c r="B120" t="s">
        <v>446</v>
      </c>
      <c r="C120" s="23">
        <v>667342.82999999996</v>
      </c>
    </row>
    <row r="121" spans="1:4">
      <c r="A121">
        <v>14301022</v>
      </c>
      <c r="B121" t="s">
        <v>162</v>
      </c>
      <c r="C121" s="23">
        <v>4500784.4800000004</v>
      </c>
      <c r="D121" s="392"/>
    </row>
    <row r="122" spans="1:4">
      <c r="A122">
        <v>14301033</v>
      </c>
      <c r="B122" t="s">
        <v>1734</v>
      </c>
      <c r="C122" s="23">
        <v>34004.71</v>
      </c>
      <c r="D122" s="392"/>
    </row>
    <row r="123" spans="1:4">
      <c r="A123">
        <v>14301041</v>
      </c>
      <c r="B123" t="s">
        <v>1792</v>
      </c>
      <c r="C123" s="23">
        <v>242658.38</v>
      </c>
      <c r="D123" s="392"/>
    </row>
    <row r="124" spans="1:4">
      <c r="A124">
        <v>14400311</v>
      </c>
      <c r="B124" t="s">
        <v>1615</v>
      </c>
      <c r="C124" s="23">
        <v>-4843976.83</v>
      </c>
      <c r="D124" s="392"/>
    </row>
    <row r="125" spans="1:4">
      <c r="A125">
        <v>14400312</v>
      </c>
      <c r="B125" t="s">
        <v>1616</v>
      </c>
      <c r="C125" s="23">
        <v>-1860960.33</v>
      </c>
      <c r="D125" s="392"/>
    </row>
    <row r="126" spans="1:4">
      <c r="A126">
        <v>14400313</v>
      </c>
      <c r="B126" t="s">
        <v>1644</v>
      </c>
      <c r="C126" s="23">
        <v>-13159.86</v>
      </c>
      <c r="D126" s="392"/>
    </row>
    <row r="127" spans="1:4">
      <c r="A127">
        <v>14400323</v>
      </c>
      <c r="B127" t="s">
        <v>1645</v>
      </c>
      <c r="C127">
        <v>-944.02</v>
      </c>
      <c r="D127" s="392"/>
    </row>
    <row r="128" spans="1:4">
      <c r="A128">
        <v>14400343</v>
      </c>
      <c r="B128" t="s">
        <v>744</v>
      </c>
      <c r="C128" s="23">
        <v>-1588416.63</v>
      </c>
      <c r="D128" s="392"/>
    </row>
    <row r="129" spans="1:4">
      <c r="A129">
        <v>14400353</v>
      </c>
      <c r="B129" t="s">
        <v>1617</v>
      </c>
      <c r="C129" s="23">
        <v>-826804.7</v>
      </c>
      <c r="D129" s="392"/>
    </row>
    <row r="130" spans="1:4">
      <c r="A130">
        <v>14600000</v>
      </c>
      <c r="B130" t="s">
        <v>95</v>
      </c>
      <c r="C130" s="23">
        <v>556655.14</v>
      </c>
      <c r="D130" s="392"/>
    </row>
    <row r="131" spans="1:4">
      <c r="A131">
        <v>15100021</v>
      </c>
      <c r="B131" t="s">
        <v>112</v>
      </c>
      <c r="C131" s="23">
        <v>3949817.09</v>
      </c>
      <c r="D131" s="392"/>
    </row>
    <row r="132" spans="1:4">
      <c r="A132">
        <v>15100031</v>
      </c>
      <c r="B132" t="s">
        <v>9</v>
      </c>
      <c r="C132" s="23">
        <v>3250203.92</v>
      </c>
    </row>
    <row r="133" spans="1:4">
      <c r="A133">
        <v>15100041</v>
      </c>
      <c r="B133" t="s">
        <v>605</v>
      </c>
      <c r="C133" s="23">
        <v>368184.93</v>
      </c>
      <c r="D133" s="392"/>
    </row>
    <row r="134" spans="1:4">
      <c r="A134">
        <v>15100061</v>
      </c>
      <c r="B134" t="s">
        <v>462</v>
      </c>
      <c r="C134" s="23">
        <v>39942.730000000003</v>
      </c>
      <c r="D134" s="392"/>
    </row>
    <row r="135" spans="1:4">
      <c r="A135">
        <v>15100081</v>
      </c>
      <c r="B135" t="s">
        <v>606</v>
      </c>
      <c r="C135" s="23">
        <v>1557880.78</v>
      </c>
      <c r="D135" s="392"/>
    </row>
    <row r="136" spans="1:4">
      <c r="A136">
        <v>15100091</v>
      </c>
      <c r="B136" t="s">
        <v>1189</v>
      </c>
      <c r="C136" s="23">
        <v>1780368.16</v>
      </c>
      <c r="D136" s="392"/>
    </row>
    <row r="137" spans="1:4">
      <c r="A137">
        <v>15100101</v>
      </c>
      <c r="B137" t="s">
        <v>90</v>
      </c>
      <c r="C137" s="23">
        <v>4624780.08</v>
      </c>
      <c r="D137" s="392"/>
    </row>
    <row r="138" spans="1:4">
      <c r="A138">
        <v>15100122</v>
      </c>
      <c r="B138" t="s">
        <v>217</v>
      </c>
      <c r="C138" s="23">
        <v>296599.96000000002</v>
      </c>
      <c r="D138" s="392"/>
    </row>
    <row r="139" spans="1:4">
      <c r="A139">
        <v>15100181</v>
      </c>
      <c r="B139" t="s">
        <v>753</v>
      </c>
      <c r="C139" s="23">
        <v>142266.10999999999</v>
      </c>
      <c r="D139" s="392"/>
    </row>
    <row r="140" spans="1:4">
      <c r="A140">
        <v>15100211</v>
      </c>
      <c r="B140" t="s">
        <v>63</v>
      </c>
      <c r="C140" s="23">
        <v>14713.81</v>
      </c>
      <c r="D140" s="392"/>
    </row>
    <row r="141" spans="1:4">
      <c r="A141">
        <v>15100221</v>
      </c>
      <c r="B141" t="s">
        <v>737</v>
      </c>
      <c r="C141" s="23">
        <v>1112961.95</v>
      </c>
      <c r="D141" s="392"/>
    </row>
    <row r="142" spans="1:4">
      <c r="A142">
        <v>15100271</v>
      </c>
      <c r="B142" t="s">
        <v>1535</v>
      </c>
      <c r="C142" s="23">
        <v>2779219.15</v>
      </c>
      <c r="D142" s="392"/>
    </row>
    <row r="143" spans="1:4">
      <c r="A143">
        <v>15111001</v>
      </c>
      <c r="B143" t="s">
        <v>696</v>
      </c>
      <c r="C143" s="23">
        <v>248718.36</v>
      </c>
      <c r="D143" s="392"/>
    </row>
    <row r="144" spans="1:4">
      <c r="A144">
        <v>15400023</v>
      </c>
      <c r="B144" t="s">
        <v>897</v>
      </c>
      <c r="C144" s="23">
        <v>9135263.5500000007</v>
      </c>
      <c r="D144" s="392"/>
    </row>
    <row r="145" spans="1:4">
      <c r="A145">
        <v>15400031</v>
      </c>
      <c r="B145" t="s">
        <v>600</v>
      </c>
      <c r="C145" s="23">
        <v>5474070.54</v>
      </c>
      <c r="D145" s="392"/>
    </row>
    <row r="146" spans="1:4">
      <c r="A146">
        <v>15400033</v>
      </c>
      <c r="B146" t="s">
        <v>632</v>
      </c>
      <c r="C146" s="23">
        <v>-9135263.5500000007</v>
      </c>
      <c r="D146" s="392"/>
    </row>
    <row r="147" spans="1:4">
      <c r="A147">
        <v>15400041</v>
      </c>
      <c r="B147" t="s">
        <v>470</v>
      </c>
      <c r="C147" s="23">
        <v>4105569.03</v>
      </c>
      <c r="D147" s="392"/>
    </row>
    <row r="148" spans="1:4">
      <c r="A148">
        <v>15400061</v>
      </c>
      <c r="B148" t="s">
        <v>636</v>
      </c>
      <c r="C148" s="23">
        <v>19778296.469999999</v>
      </c>
      <c r="D148" s="392"/>
    </row>
    <row r="149" spans="1:4">
      <c r="A149">
        <v>15400101</v>
      </c>
      <c r="B149" t="s">
        <v>287</v>
      </c>
      <c r="C149" s="23">
        <v>36762603.149999999</v>
      </c>
      <c r="D149" s="392"/>
    </row>
    <row r="150" spans="1:4">
      <c r="A150">
        <v>15400102</v>
      </c>
      <c r="B150" t="s">
        <v>288</v>
      </c>
      <c r="C150" s="23">
        <v>6259994.9500000002</v>
      </c>
      <c r="D150" s="392"/>
    </row>
    <row r="151" spans="1:4">
      <c r="A151">
        <v>15400103</v>
      </c>
      <c r="B151" t="s">
        <v>638</v>
      </c>
      <c r="C151" s="23">
        <v>4410234.13</v>
      </c>
      <c r="D151" s="392"/>
    </row>
    <row r="152" spans="1:4">
      <c r="A152">
        <v>15400181</v>
      </c>
      <c r="B152" t="s">
        <v>1505</v>
      </c>
      <c r="C152" s="23">
        <v>3809491.11</v>
      </c>
      <c r="D152" s="392"/>
    </row>
    <row r="153" spans="1:4">
      <c r="A153">
        <v>15600003</v>
      </c>
      <c r="B153" t="s">
        <v>1797</v>
      </c>
      <c r="C153" s="23">
        <v>256274.52</v>
      </c>
      <c r="D153" s="392"/>
    </row>
    <row r="154" spans="1:4">
      <c r="A154">
        <v>15810001</v>
      </c>
      <c r="B154" t="s">
        <v>1965</v>
      </c>
      <c r="C154" s="23">
        <v>34267.199999999997</v>
      </c>
    </row>
    <row r="155" spans="1:4">
      <c r="A155">
        <v>16300023</v>
      </c>
      <c r="B155" t="s">
        <v>662</v>
      </c>
      <c r="C155" s="23">
        <v>3338031.13</v>
      </c>
      <c r="D155" s="392"/>
    </row>
    <row r="156" spans="1:4">
      <c r="A156">
        <v>16300063</v>
      </c>
      <c r="B156" t="s">
        <v>663</v>
      </c>
      <c r="C156" s="23">
        <v>862349.31</v>
      </c>
      <c r="D156" s="392"/>
    </row>
    <row r="157" spans="1:4">
      <c r="A157">
        <v>16300093</v>
      </c>
      <c r="B157" t="s">
        <v>637</v>
      </c>
      <c r="C157" s="23">
        <v>1163647.21</v>
      </c>
      <c r="D157" s="392"/>
    </row>
    <row r="158" spans="1:4">
      <c r="A158">
        <v>16410002</v>
      </c>
      <c r="B158" t="s">
        <v>679</v>
      </c>
      <c r="C158" s="23">
        <v>13446638.42</v>
      </c>
      <c r="D158" s="392"/>
    </row>
    <row r="159" spans="1:4">
      <c r="A159">
        <v>16410012</v>
      </c>
      <c r="B159" t="s">
        <v>396</v>
      </c>
      <c r="C159" s="23">
        <v>1380661.88</v>
      </c>
      <c r="D159" s="392"/>
    </row>
    <row r="160" spans="1:4">
      <c r="A160">
        <v>16410022</v>
      </c>
      <c r="B160" t="s">
        <v>138</v>
      </c>
      <c r="C160" s="23">
        <v>12627098.99</v>
      </c>
      <c r="D160" s="392"/>
    </row>
    <row r="161" spans="1:4">
      <c r="A161">
        <v>16420002</v>
      </c>
      <c r="B161" t="s">
        <v>293</v>
      </c>
      <c r="C161" s="23">
        <v>576201.30000000005</v>
      </c>
      <c r="D161" s="392"/>
    </row>
    <row r="162" spans="1:4">
      <c r="A162">
        <v>16420012</v>
      </c>
      <c r="B162" t="s">
        <v>38</v>
      </c>
      <c r="C162" s="23">
        <v>36207.85</v>
      </c>
      <c r="D162" s="392"/>
    </row>
    <row r="163" spans="1:4">
      <c r="A163">
        <v>16500013</v>
      </c>
      <c r="B163" t="s">
        <v>294</v>
      </c>
      <c r="C163" s="23">
        <v>2482774.87</v>
      </c>
      <c r="D163" s="392"/>
    </row>
    <row r="164" spans="1:4">
      <c r="A164">
        <v>16500063</v>
      </c>
      <c r="B164" t="s">
        <v>1034</v>
      </c>
      <c r="C164" s="23">
        <v>256514.4</v>
      </c>
      <c r="D164" s="392"/>
    </row>
    <row r="165" spans="1:4">
      <c r="A165">
        <v>16500071</v>
      </c>
      <c r="B165" t="s">
        <v>1452</v>
      </c>
      <c r="C165" s="23">
        <v>125508.91</v>
      </c>
      <c r="D165" s="392"/>
    </row>
    <row r="166" spans="1:4">
      <c r="A166">
        <v>16500083</v>
      </c>
      <c r="B166" t="s">
        <v>193</v>
      </c>
      <c r="C166" s="23">
        <v>3363827.5</v>
      </c>
      <c r="D166" s="392"/>
    </row>
    <row r="167" spans="1:4">
      <c r="A167">
        <v>16500103</v>
      </c>
      <c r="B167" t="s">
        <v>165</v>
      </c>
      <c r="C167" s="23">
        <v>40000</v>
      </c>
      <c r="D167" s="392"/>
    </row>
    <row r="168" spans="1:4">
      <c r="A168">
        <v>16500123</v>
      </c>
      <c r="B168" t="s">
        <v>366</v>
      </c>
      <c r="C168" s="23">
        <v>1535870.68</v>
      </c>
      <c r="D168" s="392"/>
    </row>
    <row r="169" spans="1:4">
      <c r="A169">
        <v>16500173</v>
      </c>
      <c r="B169" t="s">
        <v>1583</v>
      </c>
      <c r="C169" s="23">
        <v>105290.81</v>
      </c>
      <c r="D169" s="392"/>
    </row>
    <row r="170" spans="1:4">
      <c r="A170">
        <v>16500183</v>
      </c>
      <c r="B170" t="s">
        <v>1594</v>
      </c>
      <c r="C170" s="23">
        <v>322664.43</v>
      </c>
      <c r="D170" s="392"/>
    </row>
    <row r="171" spans="1:4">
      <c r="A171">
        <v>16500251</v>
      </c>
      <c r="B171" t="s">
        <v>1531</v>
      </c>
      <c r="C171" s="23">
        <v>22131.98</v>
      </c>
      <c r="D171" s="392"/>
    </row>
    <row r="172" spans="1:4">
      <c r="A172">
        <v>16500283</v>
      </c>
      <c r="B172" t="s">
        <v>365</v>
      </c>
      <c r="C172" s="23">
        <v>1975382.68</v>
      </c>
      <c r="D172" s="392"/>
    </row>
    <row r="173" spans="1:4">
      <c r="A173">
        <v>16500333</v>
      </c>
      <c r="B173" t="s">
        <v>579</v>
      </c>
      <c r="C173">
        <v>643.97</v>
      </c>
      <c r="D173" s="392"/>
    </row>
    <row r="174" spans="1:4">
      <c r="A174">
        <v>16500383</v>
      </c>
      <c r="B174" t="s">
        <v>1162</v>
      </c>
      <c r="C174" s="23">
        <v>277104.52</v>
      </c>
      <c r="D174" s="392"/>
    </row>
    <row r="175" spans="1:4">
      <c r="A175">
        <v>16500401</v>
      </c>
      <c r="B175" t="s">
        <v>2008</v>
      </c>
      <c r="C175" s="23">
        <v>202292.69</v>
      </c>
      <c r="D175" s="392"/>
    </row>
    <row r="176" spans="1:4">
      <c r="A176">
        <v>16500411</v>
      </c>
      <c r="B176" t="s">
        <v>2009</v>
      </c>
      <c r="C176" s="23">
        <v>202292.69</v>
      </c>
      <c r="D176" s="392"/>
    </row>
    <row r="177" spans="1:4">
      <c r="A177">
        <v>16500413</v>
      </c>
      <c r="B177" t="s">
        <v>1574</v>
      </c>
      <c r="C177" s="23">
        <v>297425.36</v>
      </c>
      <c r="D177" s="392"/>
    </row>
    <row r="178" spans="1:4">
      <c r="A178">
        <v>16500433</v>
      </c>
      <c r="B178" t="s">
        <v>1349</v>
      </c>
      <c r="C178" s="23">
        <v>227542.2</v>
      </c>
      <c r="D178" s="392"/>
    </row>
    <row r="179" spans="1:4">
      <c r="A179">
        <v>16500443</v>
      </c>
      <c r="B179" t="s">
        <v>1350</v>
      </c>
      <c r="C179" s="23">
        <v>210078.49</v>
      </c>
      <c r="D179" s="392"/>
    </row>
    <row r="180" spans="1:4">
      <c r="A180">
        <v>16500532</v>
      </c>
      <c r="B180" t="s">
        <v>1667</v>
      </c>
      <c r="C180" s="23">
        <v>2464690</v>
      </c>
      <c r="D180" s="392"/>
    </row>
    <row r="181" spans="1:4">
      <c r="A181">
        <v>16500563</v>
      </c>
      <c r="B181" t="s">
        <v>81</v>
      </c>
      <c r="C181" s="23">
        <v>97358.19</v>
      </c>
      <c r="D181" s="392"/>
    </row>
    <row r="182" spans="1:4">
      <c r="A182">
        <v>16500583</v>
      </c>
      <c r="B182" t="s">
        <v>545</v>
      </c>
      <c r="C182" s="23">
        <v>100404.94</v>
      </c>
      <c r="D182" s="392"/>
    </row>
    <row r="183" spans="1:4">
      <c r="A183">
        <v>16500591</v>
      </c>
      <c r="B183" t="s">
        <v>480</v>
      </c>
      <c r="C183" s="23">
        <v>177139.5</v>
      </c>
      <c r="D183" s="392"/>
    </row>
    <row r="184" spans="1:4">
      <c r="A184">
        <v>16500601</v>
      </c>
      <c r="B184" t="s">
        <v>465</v>
      </c>
      <c r="C184" s="23">
        <v>756659.31</v>
      </c>
      <c r="D184" s="392"/>
    </row>
    <row r="185" spans="1:4">
      <c r="A185">
        <v>16500611</v>
      </c>
      <c r="B185" t="s">
        <v>381</v>
      </c>
      <c r="C185" s="23">
        <v>478219.36</v>
      </c>
      <c r="D185" s="392"/>
    </row>
    <row r="186" spans="1:4">
      <c r="A186">
        <v>16500612</v>
      </c>
      <c r="B186" t="s">
        <v>550</v>
      </c>
      <c r="C186" s="23">
        <v>299906.64</v>
      </c>
      <c r="D186" s="392"/>
    </row>
    <row r="187" spans="1:4">
      <c r="A187">
        <v>16500622</v>
      </c>
      <c r="B187" t="s">
        <v>998</v>
      </c>
      <c r="C187" s="23">
        <v>58569.32</v>
      </c>
      <c r="D187" s="392"/>
    </row>
    <row r="188" spans="1:4">
      <c r="A188">
        <v>16500623</v>
      </c>
      <c r="B188" t="s">
        <v>260</v>
      </c>
      <c r="C188" s="23">
        <v>74319.5</v>
      </c>
      <c r="D188" s="392"/>
    </row>
    <row r="189" spans="1:4">
      <c r="A189">
        <v>16500633</v>
      </c>
      <c r="B189" t="s">
        <v>1164</v>
      </c>
      <c r="C189" s="23">
        <v>673391.22</v>
      </c>
      <c r="D189" s="392"/>
    </row>
    <row r="190" spans="1:4">
      <c r="A190">
        <v>16500643</v>
      </c>
      <c r="B190" t="s">
        <v>1938</v>
      </c>
      <c r="C190" s="23">
        <v>87600</v>
      </c>
      <c r="D190" s="392"/>
    </row>
    <row r="191" spans="1:4">
      <c r="A191">
        <v>16500651</v>
      </c>
      <c r="B191" t="s">
        <v>227</v>
      </c>
      <c r="C191" s="23">
        <v>849299.34</v>
      </c>
    </row>
    <row r="192" spans="1:4">
      <c r="A192">
        <v>16500661</v>
      </c>
      <c r="B192" t="s">
        <v>228</v>
      </c>
      <c r="C192" s="23">
        <v>1837404.38</v>
      </c>
    </row>
    <row r="193" spans="1:4">
      <c r="A193">
        <v>16500671</v>
      </c>
      <c r="B193" t="s">
        <v>229</v>
      </c>
      <c r="C193" s="23">
        <v>1987474.46</v>
      </c>
      <c r="D193" s="392"/>
    </row>
    <row r="194" spans="1:4">
      <c r="A194">
        <v>16500673</v>
      </c>
      <c r="B194" t="s">
        <v>1364</v>
      </c>
      <c r="C194" s="23">
        <v>150379.21</v>
      </c>
      <c r="D194" s="392"/>
    </row>
    <row r="195" spans="1:4">
      <c r="A195">
        <v>16500681</v>
      </c>
      <c r="B195" t="s">
        <v>466</v>
      </c>
      <c r="C195" s="23">
        <v>39834.78</v>
      </c>
      <c r="D195" s="392"/>
    </row>
    <row r="196" spans="1:4">
      <c r="A196">
        <v>16500683</v>
      </c>
      <c r="B196" t="s">
        <v>1706</v>
      </c>
      <c r="C196" s="23">
        <v>15330</v>
      </c>
      <c r="D196" s="392"/>
    </row>
    <row r="197" spans="1:4">
      <c r="A197">
        <v>16500693</v>
      </c>
      <c r="B197" t="s">
        <v>1212</v>
      </c>
      <c r="C197" s="23">
        <v>285525.09999999998</v>
      </c>
    </row>
    <row r="198" spans="1:4">
      <c r="A198">
        <v>16500703</v>
      </c>
      <c r="B198" t="s">
        <v>1229</v>
      </c>
      <c r="C198" s="23">
        <v>63110.33</v>
      </c>
    </row>
    <row r="199" spans="1:4">
      <c r="A199">
        <v>16500731</v>
      </c>
      <c r="B199" t="s">
        <v>715</v>
      </c>
      <c r="C199" s="23">
        <v>1519061.02</v>
      </c>
      <c r="D199" s="392"/>
    </row>
    <row r="200" spans="1:4">
      <c r="A200">
        <v>16500741</v>
      </c>
      <c r="B200" t="s">
        <v>716</v>
      </c>
      <c r="C200" s="23">
        <v>1703189.64</v>
      </c>
      <c r="D200" s="392"/>
    </row>
    <row r="201" spans="1:4">
      <c r="A201">
        <v>16500753</v>
      </c>
      <c r="B201" t="s">
        <v>1232</v>
      </c>
      <c r="C201" s="23">
        <v>61784.92</v>
      </c>
      <c r="D201" s="392"/>
    </row>
    <row r="202" spans="1:4">
      <c r="A202">
        <v>16500763</v>
      </c>
      <c r="B202" t="s">
        <v>1720</v>
      </c>
      <c r="C202" s="23">
        <v>142810.82999999999</v>
      </c>
      <c r="D202" s="392"/>
    </row>
    <row r="203" spans="1:4">
      <c r="A203">
        <v>16500783</v>
      </c>
      <c r="B203" t="s">
        <v>1466</v>
      </c>
      <c r="C203" s="23">
        <v>42921.69</v>
      </c>
      <c r="D203" s="392"/>
    </row>
    <row r="204" spans="1:4">
      <c r="A204">
        <v>16500881</v>
      </c>
      <c r="B204" t="s">
        <v>1098</v>
      </c>
      <c r="C204" s="23">
        <v>500000</v>
      </c>
      <c r="D204" s="392"/>
    </row>
    <row r="205" spans="1:4">
      <c r="A205">
        <v>16500901</v>
      </c>
      <c r="B205" t="s">
        <v>1356</v>
      </c>
      <c r="C205" s="23">
        <v>775579.91</v>
      </c>
      <c r="D205" s="392"/>
    </row>
    <row r="206" spans="1:4">
      <c r="A206">
        <v>16500911</v>
      </c>
      <c r="B206" t="s">
        <v>1523</v>
      </c>
      <c r="C206" s="23">
        <v>240434</v>
      </c>
      <c r="D206" s="392"/>
    </row>
    <row r="207" spans="1:4">
      <c r="A207">
        <v>16500953</v>
      </c>
      <c r="B207" t="s">
        <v>2020</v>
      </c>
      <c r="C207" s="23">
        <v>96313.74</v>
      </c>
    </row>
    <row r="208" spans="1:4">
      <c r="A208">
        <v>16501003</v>
      </c>
      <c r="B208" t="s">
        <v>647</v>
      </c>
      <c r="C208" s="23">
        <v>38718.730000000003</v>
      </c>
    </row>
    <row r="209" spans="1:4">
      <c r="A209">
        <v>16501013</v>
      </c>
      <c r="B209" t="s">
        <v>999</v>
      </c>
      <c r="C209" s="23">
        <v>11199.87</v>
      </c>
      <c r="D209" s="392"/>
    </row>
    <row r="210" spans="1:4">
      <c r="A210">
        <v>16501051</v>
      </c>
      <c r="B210" t="s">
        <v>1532</v>
      </c>
      <c r="C210" s="23">
        <v>196011.08</v>
      </c>
      <c r="D210" s="392"/>
    </row>
    <row r="211" spans="1:4">
      <c r="A211">
        <v>16501083</v>
      </c>
      <c r="B211" t="s">
        <v>1529</v>
      </c>
      <c r="C211" s="23">
        <v>29851.17</v>
      </c>
      <c r="D211" s="392"/>
    </row>
    <row r="212" spans="1:4">
      <c r="A212">
        <v>16501103</v>
      </c>
      <c r="B212" t="s">
        <v>1704</v>
      </c>
      <c r="C212" s="23">
        <v>23366.1</v>
      </c>
    </row>
    <row r="213" spans="1:4">
      <c r="A213">
        <v>16502013</v>
      </c>
      <c r="B213" t="s">
        <v>1788</v>
      </c>
      <c r="C213" s="23">
        <v>97870.74</v>
      </c>
      <c r="D213" s="392"/>
    </row>
    <row r="214" spans="1:4">
      <c r="A214">
        <v>16502023</v>
      </c>
      <c r="B214" t="s">
        <v>1725</v>
      </c>
      <c r="C214" s="23">
        <v>46094.3</v>
      </c>
      <c r="D214" s="392"/>
    </row>
    <row r="215" spans="1:4">
      <c r="A215">
        <v>16502033</v>
      </c>
      <c r="B215" t="s">
        <v>1766</v>
      </c>
      <c r="C215" s="23">
        <v>60000</v>
      </c>
      <c r="D215" s="392"/>
    </row>
    <row r="216" spans="1:4">
      <c r="A216">
        <v>16502053</v>
      </c>
      <c r="B216" t="s">
        <v>1811</v>
      </c>
      <c r="C216" s="23">
        <v>67322.05</v>
      </c>
      <c r="D216" s="392"/>
    </row>
    <row r="217" spans="1:4">
      <c r="A217">
        <v>16502063</v>
      </c>
      <c r="B217" t="s">
        <v>1830</v>
      </c>
      <c r="C217" s="23">
        <v>115064.89</v>
      </c>
    </row>
    <row r="218" spans="1:4">
      <c r="A218">
        <v>16502083</v>
      </c>
      <c r="B218" t="s">
        <v>1852</v>
      </c>
      <c r="C218" s="23">
        <v>146316.35999999999</v>
      </c>
    </row>
    <row r="219" spans="1:4">
      <c r="A219">
        <v>16502103</v>
      </c>
      <c r="B219" t="s">
        <v>1895</v>
      </c>
      <c r="C219" s="23">
        <v>13026.85</v>
      </c>
      <c r="D219" s="392"/>
    </row>
    <row r="220" spans="1:4">
      <c r="A220">
        <v>16502113</v>
      </c>
      <c r="B220" t="s">
        <v>1911</v>
      </c>
      <c r="C220" s="23">
        <v>25150.81</v>
      </c>
      <c r="D220" s="392"/>
    </row>
    <row r="221" spans="1:4">
      <c r="A221">
        <v>16502123</v>
      </c>
      <c r="B221" t="s">
        <v>1985</v>
      </c>
      <c r="C221" s="23">
        <v>72274.289999999994</v>
      </c>
      <c r="D221" s="392"/>
    </row>
    <row r="222" spans="1:4">
      <c r="A222">
        <v>16504003</v>
      </c>
      <c r="B222" t="s">
        <v>1730</v>
      </c>
      <c r="C222" s="23">
        <v>37047.5</v>
      </c>
      <c r="D222" s="392"/>
    </row>
    <row r="223" spans="1:4">
      <c r="A223">
        <v>16504013</v>
      </c>
      <c r="B223" t="s">
        <v>1789</v>
      </c>
      <c r="C223" s="23">
        <v>57091.34</v>
      </c>
      <c r="D223" s="392"/>
    </row>
    <row r="224" spans="1:4">
      <c r="A224">
        <v>16504033</v>
      </c>
      <c r="B224" t="s">
        <v>1767</v>
      </c>
      <c r="C224" s="23">
        <v>135000</v>
      </c>
      <c r="D224" s="392"/>
    </row>
    <row r="225" spans="1:4">
      <c r="A225">
        <v>16504043</v>
      </c>
      <c r="B225" t="s">
        <v>1938</v>
      </c>
      <c r="C225" s="23">
        <v>124100</v>
      </c>
      <c r="D225" s="392"/>
    </row>
    <row r="226" spans="1:4">
      <c r="A226">
        <v>17300001</v>
      </c>
      <c r="B226" t="s">
        <v>1393</v>
      </c>
      <c r="C226" s="23">
        <v>101821509.17</v>
      </c>
      <c r="D226" s="392"/>
    </row>
    <row r="227" spans="1:4">
      <c r="A227">
        <v>17300002</v>
      </c>
      <c r="B227" t="s">
        <v>932</v>
      </c>
      <c r="C227" s="23">
        <v>41068952.189999998</v>
      </c>
      <c r="D227" s="392"/>
    </row>
    <row r="228" spans="1:4">
      <c r="A228">
        <v>17500001</v>
      </c>
      <c r="B228" t="s">
        <v>1477</v>
      </c>
      <c r="C228" s="23">
        <v>3443608.42</v>
      </c>
      <c r="D228" s="392"/>
    </row>
    <row r="229" spans="1:4">
      <c r="A229">
        <v>17500002</v>
      </c>
      <c r="B229" t="s">
        <v>1478</v>
      </c>
      <c r="C229" s="23">
        <v>5177548.74</v>
      </c>
      <c r="D229" s="392"/>
    </row>
    <row r="230" spans="1:4">
      <c r="A230">
        <v>17500011</v>
      </c>
      <c r="B230" t="s">
        <v>1479</v>
      </c>
      <c r="C230" s="23">
        <v>1694053.93</v>
      </c>
      <c r="D230" s="392"/>
    </row>
    <row r="231" spans="1:4">
      <c r="A231">
        <v>17500012</v>
      </c>
      <c r="B231" t="s">
        <v>1480</v>
      </c>
      <c r="C231" s="23">
        <v>1768060.6</v>
      </c>
      <c r="D231" s="392"/>
    </row>
    <row r="232" spans="1:4">
      <c r="A232">
        <v>18100003</v>
      </c>
      <c r="B232" t="s">
        <v>501</v>
      </c>
      <c r="C232" s="23">
        <v>315403.03999999998</v>
      </c>
      <c r="D232" s="392"/>
    </row>
    <row r="233" spans="1:4">
      <c r="A233">
        <v>18100093</v>
      </c>
      <c r="B233" t="s">
        <v>105</v>
      </c>
      <c r="C233" s="23">
        <v>49578.44</v>
      </c>
      <c r="D233" s="392"/>
    </row>
    <row r="234" spans="1:4">
      <c r="A234">
        <v>18100203</v>
      </c>
      <c r="B234" t="s">
        <v>1031</v>
      </c>
      <c r="C234" s="23">
        <v>1647173.3</v>
      </c>
      <c r="D234" s="392"/>
    </row>
    <row r="235" spans="1:4">
      <c r="A235">
        <v>18100223</v>
      </c>
      <c r="B235" t="s">
        <v>1659</v>
      </c>
      <c r="C235" s="23">
        <v>1309709.68</v>
      </c>
      <c r="D235" s="392"/>
    </row>
    <row r="236" spans="1:4">
      <c r="A236">
        <v>18100233</v>
      </c>
      <c r="B236" t="s">
        <v>1660</v>
      </c>
      <c r="C236" s="23">
        <v>221333.59</v>
      </c>
    </row>
    <row r="237" spans="1:4">
      <c r="A237">
        <v>18100473</v>
      </c>
      <c r="B237" t="s">
        <v>659</v>
      </c>
      <c r="C237" s="23">
        <v>1273128.3600000001</v>
      </c>
    </row>
    <row r="238" spans="1:4">
      <c r="A238">
        <v>18100493</v>
      </c>
      <c r="B238" t="s">
        <v>347</v>
      </c>
      <c r="C238" s="23">
        <v>441172.73</v>
      </c>
      <c r="D238" s="392"/>
    </row>
    <row r="239" spans="1:4">
      <c r="A239">
        <v>18100663</v>
      </c>
      <c r="B239" t="s">
        <v>1573</v>
      </c>
      <c r="C239" s="23">
        <v>996957.03</v>
      </c>
      <c r="D239" s="392"/>
    </row>
    <row r="240" spans="1:4">
      <c r="A240">
        <v>18100673</v>
      </c>
      <c r="B240" t="s">
        <v>1575</v>
      </c>
      <c r="C240" s="23">
        <v>1775478.52</v>
      </c>
      <c r="D240" s="392"/>
    </row>
    <row r="241" spans="1:4">
      <c r="A241">
        <v>18100923</v>
      </c>
      <c r="B241" t="s">
        <v>1319</v>
      </c>
      <c r="C241" s="23">
        <v>2298375.1</v>
      </c>
      <c r="D241" s="392"/>
    </row>
    <row r="242" spans="1:4">
      <c r="A242">
        <v>18100933</v>
      </c>
      <c r="B242" t="s">
        <v>1320</v>
      </c>
      <c r="C242" s="23">
        <v>467327.14</v>
      </c>
      <c r="D242" s="392"/>
    </row>
    <row r="243" spans="1:4">
      <c r="A243">
        <v>18100973</v>
      </c>
      <c r="B243" t="s">
        <v>83</v>
      </c>
      <c r="C243" s="23">
        <v>182987</v>
      </c>
      <c r="D243" s="392"/>
    </row>
    <row r="244" spans="1:4">
      <c r="A244">
        <v>18100993</v>
      </c>
      <c r="B244" t="s">
        <v>980</v>
      </c>
      <c r="C244" s="23">
        <v>50439.43</v>
      </c>
      <c r="D244" s="392"/>
    </row>
    <row r="245" spans="1:4">
      <c r="A245">
        <v>18101023</v>
      </c>
      <c r="B245" t="s">
        <v>567</v>
      </c>
      <c r="C245" s="23">
        <v>1788707.64</v>
      </c>
      <c r="D245" s="392"/>
    </row>
    <row r="246" spans="1:4">
      <c r="A246">
        <v>18101033</v>
      </c>
      <c r="B246" t="s">
        <v>656</v>
      </c>
      <c r="C246" s="23">
        <v>2094711.35</v>
      </c>
      <c r="D246" s="392"/>
    </row>
    <row r="247" spans="1:4">
      <c r="A247">
        <v>18101053</v>
      </c>
      <c r="B247" t="s">
        <v>1037</v>
      </c>
      <c r="C247" s="23">
        <v>901720.8</v>
      </c>
      <c r="D247" s="392"/>
    </row>
    <row r="248" spans="1:4">
      <c r="A248">
        <v>18101083</v>
      </c>
      <c r="B248" t="s">
        <v>507</v>
      </c>
      <c r="C248" s="23">
        <v>737335.27</v>
      </c>
      <c r="D248" s="392"/>
    </row>
    <row r="249" spans="1:4">
      <c r="A249">
        <v>18101093</v>
      </c>
      <c r="B249" t="s">
        <v>508</v>
      </c>
      <c r="C249" s="23">
        <v>568068.68000000005</v>
      </c>
      <c r="D249" s="392"/>
    </row>
    <row r="250" spans="1:4">
      <c r="A250">
        <v>18101113</v>
      </c>
      <c r="B250" t="s">
        <v>886</v>
      </c>
      <c r="C250" s="23">
        <v>2888903.51</v>
      </c>
      <c r="D250" s="392"/>
    </row>
    <row r="251" spans="1:4">
      <c r="A251">
        <v>18101123</v>
      </c>
      <c r="B251" t="s">
        <v>1156</v>
      </c>
      <c r="C251" s="23">
        <v>2802184.21</v>
      </c>
      <c r="D251" s="392"/>
    </row>
    <row r="252" spans="1:4">
      <c r="A252">
        <v>18101133</v>
      </c>
      <c r="B252" t="s">
        <v>1157</v>
      </c>
      <c r="C252" s="23">
        <v>2170546.6</v>
      </c>
      <c r="D252" s="392"/>
    </row>
    <row r="253" spans="1:4">
      <c r="A253">
        <v>18101143</v>
      </c>
      <c r="B253" t="s">
        <v>1221</v>
      </c>
      <c r="C253" s="23">
        <v>2659632.0499999998</v>
      </c>
      <c r="D253" s="392"/>
    </row>
    <row r="254" spans="1:4">
      <c r="A254">
        <v>18210231</v>
      </c>
      <c r="B254" t="s">
        <v>960</v>
      </c>
      <c r="C254" s="23">
        <v>27857717</v>
      </c>
      <c r="D254" s="392"/>
    </row>
    <row r="255" spans="1:4">
      <c r="A255">
        <v>18210261</v>
      </c>
      <c r="B255" t="s">
        <v>1196</v>
      </c>
      <c r="C255" s="23">
        <v>50185.88</v>
      </c>
      <c r="D255" s="392"/>
    </row>
    <row r="256" spans="1:4">
      <c r="A256">
        <v>18210281</v>
      </c>
      <c r="B256" t="s">
        <v>1353</v>
      </c>
      <c r="C256" s="23">
        <v>60295490.299999997</v>
      </c>
      <c r="D256" s="392"/>
    </row>
    <row r="257" spans="1:4">
      <c r="A257">
        <v>18210291</v>
      </c>
      <c r="B257" t="s">
        <v>1421</v>
      </c>
      <c r="C257" s="23">
        <v>7488121.7699999996</v>
      </c>
      <c r="D257" s="392"/>
    </row>
    <row r="258" spans="1:4">
      <c r="A258">
        <v>18210301</v>
      </c>
      <c r="B258" t="s">
        <v>1940</v>
      </c>
      <c r="C258" s="23">
        <v>18189053.359999999</v>
      </c>
      <c r="D258" s="392"/>
    </row>
    <row r="259" spans="1:4">
      <c r="A259">
        <v>18220011</v>
      </c>
      <c r="B259" t="s">
        <v>235</v>
      </c>
      <c r="C259" s="23">
        <v>65708856.939999998</v>
      </c>
      <c r="D259" s="392"/>
    </row>
    <row r="260" spans="1:4">
      <c r="A260">
        <v>18220021</v>
      </c>
      <c r="B260" t="s">
        <v>592</v>
      </c>
      <c r="C260" s="23">
        <v>743111.53</v>
      </c>
      <c r="D260" s="392"/>
    </row>
    <row r="261" spans="1:4">
      <c r="A261">
        <v>18220031</v>
      </c>
      <c r="B261" t="s">
        <v>113</v>
      </c>
      <c r="C261" s="23">
        <v>-18818583.699999999</v>
      </c>
      <c r="D261" s="392"/>
    </row>
    <row r="262" spans="1:4">
      <c r="A262">
        <v>18220041</v>
      </c>
      <c r="B262" t="s">
        <v>678</v>
      </c>
      <c r="C262" s="23">
        <v>-16877676.739999998</v>
      </c>
    </row>
    <row r="263" spans="1:4">
      <c r="A263">
        <v>18220061</v>
      </c>
      <c r="B263" t="s">
        <v>777</v>
      </c>
      <c r="C263" s="23">
        <v>-30211680.609999999</v>
      </c>
    </row>
    <row r="264" spans="1:4">
      <c r="A264">
        <v>18220091</v>
      </c>
      <c r="B264" t="s">
        <v>1343</v>
      </c>
      <c r="C264" s="23">
        <v>402113.31</v>
      </c>
    </row>
    <row r="265" spans="1:4">
      <c r="A265">
        <v>18220101</v>
      </c>
      <c r="B265" t="s">
        <v>1953</v>
      </c>
      <c r="C265" s="23">
        <v>12838587.869999999</v>
      </c>
      <c r="D265" s="392"/>
    </row>
    <row r="266" spans="1:4">
      <c r="A266">
        <v>18230002</v>
      </c>
      <c r="B266" t="s">
        <v>0</v>
      </c>
      <c r="C266" s="23">
        <v>458005.42</v>
      </c>
      <c r="D266" s="392"/>
    </row>
    <row r="267" spans="1:4">
      <c r="A267">
        <v>18230021</v>
      </c>
      <c r="B267" t="s">
        <v>301</v>
      </c>
      <c r="C267" s="23">
        <v>128894861.8</v>
      </c>
      <c r="D267" s="392"/>
    </row>
    <row r="268" spans="1:4">
      <c r="A268">
        <v>18230031</v>
      </c>
      <c r="B268" t="s">
        <v>680</v>
      </c>
      <c r="C268" s="23">
        <v>52896274.939999998</v>
      </c>
      <c r="D268" s="392"/>
    </row>
    <row r="269" spans="1:4">
      <c r="A269">
        <v>18230032</v>
      </c>
      <c r="B269" t="s">
        <v>436</v>
      </c>
      <c r="C269" s="23">
        <v>15555836.880000001</v>
      </c>
      <c r="D269" s="392"/>
    </row>
    <row r="270" spans="1:4">
      <c r="A270">
        <v>18230041</v>
      </c>
      <c r="B270" t="s">
        <v>385</v>
      </c>
      <c r="C270" s="23">
        <v>21589277</v>
      </c>
    </row>
    <row r="271" spans="1:4">
      <c r="A271">
        <v>18230042</v>
      </c>
      <c r="B271" t="s">
        <v>911</v>
      </c>
      <c r="C271" s="23">
        <v>-10585813.09</v>
      </c>
    </row>
    <row r="272" spans="1:4">
      <c r="A272">
        <v>18230051</v>
      </c>
      <c r="B272" t="s">
        <v>386</v>
      </c>
      <c r="C272" s="23">
        <v>-16333711.91</v>
      </c>
      <c r="D272" s="392"/>
    </row>
    <row r="273" spans="1:4">
      <c r="A273">
        <v>18230061</v>
      </c>
      <c r="B273" t="s">
        <v>330</v>
      </c>
      <c r="C273" s="23">
        <v>1270181</v>
      </c>
      <c r="D273" s="392"/>
    </row>
    <row r="274" spans="1:4">
      <c r="A274">
        <v>18230071</v>
      </c>
      <c r="B274" t="s">
        <v>515</v>
      </c>
      <c r="C274" s="23">
        <v>113632921</v>
      </c>
      <c r="D274" s="392"/>
    </row>
    <row r="275" spans="1:4">
      <c r="A275">
        <v>18230081</v>
      </c>
      <c r="B275" t="s">
        <v>497</v>
      </c>
      <c r="C275" s="23">
        <v>-105992002.98999999</v>
      </c>
      <c r="D275" s="392"/>
    </row>
    <row r="276" spans="1:4">
      <c r="A276">
        <v>18230281</v>
      </c>
      <c r="B276" t="s">
        <v>62</v>
      </c>
      <c r="C276" s="23">
        <v>1828298</v>
      </c>
      <c r="D276" s="392"/>
    </row>
    <row r="277" spans="1:4">
      <c r="A277">
        <v>18230291</v>
      </c>
      <c r="B277" t="s">
        <v>820</v>
      </c>
      <c r="C277" s="23">
        <v>-1828298</v>
      </c>
      <c r="D277" s="392"/>
    </row>
    <row r="278" spans="1:4">
      <c r="A278">
        <v>18230311</v>
      </c>
      <c r="B278" t="s">
        <v>850</v>
      </c>
      <c r="C278" s="23">
        <v>30000</v>
      </c>
      <c r="D278" s="392"/>
    </row>
    <row r="279" spans="1:4">
      <c r="A279">
        <v>18230351</v>
      </c>
      <c r="B279" t="s">
        <v>102</v>
      </c>
      <c r="C279" s="23">
        <v>116953082.89</v>
      </c>
      <c r="D279" s="392"/>
    </row>
    <row r="280" spans="1:4">
      <c r="A280">
        <v>18230401</v>
      </c>
      <c r="B280" t="s">
        <v>1368</v>
      </c>
      <c r="C280" s="23">
        <v>13262.01</v>
      </c>
      <c r="D280" s="392"/>
    </row>
    <row r="281" spans="1:4">
      <c r="A281">
        <v>18230621</v>
      </c>
      <c r="B281" t="s">
        <v>694</v>
      </c>
      <c r="C281" s="23">
        <v>-100278647.48999999</v>
      </c>
      <c r="D281" s="392"/>
    </row>
    <row r="282" spans="1:4">
      <c r="A282">
        <v>18230631</v>
      </c>
      <c r="B282" t="s">
        <v>1032</v>
      </c>
      <c r="C282" s="23">
        <v>75766352.859999999</v>
      </c>
      <c r="D282" s="392"/>
    </row>
    <row r="283" spans="1:4">
      <c r="A283">
        <v>18230691</v>
      </c>
      <c r="B283" t="s">
        <v>697</v>
      </c>
      <c r="C283" s="23">
        <v>-474402.14</v>
      </c>
      <c r="D283" s="392"/>
    </row>
    <row r="284" spans="1:4">
      <c r="A284">
        <v>18230711</v>
      </c>
      <c r="B284" t="s">
        <v>523</v>
      </c>
      <c r="C284" s="23">
        <v>29551324</v>
      </c>
    </row>
    <row r="285" spans="1:4">
      <c r="A285">
        <v>18230721</v>
      </c>
      <c r="B285" t="s">
        <v>524</v>
      </c>
      <c r="C285" s="23">
        <v>-29551324</v>
      </c>
    </row>
    <row r="286" spans="1:4">
      <c r="A286">
        <v>18230731</v>
      </c>
      <c r="B286" t="s">
        <v>984</v>
      </c>
      <c r="C286" s="23">
        <v>9957561</v>
      </c>
      <c r="D286" s="392"/>
    </row>
    <row r="287" spans="1:4">
      <c r="A287">
        <v>18230741</v>
      </c>
      <c r="B287" t="s">
        <v>110</v>
      </c>
      <c r="C287" s="23">
        <v>-9957561</v>
      </c>
      <c r="D287" s="392"/>
    </row>
    <row r="288" spans="1:4">
      <c r="A288">
        <v>18230751</v>
      </c>
      <c r="B288" t="s">
        <v>132</v>
      </c>
      <c r="C288" s="23">
        <v>-12375488</v>
      </c>
      <c r="D288" s="392"/>
    </row>
    <row r="289" spans="1:4">
      <c r="A289">
        <v>18230761</v>
      </c>
      <c r="B289" t="s">
        <v>133</v>
      </c>
      <c r="C289" s="23">
        <v>12375488</v>
      </c>
      <c r="D289" s="392"/>
    </row>
    <row r="290" spans="1:4">
      <c r="A290">
        <v>18230771</v>
      </c>
      <c r="B290" t="s">
        <v>464</v>
      </c>
      <c r="C290" s="23">
        <v>-1674542</v>
      </c>
      <c r="D290" s="392"/>
    </row>
    <row r="291" spans="1:4">
      <c r="A291">
        <v>18230781</v>
      </c>
      <c r="B291" t="s">
        <v>410</v>
      </c>
      <c r="C291" s="23">
        <v>1674542</v>
      </c>
      <c r="D291" s="392"/>
    </row>
    <row r="292" spans="1:4">
      <c r="A292">
        <v>18230791</v>
      </c>
      <c r="B292" t="s">
        <v>182</v>
      </c>
      <c r="C292" s="23">
        <v>3858376</v>
      </c>
      <c r="D292" s="392"/>
    </row>
    <row r="293" spans="1:4">
      <c r="A293">
        <v>18230811</v>
      </c>
      <c r="B293" t="s">
        <v>901</v>
      </c>
      <c r="C293" s="23">
        <v>-671033</v>
      </c>
      <c r="D293" s="392"/>
    </row>
    <row r="294" spans="1:4">
      <c r="A294">
        <v>18230821</v>
      </c>
      <c r="B294" t="s">
        <v>902</v>
      </c>
      <c r="C294" s="23">
        <v>671033</v>
      </c>
      <c r="D294" s="392"/>
    </row>
    <row r="295" spans="1:4">
      <c r="A295">
        <v>18230831</v>
      </c>
      <c r="B295" t="s">
        <v>798</v>
      </c>
      <c r="C295" s="23">
        <v>-30212669</v>
      </c>
    </row>
    <row r="296" spans="1:4">
      <c r="A296">
        <v>18230841</v>
      </c>
      <c r="B296" t="s">
        <v>377</v>
      </c>
      <c r="C296" s="23">
        <v>30212669</v>
      </c>
      <c r="D296" s="392"/>
    </row>
    <row r="297" spans="1:4">
      <c r="A297">
        <v>18230851</v>
      </c>
      <c r="B297" t="s">
        <v>613</v>
      </c>
      <c r="C297" s="23">
        <v>-1764924</v>
      </c>
      <c r="D297" s="392"/>
    </row>
    <row r="298" spans="1:4">
      <c r="A298">
        <v>18230861</v>
      </c>
      <c r="B298" t="s">
        <v>614</v>
      </c>
      <c r="C298" s="23">
        <v>1764924</v>
      </c>
      <c r="D298" s="392"/>
    </row>
    <row r="299" spans="1:4">
      <c r="A299">
        <v>18230871</v>
      </c>
      <c r="B299" t="s">
        <v>84</v>
      </c>
      <c r="C299" s="23">
        <v>30270096</v>
      </c>
      <c r="D299" s="392"/>
    </row>
    <row r="300" spans="1:4">
      <c r="A300">
        <v>18230881</v>
      </c>
      <c r="B300" t="s">
        <v>85</v>
      </c>
      <c r="C300" s="23">
        <v>-30270096</v>
      </c>
      <c r="D300" s="392"/>
    </row>
    <row r="301" spans="1:4">
      <c r="A301">
        <v>18230891</v>
      </c>
      <c r="B301" t="s">
        <v>481</v>
      </c>
      <c r="C301" s="23">
        <v>36163528</v>
      </c>
      <c r="D301" s="392"/>
    </row>
    <row r="302" spans="1:4">
      <c r="A302">
        <v>18230971</v>
      </c>
      <c r="B302" t="s">
        <v>756</v>
      </c>
      <c r="C302" s="23">
        <v>2749643.08</v>
      </c>
      <c r="D302" s="392"/>
    </row>
    <row r="303" spans="1:4">
      <c r="A303">
        <v>18230981</v>
      </c>
      <c r="B303" t="s">
        <v>483</v>
      </c>
      <c r="C303" s="23">
        <v>-36163528</v>
      </c>
      <c r="D303" s="392"/>
    </row>
    <row r="304" spans="1:4">
      <c r="A304">
        <v>18231051</v>
      </c>
      <c r="B304" t="s">
        <v>1206</v>
      </c>
      <c r="C304" s="23">
        <v>-34827817</v>
      </c>
      <c r="D304" s="392"/>
    </row>
    <row r="305" spans="1:4">
      <c r="A305">
        <v>18231061</v>
      </c>
      <c r="B305" t="s">
        <v>1207</v>
      </c>
      <c r="C305" s="23">
        <v>34827817</v>
      </c>
      <c r="D305" s="392"/>
    </row>
    <row r="306" spans="1:4">
      <c r="A306">
        <v>18231081</v>
      </c>
      <c r="B306" t="s">
        <v>1351</v>
      </c>
      <c r="C306" s="23">
        <v>-25644564</v>
      </c>
      <c r="D306" s="392"/>
    </row>
    <row r="307" spans="1:4">
      <c r="A307">
        <v>18231091</v>
      </c>
      <c r="B307" t="s">
        <v>1352</v>
      </c>
      <c r="C307" s="23">
        <v>25644564</v>
      </c>
      <c r="D307" s="392"/>
    </row>
    <row r="308" spans="1:4">
      <c r="A308">
        <v>18231141</v>
      </c>
      <c r="B308" t="s">
        <v>1577</v>
      </c>
      <c r="C308" s="23">
        <v>-37811937</v>
      </c>
      <c r="D308" s="392"/>
    </row>
    <row r="309" spans="1:4">
      <c r="A309">
        <v>18231151</v>
      </c>
      <c r="B309" t="s">
        <v>1578</v>
      </c>
      <c r="C309" s="23">
        <v>37811937</v>
      </c>
      <c r="D309" s="392"/>
    </row>
    <row r="310" spans="1:4">
      <c r="A310">
        <v>18231161</v>
      </c>
      <c r="B310" t="s">
        <v>1824</v>
      </c>
      <c r="C310" s="23">
        <v>40127111</v>
      </c>
      <c r="D310" s="392"/>
    </row>
    <row r="311" spans="1:4">
      <c r="A311">
        <v>18231171</v>
      </c>
      <c r="B311" t="s">
        <v>1825</v>
      </c>
      <c r="C311" s="23">
        <v>-40127111</v>
      </c>
      <c r="D311" s="392"/>
    </row>
    <row r="312" spans="1:4">
      <c r="A312">
        <v>18231181</v>
      </c>
      <c r="B312" t="s">
        <v>1991</v>
      </c>
      <c r="C312" s="23">
        <v>-2405648</v>
      </c>
      <c r="D312" s="392"/>
    </row>
    <row r="313" spans="1:4">
      <c r="A313">
        <v>18231191</v>
      </c>
      <c r="B313" t="s">
        <v>1992</v>
      </c>
      <c r="C313" s="23">
        <v>2405648</v>
      </c>
      <c r="D313" s="392"/>
    </row>
    <row r="314" spans="1:4">
      <c r="A314">
        <v>18232221</v>
      </c>
      <c r="B314" t="s">
        <v>851</v>
      </c>
      <c r="C314" s="23">
        <v>198681</v>
      </c>
      <c r="D314" s="392"/>
    </row>
    <row r="315" spans="1:4">
      <c r="A315">
        <v>18232251</v>
      </c>
      <c r="B315" t="s">
        <v>852</v>
      </c>
      <c r="C315" s="23">
        <v>2142305.36</v>
      </c>
      <c r="D315" s="392"/>
    </row>
    <row r="316" spans="1:4">
      <c r="A316">
        <v>18232261</v>
      </c>
      <c r="B316" t="s">
        <v>887</v>
      </c>
      <c r="C316" s="23">
        <v>199389.37</v>
      </c>
      <c r="D316" s="392"/>
    </row>
    <row r="317" spans="1:4">
      <c r="A317">
        <v>18232271</v>
      </c>
      <c r="B317" t="s">
        <v>853</v>
      </c>
      <c r="C317" s="23">
        <v>217146.8</v>
      </c>
      <c r="D317" s="392"/>
    </row>
    <row r="318" spans="1:4">
      <c r="A318">
        <v>18232301</v>
      </c>
      <c r="B318" t="s">
        <v>1422</v>
      </c>
      <c r="C318" s="23">
        <v>71940305.370000005</v>
      </c>
      <c r="D318" s="392"/>
    </row>
    <row r="319" spans="1:4">
      <c r="A319">
        <v>18232311</v>
      </c>
      <c r="B319" t="s">
        <v>1423</v>
      </c>
      <c r="C319" s="23">
        <v>15202524</v>
      </c>
      <c r="D319" s="392"/>
    </row>
    <row r="320" spans="1:4">
      <c r="A320">
        <v>18232321</v>
      </c>
      <c r="B320" t="s">
        <v>1424</v>
      </c>
      <c r="C320" s="23">
        <v>2333333.15</v>
      </c>
      <c r="D320" s="392"/>
    </row>
    <row r="321" spans="1:4">
      <c r="A321">
        <v>18232331</v>
      </c>
      <c r="B321" t="s">
        <v>1435</v>
      </c>
      <c r="C321" s="23">
        <v>4499626.62</v>
      </c>
      <c r="D321" s="392"/>
    </row>
    <row r="322" spans="1:4">
      <c r="A322">
        <v>18233061</v>
      </c>
      <c r="B322" t="s">
        <v>854</v>
      </c>
      <c r="C322" s="23">
        <v>20000</v>
      </c>
      <c r="D322" s="392"/>
    </row>
    <row r="323" spans="1:4">
      <c r="A323">
        <v>18233091</v>
      </c>
      <c r="B323" t="s">
        <v>855</v>
      </c>
      <c r="C323" s="23">
        <v>198092.16</v>
      </c>
      <c r="D323" s="392"/>
    </row>
    <row r="324" spans="1:4">
      <c r="A324">
        <v>18235521</v>
      </c>
      <c r="B324" t="s">
        <v>1108</v>
      </c>
      <c r="C324" s="23">
        <v>28443858.879999999</v>
      </c>
      <c r="D324" s="392"/>
    </row>
    <row r="325" spans="1:4">
      <c r="A325">
        <v>18236021</v>
      </c>
      <c r="B325" t="s">
        <v>11</v>
      </c>
      <c r="C325" s="23">
        <v>15256064.07</v>
      </c>
      <c r="D325" s="392"/>
    </row>
    <row r="326" spans="1:4">
      <c r="A326">
        <v>18236031</v>
      </c>
      <c r="B326" t="s">
        <v>12</v>
      </c>
      <c r="C326" s="23">
        <v>2873005.76</v>
      </c>
      <c r="D326" s="392"/>
    </row>
    <row r="327" spans="1:4">
      <c r="A327">
        <v>18236041</v>
      </c>
      <c r="B327" t="s">
        <v>13</v>
      </c>
      <c r="C327" s="23">
        <v>-228709.77</v>
      </c>
      <c r="D327" s="392"/>
    </row>
    <row r="328" spans="1:4">
      <c r="A328">
        <v>18236051</v>
      </c>
      <c r="B328" t="s">
        <v>657</v>
      </c>
      <c r="C328" s="23">
        <v>107024.51</v>
      </c>
      <c r="D328" s="392"/>
    </row>
    <row r="329" spans="1:4">
      <c r="A329">
        <v>18236061</v>
      </c>
      <c r="B329" t="s">
        <v>155</v>
      </c>
      <c r="C329" s="23">
        <v>1031542.85</v>
      </c>
      <c r="D329" s="392"/>
    </row>
    <row r="330" spans="1:4">
      <c r="A330">
        <v>18236071</v>
      </c>
      <c r="B330" t="s">
        <v>156</v>
      </c>
      <c r="C330" s="23">
        <v>671052.84</v>
      </c>
      <c r="D330" s="392"/>
    </row>
    <row r="331" spans="1:4">
      <c r="A331">
        <v>18236091</v>
      </c>
      <c r="B331" t="s">
        <v>757</v>
      </c>
      <c r="C331" s="23">
        <v>-102670.3</v>
      </c>
      <c r="D331" s="392"/>
    </row>
    <row r="332" spans="1:4">
      <c r="A332">
        <v>18236101</v>
      </c>
      <c r="B332" t="s">
        <v>779</v>
      </c>
      <c r="C332" s="23">
        <v>3769772.47</v>
      </c>
      <c r="D332" s="392"/>
    </row>
    <row r="333" spans="1:4">
      <c r="A333">
        <v>18236111</v>
      </c>
      <c r="B333" t="s">
        <v>1844</v>
      </c>
      <c r="C333" s="23">
        <v>35059.58</v>
      </c>
      <c r="D333" s="392"/>
    </row>
    <row r="334" spans="1:4">
      <c r="A334">
        <v>18237112</v>
      </c>
      <c r="B334" t="s">
        <v>331</v>
      </c>
      <c r="C334" s="23">
        <v>279321.2</v>
      </c>
      <c r="D334" s="392"/>
    </row>
    <row r="335" spans="1:4">
      <c r="A335">
        <v>18237122</v>
      </c>
      <c r="B335" t="s">
        <v>512</v>
      </c>
      <c r="C335" s="23">
        <v>169602.13</v>
      </c>
      <c r="D335" s="392"/>
    </row>
    <row r="336" spans="1:4">
      <c r="A336">
        <v>18237132</v>
      </c>
      <c r="B336" t="s">
        <v>20</v>
      </c>
      <c r="C336" s="23">
        <v>133750.43</v>
      </c>
      <c r="D336" s="392"/>
    </row>
    <row r="337" spans="1:4">
      <c r="A337">
        <v>18237142</v>
      </c>
      <c r="B337" t="s">
        <v>21</v>
      </c>
      <c r="C337" s="23">
        <v>53995.63</v>
      </c>
      <c r="D337" s="392"/>
    </row>
    <row r="338" spans="1:4">
      <c r="A338">
        <v>18237152</v>
      </c>
      <c r="B338" t="s">
        <v>154</v>
      </c>
      <c r="C338" s="23">
        <v>67987.45</v>
      </c>
      <c r="D338" s="392"/>
    </row>
    <row r="339" spans="1:4">
      <c r="A339">
        <v>18238031</v>
      </c>
      <c r="B339" t="s">
        <v>1693</v>
      </c>
      <c r="C339" s="23">
        <v>-1444492.17</v>
      </c>
      <c r="D339" s="392"/>
    </row>
    <row r="340" spans="1:4">
      <c r="A340">
        <v>18238032</v>
      </c>
      <c r="B340" t="s">
        <v>1693</v>
      </c>
      <c r="C340" s="23">
        <v>-1033621.19</v>
      </c>
    </row>
    <row r="341" spans="1:4">
      <c r="A341">
        <v>18238041</v>
      </c>
      <c r="B341" t="s">
        <v>1694</v>
      </c>
      <c r="C341" s="23">
        <v>25846138</v>
      </c>
      <c r="D341" s="392"/>
    </row>
    <row r="342" spans="1:4">
      <c r="A342">
        <v>18238042</v>
      </c>
      <c r="B342" t="s">
        <v>1695</v>
      </c>
      <c r="C342" s="23">
        <v>7633643</v>
      </c>
    </row>
    <row r="343" spans="1:4">
      <c r="A343">
        <v>18238141</v>
      </c>
      <c r="B343" t="s">
        <v>1880</v>
      </c>
      <c r="C343" s="23">
        <v>29256077.969999999</v>
      </c>
    </row>
    <row r="344" spans="1:4">
      <c r="A344">
        <v>18238142</v>
      </c>
      <c r="B344" t="s">
        <v>1879</v>
      </c>
      <c r="C344" s="23">
        <v>47759894.75</v>
      </c>
    </row>
    <row r="345" spans="1:4">
      <c r="A345">
        <v>18238151</v>
      </c>
      <c r="B345" t="s">
        <v>1779</v>
      </c>
      <c r="C345" s="23">
        <v>12524149.68</v>
      </c>
      <c r="D345" s="392"/>
    </row>
    <row r="346" spans="1:4">
      <c r="A346">
        <v>18238152</v>
      </c>
      <c r="B346" t="s">
        <v>1709</v>
      </c>
      <c r="C346" s="23">
        <v>12289432.119999999</v>
      </c>
      <c r="D346" s="392"/>
    </row>
    <row r="347" spans="1:4">
      <c r="A347">
        <v>18238161</v>
      </c>
      <c r="B347" t="s">
        <v>1692</v>
      </c>
      <c r="C347" s="23">
        <v>123758.42</v>
      </c>
      <c r="D347" s="392"/>
    </row>
    <row r="348" spans="1:4">
      <c r="A348">
        <v>18238162</v>
      </c>
      <c r="B348" t="s">
        <v>1956</v>
      </c>
      <c r="C348" s="23">
        <v>433699.93</v>
      </c>
      <c r="D348" s="392"/>
    </row>
    <row r="349" spans="1:4">
      <c r="A349">
        <v>18238171</v>
      </c>
      <c r="B349" t="s">
        <v>1859</v>
      </c>
      <c r="C349" s="23">
        <v>209618.78</v>
      </c>
    </row>
    <row r="350" spans="1:4">
      <c r="A350">
        <v>18238172</v>
      </c>
      <c r="B350" t="s">
        <v>1710</v>
      </c>
      <c r="C350" s="23">
        <v>195197.34</v>
      </c>
    </row>
    <row r="351" spans="1:4">
      <c r="A351">
        <v>18238181</v>
      </c>
      <c r="B351" t="s">
        <v>1820</v>
      </c>
      <c r="C351" s="23">
        <v>1350675.98</v>
      </c>
    </row>
    <row r="352" spans="1:4">
      <c r="A352">
        <v>18238191</v>
      </c>
      <c r="B352" t="s">
        <v>1821</v>
      </c>
      <c r="C352" s="23">
        <v>2344223.21</v>
      </c>
      <c r="D352" s="392"/>
    </row>
    <row r="353" spans="1:4">
      <c r="A353">
        <v>18238211</v>
      </c>
      <c r="B353" t="s">
        <v>1814</v>
      </c>
      <c r="C353" s="23">
        <v>24389.49</v>
      </c>
      <c r="D353" s="392"/>
    </row>
    <row r="354" spans="1:4">
      <c r="A354">
        <v>18238221</v>
      </c>
      <c r="B354" t="s">
        <v>1815</v>
      </c>
      <c r="C354" s="23">
        <v>41011.69</v>
      </c>
      <c r="D354" s="392"/>
    </row>
    <row r="355" spans="1:4">
      <c r="A355">
        <v>18238311</v>
      </c>
      <c r="B355" t="s">
        <v>1780</v>
      </c>
      <c r="C355" s="23">
        <v>20341901.760000002</v>
      </c>
    </row>
    <row r="356" spans="1:4">
      <c r="A356">
        <v>18238321</v>
      </c>
      <c r="B356" t="s">
        <v>1781</v>
      </c>
      <c r="C356" s="23">
        <v>2356728.9</v>
      </c>
      <c r="D356" s="392"/>
    </row>
    <row r="357" spans="1:4">
      <c r="A357">
        <v>18238331</v>
      </c>
      <c r="B357" t="s">
        <v>1786</v>
      </c>
      <c r="C357" s="23">
        <v>9254429.7200000007</v>
      </c>
      <c r="D357" s="392"/>
    </row>
    <row r="358" spans="1:4">
      <c r="A358">
        <v>18239001</v>
      </c>
      <c r="B358" t="s">
        <v>1024</v>
      </c>
      <c r="C358" s="23">
        <v>96744945.049999997</v>
      </c>
      <c r="D358" s="392"/>
    </row>
    <row r="359" spans="1:4">
      <c r="A359">
        <v>18239002</v>
      </c>
      <c r="B359" t="s">
        <v>1025</v>
      </c>
      <c r="C359" s="23">
        <v>31544487.260000002</v>
      </c>
      <c r="D359" s="392"/>
    </row>
    <row r="360" spans="1:4">
      <c r="A360">
        <v>18239011</v>
      </c>
      <c r="B360" t="s">
        <v>290</v>
      </c>
      <c r="C360" s="23">
        <v>3046970.83</v>
      </c>
    </row>
    <row r="361" spans="1:4">
      <c r="A361">
        <v>18239012</v>
      </c>
      <c r="B361" t="s">
        <v>291</v>
      </c>
      <c r="C361" s="23">
        <v>1208747.83</v>
      </c>
    </row>
    <row r="362" spans="1:4">
      <c r="A362">
        <v>18239021</v>
      </c>
      <c r="B362" t="s">
        <v>1026</v>
      </c>
      <c r="C362" s="23">
        <v>22076934.280000001</v>
      </c>
      <c r="D362" s="392"/>
    </row>
    <row r="363" spans="1:4">
      <c r="A363">
        <v>18239022</v>
      </c>
      <c r="B363" t="s">
        <v>1027</v>
      </c>
      <c r="C363" s="23">
        <v>8475053.6899999995</v>
      </c>
      <c r="D363" s="392"/>
    </row>
    <row r="364" spans="1:4">
      <c r="A364">
        <v>18239031</v>
      </c>
      <c r="B364" t="s">
        <v>472</v>
      </c>
      <c r="C364" s="23">
        <v>-121868850.16</v>
      </c>
      <c r="D364" s="392"/>
    </row>
    <row r="365" spans="1:4">
      <c r="A365">
        <v>18239032</v>
      </c>
      <c r="B365" t="s">
        <v>473</v>
      </c>
      <c r="C365" s="23">
        <v>-41228288.780000001</v>
      </c>
      <c r="D365" s="392"/>
    </row>
    <row r="366" spans="1:4">
      <c r="A366">
        <v>18239061</v>
      </c>
      <c r="B366" t="s">
        <v>929</v>
      </c>
      <c r="C366" s="23">
        <v>806180</v>
      </c>
    </row>
    <row r="367" spans="1:4">
      <c r="A367">
        <v>18239092</v>
      </c>
      <c r="B367" t="s">
        <v>1869</v>
      </c>
      <c r="C367" s="23">
        <v>60296.99</v>
      </c>
      <c r="D367" s="392"/>
    </row>
    <row r="368" spans="1:4">
      <c r="A368">
        <v>18400013</v>
      </c>
      <c r="B368" t="s">
        <v>939</v>
      </c>
      <c r="C368" s="23">
        <v>152175.24</v>
      </c>
      <c r="D368" s="392"/>
    </row>
    <row r="369" spans="1:4">
      <c r="A369">
        <v>18400123</v>
      </c>
      <c r="B369" t="s">
        <v>940</v>
      </c>
      <c r="C369" s="23">
        <v>-71446.740000000005</v>
      </c>
      <c r="D369" s="392"/>
    </row>
    <row r="370" spans="1:4">
      <c r="A370">
        <v>18400143</v>
      </c>
      <c r="B370" t="s">
        <v>941</v>
      </c>
      <c r="C370" s="23">
        <v>-68527.64</v>
      </c>
      <c r="D370" s="392"/>
    </row>
    <row r="371" spans="1:4">
      <c r="A371">
        <v>18400433</v>
      </c>
      <c r="B371" t="s">
        <v>1845</v>
      </c>
      <c r="C371" s="23">
        <v>-11714.72</v>
      </c>
    </row>
    <row r="372" spans="1:4">
      <c r="A372">
        <v>18400483</v>
      </c>
      <c r="B372" t="s">
        <v>323</v>
      </c>
      <c r="C372" s="23">
        <v>-169429.07</v>
      </c>
    </row>
    <row r="373" spans="1:4">
      <c r="A373">
        <v>18500003</v>
      </c>
      <c r="B373" t="s">
        <v>342</v>
      </c>
      <c r="C373" s="23">
        <v>28236.48</v>
      </c>
    </row>
    <row r="374" spans="1:4">
      <c r="A374">
        <v>18600013</v>
      </c>
      <c r="B374" t="s">
        <v>692</v>
      </c>
      <c r="C374" s="23">
        <v>994835.63</v>
      </c>
    </row>
    <row r="375" spans="1:4">
      <c r="A375">
        <v>18600053</v>
      </c>
      <c r="B375" t="s">
        <v>693</v>
      </c>
      <c r="C375" s="23">
        <v>3769582.28</v>
      </c>
    </row>
    <row r="376" spans="1:4">
      <c r="A376">
        <v>18600091</v>
      </c>
      <c r="B376" t="s">
        <v>1262</v>
      </c>
      <c r="C376" s="23">
        <v>6999.89</v>
      </c>
      <c r="D376" s="392"/>
    </row>
    <row r="377" spans="1:4">
      <c r="A377">
        <v>18600122</v>
      </c>
      <c r="B377" t="s">
        <v>913</v>
      </c>
      <c r="C377">
        <v>-415.06</v>
      </c>
      <c r="D377" s="392"/>
    </row>
    <row r="378" spans="1:4">
      <c r="A378">
        <v>18600123</v>
      </c>
      <c r="B378" t="s">
        <v>111</v>
      </c>
      <c r="C378">
        <v>366.47</v>
      </c>
      <c r="D378" s="392"/>
    </row>
    <row r="379" spans="1:4">
      <c r="A379">
        <v>18600143</v>
      </c>
      <c r="B379" t="s">
        <v>1960</v>
      </c>
      <c r="C379" s="23">
        <v>26249.99</v>
      </c>
      <c r="D379" s="392"/>
    </row>
    <row r="380" spans="1:4">
      <c r="A380">
        <v>18600291</v>
      </c>
      <c r="B380" t="s">
        <v>1875</v>
      </c>
      <c r="C380" s="23">
        <v>12399.37</v>
      </c>
      <c r="D380" s="392"/>
    </row>
    <row r="381" spans="1:4">
      <c r="A381">
        <v>18600403</v>
      </c>
      <c r="B381" t="s">
        <v>1633</v>
      </c>
      <c r="C381" s="23">
        <v>1204912.49</v>
      </c>
    </row>
    <row r="382" spans="1:4">
      <c r="A382">
        <v>18600512</v>
      </c>
      <c r="B382" t="s">
        <v>1481</v>
      </c>
      <c r="C382" s="23">
        <v>64126260.469999999</v>
      </c>
    </row>
    <row r="383" spans="1:4">
      <c r="A383">
        <v>18600561</v>
      </c>
      <c r="B383" t="s">
        <v>593</v>
      </c>
      <c r="C383" s="23">
        <v>8110328</v>
      </c>
      <c r="D383" s="392"/>
    </row>
    <row r="384" spans="1:4">
      <c r="A384">
        <v>18600571</v>
      </c>
      <c r="B384" t="s">
        <v>739</v>
      </c>
      <c r="C384" s="23">
        <v>59721408.640000001</v>
      </c>
      <c r="D384" s="392"/>
    </row>
    <row r="385" spans="1:4">
      <c r="A385">
        <v>18600573</v>
      </c>
      <c r="B385" t="s">
        <v>1971</v>
      </c>
      <c r="C385" s="23">
        <v>4885918</v>
      </c>
      <c r="D385" s="392"/>
    </row>
    <row r="386" spans="1:4">
      <c r="A386">
        <v>18600751</v>
      </c>
      <c r="B386" t="s">
        <v>1310</v>
      </c>
      <c r="C386" s="23">
        <v>2572743.77</v>
      </c>
      <c r="D386" s="392"/>
    </row>
    <row r="387" spans="1:4">
      <c r="A387">
        <v>18600761</v>
      </c>
      <c r="B387" t="s">
        <v>1311</v>
      </c>
      <c r="C387" s="23">
        <v>1102322.26</v>
      </c>
      <c r="D387" s="392"/>
    </row>
    <row r="388" spans="1:4">
      <c r="A388">
        <v>18600771</v>
      </c>
      <c r="B388" t="s">
        <v>1458</v>
      </c>
      <c r="C388" s="23">
        <v>2656356.65</v>
      </c>
      <c r="D388" s="392"/>
    </row>
    <row r="389" spans="1:4">
      <c r="A389">
        <v>18600781</v>
      </c>
      <c r="B389" t="s">
        <v>1459</v>
      </c>
      <c r="C389" s="23">
        <v>1408046.14</v>
      </c>
      <c r="D389" s="392"/>
    </row>
    <row r="390" spans="1:4">
      <c r="A390">
        <v>18600923</v>
      </c>
      <c r="B390" t="s">
        <v>1319</v>
      </c>
      <c r="C390">
        <v>677.95</v>
      </c>
      <c r="D390" s="392"/>
    </row>
    <row r="391" spans="1:4">
      <c r="A391">
        <v>18600941</v>
      </c>
      <c r="B391" t="s">
        <v>1898</v>
      </c>
      <c r="C391" s="23">
        <v>48330.559999999998</v>
      </c>
      <c r="D391" s="392"/>
    </row>
    <row r="392" spans="1:4">
      <c r="A392">
        <v>18600943</v>
      </c>
      <c r="B392" t="s">
        <v>1899</v>
      </c>
      <c r="C392" s="23">
        <v>420719.9</v>
      </c>
      <c r="D392" s="392"/>
    </row>
    <row r="393" spans="1:4">
      <c r="A393">
        <v>18601013</v>
      </c>
      <c r="B393" t="s">
        <v>1997</v>
      </c>
      <c r="C393" s="23">
        <v>112637.5</v>
      </c>
      <c r="D393" s="392"/>
    </row>
    <row r="394" spans="1:4">
      <c r="A394">
        <v>18601021</v>
      </c>
      <c r="B394" t="s">
        <v>1670</v>
      </c>
      <c r="C394" s="23">
        <v>687614.16</v>
      </c>
      <c r="D394" s="392"/>
    </row>
    <row r="395" spans="1:4">
      <c r="A395">
        <v>18601173</v>
      </c>
      <c r="B395" t="s">
        <v>1818</v>
      </c>
      <c r="C395" s="23">
        <v>162853.93</v>
      </c>
      <c r="D395" s="392"/>
    </row>
    <row r="396" spans="1:4">
      <c r="A396">
        <v>18601502</v>
      </c>
      <c r="B396" t="s">
        <v>1635</v>
      </c>
      <c r="C396" s="23">
        <v>174742.64</v>
      </c>
      <c r="D396" s="392"/>
    </row>
    <row r="397" spans="1:4">
      <c r="A397">
        <v>18603003</v>
      </c>
      <c r="B397" t="s">
        <v>1897</v>
      </c>
      <c r="C397" s="23">
        <v>2730857.1</v>
      </c>
      <c r="D397" s="392"/>
    </row>
    <row r="398" spans="1:4">
      <c r="A398">
        <v>18603011</v>
      </c>
      <c r="B398" t="s">
        <v>1855</v>
      </c>
      <c r="C398" s="23">
        <v>2140064.2400000002</v>
      </c>
      <c r="D398" s="392"/>
    </row>
    <row r="399" spans="1:4">
      <c r="A399">
        <v>18603021</v>
      </c>
      <c r="B399" t="s">
        <v>1876</v>
      </c>
      <c r="C399" s="23">
        <v>6350723.0800000001</v>
      </c>
      <c r="D399" s="392"/>
    </row>
    <row r="400" spans="1:4">
      <c r="A400">
        <v>18603031</v>
      </c>
      <c r="B400" t="s">
        <v>1850</v>
      </c>
      <c r="C400" s="23">
        <v>2201598.63</v>
      </c>
      <c r="D400" s="392"/>
    </row>
    <row r="401" spans="1:4">
      <c r="A401">
        <v>18603041</v>
      </c>
      <c r="B401" t="s">
        <v>1877</v>
      </c>
      <c r="C401" s="23">
        <v>1076870.5</v>
      </c>
      <c r="D401" s="392"/>
    </row>
    <row r="402" spans="1:4">
      <c r="A402">
        <v>18603051</v>
      </c>
      <c r="B402" t="s">
        <v>1881</v>
      </c>
      <c r="C402" s="23">
        <v>1142882.6399999999</v>
      </c>
      <c r="D402" s="392"/>
    </row>
    <row r="403" spans="1:4">
      <c r="A403">
        <v>18603061</v>
      </c>
      <c r="B403" t="s">
        <v>2010</v>
      </c>
      <c r="C403" s="23">
        <v>44258.53</v>
      </c>
      <c r="D403" s="392"/>
    </row>
    <row r="404" spans="1:4">
      <c r="A404">
        <v>18603071</v>
      </c>
      <c r="B404" t="s">
        <v>1998</v>
      </c>
      <c r="C404" s="23">
        <v>462146.95</v>
      </c>
      <c r="D404" s="392"/>
    </row>
    <row r="405" spans="1:4">
      <c r="A405">
        <v>18603072</v>
      </c>
      <c r="B405" t="s">
        <v>2011</v>
      </c>
      <c r="C405" s="23">
        <v>1346917.5</v>
      </c>
      <c r="D405" s="392"/>
    </row>
    <row r="406" spans="1:4">
      <c r="A406">
        <v>18603081</v>
      </c>
      <c r="B406" t="s">
        <v>2021</v>
      </c>
      <c r="C406" s="23">
        <v>10000</v>
      </c>
      <c r="D406" s="392"/>
    </row>
    <row r="407" spans="1:4">
      <c r="A407">
        <v>18603091</v>
      </c>
      <c r="B407" t="s">
        <v>2022</v>
      </c>
      <c r="C407" s="23">
        <v>12500</v>
      </c>
      <c r="D407" s="392"/>
    </row>
    <row r="408" spans="1:4">
      <c r="A408">
        <v>18605011</v>
      </c>
      <c r="B408" t="s">
        <v>1974</v>
      </c>
      <c r="C408" s="23">
        <v>2350167.16</v>
      </c>
      <c r="D408" s="392"/>
    </row>
    <row r="409" spans="1:4">
      <c r="A409">
        <v>18605021</v>
      </c>
      <c r="B409" t="s">
        <v>2023</v>
      </c>
      <c r="C409" s="23">
        <v>411802.37</v>
      </c>
      <c r="D409" s="392"/>
    </row>
    <row r="410" spans="1:4">
      <c r="A410">
        <v>18608001</v>
      </c>
      <c r="B410" t="s">
        <v>856</v>
      </c>
      <c r="C410" s="23">
        <v>404497.63</v>
      </c>
      <c r="D410" s="392"/>
    </row>
    <row r="411" spans="1:4">
      <c r="A411">
        <v>18608002</v>
      </c>
      <c r="B411" t="s">
        <v>1887</v>
      </c>
      <c r="C411" s="23">
        <v>153869.76000000001</v>
      </c>
      <c r="D411" s="392"/>
    </row>
    <row r="412" spans="1:4">
      <c r="A412">
        <v>18608011</v>
      </c>
      <c r="B412" t="s">
        <v>857</v>
      </c>
      <c r="C412" s="23">
        <v>347606.7</v>
      </c>
      <c r="D412" s="392"/>
    </row>
    <row r="413" spans="1:4">
      <c r="A413">
        <v>18608012</v>
      </c>
      <c r="B413" t="s">
        <v>1883</v>
      </c>
      <c r="C413" s="23">
        <v>219526.17</v>
      </c>
      <c r="D413" s="392"/>
    </row>
    <row r="414" spans="1:4">
      <c r="A414">
        <v>18608021</v>
      </c>
      <c r="B414" t="s">
        <v>858</v>
      </c>
      <c r="C414" s="23">
        <v>2254508.17</v>
      </c>
      <c r="D414" s="392"/>
    </row>
    <row r="415" spans="1:4">
      <c r="A415">
        <v>18608031</v>
      </c>
      <c r="B415" t="s">
        <v>859</v>
      </c>
      <c r="C415" s="23">
        <v>50000</v>
      </c>
      <c r="D415" s="392"/>
    </row>
    <row r="416" spans="1:4">
      <c r="A416">
        <v>18608041</v>
      </c>
      <c r="B416" t="s">
        <v>870</v>
      </c>
      <c r="C416" s="23">
        <v>2133202</v>
      </c>
      <c r="D416" s="392"/>
    </row>
    <row r="417" spans="1:4">
      <c r="A417">
        <v>18608051</v>
      </c>
      <c r="B417" t="s">
        <v>860</v>
      </c>
      <c r="C417" s="23">
        <v>2878949.83</v>
      </c>
    </row>
    <row r="418" spans="1:4">
      <c r="A418">
        <v>18608062</v>
      </c>
      <c r="B418" t="s">
        <v>245</v>
      </c>
      <c r="C418" s="23">
        <v>-50267724.640000001</v>
      </c>
    </row>
    <row r="419" spans="1:4">
      <c r="A419">
        <v>18608081</v>
      </c>
      <c r="B419" t="s">
        <v>861</v>
      </c>
      <c r="C419" s="23">
        <v>659654.59</v>
      </c>
      <c r="D419" s="392"/>
    </row>
    <row r="420" spans="1:4">
      <c r="A420">
        <v>18608111</v>
      </c>
      <c r="B420" t="s">
        <v>862</v>
      </c>
      <c r="C420" s="23">
        <v>250000</v>
      </c>
      <c r="D420" s="392"/>
    </row>
    <row r="421" spans="1:4">
      <c r="A421">
        <v>18608112</v>
      </c>
      <c r="B421" t="s">
        <v>871</v>
      </c>
      <c r="C421" s="23">
        <v>38800463.350000001</v>
      </c>
      <c r="D421" s="392"/>
    </row>
    <row r="422" spans="1:4">
      <c r="A422">
        <v>18608141</v>
      </c>
      <c r="B422" t="s">
        <v>835</v>
      </c>
      <c r="C422" s="23">
        <v>224879.76</v>
      </c>
      <c r="D422" s="392"/>
    </row>
    <row r="423" spans="1:4">
      <c r="A423">
        <v>18608151</v>
      </c>
      <c r="B423" t="s">
        <v>888</v>
      </c>
      <c r="C423" s="23">
        <v>75000</v>
      </c>
      <c r="D423" s="392"/>
    </row>
    <row r="424" spans="1:4">
      <c r="A424">
        <v>18608171</v>
      </c>
      <c r="B424" t="s">
        <v>1618</v>
      </c>
      <c r="C424" s="23">
        <v>212588.68</v>
      </c>
      <c r="D424" s="392"/>
    </row>
    <row r="425" spans="1:4">
      <c r="A425">
        <v>18608181</v>
      </c>
      <c r="B425" t="s">
        <v>1258</v>
      </c>
      <c r="C425" s="23">
        <v>50000</v>
      </c>
      <c r="D425" s="392"/>
    </row>
    <row r="426" spans="1:4">
      <c r="A426">
        <v>18608191</v>
      </c>
      <c r="B426" t="s">
        <v>1263</v>
      </c>
      <c r="C426" s="23">
        <v>400495.47</v>
      </c>
      <c r="D426" s="392"/>
    </row>
    <row r="427" spans="1:4">
      <c r="A427">
        <v>18608211</v>
      </c>
      <c r="B427" t="s">
        <v>1619</v>
      </c>
      <c r="C427" s="23">
        <v>111880.23</v>
      </c>
      <c r="D427" s="392"/>
    </row>
    <row r="428" spans="1:4">
      <c r="A428">
        <v>18608212</v>
      </c>
      <c r="B428" t="s">
        <v>872</v>
      </c>
      <c r="C428" s="23">
        <v>1460480.9</v>
      </c>
      <c r="D428" s="392"/>
    </row>
    <row r="429" spans="1:4">
      <c r="A429">
        <v>18608221</v>
      </c>
      <c r="B429" t="s">
        <v>1369</v>
      </c>
      <c r="C429" s="23">
        <v>140859.12</v>
      </c>
      <c r="D429" s="392"/>
    </row>
    <row r="430" spans="1:4">
      <c r="A430">
        <v>18608231</v>
      </c>
      <c r="B430" t="s">
        <v>1464</v>
      </c>
      <c r="C430" s="23">
        <v>236345.99</v>
      </c>
      <c r="D430" s="392"/>
    </row>
    <row r="431" spans="1:4">
      <c r="A431">
        <v>18608241</v>
      </c>
      <c r="B431" t="s">
        <v>1370</v>
      </c>
      <c r="C431" s="23">
        <v>96000</v>
      </c>
      <c r="D431" s="392"/>
    </row>
    <row r="432" spans="1:4">
      <c r="A432">
        <v>18608312</v>
      </c>
      <c r="B432" t="s">
        <v>873</v>
      </c>
      <c r="C432" s="23">
        <v>3949045.03</v>
      </c>
      <c r="D432" s="392"/>
    </row>
    <row r="433" spans="1:4">
      <c r="A433">
        <v>18608412</v>
      </c>
      <c r="B433" t="s">
        <v>1593</v>
      </c>
      <c r="C433" s="23">
        <v>2651381.7400000002</v>
      </c>
      <c r="D433" s="392"/>
    </row>
    <row r="434" spans="1:4">
      <c r="A434">
        <v>18608612</v>
      </c>
      <c r="B434" t="s">
        <v>874</v>
      </c>
      <c r="C434" s="23">
        <v>776531.8</v>
      </c>
      <c r="D434" s="392"/>
    </row>
    <row r="435" spans="1:4">
      <c r="A435">
        <v>18608712</v>
      </c>
      <c r="B435" t="s">
        <v>875</v>
      </c>
      <c r="C435" s="23">
        <v>5358520.29</v>
      </c>
      <c r="D435" s="392"/>
    </row>
    <row r="436" spans="1:4">
      <c r="A436">
        <v>18608752</v>
      </c>
      <c r="B436" t="s">
        <v>876</v>
      </c>
      <c r="C436" s="23">
        <v>935530</v>
      </c>
    </row>
    <row r="437" spans="1:4">
      <c r="A437">
        <v>18608772</v>
      </c>
      <c r="B437" t="s">
        <v>1763</v>
      </c>
      <c r="C437" s="23">
        <v>-3488999.1</v>
      </c>
      <c r="D437" s="392"/>
    </row>
    <row r="438" spans="1:4">
      <c r="A438">
        <v>18608782</v>
      </c>
      <c r="B438" t="s">
        <v>1764</v>
      </c>
      <c r="C438" s="23">
        <v>-801550.75</v>
      </c>
      <c r="D438" s="392"/>
    </row>
    <row r="439" spans="1:4">
      <c r="A439">
        <v>18608792</v>
      </c>
      <c r="B439" t="s">
        <v>1765</v>
      </c>
      <c r="C439" s="23">
        <v>-160310.15</v>
      </c>
      <c r="D439" s="392"/>
    </row>
    <row r="440" spans="1:4">
      <c r="A440">
        <v>18609312</v>
      </c>
      <c r="B440" t="s">
        <v>1584</v>
      </c>
      <c r="C440" s="23">
        <v>12405154.710000001</v>
      </c>
      <c r="D440" s="392"/>
    </row>
    <row r="441" spans="1:4">
      <c r="A441">
        <v>18609422</v>
      </c>
      <c r="B441" t="s">
        <v>1384</v>
      </c>
      <c r="C441" s="23">
        <v>22056206.390000001</v>
      </c>
      <c r="D441" s="392"/>
    </row>
    <row r="442" spans="1:4">
      <c r="A442">
        <v>18609432</v>
      </c>
      <c r="B442" t="s">
        <v>1592</v>
      </c>
      <c r="C442" s="23">
        <v>5073998.8</v>
      </c>
      <c r="D442" s="392"/>
    </row>
    <row r="443" spans="1:4">
      <c r="A443">
        <v>18609532</v>
      </c>
      <c r="B443" t="s">
        <v>877</v>
      </c>
      <c r="C443" s="23">
        <v>231369.84</v>
      </c>
      <c r="D443" s="392"/>
    </row>
    <row r="444" spans="1:4">
      <c r="A444">
        <v>18609542</v>
      </c>
      <c r="B444" t="s">
        <v>513</v>
      </c>
      <c r="C444" s="23">
        <v>1243523.8799999999</v>
      </c>
      <c r="D444" s="392"/>
    </row>
    <row r="445" spans="1:4">
      <c r="A445">
        <v>18609572</v>
      </c>
      <c r="B445" t="s">
        <v>1380</v>
      </c>
      <c r="C445" s="23">
        <v>609250</v>
      </c>
    </row>
    <row r="446" spans="1:4">
      <c r="A446">
        <v>18609582</v>
      </c>
      <c r="B446" t="s">
        <v>1381</v>
      </c>
      <c r="C446" s="23">
        <v>1919341.5</v>
      </c>
      <c r="D446" s="392"/>
    </row>
    <row r="447" spans="1:4">
      <c r="A447">
        <v>18609592</v>
      </c>
      <c r="B447" t="s">
        <v>1382</v>
      </c>
      <c r="C447" s="23">
        <v>3299692.33</v>
      </c>
      <c r="D447" s="392"/>
    </row>
    <row r="448" spans="1:4">
      <c r="A448">
        <v>18609602</v>
      </c>
      <c r="B448" t="s">
        <v>1383</v>
      </c>
      <c r="C448" s="23">
        <v>236796.87</v>
      </c>
      <c r="D448" s="392"/>
    </row>
    <row r="449" spans="1:4">
      <c r="A449">
        <v>18609622</v>
      </c>
      <c r="B449" t="s">
        <v>1385</v>
      </c>
      <c r="C449" s="23">
        <v>1300000</v>
      </c>
      <c r="D449" s="392"/>
    </row>
    <row r="450" spans="1:4">
      <c r="A450">
        <v>18609642</v>
      </c>
      <c r="B450" t="s">
        <v>1386</v>
      </c>
      <c r="C450" s="23">
        <v>2445223.31</v>
      </c>
      <c r="D450" s="392"/>
    </row>
    <row r="451" spans="1:4">
      <c r="A451">
        <v>18609652</v>
      </c>
      <c r="B451" t="s">
        <v>1387</v>
      </c>
      <c r="C451" s="23">
        <v>2050000</v>
      </c>
      <c r="D451" s="392"/>
    </row>
    <row r="452" spans="1:4">
      <c r="A452">
        <v>18609662</v>
      </c>
      <c r="B452" t="s">
        <v>1388</v>
      </c>
      <c r="C452" s="23">
        <v>519371.25</v>
      </c>
      <c r="D452" s="392"/>
    </row>
    <row r="453" spans="1:4">
      <c r="A453">
        <v>18609672</v>
      </c>
      <c r="B453" t="s">
        <v>1389</v>
      </c>
      <c r="C453" s="23">
        <v>200000</v>
      </c>
      <c r="D453" s="392"/>
    </row>
    <row r="454" spans="1:4">
      <c r="A454">
        <v>18609682</v>
      </c>
      <c r="B454" t="s">
        <v>1406</v>
      </c>
      <c r="C454" s="23">
        <v>140000</v>
      </c>
      <c r="D454" s="392"/>
    </row>
    <row r="455" spans="1:4">
      <c r="A455">
        <v>18609692</v>
      </c>
      <c r="B455" t="s">
        <v>1407</v>
      </c>
      <c r="C455" s="23">
        <v>100000</v>
      </c>
      <c r="D455" s="392"/>
    </row>
    <row r="456" spans="1:4">
      <c r="A456">
        <v>18609801</v>
      </c>
      <c r="B456" t="s">
        <v>1304</v>
      </c>
      <c r="C456" s="23">
        <v>163563</v>
      </c>
      <c r="D456" s="392"/>
    </row>
    <row r="457" spans="1:4">
      <c r="A457">
        <v>18609821</v>
      </c>
      <c r="B457" t="s">
        <v>557</v>
      </c>
      <c r="C457" s="23">
        <v>850764.05</v>
      </c>
      <c r="D457" s="392"/>
    </row>
    <row r="458" spans="1:4">
      <c r="A458">
        <v>18609841</v>
      </c>
      <c r="B458" t="s">
        <v>1497</v>
      </c>
      <c r="C458" s="23">
        <v>1449786</v>
      </c>
      <c r="D458" s="392"/>
    </row>
    <row r="459" spans="1:4">
      <c r="A459">
        <v>18609861</v>
      </c>
      <c r="B459" t="s">
        <v>1305</v>
      </c>
      <c r="C459" s="23">
        <v>1406897.95</v>
      </c>
      <c r="D459" s="392"/>
    </row>
    <row r="460" spans="1:4">
      <c r="A460">
        <v>18630031</v>
      </c>
      <c r="B460" t="s">
        <v>1038</v>
      </c>
      <c r="C460" s="23">
        <v>246243.64</v>
      </c>
      <c r="D460" s="392"/>
    </row>
    <row r="461" spans="1:4">
      <c r="A461">
        <v>18700032</v>
      </c>
      <c r="B461" t="s">
        <v>1425</v>
      </c>
      <c r="C461" s="23">
        <v>316253.37</v>
      </c>
      <c r="D461" s="392"/>
    </row>
    <row r="462" spans="1:4">
      <c r="A462">
        <v>18700041</v>
      </c>
      <c r="B462" t="s">
        <v>1172</v>
      </c>
      <c r="C462" s="23">
        <v>149362.71</v>
      </c>
      <c r="D462" s="392"/>
    </row>
    <row r="463" spans="1:4">
      <c r="A463">
        <v>18700062</v>
      </c>
      <c r="B463" t="s">
        <v>1426</v>
      </c>
      <c r="C463" s="23">
        <v>-1345.49</v>
      </c>
      <c r="D463" s="392"/>
    </row>
    <row r="464" spans="1:4">
      <c r="A464">
        <v>18700071</v>
      </c>
      <c r="B464" t="s">
        <v>1427</v>
      </c>
      <c r="C464">
        <v>451.1</v>
      </c>
      <c r="D464" s="392"/>
    </row>
    <row r="465" spans="1:4">
      <c r="A465">
        <v>18900013</v>
      </c>
      <c r="B465" t="s">
        <v>326</v>
      </c>
      <c r="C465" s="23">
        <v>28294</v>
      </c>
      <c r="D465" s="392"/>
    </row>
    <row r="466" spans="1:4">
      <c r="A466">
        <v>18900173</v>
      </c>
      <c r="B466" t="s">
        <v>258</v>
      </c>
      <c r="C466" s="23">
        <v>1477701.36</v>
      </c>
      <c r="D466" s="392"/>
    </row>
    <row r="467" spans="1:4">
      <c r="A467">
        <v>18900183</v>
      </c>
      <c r="B467" t="s">
        <v>167</v>
      </c>
      <c r="C467" s="23">
        <v>343154.53</v>
      </c>
      <c r="D467" s="392"/>
    </row>
    <row r="468" spans="1:4">
      <c r="A468">
        <v>18900193</v>
      </c>
      <c r="B468" t="s">
        <v>261</v>
      </c>
      <c r="C468" s="23">
        <v>2776800.01</v>
      </c>
      <c r="D468" s="392"/>
    </row>
    <row r="469" spans="1:4">
      <c r="A469">
        <v>18900243</v>
      </c>
      <c r="B469" t="s">
        <v>1009</v>
      </c>
      <c r="C469" s="23">
        <v>11079.23</v>
      </c>
      <c r="D469" s="392"/>
    </row>
    <row r="470" spans="1:4">
      <c r="A470">
        <v>18900253</v>
      </c>
      <c r="B470" t="s">
        <v>1006</v>
      </c>
      <c r="C470" s="23">
        <v>720107.03</v>
      </c>
      <c r="D470" s="392"/>
    </row>
    <row r="471" spans="1:4">
      <c r="A471">
        <v>18900263</v>
      </c>
      <c r="B471" t="s">
        <v>1007</v>
      </c>
      <c r="C471" s="23">
        <v>547221.9</v>
      </c>
      <c r="D471" s="392"/>
    </row>
    <row r="472" spans="1:4">
      <c r="A472">
        <v>18900273</v>
      </c>
      <c r="B472" t="s">
        <v>400</v>
      </c>
      <c r="C472" s="23">
        <v>1675569.05</v>
      </c>
      <c r="D472" s="392"/>
    </row>
    <row r="473" spans="1:4">
      <c r="A473">
        <v>18900283</v>
      </c>
      <c r="B473" t="s">
        <v>272</v>
      </c>
      <c r="C473" s="23">
        <v>511382.43</v>
      </c>
      <c r="D473" s="392"/>
    </row>
    <row r="474" spans="1:4">
      <c r="A474">
        <v>18900293</v>
      </c>
      <c r="B474" t="s">
        <v>181</v>
      </c>
      <c r="C474" s="23">
        <v>7607.38</v>
      </c>
      <c r="D474" s="392"/>
    </row>
    <row r="475" spans="1:4">
      <c r="A475">
        <v>18900303</v>
      </c>
      <c r="B475" t="s">
        <v>404</v>
      </c>
      <c r="C475" s="23">
        <v>17749.53</v>
      </c>
      <c r="D475" s="392"/>
    </row>
    <row r="476" spans="1:4">
      <c r="A476">
        <v>18900323</v>
      </c>
      <c r="B476" t="s">
        <v>325</v>
      </c>
      <c r="C476" s="23">
        <v>458228.68</v>
      </c>
      <c r="D476" s="392"/>
    </row>
    <row r="477" spans="1:4">
      <c r="A477">
        <v>18900353</v>
      </c>
      <c r="B477" t="s">
        <v>526</v>
      </c>
      <c r="C477" s="23">
        <v>87913.06</v>
      </c>
      <c r="D477" s="392"/>
    </row>
    <row r="478" spans="1:4">
      <c r="A478">
        <v>18900373</v>
      </c>
      <c r="B478" t="s">
        <v>517</v>
      </c>
      <c r="C478" s="23">
        <v>4170285.56</v>
      </c>
      <c r="D478" s="392"/>
    </row>
    <row r="479" spans="1:4">
      <c r="A479">
        <v>18900383</v>
      </c>
      <c r="B479" t="s">
        <v>514</v>
      </c>
      <c r="C479" s="23">
        <v>397822.59</v>
      </c>
      <c r="D479" s="392"/>
    </row>
    <row r="480" spans="1:4">
      <c r="A480">
        <v>18900393</v>
      </c>
      <c r="B480" t="s">
        <v>1331</v>
      </c>
      <c r="C480" s="23">
        <v>14618938.380000001</v>
      </c>
      <c r="D480" s="392"/>
    </row>
    <row r="481" spans="1:4">
      <c r="A481">
        <v>18900403</v>
      </c>
      <c r="B481" t="s">
        <v>1585</v>
      </c>
      <c r="C481" s="23">
        <v>174080.51</v>
      </c>
      <c r="D481" s="392"/>
    </row>
    <row r="482" spans="1:4">
      <c r="A482">
        <v>18900413</v>
      </c>
      <c r="B482" t="s">
        <v>1589</v>
      </c>
      <c r="C482" s="23">
        <v>228661.54</v>
      </c>
      <c r="D482" s="392"/>
    </row>
    <row r="483" spans="1:4">
      <c r="A483">
        <v>18900423</v>
      </c>
      <c r="B483" t="s">
        <v>1586</v>
      </c>
      <c r="C483" s="23">
        <v>911434.15</v>
      </c>
      <c r="D483" s="392"/>
    </row>
    <row r="484" spans="1:4">
      <c r="A484">
        <v>18900433</v>
      </c>
      <c r="B484" t="s">
        <v>1671</v>
      </c>
      <c r="C484" s="23">
        <v>4736205.6399999997</v>
      </c>
      <c r="D484" s="392"/>
    </row>
    <row r="485" spans="1:4">
      <c r="A485">
        <v>18900443</v>
      </c>
      <c r="B485" t="s">
        <v>1856</v>
      </c>
      <c r="C485" s="23">
        <v>109684.67</v>
      </c>
    </row>
    <row r="486" spans="1:4">
      <c r="A486">
        <v>18900451</v>
      </c>
      <c r="B486" t="s">
        <v>1909</v>
      </c>
      <c r="C486" s="23">
        <v>37199.03</v>
      </c>
    </row>
    <row r="487" spans="1:4">
      <c r="A487">
        <v>18900452</v>
      </c>
      <c r="B487" t="s">
        <v>1909</v>
      </c>
      <c r="C487" s="23">
        <v>22799.39</v>
      </c>
      <c r="D487" s="392"/>
    </row>
    <row r="488" spans="1:4">
      <c r="A488">
        <v>18900533</v>
      </c>
      <c r="B488" t="s">
        <v>1672</v>
      </c>
      <c r="C488" s="23">
        <v>800427.84</v>
      </c>
      <c r="D488" s="392"/>
    </row>
    <row r="489" spans="1:4">
      <c r="A489">
        <v>19000003</v>
      </c>
      <c r="B489" t="s">
        <v>45</v>
      </c>
      <c r="C489" s="23">
        <v>3538462.79</v>
      </c>
      <c r="D489" s="392"/>
    </row>
    <row r="490" spans="1:4">
      <c r="A490">
        <v>19000013</v>
      </c>
      <c r="B490" t="s">
        <v>382</v>
      </c>
      <c r="C490" s="23">
        <v>2976281.99</v>
      </c>
      <c r="D490" s="392"/>
    </row>
    <row r="491" spans="1:4">
      <c r="A491">
        <v>19000032</v>
      </c>
      <c r="B491" t="s">
        <v>979</v>
      </c>
      <c r="C491" s="23">
        <v>18813315.91</v>
      </c>
      <c r="D491" s="392"/>
    </row>
    <row r="492" spans="1:4">
      <c r="A492">
        <v>19000042</v>
      </c>
      <c r="B492" t="s">
        <v>995</v>
      </c>
      <c r="C492" s="23">
        <v>6061838.5300000003</v>
      </c>
      <c r="D492" s="392"/>
    </row>
    <row r="493" spans="1:4">
      <c r="A493">
        <v>19000043</v>
      </c>
      <c r="B493" t="s">
        <v>3</v>
      </c>
      <c r="C493" s="23">
        <v>8273396.6399999997</v>
      </c>
      <c r="D493" s="392"/>
    </row>
    <row r="494" spans="1:4">
      <c r="A494">
        <v>19000081</v>
      </c>
      <c r="B494" t="s">
        <v>942</v>
      </c>
      <c r="C494" s="23">
        <v>22023879.190000001</v>
      </c>
      <c r="D494" s="392"/>
    </row>
    <row r="495" spans="1:4">
      <c r="A495">
        <v>19000091</v>
      </c>
      <c r="B495" t="s">
        <v>341</v>
      </c>
      <c r="C495" s="23">
        <v>10563559.15</v>
      </c>
      <c r="D495" s="392"/>
    </row>
    <row r="496" spans="1:4">
      <c r="A496">
        <v>19000093</v>
      </c>
      <c r="B496" t="s">
        <v>387</v>
      </c>
      <c r="C496" s="23">
        <v>5223060.37</v>
      </c>
      <c r="D496" s="392"/>
    </row>
    <row r="497" spans="1:4">
      <c r="A497">
        <v>19000103</v>
      </c>
      <c r="B497" t="s">
        <v>1819</v>
      </c>
      <c r="C497" s="23">
        <v>1049516.99</v>
      </c>
      <c r="D497" s="392"/>
    </row>
    <row r="498" spans="1:4">
      <c r="A498">
        <v>19000111</v>
      </c>
      <c r="B498" t="s">
        <v>459</v>
      </c>
      <c r="C498" s="23">
        <v>147354.38</v>
      </c>
    </row>
    <row r="499" spans="1:4">
      <c r="A499">
        <v>19000112</v>
      </c>
      <c r="B499" t="s">
        <v>1096</v>
      </c>
      <c r="C499" s="23">
        <v>43031.43</v>
      </c>
      <c r="D499" s="392"/>
    </row>
    <row r="500" spans="1:4">
      <c r="A500">
        <v>19000122</v>
      </c>
      <c r="B500" t="s">
        <v>1200</v>
      </c>
      <c r="C500" s="23">
        <v>-88962.64</v>
      </c>
      <c r="D500" s="392"/>
    </row>
    <row r="501" spans="1:4">
      <c r="A501">
        <v>19000133</v>
      </c>
      <c r="B501" t="s">
        <v>538</v>
      </c>
      <c r="C501" s="23">
        <v>13185864.9</v>
      </c>
      <c r="D501" s="392"/>
    </row>
    <row r="502" spans="1:4">
      <c r="A502">
        <v>19000151</v>
      </c>
      <c r="B502" t="s">
        <v>69</v>
      </c>
      <c r="C502" s="23">
        <v>480407.89</v>
      </c>
      <c r="D502" s="392"/>
    </row>
    <row r="503" spans="1:4">
      <c r="A503">
        <v>19000181</v>
      </c>
      <c r="B503" t="s">
        <v>500</v>
      </c>
      <c r="C503" s="23">
        <v>-1147595.49</v>
      </c>
      <c r="D503" s="392"/>
    </row>
    <row r="504" spans="1:4">
      <c r="A504">
        <v>19000193</v>
      </c>
      <c r="B504" t="s">
        <v>1542</v>
      </c>
      <c r="C504" s="23">
        <v>721929.13</v>
      </c>
      <c r="D504" s="392"/>
    </row>
    <row r="505" spans="1:4">
      <c r="A505">
        <v>19000251</v>
      </c>
      <c r="B505" t="s">
        <v>363</v>
      </c>
      <c r="C505" s="23">
        <v>22244.74</v>
      </c>
      <c r="D505" s="392"/>
    </row>
    <row r="506" spans="1:4">
      <c r="A506">
        <v>19000283</v>
      </c>
      <c r="B506" t="s">
        <v>830</v>
      </c>
      <c r="C506" s="23">
        <v>1806258.03</v>
      </c>
      <c r="D506" s="392"/>
    </row>
    <row r="507" spans="1:4">
      <c r="A507">
        <v>19000361</v>
      </c>
      <c r="B507" t="s">
        <v>573</v>
      </c>
      <c r="C507" s="23">
        <v>159437</v>
      </c>
      <c r="D507" s="392"/>
    </row>
    <row r="508" spans="1:4">
      <c r="A508">
        <v>19000371</v>
      </c>
      <c r="B508" t="s">
        <v>574</v>
      </c>
      <c r="C508" s="23">
        <v>32641.43</v>
      </c>
      <c r="D508" s="392"/>
    </row>
    <row r="509" spans="1:4">
      <c r="A509">
        <v>19000403</v>
      </c>
      <c r="B509" t="s">
        <v>124</v>
      </c>
      <c r="C509" s="23">
        <v>159888.29999999999</v>
      </c>
      <c r="D509" s="392"/>
    </row>
    <row r="510" spans="1:4">
      <c r="A510">
        <v>19000433</v>
      </c>
      <c r="B510" t="s">
        <v>1799</v>
      </c>
      <c r="C510" s="23">
        <v>4452868</v>
      </c>
      <c r="D510" s="392"/>
    </row>
    <row r="511" spans="1:4">
      <c r="A511">
        <v>19000441</v>
      </c>
      <c r="B511" t="s">
        <v>149</v>
      </c>
      <c r="C511" s="23">
        <v>4859143.01</v>
      </c>
      <c r="D511" s="392"/>
    </row>
    <row r="512" spans="1:4">
      <c r="A512">
        <v>19000443</v>
      </c>
      <c r="B512" t="s">
        <v>253</v>
      </c>
      <c r="C512" s="23">
        <v>80519060.409999996</v>
      </c>
      <c r="D512" s="392"/>
    </row>
    <row r="513" spans="1:4">
      <c r="A513">
        <v>19000453</v>
      </c>
      <c r="B513" t="s">
        <v>254</v>
      </c>
      <c r="C513" s="23">
        <v>6504189.9000000004</v>
      </c>
      <c r="D513" s="392"/>
    </row>
    <row r="514" spans="1:4">
      <c r="A514">
        <v>19000463</v>
      </c>
      <c r="B514" t="s">
        <v>255</v>
      </c>
      <c r="C514" s="23">
        <v>-992017.12</v>
      </c>
      <c r="D514" s="392"/>
    </row>
    <row r="515" spans="1:4">
      <c r="A515">
        <v>19000471</v>
      </c>
      <c r="B515" t="s">
        <v>402</v>
      </c>
      <c r="C515" s="23">
        <v>3606518.44</v>
      </c>
      <c r="D515" s="392"/>
    </row>
    <row r="516" spans="1:4">
      <c r="A516">
        <v>19000473</v>
      </c>
      <c r="B516" t="s">
        <v>1171</v>
      </c>
      <c r="C516" s="23">
        <v>2562568</v>
      </c>
      <c r="D516" s="392"/>
    </row>
    <row r="517" spans="1:4">
      <c r="A517">
        <v>19000491</v>
      </c>
      <c r="B517" t="s">
        <v>1439</v>
      </c>
      <c r="C517" s="23">
        <v>2130374.75</v>
      </c>
      <c r="D517" s="392"/>
    </row>
    <row r="518" spans="1:4">
      <c r="A518">
        <v>19000551</v>
      </c>
      <c r="B518" t="s">
        <v>1919</v>
      </c>
      <c r="C518" s="23">
        <v>1965399</v>
      </c>
      <c r="D518" s="392"/>
    </row>
    <row r="519" spans="1:4">
      <c r="A519">
        <v>19000552</v>
      </c>
      <c r="B519" t="s">
        <v>1420</v>
      </c>
      <c r="C519" s="23">
        <v>651336.11</v>
      </c>
      <c r="D519" s="392"/>
    </row>
    <row r="520" spans="1:4">
      <c r="A520">
        <v>19000553</v>
      </c>
      <c r="B520" t="s">
        <v>31</v>
      </c>
      <c r="C520" s="23">
        <v>276605</v>
      </c>
      <c r="D520" s="392"/>
    </row>
    <row r="521" spans="1:4">
      <c r="A521">
        <v>19000562</v>
      </c>
      <c r="B521" t="s">
        <v>383</v>
      </c>
      <c r="C521" s="23">
        <v>1025830.05</v>
      </c>
      <c r="D521" s="392"/>
    </row>
    <row r="522" spans="1:4">
      <c r="A522">
        <v>19000563</v>
      </c>
      <c r="B522" t="s">
        <v>1178</v>
      </c>
      <c r="C522" s="23">
        <v>6104.24</v>
      </c>
    </row>
    <row r="523" spans="1:4">
      <c r="A523">
        <v>19000572</v>
      </c>
      <c r="B523" t="s">
        <v>384</v>
      </c>
      <c r="C523" s="23">
        <v>290763.2</v>
      </c>
      <c r="D523" s="392"/>
    </row>
    <row r="524" spans="1:4">
      <c r="A524">
        <v>19000573</v>
      </c>
      <c r="B524" t="s">
        <v>1223</v>
      </c>
      <c r="C524" s="23">
        <v>297279.77</v>
      </c>
    </row>
    <row r="525" spans="1:4">
      <c r="A525">
        <v>19000581</v>
      </c>
      <c r="B525" t="s">
        <v>86</v>
      </c>
      <c r="C525" s="23">
        <v>3076749.87</v>
      </c>
      <c r="D525" s="392"/>
    </row>
    <row r="526" spans="1:4">
      <c r="A526">
        <v>19000592</v>
      </c>
      <c r="B526" t="s">
        <v>285</v>
      </c>
      <c r="C526" s="23">
        <v>3770731.22</v>
      </c>
      <c r="D526" s="392"/>
    </row>
    <row r="527" spans="1:4">
      <c r="A527">
        <v>19000601</v>
      </c>
      <c r="B527" t="s">
        <v>1159</v>
      </c>
      <c r="C527" s="23">
        <v>163041408</v>
      </c>
      <c r="D527" s="392"/>
    </row>
    <row r="528" spans="1:4">
      <c r="A528">
        <v>19000621</v>
      </c>
      <c r="B528" t="s">
        <v>1186</v>
      </c>
      <c r="C528" s="23">
        <v>55025983.950000003</v>
      </c>
      <c r="D528" s="392"/>
    </row>
    <row r="529" spans="1:4">
      <c r="A529">
        <v>19000641</v>
      </c>
      <c r="B529" t="s">
        <v>1185</v>
      </c>
      <c r="C529" s="23">
        <v>278697.09999999998</v>
      </c>
      <c r="D529" s="392"/>
    </row>
    <row r="530" spans="1:4">
      <c r="A530">
        <v>19000671</v>
      </c>
      <c r="B530" t="s">
        <v>1197</v>
      </c>
      <c r="C530" s="23">
        <v>32765538.120000001</v>
      </c>
      <c r="D530" s="392"/>
    </row>
    <row r="531" spans="1:4">
      <c r="A531">
        <v>19000691</v>
      </c>
      <c r="B531" t="s">
        <v>1440</v>
      </c>
      <c r="C531" s="23">
        <v>24500</v>
      </c>
      <c r="D531" s="392"/>
    </row>
    <row r="532" spans="1:4">
      <c r="A532">
        <v>19000692</v>
      </c>
      <c r="B532" t="s">
        <v>621</v>
      </c>
      <c r="C532" s="23">
        <v>353500</v>
      </c>
      <c r="D532" s="392"/>
    </row>
    <row r="533" spans="1:4">
      <c r="A533">
        <v>19000711</v>
      </c>
      <c r="B533" t="s">
        <v>1097</v>
      </c>
      <c r="C533" s="23">
        <v>658592.12</v>
      </c>
      <c r="D533" s="392"/>
    </row>
    <row r="534" spans="1:4">
      <c r="A534">
        <v>19000721</v>
      </c>
      <c r="B534" t="s">
        <v>1201</v>
      </c>
      <c r="C534" s="23">
        <v>10869.86</v>
      </c>
      <c r="D534" s="392"/>
    </row>
    <row r="535" spans="1:4">
      <c r="A535">
        <v>19000731</v>
      </c>
      <c r="B535" t="s">
        <v>1272</v>
      </c>
      <c r="C535" s="23">
        <v>266159.46000000002</v>
      </c>
      <c r="D535" s="392"/>
    </row>
    <row r="536" spans="1:4">
      <c r="A536">
        <v>19000732</v>
      </c>
      <c r="B536" t="s">
        <v>1268</v>
      </c>
      <c r="C536" s="23">
        <v>175423.99</v>
      </c>
      <c r="D536" s="392"/>
    </row>
    <row r="537" spans="1:4">
      <c r="A537">
        <v>19000741</v>
      </c>
      <c r="B537" t="s">
        <v>1301</v>
      </c>
      <c r="C537" s="23">
        <v>450288.13</v>
      </c>
      <c r="D537" s="392"/>
    </row>
    <row r="538" spans="1:4">
      <c r="A538">
        <v>19000751</v>
      </c>
      <c r="B538" t="s">
        <v>1324</v>
      </c>
      <c r="C538" s="23">
        <v>1975276.8</v>
      </c>
      <c r="D538" s="392"/>
    </row>
    <row r="539" spans="1:4">
      <c r="A539">
        <v>19000752</v>
      </c>
      <c r="B539" t="s">
        <v>1325</v>
      </c>
      <c r="C539" s="23">
        <v>1056598.2</v>
      </c>
      <c r="D539" s="392"/>
    </row>
    <row r="540" spans="1:4">
      <c r="A540">
        <v>19000781</v>
      </c>
      <c r="B540" t="s">
        <v>1441</v>
      </c>
      <c r="C540" s="23">
        <v>2545655.71</v>
      </c>
      <c r="D540" s="392"/>
    </row>
    <row r="541" spans="1:4">
      <c r="A541">
        <v>19000791</v>
      </c>
      <c r="B541" t="s">
        <v>1442</v>
      </c>
      <c r="C541" s="23">
        <v>475270.42</v>
      </c>
      <c r="D541" s="392"/>
    </row>
    <row r="542" spans="1:4">
      <c r="A542">
        <v>19000801</v>
      </c>
      <c r="B542" t="s">
        <v>1443</v>
      </c>
      <c r="C542" s="23">
        <v>18871.259999999998</v>
      </c>
      <c r="D542" s="392"/>
    </row>
    <row r="543" spans="1:4">
      <c r="A543">
        <v>19000811</v>
      </c>
      <c r="B543" t="s">
        <v>1444</v>
      </c>
      <c r="C543" s="23">
        <v>3006.41</v>
      </c>
      <c r="D543" s="392"/>
    </row>
    <row r="544" spans="1:4">
      <c r="A544">
        <v>19000821</v>
      </c>
      <c r="B544" t="s">
        <v>1475</v>
      </c>
      <c r="C544" s="23">
        <v>525736.68999999994</v>
      </c>
      <c r="D544" s="392"/>
    </row>
    <row r="545" spans="1:4">
      <c r="A545">
        <v>19000831</v>
      </c>
      <c r="B545" t="s">
        <v>1513</v>
      </c>
      <c r="C545" s="23">
        <v>852552.99</v>
      </c>
      <c r="D545" s="392"/>
    </row>
    <row r="546" spans="1:4">
      <c r="A546">
        <v>19000841</v>
      </c>
      <c r="B546" t="s">
        <v>1543</v>
      </c>
      <c r="C546" s="23">
        <v>-354957.93</v>
      </c>
      <c r="D546" s="392"/>
    </row>
    <row r="547" spans="1:4">
      <c r="A547">
        <v>19000851</v>
      </c>
      <c r="B547" t="s">
        <v>1655</v>
      </c>
      <c r="C547" s="23">
        <v>1066773.8899999999</v>
      </c>
      <c r="D547" s="392"/>
    </row>
    <row r="548" spans="1:4">
      <c r="A548">
        <v>19000861</v>
      </c>
      <c r="B548" t="s">
        <v>1700</v>
      </c>
      <c r="C548" s="23">
        <v>268232.53000000003</v>
      </c>
      <c r="D548" s="392"/>
    </row>
    <row r="549" spans="1:4">
      <c r="A549">
        <v>19000871</v>
      </c>
      <c r="B549" t="s">
        <v>2024</v>
      </c>
      <c r="C549" s="23">
        <v>1710071.3</v>
      </c>
      <c r="D549" s="392"/>
    </row>
    <row r="550" spans="1:4">
      <c r="A550">
        <v>19002003</v>
      </c>
      <c r="B550" t="s">
        <v>1805</v>
      </c>
      <c r="C550" s="23">
        <v>122068436.90000001</v>
      </c>
      <c r="D550" s="392"/>
    </row>
    <row r="551" spans="1:4">
      <c r="A551">
        <v>19003011</v>
      </c>
      <c r="B551" t="s">
        <v>1860</v>
      </c>
      <c r="C551" s="23">
        <v>2031321.6</v>
      </c>
      <c r="D551" s="392"/>
    </row>
    <row r="552" spans="1:4">
      <c r="A552">
        <v>19003021</v>
      </c>
      <c r="B552" t="s">
        <v>1878</v>
      </c>
      <c r="C552" s="23">
        <v>588032.55000000005</v>
      </c>
    </row>
    <row r="553" spans="1:4">
      <c r="A553">
        <v>19003031</v>
      </c>
      <c r="B553" t="s">
        <v>2025</v>
      </c>
      <c r="C553" s="23">
        <v>68637.8</v>
      </c>
      <c r="D553" s="392"/>
    </row>
    <row r="554" spans="1:4">
      <c r="A554">
        <v>19003032</v>
      </c>
      <c r="B554" t="s">
        <v>2026</v>
      </c>
      <c r="C554" s="23">
        <v>609385.69999999995</v>
      </c>
      <c r="D554" s="392"/>
    </row>
    <row r="555" spans="1:4">
      <c r="A555">
        <v>19100012</v>
      </c>
      <c r="B555" t="s">
        <v>504</v>
      </c>
      <c r="C555" s="23">
        <v>-4048870.01</v>
      </c>
      <c r="D555" s="392"/>
    </row>
    <row r="556" spans="1:4">
      <c r="A556">
        <v>19100022</v>
      </c>
      <c r="B556" t="s">
        <v>338</v>
      </c>
      <c r="C556" s="23">
        <v>-23629407.329999998</v>
      </c>
      <c r="D556" s="392"/>
    </row>
    <row r="557" spans="1:4">
      <c r="A557">
        <v>19100132</v>
      </c>
      <c r="B557" t="s">
        <v>332</v>
      </c>
      <c r="C557" s="23">
        <v>-77790.44</v>
      </c>
      <c r="D557" s="392"/>
    </row>
    <row r="558" spans="1:4">
      <c r="A558">
        <v>19100142</v>
      </c>
      <c r="B558" t="s">
        <v>333</v>
      </c>
      <c r="C558" s="23">
        <v>-760252.69</v>
      </c>
      <c r="D558" s="392"/>
    </row>
    <row r="559" spans="1:4">
      <c r="A559">
        <v>19100152</v>
      </c>
      <c r="B559" t="s">
        <v>578</v>
      </c>
      <c r="C559" s="23">
        <v>-49379.79</v>
      </c>
      <c r="D559" s="392"/>
    </row>
    <row r="560" spans="1:4">
      <c r="A560">
        <v>19100162</v>
      </c>
      <c r="B560" t="s">
        <v>136</v>
      </c>
      <c r="C560" s="23">
        <v>12523927.75</v>
      </c>
      <c r="D560" s="392"/>
    </row>
    <row r="561" spans="1:4">
      <c r="A561">
        <v>20100023</v>
      </c>
      <c r="B561" t="s">
        <v>1058</v>
      </c>
      <c r="C561" s="23">
        <v>-859037.91</v>
      </c>
      <c r="D561" s="392"/>
    </row>
    <row r="562" spans="1:4">
      <c r="A562">
        <v>20700003</v>
      </c>
      <c r="B562" t="s">
        <v>664</v>
      </c>
      <c r="C562" s="23">
        <v>-122847945.22</v>
      </c>
      <c r="D562" s="392"/>
    </row>
    <row r="563" spans="1:4">
      <c r="A563">
        <v>20700013</v>
      </c>
      <c r="B563" t="s">
        <v>1010</v>
      </c>
      <c r="C563" s="23">
        <v>-338395484.31</v>
      </c>
      <c r="D563" s="392"/>
    </row>
    <row r="564" spans="1:4">
      <c r="A564">
        <v>20700023</v>
      </c>
      <c r="B564" t="s">
        <v>689</v>
      </c>
      <c r="C564" s="23">
        <v>-16901820.34</v>
      </c>
      <c r="D564" s="392"/>
    </row>
    <row r="565" spans="1:4">
      <c r="A565">
        <v>21100003</v>
      </c>
      <c r="B565" t="s">
        <v>601</v>
      </c>
      <c r="C565" s="23">
        <v>-2774705116.4699998</v>
      </c>
      <c r="D565" s="392"/>
    </row>
    <row r="566" spans="1:4">
      <c r="A566">
        <v>21100383</v>
      </c>
      <c r="B566" t="s">
        <v>6</v>
      </c>
      <c r="C566" s="23">
        <v>-491575</v>
      </c>
      <c r="D566" s="392"/>
    </row>
    <row r="567" spans="1:4">
      <c r="A567">
        <v>21400013</v>
      </c>
      <c r="B567" t="s">
        <v>532</v>
      </c>
      <c r="C567" s="23">
        <v>2148854.7200000002</v>
      </c>
      <c r="D567" s="392"/>
    </row>
    <row r="568" spans="1:4">
      <c r="A568">
        <v>21400033</v>
      </c>
      <c r="B568" t="s">
        <v>533</v>
      </c>
      <c r="C568" s="23">
        <v>4985024.68</v>
      </c>
      <c r="D568" s="392"/>
    </row>
    <row r="569" spans="1:4">
      <c r="A569">
        <v>21500023</v>
      </c>
      <c r="B569" t="s">
        <v>690</v>
      </c>
      <c r="C569" s="23">
        <v>-9346764</v>
      </c>
      <c r="D569" s="392"/>
    </row>
    <row r="570" spans="1:4">
      <c r="A570">
        <v>21500033</v>
      </c>
      <c r="B570" t="s">
        <v>1011</v>
      </c>
      <c r="C570" s="23">
        <v>-2541813</v>
      </c>
      <c r="D570" s="392"/>
    </row>
    <row r="571" spans="1:4">
      <c r="A571">
        <v>21600003</v>
      </c>
      <c r="B571" t="s">
        <v>192</v>
      </c>
      <c r="C571" s="23">
        <v>-359700081.70999998</v>
      </c>
      <c r="D571" s="392"/>
    </row>
    <row r="572" spans="1:4">
      <c r="A572">
        <v>21600011</v>
      </c>
      <c r="B572" t="s">
        <v>1123</v>
      </c>
      <c r="C572" s="23">
        <v>51331437.82</v>
      </c>
      <c r="D572" s="392"/>
    </row>
    <row r="573" spans="1:4">
      <c r="A573">
        <v>21600013</v>
      </c>
      <c r="B573" t="s">
        <v>328</v>
      </c>
      <c r="C573" s="23">
        <v>77562549.519999996</v>
      </c>
      <c r="D573" s="392"/>
    </row>
    <row r="574" spans="1:4">
      <c r="A574">
        <v>21600023</v>
      </c>
      <c r="B574" t="s">
        <v>1012</v>
      </c>
      <c r="C574" s="23">
        <v>1755001.25</v>
      </c>
      <c r="D574" s="392"/>
    </row>
    <row r="575" spans="1:4">
      <c r="A575">
        <v>21600033</v>
      </c>
      <c r="B575" t="s">
        <v>607</v>
      </c>
      <c r="C575" s="23">
        <v>1471103.62</v>
      </c>
      <c r="D575" s="392"/>
    </row>
    <row r="576" spans="1:4">
      <c r="A576">
        <v>21600053</v>
      </c>
      <c r="B576" t="s">
        <v>549</v>
      </c>
      <c r="C576" s="23">
        <v>16359946.109999999</v>
      </c>
      <c r="D576" s="392"/>
    </row>
    <row r="577" spans="1:4">
      <c r="A577">
        <v>21610013</v>
      </c>
      <c r="B577" t="s">
        <v>151</v>
      </c>
      <c r="C577" s="23">
        <v>14642154</v>
      </c>
      <c r="D577" s="392"/>
    </row>
    <row r="578" spans="1:4">
      <c r="A578">
        <v>21900103</v>
      </c>
      <c r="B578" t="s">
        <v>1941</v>
      </c>
      <c r="C578" s="23">
        <v>-15042879.1</v>
      </c>
      <c r="D578" s="392"/>
    </row>
    <row r="579" spans="1:4">
      <c r="A579">
        <v>21900113</v>
      </c>
      <c r="B579" t="s">
        <v>1942</v>
      </c>
      <c r="C579" s="23">
        <v>23638276.399999999</v>
      </c>
      <c r="D579" s="392"/>
    </row>
    <row r="580" spans="1:4">
      <c r="A580">
        <v>21900133</v>
      </c>
      <c r="B580" t="s">
        <v>1943</v>
      </c>
      <c r="C580" s="23">
        <v>456823.7</v>
      </c>
      <c r="D580" s="392"/>
    </row>
    <row r="581" spans="1:4">
      <c r="A581">
        <v>21900143</v>
      </c>
      <c r="B581" t="s">
        <v>1958</v>
      </c>
      <c r="C581" s="23">
        <v>230054458.31999999</v>
      </c>
      <c r="D581" s="392"/>
    </row>
    <row r="582" spans="1:4">
      <c r="A582">
        <v>21900153</v>
      </c>
      <c r="B582" t="s">
        <v>1945</v>
      </c>
      <c r="C582" s="23">
        <v>-80519060.409999996</v>
      </c>
      <c r="D582" s="392"/>
    </row>
    <row r="583" spans="1:4">
      <c r="A583">
        <v>21900163</v>
      </c>
      <c r="B583" t="s">
        <v>1959</v>
      </c>
      <c r="C583" s="23">
        <v>18583400</v>
      </c>
      <c r="D583" s="392"/>
    </row>
    <row r="584" spans="1:4">
      <c r="A584">
        <v>21900173</v>
      </c>
      <c r="B584" t="s">
        <v>1947</v>
      </c>
      <c r="C584" s="23">
        <v>-6504189.96</v>
      </c>
      <c r="D584" s="392"/>
    </row>
    <row r="585" spans="1:4">
      <c r="A585">
        <v>21900183</v>
      </c>
      <c r="B585" t="s">
        <v>1948</v>
      </c>
      <c r="C585" s="23">
        <v>-2834333.32</v>
      </c>
      <c r="D585" s="392"/>
    </row>
    <row r="586" spans="1:4">
      <c r="A586">
        <v>21900193</v>
      </c>
      <c r="B586" t="s">
        <v>1949</v>
      </c>
      <c r="C586" s="23">
        <v>992016.57</v>
      </c>
      <c r="D586" s="392"/>
    </row>
    <row r="587" spans="1:4">
      <c r="A587">
        <v>21900223</v>
      </c>
      <c r="B587" t="s">
        <v>1933</v>
      </c>
      <c r="C587" s="23">
        <v>-159888.29999999999</v>
      </c>
      <c r="D587" s="392"/>
    </row>
    <row r="588" spans="1:4">
      <c r="A588">
        <v>21900233</v>
      </c>
      <c r="B588" t="s">
        <v>1902</v>
      </c>
      <c r="C588" s="23">
        <v>5265007.6900000004</v>
      </c>
      <c r="D588" s="392"/>
    </row>
    <row r="589" spans="1:4">
      <c r="A589">
        <v>21900243</v>
      </c>
      <c r="B589" t="s">
        <v>1950</v>
      </c>
      <c r="C589" s="23">
        <v>-8273396.7400000002</v>
      </c>
      <c r="D589" s="392"/>
    </row>
    <row r="590" spans="1:4">
      <c r="A590">
        <v>22100353</v>
      </c>
      <c r="B590" t="s">
        <v>1046</v>
      </c>
      <c r="C590" s="23">
        <v>-10000000</v>
      </c>
    </row>
    <row r="591" spans="1:4">
      <c r="A591">
        <v>22100363</v>
      </c>
      <c r="B591" t="s">
        <v>223</v>
      </c>
      <c r="C591" s="23">
        <v>-2000000</v>
      </c>
      <c r="D591" s="392"/>
    </row>
    <row r="592" spans="1:4">
      <c r="A592">
        <v>22100393</v>
      </c>
      <c r="B592" t="s">
        <v>224</v>
      </c>
      <c r="C592" s="23">
        <v>-15000000</v>
      </c>
      <c r="D592" s="392"/>
    </row>
    <row r="593" spans="1:4">
      <c r="A593">
        <v>22100413</v>
      </c>
      <c r="B593" t="s">
        <v>52</v>
      </c>
      <c r="C593" s="23">
        <v>-2000000</v>
      </c>
      <c r="D593" s="392"/>
    </row>
    <row r="594" spans="1:4">
      <c r="A594">
        <v>22100713</v>
      </c>
      <c r="B594" t="s">
        <v>246</v>
      </c>
      <c r="C594" s="23">
        <v>-300000000</v>
      </c>
      <c r="D594" s="392"/>
    </row>
    <row r="595" spans="1:4">
      <c r="A595">
        <v>22100723</v>
      </c>
      <c r="B595" t="s">
        <v>247</v>
      </c>
      <c r="C595" s="23">
        <v>-200000000</v>
      </c>
      <c r="D595" s="392"/>
    </row>
    <row r="596" spans="1:4">
      <c r="A596">
        <v>22100743</v>
      </c>
      <c r="B596" t="s">
        <v>675</v>
      </c>
      <c r="C596" s="23">
        <v>-100000000</v>
      </c>
      <c r="D596" s="392"/>
    </row>
    <row r="597" spans="1:4">
      <c r="A597">
        <v>22100823</v>
      </c>
      <c r="B597" t="s">
        <v>1033</v>
      </c>
      <c r="C597" s="23">
        <v>-250000000</v>
      </c>
      <c r="D597" s="392"/>
    </row>
    <row r="598" spans="1:4">
      <c r="A598">
        <v>22100833</v>
      </c>
      <c r="B598" t="s">
        <v>1659</v>
      </c>
      <c r="C598" s="23">
        <v>-138460000</v>
      </c>
      <c r="D598" s="392"/>
    </row>
    <row r="599" spans="1:4">
      <c r="A599">
        <v>22100843</v>
      </c>
      <c r="B599" t="s">
        <v>1660</v>
      </c>
      <c r="C599" s="23">
        <v>-23400000</v>
      </c>
      <c r="D599" s="392"/>
    </row>
    <row r="600" spans="1:4">
      <c r="A600">
        <v>22100923</v>
      </c>
      <c r="B600" t="s">
        <v>1319</v>
      </c>
      <c r="C600" s="23">
        <v>-250000000</v>
      </c>
      <c r="D600" s="392"/>
    </row>
    <row r="601" spans="1:4">
      <c r="A601">
        <v>22100933</v>
      </c>
      <c r="B601" t="s">
        <v>1320</v>
      </c>
      <c r="C601" s="23">
        <v>-45000000</v>
      </c>
      <c r="D601" s="392"/>
    </row>
    <row r="602" spans="1:4">
      <c r="A602">
        <v>22100973</v>
      </c>
      <c r="B602" t="s">
        <v>87</v>
      </c>
      <c r="C602" s="23">
        <v>-250000000</v>
      </c>
      <c r="D602" s="392"/>
    </row>
    <row r="603" spans="1:4">
      <c r="A603">
        <v>22100993</v>
      </c>
      <c r="B603" t="s">
        <v>937</v>
      </c>
      <c r="C603" s="23">
        <v>-150000000</v>
      </c>
      <c r="D603" s="392"/>
    </row>
    <row r="604" spans="1:4">
      <c r="A604">
        <v>22101023</v>
      </c>
      <c r="B604" t="s">
        <v>519</v>
      </c>
      <c r="C604" s="23">
        <v>-250000000</v>
      </c>
      <c r="D604" s="392"/>
    </row>
    <row r="605" spans="1:4">
      <c r="A605">
        <v>22101033</v>
      </c>
      <c r="B605" t="s">
        <v>1014</v>
      </c>
      <c r="C605" s="23">
        <v>-300000000</v>
      </c>
      <c r="D605" s="392"/>
    </row>
    <row r="606" spans="1:4">
      <c r="A606">
        <v>22101053</v>
      </c>
      <c r="B606" t="s">
        <v>1037</v>
      </c>
      <c r="C606" s="23">
        <v>-250000000</v>
      </c>
      <c r="D606" s="392"/>
    </row>
    <row r="607" spans="1:4">
      <c r="A607">
        <v>22101113</v>
      </c>
      <c r="B607" t="s">
        <v>848</v>
      </c>
      <c r="C607" s="23">
        <v>-350000000</v>
      </c>
      <c r="D607" s="392"/>
    </row>
    <row r="608" spans="1:4">
      <c r="A608">
        <v>22101123</v>
      </c>
      <c r="B608" t="s">
        <v>1158</v>
      </c>
      <c r="C608" s="23">
        <v>-325000000</v>
      </c>
      <c r="D608" s="392"/>
    </row>
    <row r="609" spans="1:4">
      <c r="A609">
        <v>22101133</v>
      </c>
      <c r="B609" t="s">
        <v>1154</v>
      </c>
      <c r="C609" s="23">
        <v>-250000000</v>
      </c>
      <c r="D609" s="392"/>
    </row>
    <row r="610" spans="1:4">
      <c r="A610">
        <v>22101143</v>
      </c>
      <c r="B610" t="s">
        <v>1222</v>
      </c>
      <c r="C610" s="23">
        <v>-300000000</v>
      </c>
      <c r="D610" s="392"/>
    </row>
    <row r="611" spans="1:4">
      <c r="A611">
        <v>22600083</v>
      </c>
      <c r="B611" t="s">
        <v>1218</v>
      </c>
      <c r="C611" s="23">
        <v>12972.12</v>
      </c>
      <c r="D611" s="392"/>
    </row>
    <row r="612" spans="1:4">
      <c r="A612">
        <v>22700003</v>
      </c>
      <c r="B612" t="s">
        <v>1250</v>
      </c>
      <c r="C612" s="23">
        <v>631507.91</v>
      </c>
      <c r="D612" s="392"/>
    </row>
    <row r="613" spans="1:4">
      <c r="A613">
        <v>22820011</v>
      </c>
      <c r="B613" t="s">
        <v>996</v>
      </c>
      <c r="C613" s="23">
        <v>-70000</v>
      </c>
      <c r="D613" s="392"/>
    </row>
    <row r="614" spans="1:4">
      <c r="A614">
        <v>22820012</v>
      </c>
      <c r="B614" t="s">
        <v>997</v>
      </c>
      <c r="C614" s="23">
        <v>-1010000</v>
      </c>
      <c r="D614" s="392"/>
    </row>
    <row r="615" spans="1:4">
      <c r="A615">
        <v>22830003</v>
      </c>
      <c r="B615" t="s">
        <v>536</v>
      </c>
      <c r="C615" s="23">
        <v>-56257298.700000003</v>
      </c>
      <c r="D615" s="392"/>
    </row>
    <row r="616" spans="1:4">
      <c r="A616">
        <v>22830013</v>
      </c>
      <c r="B616" t="s">
        <v>535</v>
      </c>
      <c r="C616" s="23">
        <v>-5669329.5</v>
      </c>
      <c r="D616" s="392"/>
    </row>
    <row r="617" spans="1:4">
      <c r="A617">
        <v>22830023</v>
      </c>
      <c r="B617" t="s">
        <v>735</v>
      </c>
      <c r="C617" s="23">
        <v>-60949046.32</v>
      </c>
      <c r="D617" s="392"/>
    </row>
    <row r="618" spans="1:4">
      <c r="A618">
        <v>22830033</v>
      </c>
      <c r="B618" t="s">
        <v>1336</v>
      </c>
      <c r="C618" s="23">
        <v>-1515701.46</v>
      </c>
    </row>
    <row r="619" spans="1:4">
      <c r="A619">
        <v>22830043</v>
      </c>
      <c r="B619" t="s">
        <v>1679</v>
      </c>
      <c r="C619">
        <v>29.23</v>
      </c>
      <c r="D619" s="392"/>
    </row>
    <row r="620" spans="1:4">
      <c r="A620">
        <v>22830053</v>
      </c>
      <c r="B620" t="s">
        <v>1809</v>
      </c>
      <c r="C620" s="23">
        <v>-1365746.01</v>
      </c>
      <c r="D620" s="392"/>
    </row>
    <row r="621" spans="1:4">
      <c r="A621">
        <v>22830063</v>
      </c>
      <c r="B621" t="s">
        <v>1847</v>
      </c>
      <c r="C621" s="23">
        <v>-42528</v>
      </c>
      <c r="D621" s="392"/>
    </row>
    <row r="622" spans="1:4">
      <c r="A622">
        <v>22830073</v>
      </c>
      <c r="B622" t="s">
        <v>1848</v>
      </c>
      <c r="C622" s="23">
        <v>-74644.5</v>
      </c>
      <c r="D622" s="392"/>
    </row>
    <row r="623" spans="1:4">
      <c r="A623">
        <v>22840012</v>
      </c>
      <c r="B623" t="s">
        <v>1408</v>
      </c>
      <c r="C623" s="23">
        <v>-609250</v>
      </c>
      <c r="D623" s="392"/>
    </row>
    <row r="624" spans="1:4">
      <c r="A624">
        <v>22840021</v>
      </c>
      <c r="B624" t="s">
        <v>863</v>
      </c>
      <c r="C624" s="23">
        <v>-198681</v>
      </c>
      <c r="D624" s="392"/>
    </row>
    <row r="625" spans="1:4">
      <c r="A625">
        <v>22840022</v>
      </c>
      <c r="B625" t="s">
        <v>1409</v>
      </c>
      <c r="C625" s="23">
        <v>-1919341.5</v>
      </c>
      <c r="D625" s="392"/>
    </row>
    <row r="626" spans="1:4">
      <c r="A626">
        <v>22840031</v>
      </c>
      <c r="B626" t="s">
        <v>878</v>
      </c>
      <c r="C626" s="23">
        <v>-258000</v>
      </c>
      <c r="D626" s="392"/>
    </row>
    <row r="627" spans="1:4">
      <c r="A627">
        <v>22840032</v>
      </c>
      <c r="B627" t="s">
        <v>1410</v>
      </c>
      <c r="C627" s="23">
        <v>-3299692.33</v>
      </c>
    </row>
    <row r="628" spans="1:4">
      <c r="A628">
        <v>22840042</v>
      </c>
      <c r="B628" t="s">
        <v>1411</v>
      </c>
      <c r="C628" s="23">
        <v>-236796.87</v>
      </c>
      <c r="D628" s="392"/>
    </row>
    <row r="629" spans="1:4">
      <c r="A629">
        <v>22840051</v>
      </c>
      <c r="B629" t="s">
        <v>879</v>
      </c>
      <c r="C629" s="23">
        <v>-30000</v>
      </c>
      <c r="D629" s="392"/>
    </row>
    <row r="630" spans="1:4">
      <c r="A630">
        <v>22840062</v>
      </c>
      <c r="B630" t="s">
        <v>1413</v>
      </c>
      <c r="C630" s="23">
        <v>-1300000</v>
      </c>
      <c r="D630" s="392"/>
    </row>
    <row r="631" spans="1:4">
      <c r="A631">
        <v>22840081</v>
      </c>
      <c r="B631" t="s">
        <v>864</v>
      </c>
      <c r="C631" s="23">
        <v>-550000</v>
      </c>
      <c r="D631" s="392"/>
    </row>
    <row r="632" spans="1:4">
      <c r="A632">
        <v>22840082</v>
      </c>
      <c r="B632" t="s">
        <v>1414</v>
      </c>
      <c r="C632" s="23">
        <v>-2445223.31</v>
      </c>
      <c r="D632" s="392"/>
    </row>
    <row r="633" spans="1:4">
      <c r="A633">
        <v>22840092</v>
      </c>
      <c r="B633" t="s">
        <v>1415</v>
      </c>
      <c r="C633" s="23">
        <v>-2050000</v>
      </c>
      <c r="D633" s="392"/>
    </row>
    <row r="634" spans="1:4">
      <c r="A634">
        <v>22840102</v>
      </c>
      <c r="B634" t="s">
        <v>1416</v>
      </c>
      <c r="C634" s="23">
        <v>-519371.25</v>
      </c>
      <c r="D634" s="392"/>
    </row>
    <row r="635" spans="1:4">
      <c r="A635">
        <v>22840111</v>
      </c>
      <c r="B635" t="s">
        <v>880</v>
      </c>
      <c r="C635" s="23">
        <v>-20000</v>
      </c>
      <c r="D635" s="392"/>
    </row>
    <row r="636" spans="1:4">
      <c r="A636">
        <v>22840112</v>
      </c>
      <c r="B636" t="s">
        <v>1417</v>
      </c>
      <c r="C636" s="23">
        <v>-200000</v>
      </c>
      <c r="D636" s="392"/>
    </row>
    <row r="637" spans="1:4">
      <c r="A637">
        <v>22840122</v>
      </c>
      <c r="B637" t="s">
        <v>1418</v>
      </c>
      <c r="C637" s="23">
        <v>-140000</v>
      </c>
      <c r="D637" s="392"/>
    </row>
    <row r="638" spans="1:4">
      <c r="A638">
        <v>22840131</v>
      </c>
      <c r="B638" t="s">
        <v>865</v>
      </c>
      <c r="C638" s="23">
        <v>-498268.5</v>
      </c>
      <c r="D638" s="392"/>
    </row>
    <row r="639" spans="1:4">
      <c r="A639">
        <v>22840132</v>
      </c>
      <c r="B639" t="s">
        <v>1419</v>
      </c>
      <c r="C639" s="23">
        <v>-100000</v>
      </c>
      <c r="D639" s="392"/>
    </row>
    <row r="640" spans="1:4">
      <c r="A640">
        <v>22840161</v>
      </c>
      <c r="B640" t="s">
        <v>866</v>
      </c>
      <c r="C640" s="23">
        <v>-347606.7</v>
      </c>
      <c r="D640" s="392"/>
    </row>
    <row r="641" spans="1:4">
      <c r="A641">
        <v>22840162</v>
      </c>
      <c r="B641" t="s">
        <v>1884</v>
      </c>
      <c r="C641" s="23">
        <v>-219526.17</v>
      </c>
      <c r="D641" s="392"/>
    </row>
    <row r="642" spans="1:4">
      <c r="A642">
        <v>22840171</v>
      </c>
      <c r="B642" t="s">
        <v>867</v>
      </c>
      <c r="C642" s="23">
        <v>-50000</v>
      </c>
      <c r="D642" s="392"/>
    </row>
    <row r="643" spans="1:4">
      <c r="A643">
        <v>22840181</v>
      </c>
      <c r="B643" t="s">
        <v>881</v>
      </c>
      <c r="C643" s="23">
        <v>-2878949.83</v>
      </c>
      <c r="D643" s="392"/>
    </row>
    <row r="644" spans="1:4">
      <c r="A644">
        <v>22840191</v>
      </c>
      <c r="B644" t="s">
        <v>868</v>
      </c>
      <c r="C644" s="23">
        <v>-250000</v>
      </c>
      <c r="D644" s="392"/>
    </row>
    <row r="645" spans="1:4">
      <c r="A645">
        <v>22840221</v>
      </c>
      <c r="B645" t="s">
        <v>889</v>
      </c>
      <c r="C645" s="23">
        <v>-199389.37</v>
      </c>
      <c r="D645" s="392"/>
    </row>
    <row r="646" spans="1:4">
      <c r="A646">
        <v>22840231</v>
      </c>
      <c r="B646" t="s">
        <v>205</v>
      </c>
      <c r="C646" s="23">
        <v>-75000</v>
      </c>
      <c r="D646" s="392"/>
    </row>
    <row r="647" spans="1:4">
      <c r="A647">
        <v>22840251</v>
      </c>
      <c r="B647" t="s">
        <v>496</v>
      </c>
      <c r="C647" s="23">
        <v>-11708823</v>
      </c>
      <c r="D647" s="392"/>
    </row>
    <row r="648" spans="1:4">
      <c r="A648">
        <v>22840281</v>
      </c>
      <c r="B648" t="s">
        <v>1259</v>
      </c>
      <c r="C648" s="23">
        <v>-50000</v>
      </c>
      <c r="D648" s="392"/>
    </row>
    <row r="649" spans="1:4">
      <c r="A649">
        <v>22840301</v>
      </c>
      <c r="B649" t="s">
        <v>1371</v>
      </c>
      <c r="C649" s="23">
        <v>-140859.12</v>
      </c>
      <c r="D649" s="392"/>
    </row>
    <row r="650" spans="1:4">
      <c r="A650">
        <v>22840311</v>
      </c>
      <c r="B650" t="s">
        <v>1372</v>
      </c>
      <c r="C650" s="23">
        <v>-96000</v>
      </c>
      <c r="D650" s="392"/>
    </row>
    <row r="651" spans="1:4">
      <c r="A651">
        <v>22840321</v>
      </c>
      <c r="B651" t="s">
        <v>1528</v>
      </c>
      <c r="C651" s="23">
        <v>-145393439</v>
      </c>
      <c r="D651" s="392"/>
    </row>
    <row r="652" spans="1:4">
      <c r="A652">
        <v>22840331</v>
      </c>
      <c r="B652" t="s">
        <v>1885</v>
      </c>
      <c r="C652" s="23">
        <v>-77529902</v>
      </c>
      <c r="D652" s="392"/>
    </row>
    <row r="653" spans="1:4">
      <c r="A653">
        <v>22840332</v>
      </c>
      <c r="B653" t="s">
        <v>1412</v>
      </c>
      <c r="C653" s="23">
        <v>-22056206.390000001</v>
      </c>
      <c r="D653" s="392"/>
    </row>
    <row r="654" spans="1:4">
      <c r="A654">
        <v>22840341</v>
      </c>
      <c r="B654" t="s">
        <v>1864</v>
      </c>
      <c r="C654" s="23">
        <v>-27036062</v>
      </c>
      <c r="D654" s="392"/>
    </row>
    <row r="655" spans="1:4">
      <c r="A655">
        <v>22841001</v>
      </c>
      <c r="B655" t="s">
        <v>869</v>
      </c>
      <c r="C655" s="23">
        <v>-4610484.08</v>
      </c>
      <c r="D655" s="392"/>
    </row>
    <row r="656" spans="1:4">
      <c r="A656">
        <v>23001021</v>
      </c>
      <c r="B656" t="s">
        <v>7</v>
      </c>
      <c r="C656" s="23">
        <v>-2184967.21</v>
      </c>
      <c r="D656" s="392"/>
    </row>
    <row r="657" spans="1:4">
      <c r="A657">
        <v>23001031</v>
      </c>
      <c r="B657" t="s">
        <v>597</v>
      </c>
      <c r="C657" s="23">
        <v>-1193861.26</v>
      </c>
      <c r="D657" s="392"/>
    </row>
    <row r="658" spans="1:4">
      <c r="A658">
        <v>23001041</v>
      </c>
      <c r="B658" t="s">
        <v>174</v>
      </c>
      <c r="C658" s="23">
        <v>-2551119.98</v>
      </c>
      <c r="D658" s="392"/>
    </row>
    <row r="659" spans="1:4">
      <c r="A659">
        <v>23001043</v>
      </c>
      <c r="B659" t="s">
        <v>1537</v>
      </c>
      <c r="C659" s="23">
        <v>-875200.54</v>
      </c>
      <c r="D659" s="392"/>
    </row>
    <row r="660" spans="1:4">
      <c r="A660">
        <v>23001061</v>
      </c>
      <c r="B660" t="s">
        <v>537</v>
      </c>
      <c r="C660" s="23">
        <v>-7737373.6100000003</v>
      </c>
      <c r="D660" s="392"/>
    </row>
    <row r="661" spans="1:4">
      <c r="A661">
        <v>23001071</v>
      </c>
      <c r="B661" t="s">
        <v>434</v>
      </c>
      <c r="C661" s="23">
        <v>-8912291.0700000003</v>
      </c>
      <c r="D661" s="392"/>
    </row>
    <row r="662" spans="1:4">
      <c r="A662">
        <v>23001092</v>
      </c>
      <c r="B662" t="s">
        <v>266</v>
      </c>
      <c r="C662" s="23">
        <v>-7366980.9100000001</v>
      </c>
      <c r="D662" s="392"/>
    </row>
    <row r="663" spans="1:4">
      <c r="A663">
        <v>23001131</v>
      </c>
      <c r="B663" t="s">
        <v>1358</v>
      </c>
      <c r="C663" s="23">
        <v>-6942419.4299999997</v>
      </c>
      <c r="D663" s="392"/>
    </row>
    <row r="664" spans="1:4">
      <c r="A664">
        <v>23001141</v>
      </c>
      <c r="B664" t="s">
        <v>1533</v>
      </c>
      <c r="C664" s="23">
        <v>-586353.93999999994</v>
      </c>
      <c r="D664" s="392"/>
    </row>
    <row r="665" spans="1:4">
      <c r="A665">
        <v>23001151</v>
      </c>
      <c r="B665" t="s">
        <v>1632</v>
      </c>
      <c r="C665" s="23">
        <v>-265409.59999999998</v>
      </c>
      <c r="D665" s="392"/>
    </row>
    <row r="666" spans="1:4">
      <c r="A666">
        <v>23001231</v>
      </c>
      <c r="B666" t="s">
        <v>1514</v>
      </c>
      <c r="C666" s="23">
        <v>-1638163.04</v>
      </c>
      <c r="D666" s="392"/>
    </row>
    <row r="667" spans="1:4">
      <c r="A667">
        <v>23002011</v>
      </c>
      <c r="B667" t="s">
        <v>1000</v>
      </c>
      <c r="C667" s="23">
        <v>-859915.77</v>
      </c>
      <c r="D667" s="392"/>
    </row>
    <row r="668" spans="1:4">
      <c r="A668">
        <v>23002041</v>
      </c>
      <c r="B668" t="s">
        <v>623</v>
      </c>
      <c r="C668" s="23">
        <v>-8709918.0600000005</v>
      </c>
      <c r="D668" s="392"/>
    </row>
    <row r="669" spans="1:4">
      <c r="A669">
        <v>23002061</v>
      </c>
      <c r="B669" t="s">
        <v>24</v>
      </c>
      <c r="C669" s="23">
        <v>114248</v>
      </c>
      <c r="D669" s="392"/>
    </row>
    <row r="670" spans="1:4">
      <c r="A670">
        <v>23002071</v>
      </c>
      <c r="B670" t="s">
        <v>16</v>
      </c>
      <c r="C670" s="23">
        <v>266857.81</v>
      </c>
      <c r="D670" s="392"/>
    </row>
    <row r="671" spans="1:4">
      <c r="A671">
        <v>23002072</v>
      </c>
      <c r="B671" t="s">
        <v>1538</v>
      </c>
      <c r="C671" s="23">
        <v>1804646.16</v>
      </c>
      <c r="D671" s="392"/>
    </row>
    <row r="672" spans="1:4">
      <c r="A672">
        <v>23002091</v>
      </c>
      <c r="B672" t="s">
        <v>267</v>
      </c>
      <c r="C672" s="23">
        <v>-381105.81</v>
      </c>
      <c r="D672" s="392"/>
    </row>
    <row r="673" spans="1:4">
      <c r="A673">
        <v>23002092</v>
      </c>
      <c r="B673" t="s">
        <v>268</v>
      </c>
      <c r="C673" s="23">
        <v>-1804646.16</v>
      </c>
      <c r="D673" s="392"/>
    </row>
    <row r="674" spans="1:4">
      <c r="A674">
        <v>23200011</v>
      </c>
      <c r="B674" t="s">
        <v>957</v>
      </c>
      <c r="C674" s="23">
        <v>-4308913.25</v>
      </c>
      <c r="D674" s="392"/>
    </row>
    <row r="675" spans="1:4">
      <c r="A675">
        <v>23200031</v>
      </c>
      <c r="B675" t="s">
        <v>198</v>
      </c>
      <c r="C675" s="23">
        <v>-20697930.100000001</v>
      </c>
      <c r="D675" s="392"/>
    </row>
    <row r="676" spans="1:4">
      <c r="A676">
        <v>23200033</v>
      </c>
      <c r="B676" t="s">
        <v>199</v>
      </c>
      <c r="C676" s="23">
        <v>-275246.86</v>
      </c>
      <c r="D676" s="392"/>
    </row>
    <row r="677" spans="1:4">
      <c r="A677">
        <v>23200041</v>
      </c>
      <c r="B677" t="s">
        <v>406</v>
      </c>
      <c r="C677" s="23">
        <v>-8715929</v>
      </c>
      <c r="D677" s="392"/>
    </row>
    <row r="678" spans="1:4">
      <c r="A678">
        <v>23200051</v>
      </c>
      <c r="B678" t="s">
        <v>407</v>
      </c>
      <c r="C678" s="23">
        <v>-7977287.1900000004</v>
      </c>
    </row>
    <row r="679" spans="1:4">
      <c r="A679">
        <v>23200061</v>
      </c>
      <c r="B679" t="s">
        <v>169</v>
      </c>
      <c r="C679" s="23">
        <v>-12549323.73</v>
      </c>
      <c r="D679" s="392"/>
    </row>
    <row r="680" spans="1:4">
      <c r="A680">
        <v>23200063</v>
      </c>
      <c r="B680" t="s">
        <v>1191</v>
      </c>
      <c r="C680" s="23">
        <v>-2763097.1</v>
      </c>
    </row>
    <row r="681" spans="1:4">
      <c r="A681">
        <v>23200071</v>
      </c>
      <c r="B681" t="s">
        <v>1019</v>
      </c>
      <c r="C681" s="23">
        <v>-1410626.86</v>
      </c>
      <c r="D681" s="392"/>
    </row>
    <row r="682" spans="1:4">
      <c r="A682">
        <v>23200081</v>
      </c>
      <c r="B682" t="s">
        <v>1020</v>
      </c>
      <c r="C682" s="23">
        <v>-3482312.91</v>
      </c>
    </row>
    <row r="683" spans="1:4">
      <c r="A683">
        <v>23200101</v>
      </c>
      <c r="B683" t="s">
        <v>403</v>
      </c>
      <c r="C683" s="23">
        <v>-807942</v>
      </c>
    </row>
    <row r="684" spans="1:4">
      <c r="A684">
        <v>23200103</v>
      </c>
      <c r="B684" t="s">
        <v>50</v>
      </c>
      <c r="C684" s="23">
        <v>-55607.16</v>
      </c>
    </row>
    <row r="685" spans="1:4">
      <c r="A685">
        <v>23200111</v>
      </c>
      <c r="B685" t="s">
        <v>1021</v>
      </c>
      <c r="C685" s="23">
        <v>-391341.7</v>
      </c>
    </row>
    <row r="686" spans="1:4">
      <c r="A686">
        <v>23200121</v>
      </c>
      <c r="B686" t="s">
        <v>890</v>
      </c>
      <c r="C686" s="23">
        <v>-113402.42</v>
      </c>
    </row>
    <row r="687" spans="1:4">
      <c r="A687">
        <v>23200153</v>
      </c>
      <c r="B687" t="s">
        <v>1843</v>
      </c>
      <c r="C687" s="23">
        <v>-11445.54</v>
      </c>
    </row>
    <row r="688" spans="1:4">
      <c r="A688">
        <v>23200222</v>
      </c>
      <c r="B688" t="s">
        <v>120</v>
      </c>
      <c r="C688" s="23">
        <v>-10565369.32</v>
      </c>
    </row>
    <row r="689" spans="1:4">
      <c r="A689">
        <v>23200242</v>
      </c>
      <c r="B689" t="s">
        <v>922</v>
      </c>
      <c r="C689" s="23">
        <v>-32521065.039999999</v>
      </c>
    </row>
    <row r="690" spans="1:4">
      <c r="A690">
        <v>23200281</v>
      </c>
      <c r="B690" t="s">
        <v>2012</v>
      </c>
      <c r="C690">
        <v>-179.04</v>
      </c>
    </row>
    <row r="691" spans="1:4">
      <c r="A691">
        <v>23200282</v>
      </c>
      <c r="B691" t="s">
        <v>2013</v>
      </c>
      <c r="C691" s="23">
        <v>-5191.8</v>
      </c>
    </row>
    <row r="692" spans="1:4">
      <c r="A692">
        <v>23200333</v>
      </c>
      <c r="B692" t="s">
        <v>528</v>
      </c>
      <c r="C692" s="23">
        <v>-14923027.73</v>
      </c>
    </row>
    <row r="693" spans="1:4">
      <c r="A693">
        <v>23200483</v>
      </c>
      <c r="B693" t="s">
        <v>324</v>
      </c>
      <c r="C693" s="23">
        <v>-5960681.7699999996</v>
      </c>
    </row>
    <row r="694" spans="1:4">
      <c r="A694">
        <v>23200493</v>
      </c>
      <c r="B694" t="s">
        <v>1892</v>
      </c>
      <c r="C694" s="23">
        <v>-88772.7</v>
      </c>
    </row>
    <row r="695" spans="1:4">
      <c r="A695">
        <v>23200543</v>
      </c>
      <c r="B695" t="s">
        <v>364</v>
      </c>
      <c r="C695" s="23">
        <v>-54873815.960000001</v>
      </c>
    </row>
    <row r="696" spans="1:4">
      <c r="A696">
        <v>23200643</v>
      </c>
      <c r="B696" t="s">
        <v>315</v>
      </c>
      <c r="C696" s="23">
        <v>-6078641.6600000001</v>
      </c>
      <c r="D696" s="392"/>
    </row>
    <row r="697" spans="1:4">
      <c r="A697">
        <v>23200653</v>
      </c>
      <c r="B697" t="s">
        <v>917</v>
      </c>
      <c r="C697" s="23">
        <v>-1034560.69</v>
      </c>
      <c r="D697" s="392"/>
    </row>
    <row r="698" spans="1:4">
      <c r="A698">
        <v>23200683</v>
      </c>
      <c r="B698" t="s">
        <v>983</v>
      </c>
      <c r="C698">
        <v>-15</v>
      </c>
      <c r="D698" s="392"/>
    </row>
    <row r="699" spans="1:4">
      <c r="A699">
        <v>23200693</v>
      </c>
      <c r="B699" t="s">
        <v>699</v>
      </c>
      <c r="C699" s="23">
        <v>-205588.3</v>
      </c>
      <c r="D699" s="392"/>
    </row>
    <row r="700" spans="1:4">
      <c r="A700">
        <v>23200733</v>
      </c>
      <c r="B700" t="s">
        <v>107</v>
      </c>
      <c r="C700" s="23">
        <v>-1589.42</v>
      </c>
      <c r="D700" s="392"/>
    </row>
    <row r="701" spans="1:4">
      <c r="A701">
        <v>23200743</v>
      </c>
      <c r="B701" t="s">
        <v>1040</v>
      </c>
      <c r="C701">
        <v>-145.47999999999999</v>
      </c>
      <c r="D701" s="392"/>
    </row>
    <row r="702" spans="1:4">
      <c r="A702">
        <v>23200753</v>
      </c>
      <c r="B702" t="s">
        <v>903</v>
      </c>
      <c r="C702">
        <v>-8.42</v>
      </c>
      <c r="D702" s="392"/>
    </row>
    <row r="703" spans="1:4">
      <c r="A703">
        <v>23200763</v>
      </c>
      <c r="B703" t="s">
        <v>1039</v>
      </c>
      <c r="C703" s="23">
        <v>-1229.71</v>
      </c>
      <c r="D703" s="392"/>
    </row>
    <row r="704" spans="1:4">
      <c r="A704">
        <v>23200773</v>
      </c>
      <c r="B704" t="s">
        <v>575</v>
      </c>
      <c r="C704" s="23">
        <v>-14596.8</v>
      </c>
      <c r="D704" s="392"/>
    </row>
    <row r="705" spans="1:4">
      <c r="A705">
        <v>23200823</v>
      </c>
      <c r="B705" t="s">
        <v>1999</v>
      </c>
      <c r="C705" s="23">
        <v>-138289.65</v>
      </c>
      <c r="D705" s="392"/>
    </row>
    <row r="706" spans="1:4">
      <c r="A706">
        <v>23201003</v>
      </c>
      <c r="B706" t="s">
        <v>392</v>
      </c>
      <c r="C706" s="23">
        <v>-19356457.84</v>
      </c>
      <c r="D706" s="392"/>
    </row>
    <row r="707" spans="1:4">
      <c r="A707">
        <v>23201013</v>
      </c>
      <c r="B707" t="s">
        <v>752</v>
      </c>
      <c r="C707" s="23">
        <v>-6490397.6699999999</v>
      </c>
    </row>
    <row r="708" spans="1:4">
      <c r="A708">
        <v>23201033</v>
      </c>
      <c r="B708" t="s">
        <v>598</v>
      </c>
      <c r="C708" s="23">
        <v>-158580.07</v>
      </c>
      <c r="D708" s="392"/>
    </row>
    <row r="709" spans="1:4">
      <c r="A709">
        <v>23201043</v>
      </c>
      <c r="B709" t="s">
        <v>240</v>
      </c>
      <c r="C709" s="23">
        <v>-61204.27</v>
      </c>
      <c r="D709" s="392"/>
    </row>
    <row r="710" spans="1:4">
      <c r="A710">
        <v>23201053</v>
      </c>
      <c r="B710" t="s">
        <v>1534</v>
      </c>
      <c r="C710" s="23">
        <v>-45371.13</v>
      </c>
      <c r="D710" s="392"/>
    </row>
    <row r="711" spans="1:4">
      <c r="A711">
        <v>23201073</v>
      </c>
      <c r="B711" t="s">
        <v>661</v>
      </c>
      <c r="C711" s="23">
        <v>-388827.32</v>
      </c>
      <c r="D711" s="392"/>
    </row>
    <row r="712" spans="1:4">
      <c r="A712">
        <v>23201093</v>
      </c>
      <c r="B712" t="s">
        <v>1190</v>
      </c>
      <c r="C712" s="23">
        <v>-70515.11</v>
      </c>
      <c r="D712" s="392"/>
    </row>
    <row r="713" spans="1:4">
      <c r="A713">
        <v>23201113</v>
      </c>
      <c r="B713" t="s">
        <v>282</v>
      </c>
      <c r="C713" s="23">
        <v>7583.14</v>
      </c>
      <c r="D713" s="392"/>
    </row>
    <row r="714" spans="1:4">
      <c r="A714">
        <v>23201153</v>
      </c>
      <c r="B714" t="s">
        <v>1601</v>
      </c>
      <c r="C714" s="23">
        <v>-5217.17</v>
      </c>
      <c r="D714" s="392"/>
    </row>
    <row r="715" spans="1:4">
      <c r="A715">
        <v>23201163</v>
      </c>
      <c r="B715" t="s">
        <v>1602</v>
      </c>
      <c r="C715" s="23">
        <v>-7256.15</v>
      </c>
      <c r="D715" s="392"/>
    </row>
    <row r="716" spans="1:4">
      <c r="A716">
        <v>23201173</v>
      </c>
      <c r="B716" t="s">
        <v>238</v>
      </c>
      <c r="C716" s="23">
        <v>99342.77</v>
      </c>
      <c r="D716" s="392"/>
    </row>
    <row r="717" spans="1:4">
      <c r="A717">
        <v>23201193</v>
      </c>
      <c r="B717" t="s">
        <v>1603</v>
      </c>
      <c r="C717" s="23">
        <v>-26760.62</v>
      </c>
      <c r="D717" s="392"/>
    </row>
    <row r="718" spans="1:4">
      <c r="A718">
        <v>23201203</v>
      </c>
      <c r="B718" t="s">
        <v>1604</v>
      </c>
      <c r="C718" s="23">
        <v>-3467.04</v>
      </c>
      <c r="D718" s="392"/>
    </row>
    <row r="719" spans="1:4">
      <c r="A719">
        <v>23201251</v>
      </c>
      <c r="B719" t="s">
        <v>1539</v>
      </c>
      <c r="C719" s="23">
        <v>-113315</v>
      </c>
      <c r="D719" s="392"/>
    </row>
    <row r="720" spans="1:4">
      <c r="A720">
        <v>23202173</v>
      </c>
      <c r="B720" t="s">
        <v>189</v>
      </c>
      <c r="C720">
        <v>26.8</v>
      </c>
      <c r="D720" s="392"/>
    </row>
    <row r="721" spans="1:4">
      <c r="A721">
        <v>23202183</v>
      </c>
      <c r="B721" t="s">
        <v>642</v>
      </c>
      <c r="C721">
        <v>-880.5</v>
      </c>
      <c r="D721" s="392"/>
    </row>
    <row r="722" spans="1:4">
      <c r="A722">
        <v>23202213</v>
      </c>
      <c r="B722" t="s">
        <v>2015</v>
      </c>
      <c r="C722">
        <v>-944.5</v>
      </c>
      <c r="D722" s="392"/>
    </row>
    <row r="723" spans="1:4">
      <c r="A723">
        <v>23300043</v>
      </c>
      <c r="B723" t="s">
        <v>520</v>
      </c>
      <c r="C723" s="23">
        <v>-28932785.219999999</v>
      </c>
      <c r="D723" s="392"/>
    </row>
    <row r="724" spans="1:4">
      <c r="A724">
        <v>23500003</v>
      </c>
      <c r="B724" t="s">
        <v>1620</v>
      </c>
      <c r="C724" s="23">
        <v>-21059006.66</v>
      </c>
      <c r="D724" s="392"/>
    </row>
    <row r="725" spans="1:4">
      <c r="A725">
        <v>23500011</v>
      </c>
      <c r="B725" t="s">
        <v>498</v>
      </c>
      <c r="C725" s="23">
        <v>-4662953.8099999996</v>
      </c>
      <c r="D725" s="392"/>
    </row>
    <row r="726" spans="1:4">
      <c r="A726">
        <v>23600021</v>
      </c>
      <c r="B726" t="s">
        <v>1395</v>
      </c>
      <c r="C726" s="23">
        <v>-3943954.34</v>
      </c>
      <c r="D726" s="392"/>
    </row>
    <row r="727" spans="1:4">
      <c r="A727">
        <v>23600022</v>
      </c>
      <c r="B727" t="s">
        <v>1396</v>
      </c>
      <c r="C727" s="23">
        <v>-1581976.04</v>
      </c>
    </row>
    <row r="728" spans="1:4">
      <c r="A728">
        <v>23600063</v>
      </c>
      <c r="B728" t="s">
        <v>475</v>
      </c>
      <c r="C728">
        <v>-108.27</v>
      </c>
      <c r="D728" s="392"/>
    </row>
    <row r="729" spans="1:4">
      <c r="A729">
        <v>23600093</v>
      </c>
      <c r="B729" t="s">
        <v>153</v>
      </c>
      <c r="C729" s="23">
        <v>-320593.89</v>
      </c>
    </row>
    <row r="730" spans="1:4">
      <c r="A730">
        <v>23600173</v>
      </c>
      <c r="B730" t="s">
        <v>2027</v>
      </c>
      <c r="C730" s="23">
        <v>-4307.6899999999996</v>
      </c>
      <c r="D730" s="392"/>
    </row>
    <row r="731" spans="1:4">
      <c r="A731">
        <v>23600201</v>
      </c>
      <c r="B731" t="s">
        <v>231</v>
      </c>
      <c r="C731" s="23">
        <v>-39233811.649999999</v>
      </c>
      <c r="D731" s="392"/>
    </row>
    <row r="732" spans="1:4">
      <c r="A732">
        <v>23600211</v>
      </c>
      <c r="B732" t="s">
        <v>232</v>
      </c>
      <c r="C732" s="23">
        <v>-8556488.0700000003</v>
      </c>
    </row>
    <row r="733" spans="1:4">
      <c r="A733">
        <v>23600213</v>
      </c>
      <c r="B733" t="s">
        <v>991</v>
      </c>
      <c r="C733" s="23">
        <v>-134446.19</v>
      </c>
    </row>
    <row r="734" spans="1:4">
      <c r="A734">
        <v>23600221</v>
      </c>
      <c r="B734" t="s">
        <v>348</v>
      </c>
      <c r="C734" s="23">
        <v>100423.71</v>
      </c>
      <c r="D734" s="392"/>
    </row>
    <row r="735" spans="1:4">
      <c r="A735">
        <v>23600232</v>
      </c>
      <c r="B735" t="s">
        <v>233</v>
      </c>
      <c r="C735" s="23">
        <v>-17388177.510000002</v>
      </c>
      <c r="D735" s="392"/>
    </row>
    <row r="736" spans="1:4">
      <c r="A736">
        <v>23600351</v>
      </c>
      <c r="B736" t="s">
        <v>898</v>
      </c>
      <c r="C736" s="23">
        <v>-6156984.3600000003</v>
      </c>
      <c r="D736" s="392"/>
    </row>
    <row r="737" spans="1:4">
      <c r="A737">
        <v>23600391</v>
      </c>
      <c r="B737" t="s">
        <v>369</v>
      </c>
      <c r="C737" s="23">
        <v>-172474.1</v>
      </c>
      <c r="D737" s="392"/>
    </row>
    <row r="738" spans="1:4">
      <c r="A738">
        <v>23600421</v>
      </c>
      <c r="B738" t="s">
        <v>1576</v>
      </c>
      <c r="C738">
        <v>-8.02</v>
      </c>
      <c r="D738" s="392"/>
    </row>
    <row r="739" spans="1:4">
      <c r="A739">
        <v>23600431</v>
      </c>
      <c r="B739" t="s">
        <v>1920</v>
      </c>
      <c r="C739">
        <v>800</v>
      </c>
      <c r="D739" s="392"/>
    </row>
    <row r="740" spans="1:4">
      <c r="A740">
        <v>23600471</v>
      </c>
      <c r="B740" t="s">
        <v>986</v>
      </c>
      <c r="C740" s="23">
        <v>-6036264.2800000003</v>
      </c>
      <c r="D740" s="392"/>
    </row>
    <row r="741" spans="1:4">
      <c r="A741">
        <v>23600552</v>
      </c>
      <c r="B741" t="s">
        <v>986</v>
      </c>
      <c r="C741" s="23">
        <v>-3246418.79</v>
      </c>
      <c r="D741" s="392"/>
    </row>
    <row r="742" spans="1:4">
      <c r="A742">
        <v>23600602</v>
      </c>
      <c r="B742" t="s">
        <v>987</v>
      </c>
      <c r="C742" s="23">
        <v>-3873050.83</v>
      </c>
      <c r="D742" s="392"/>
    </row>
    <row r="743" spans="1:4">
      <c r="A743">
        <v>23601003</v>
      </c>
      <c r="B743" t="s">
        <v>935</v>
      </c>
      <c r="C743" s="23">
        <v>-120563.4</v>
      </c>
    </row>
    <row r="744" spans="1:4">
      <c r="A744">
        <v>23601013</v>
      </c>
      <c r="B744" t="s">
        <v>1397</v>
      </c>
      <c r="C744" s="23">
        <v>-116275.03</v>
      </c>
    </row>
    <row r="745" spans="1:4">
      <c r="A745">
        <v>23601023</v>
      </c>
      <c r="B745" t="s">
        <v>334</v>
      </c>
      <c r="C745" s="23">
        <v>-3882.68</v>
      </c>
      <c r="D745" s="392"/>
    </row>
    <row r="746" spans="1:4">
      <c r="A746">
        <v>23601043</v>
      </c>
      <c r="B746" t="s">
        <v>992</v>
      </c>
      <c r="C746" s="23">
        <v>-1017.22</v>
      </c>
      <c r="D746" s="392"/>
    </row>
    <row r="747" spans="1:4">
      <c r="A747">
        <v>23700323</v>
      </c>
      <c r="B747" t="s">
        <v>923</v>
      </c>
      <c r="C747" s="23">
        <v>-275625</v>
      </c>
      <c r="D747" s="392"/>
    </row>
    <row r="748" spans="1:4">
      <c r="A748">
        <v>23700333</v>
      </c>
      <c r="B748" t="s">
        <v>924</v>
      </c>
      <c r="C748" s="23">
        <v>-55200.17</v>
      </c>
      <c r="D748" s="392"/>
    </row>
    <row r="749" spans="1:4">
      <c r="A749">
        <v>23700363</v>
      </c>
      <c r="B749" t="s">
        <v>925</v>
      </c>
      <c r="C749" s="23">
        <v>-402187.5</v>
      </c>
    </row>
    <row r="750" spans="1:4">
      <c r="A750">
        <v>23700383</v>
      </c>
      <c r="B750" t="s">
        <v>88</v>
      </c>
      <c r="C750" s="23">
        <v>-54000</v>
      </c>
    </row>
    <row r="751" spans="1:4">
      <c r="A751">
        <v>23700713</v>
      </c>
      <c r="B751" t="s">
        <v>596</v>
      </c>
      <c r="C751" s="23">
        <v>-63071.13</v>
      </c>
      <c r="D751" s="392"/>
    </row>
    <row r="752" spans="1:4">
      <c r="A752">
        <v>23700813</v>
      </c>
      <c r="B752" t="s">
        <v>180</v>
      </c>
      <c r="C752" s="23">
        <v>-291666.48</v>
      </c>
      <c r="D752" s="392"/>
    </row>
    <row r="753" spans="1:4">
      <c r="A753">
        <v>23700823</v>
      </c>
      <c r="B753" t="s">
        <v>48</v>
      </c>
      <c r="C753" s="23">
        <v>-1684999.81</v>
      </c>
      <c r="D753" s="392"/>
    </row>
    <row r="754" spans="1:4">
      <c r="A754">
        <v>23700841</v>
      </c>
      <c r="B754" t="s">
        <v>648</v>
      </c>
      <c r="C754" s="23">
        <v>-293549.36</v>
      </c>
    </row>
    <row r="755" spans="1:4">
      <c r="A755">
        <v>23700873</v>
      </c>
      <c r="B755" t="s">
        <v>1029</v>
      </c>
      <c r="C755" s="23">
        <v>-2632500</v>
      </c>
    </row>
    <row r="756" spans="1:4">
      <c r="A756">
        <v>23700963</v>
      </c>
      <c r="B756" t="s">
        <v>1050</v>
      </c>
      <c r="C756" s="23">
        <v>-5749535.0199999996</v>
      </c>
      <c r="D756" s="392"/>
    </row>
    <row r="757" spans="1:4">
      <c r="A757">
        <v>23700973</v>
      </c>
      <c r="B757" t="s">
        <v>1051</v>
      </c>
      <c r="C757" s="23">
        <v>-5015625</v>
      </c>
      <c r="D757" s="392"/>
    </row>
    <row r="758" spans="1:4">
      <c r="A758">
        <v>23700993</v>
      </c>
      <c r="B758" t="s">
        <v>936</v>
      </c>
      <c r="C758" s="23">
        <v>-649625</v>
      </c>
    </row>
    <row r="759" spans="1:4">
      <c r="A759">
        <v>23701013</v>
      </c>
      <c r="B759" t="s">
        <v>521</v>
      </c>
      <c r="C759" s="23">
        <v>-17660.080000000002</v>
      </c>
      <c r="D759" s="392"/>
    </row>
    <row r="760" spans="1:4">
      <c r="A760">
        <v>23701023</v>
      </c>
      <c r="B760" t="s">
        <v>522</v>
      </c>
      <c r="C760" s="23">
        <v>-6349804.4699999997</v>
      </c>
      <c r="D760" s="392"/>
    </row>
    <row r="761" spans="1:4">
      <c r="A761">
        <v>23701033</v>
      </c>
      <c r="B761" t="s">
        <v>1015</v>
      </c>
      <c r="C761" s="23">
        <v>-2405033.33</v>
      </c>
      <c r="D761" s="392"/>
    </row>
    <row r="762" spans="1:4">
      <c r="A762">
        <v>23701053</v>
      </c>
      <c r="B762" t="s">
        <v>1037</v>
      </c>
      <c r="C762" s="23">
        <v>-7264583.4699999997</v>
      </c>
      <c r="D762" s="392"/>
    </row>
    <row r="763" spans="1:4">
      <c r="A763">
        <v>23701063</v>
      </c>
      <c r="B763" t="s">
        <v>1059</v>
      </c>
      <c r="C763" s="23">
        <v>-98321.75</v>
      </c>
      <c r="D763" s="392"/>
    </row>
    <row r="764" spans="1:4">
      <c r="A764">
        <v>23701113</v>
      </c>
      <c r="B764" t="s">
        <v>209</v>
      </c>
      <c r="C764" s="23">
        <v>-1679125</v>
      </c>
      <c r="D764" s="392"/>
    </row>
    <row r="765" spans="1:4">
      <c r="A765">
        <v>23701123</v>
      </c>
      <c r="B765" t="s">
        <v>1158</v>
      </c>
      <c r="C765" s="23">
        <v>-2458850.7999999998</v>
      </c>
      <c r="D765" s="392"/>
    </row>
    <row r="766" spans="1:4">
      <c r="A766">
        <v>23701133</v>
      </c>
      <c r="B766" t="s">
        <v>1154</v>
      </c>
      <c r="C766" s="23">
        <v>-4242944.24</v>
      </c>
      <c r="D766" s="392"/>
    </row>
    <row r="767" spans="1:4">
      <c r="A767">
        <v>23701143</v>
      </c>
      <c r="B767" t="s">
        <v>1222</v>
      </c>
      <c r="C767" s="23">
        <v>-798716.66</v>
      </c>
      <c r="D767" s="392"/>
    </row>
    <row r="768" spans="1:4">
      <c r="A768">
        <v>23701153</v>
      </c>
      <c r="B768" t="s">
        <v>1319</v>
      </c>
      <c r="C768" s="23">
        <v>-5111416.67</v>
      </c>
    </row>
    <row r="769" spans="1:4">
      <c r="A769">
        <v>23701163</v>
      </c>
      <c r="B769" t="s">
        <v>1320</v>
      </c>
      <c r="C769" s="23">
        <v>-975250</v>
      </c>
    </row>
    <row r="770" spans="1:4">
      <c r="A770">
        <v>23701173</v>
      </c>
      <c r="B770" t="s">
        <v>1628</v>
      </c>
      <c r="C770" s="23">
        <v>-25901.84</v>
      </c>
      <c r="D770" s="392"/>
    </row>
    <row r="771" spans="1:4">
      <c r="A771">
        <v>23701183</v>
      </c>
      <c r="B771" t="s">
        <v>1659</v>
      </c>
      <c r="C771" s="23">
        <v>-914989.83</v>
      </c>
      <c r="D771" s="392"/>
    </row>
    <row r="772" spans="1:4">
      <c r="A772">
        <v>23701193</v>
      </c>
      <c r="B772" t="s">
        <v>1660</v>
      </c>
      <c r="C772" s="23">
        <v>-158600</v>
      </c>
      <c r="D772" s="392"/>
    </row>
    <row r="773" spans="1:4">
      <c r="A773">
        <v>24100043</v>
      </c>
      <c r="B773" t="s">
        <v>817</v>
      </c>
      <c r="C773" s="23">
        <v>-320583.23</v>
      </c>
      <c r="D773" s="392"/>
    </row>
    <row r="774" spans="1:4">
      <c r="A774">
        <v>24100063</v>
      </c>
      <c r="B774" t="s">
        <v>1030</v>
      </c>
      <c r="C774" s="23">
        <v>4227.8</v>
      </c>
      <c r="D774" s="392"/>
    </row>
    <row r="775" spans="1:4">
      <c r="A775">
        <v>24100143</v>
      </c>
      <c r="B775" t="s">
        <v>302</v>
      </c>
      <c r="C775" s="23">
        <v>-578281.36</v>
      </c>
      <c r="D775" s="392"/>
    </row>
    <row r="776" spans="1:4">
      <c r="A776">
        <v>24100173</v>
      </c>
      <c r="B776" t="s">
        <v>1030</v>
      </c>
      <c r="C776" s="23">
        <v>-33299.129999999997</v>
      </c>
      <c r="D776" s="392"/>
    </row>
    <row r="777" spans="1:4">
      <c r="A777">
        <v>24100212</v>
      </c>
      <c r="B777" t="s">
        <v>611</v>
      </c>
      <c r="C777" s="23">
        <v>-1181528.8999999999</v>
      </c>
      <c r="D777" s="392"/>
    </row>
    <row r="778" spans="1:4">
      <c r="A778">
        <v>24200011</v>
      </c>
      <c r="B778" t="s">
        <v>1357</v>
      </c>
      <c r="C778" s="23">
        <v>-62711.89</v>
      </c>
      <c r="D778" s="392"/>
    </row>
    <row r="779" spans="1:4">
      <c r="A779">
        <v>24200041</v>
      </c>
      <c r="B779" t="s">
        <v>624</v>
      </c>
      <c r="C779" s="23">
        <v>-423978</v>
      </c>
    </row>
    <row r="780" spans="1:4">
      <c r="A780">
        <v>24200061</v>
      </c>
      <c r="B780" t="s">
        <v>1606</v>
      </c>
      <c r="C780" s="23">
        <v>-1401531.25</v>
      </c>
    </row>
    <row r="781" spans="1:4">
      <c r="A781">
        <v>24200071</v>
      </c>
      <c r="B781" t="s">
        <v>1968</v>
      </c>
      <c r="C781" s="23">
        <v>-34267.199999999997</v>
      </c>
      <c r="D781" s="392"/>
    </row>
    <row r="782" spans="1:4">
      <c r="A782">
        <v>24200103</v>
      </c>
      <c r="B782" t="s">
        <v>1509</v>
      </c>
      <c r="C782" s="23">
        <v>-25000</v>
      </c>
      <c r="D782" s="392"/>
    </row>
    <row r="783" spans="1:4">
      <c r="A783">
        <v>24200451</v>
      </c>
      <c r="B783" t="s">
        <v>1205</v>
      </c>
      <c r="C783" s="23">
        <v>-1992614.13</v>
      </c>
      <c r="D783" s="392"/>
    </row>
    <row r="784" spans="1:4">
      <c r="A784">
        <v>24200461</v>
      </c>
      <c r="B784" t="s">
        <v>1528</v>
      </c>
      <c r="C784" s="23">
        <v>-14150652.529999999</v>
      </c>
      <c r="D784" s="392"/>
    </row>
    <row r="785" spans="1:4">
      <c r="A785">
        <v>24200511</v>
      </c>
      <c r="B785" t="s">
        <v>551</v>
      </c>
      <c r="C785" s="23">
        <v>-1482725</v>
      </c>
      <c r="D785" s="392"/>
    </row>
    <row r="786" spans="1:4">
      <c r="A786">
        <v>24200541</v>
      </c>
      <c r="B786" t="s">
        <v>660</v>
      </c>
      <c r="C786" s="23">
        <v>-140016.06</v>
      </c>
      <c r="D786" s="392"/>
    </row>
    <row r="787" spans="1:4">
      <c r="A787">
        <v>24200551</v>
      </c>
      <c r="B787" t="s">
        <v>15</v>
      </c>
      <c r="C787" s="23">
        <v>-140016.06</v>
      </c>
      <c r="D787" s="392"/>
    </row>
    <row r="788" spans="1:4">
      <c r="A788">
        <v>24200561</v>
      </c>
      <c r="B788" t="s">
        <v>424</v>
      </c>
      <c r="C788" s="23">
        <v>-23943.599999999999</v>
      </c>
    </row>
    <row r="789" spans="1:4">
      <c r="A789">
        <v>24200571</v>
      </c>
      <c r="B789" t="s">
        <v>190</v>
      </c>
      <c r="C789" s="23">
        <v>-23943.599999999999</v>
      </c>
    </row>
    <row r="790" spans="1:4">
      <c r="A790">
        <v>24200611</v>
      </c>
      <c r="B790" t="s">
        <v>1188</v>
      </c>
      <c r="C790" s="23">
        <v>-401916.69</v>
      </c>
      <c r="D790" s="392"/>
    </row>
    <row r="791" spans="1:4">
      <c r="A791">
        <v>24200622</v>
      </c>
      <c r="B791" t="s">
        <v>391</v>
      </c>
      <c r="C791" s="23">
        <v>-874200</v>
      </c>
      <c r="D791" s="392"/>
    </row>
    <row r="792" spans="1:4">
      <c r="A792">
        <v>24200633</v>
      </c>
      <c r="B792" t="s">
        <v>1841</v>
      </c>
      <c r="C792" s="23">
        <v>-779967.29</v>
      </c>
      <c r="D792" s="392"/>
    </row>
    <row r="793" spans="1:4">
      <c r="A793">
        <v>24200651</v>
      </c>
      <c r="B793" t="s">
        <v>721</v>
      </c>
      <c r="C793" s="23">
        <v>-14500</v>
      </c>
      <c r="D793" s="392"/>
    </row>
    <row r="794" spans="1:4">
      <c r="A794">
        <v>24200653</v>
      </c>
      <c r="B794" t="s">
        <v>928</v>
      </c>
      <c r="C794" s="23">
        <v>-357640.91</v>
      </c>
      <c r="D794" s="392"/>
    </row>
    <row r="795" spans="1:4">
      <c r="A795">
        <v>24200661</v>
      </c>
      <c r="B795" t="s">
        <v>722</v>
      </c>
      <c r="C795" s="23">
        <v>-35644.019999999997</v>
      </c>
      <c r="D795" s="392"/>
    </row>
    <row r="796" spans="1:4">
      <c r="A796">
        <v>24200671</v>
      </c>
      <c r="B796" t="s">
        <v>723</v>
      </c>
      <c r="C796" s="23">
        <v>-10556.42</v>
      </c>
      <c r="D796" s="392"/>
    </row>
    <row r="797" spans="1:4">
      <c r="A797">
        <v>24200681</v>
      </c>
      <c r="B797" t="s">
        <v>724</v>
      </c>
      <c r="C797" s="23">
        <v>-10556.42</v>
      </c>
      <c r="D797" s="392"/>
    </row>
    <row r="798" spans="1:4">
      <c r="A798">
        <v>24200811</v>
      </c>
      <c r="B798" t="s">
        <v>558</v>
      </c>
      <c r="C798" s="23">
        <v>-153106.01999999999</v>
      </c>
      <c r="D798" s="392"/>
    </row>
    <row r="799" spans="1:4">
      <c r="A799">
        <v>24200821</v>
      </c>
      <c r="B799" t="s">
        <v>559</v>
      </c>
      <c r="C799" s="23">
        <v>-153074.01999999999</v>
      </c>
      <c r="D799" s="392"/>
    </row>
    <row r="800" spans="1:4">
      <c r="A800">
        <v>24200831</v>
      </c>
      <c r="B800" t="s">
        <v>560</v>
      </c>
      <c r="C800" s="23">
        <v>-77674.210000000006</v>
      </c>
      <c r="D800" s="392"/>
    </row>
    <row r="801" spans="1:4">
      <c r="A801">
        <v>24200841</v>
      </c>
      <c r="B801" t="s">
        <v>1122</v>
      </c>
      <c r="C801" s="23">
        <v>-323168.90000000002</v>
      </c>
      <c r="D801" s="392"/>
    </row>
    <row r="802" spans="1:4">
      <c r="A802">
        <v>24200851</v>
      </c>
      <c r="B802" t="s">
        <v>766</v>
      </c>
      <c r="C802" s="23">
        <v>-282752.05</v>
      </c>
      <c r="D802" s="392"/>
    </row>
    <row r="803" spans="1:4">
      <c r="A803">
        <v>24200871</v>
      </c>
      <c r="B803" t="s">
        <v>1220</v>
      </c>
      <c r="C803" s="23">
        <v>-99037.36</v>
      </c>
      <c r="D803" s="392"/>
    </row>
    <row r="804" spans="1:4">
      <c r="A804">
        <v>24200881</v>
      </c>
      <c r="B804" t="s">
        <v>1471</v>
      </c>
      <c r="C804" s="23">
        <v>-202614.06</v>
      </c>
      <c r="D804" s="392"/>
    </row>
    <row r="805" spans="1:4">
      <c r="A805">
        <v>24200891</v>
      </c>
      <c r="B805" t="s">
        <v>1193</v>
      </c>
      <c r="C805" s="23">
        <v>-67375.5</v>
      </c>
      <c r="D805" s="392"/>
    </row>
    <row r="806" spans="1:4">
      <c r="A806">
        <v>24200901</v>
      </c>
      <c r="B806" t="s">
        <v>1304</v>
      </c>
      <c r="C806" s="23">
        <v>-163563</v>
      </c>
      <c r="D806" s="392"/>
    </row>
    <row r="807" spans="1:4">
      <c r="A807">
        <v>24200911</v>
      </c>
      <c r="B807" t="s">
        <v>1194</v>
      </c>
      <c r="C807" s="23">
        <v>-17425.07</v>
      </c>
      <c r="D807" s="392"/>
    </row>
    <row r="808" spans="1:4">
      <c r="A808">
        <v>24200921</v>
      </c>
      <c r="B808" t="s">
        <v>557</v>
      </c>
      <c r="C808" s="23">
        <v>-2232564.0499999998</v>
      </c>
      <c r="D808" s="392"/>
    </row>
    <row r="809" spans="1:4">
      <c r="A809">
        <v>24200931</v>
      </c>
      <c r="B809" t="s">
        <v>561</v>
      </c>
      <c r="C809" s="23">
        <v>-343210.22</v>
      </c>
      <c r="D809" s="392"/>
    </row>
    <row r="810" spans="1:4">
      <c r="A810">
        <v>24200941</v>
      </c>
      <c r="B810" t="s">
        <v>1497</v>
      </c>
      <c r="C810" s="23">
        <v>-67986</v>
      </c>
      <c r="D810" s="392"/>
    </row>
    <row r="811" spans="1:4">
      <c r="A811">
        <v>24200951</v>
      </c>
      <c r="B811" t="s">
        <v>1307</v>
      </c>
      <c r="C811" s="23">
        <v>-204557.72</v>
      </c>
      <c r="D811" s="392"/>
    </row>
    <row r="812" spans="1:4">
      <c r="A812">
        <v>24200961</v>
      </c>
      <c r="B812" t="s">
        <v>1305</v>
      </c>
      <c r="C812" s="23">
        <v>-1406897.95</v>
      </c>
      <c r="D812" s="392"/>
    </row>
    <row r="813" spans="1:4">
      <c r="A813">
        <v>24200971</v>
      </c>
      <c r="B813" t="s">
        <v>562</v>
      </c>
      <c r="C813" s="23">
        <v>-102977.15</v>
      </c>
      <c r="D813" s="392"/>
    </row>
    <row r="814" spans="1:4">
      <c r="A814">
        <v>24200991</v>
      </c>
      <c r="B814" t="s">
        <v>1363</v>
      </c>
      <c r="C814" s="23">
        <v>-1341.25</v>
      </c>
      <c r="D814" s="392"/>
    </row>
    <row r="815" spans="1:4">
      <c r="A815">
        <v>24201031</v>
      </c>
      <c r="B815" t="s">
        <v>1472</v>
      </c>
      <c r="C815" s="23">
        <v>-92347.35</v>
      </c>
      <c r="D815" s="392"/>
    </row>
    <row r="816" spans="1:4">
      <c r="A816">
        <v>24201041</v>
      </c>
      <c r="B816" t="s">
        <v>1473</v>
      </c>
      <c r="C816" s="23">
        <v>-18885.61</v>
      </c>
      <c r="D816" s="392"/>
    </row>
    <row r="817" spans="1:4">
      <c r="A817">
        <v>24300013</v>
      </c>
      <c r="B817" t="s">
        <v>1251</v>
      </c>
      <c r="C817" s="23">
        <v>-7578087.7199999997</v>
      </c>
      <c r="D817" s="392"/>
    </row>
    <row r="818" spans="1:4">
      <c r="A818">
        <v>24400001</v>
      </c>
      <c r="B818" t="s">
        <v>1484</v>
      </c>
      <c r="C818" s="23">
        <v>-62925369.100000001</v>
      </c>
    </row>
    <row r="819" spans="1:4">
      <c r="A819">
        <v>24400002</v>
      </c>
      <c r="B819" t="s">
        <v>1485</v>
      </c>
      <c r="C819" s="23">
        <v>-53752331.170000002</v>
      </c>
    </row>
    <row r="820" spans="1:4">
      <c r="A820">
        <v>24400011</v>
      </c>
      <c r="B820" t="s">
        <v>1486</v>
      </c>
      <c r="C820" s="23">
        <v>-30181597.59</v>
      </c>
    </row>
    <row r="821" spans="1:4">
      <c r="A821">
        <v>24400012</v>
      </c>
      <c r="B821" t="s">
        <v>1487</v>
      </c>
      <c r="C821" s="23">
        <v>-17319538.640000001</v>
      </c>
      <c r="D821" s="392"/>
    </row>
    <row r="822" spans="1:4">
      <c r="A822">
        <v>25200121</v>
      </c>
      <c r="B822" t="s">
        <v>1018</v>
      </c>
      <c r="C822" s="23">
        <v>-135739.34</v>
      </c>
      <c r="D822" s="392"/>
    </row>
    <row r="823" spans="1:4">
      <c r="A823">
        <v>25200152</v>
      </c>
      <c r="B823" t="s">
        <v>649</v>
      </c>
      <c r="C823" s="23">
        <v>-107354.9</v>
      </c>
      <c r="D823" s="392"/>
    </row>
    <row r="824" spans="1:4">
      <c r="A824">
        <v>25200161</v>
      </c>
      <c r="B824" t="s">
        <v>18</v>
      </c>
      <c r="C824" s="23">
        <v>-5571800.1399999997</v>
      </c>
      <c r="D824" s="392"/>
    </row>
    <row r="825" spans="1:4">
      <c r="A825">
        <v>25200171</v>
      </c>
      <c r="B825" t="s">
        <v>19</v>
      </c>
      <c r="C825" s="23">
        <v>-12466816.220000001</v>
      </c>
      <c r="D825" s="392"/>
    </row>
    <row r="826" spans="1:4">
      <c r="A826">
        <v>25200181</v>
      </c>
      <c r="B826" t="s">
        <v>652</v>
      </c>
      <c r="C826" s="23">
        <v>-30411695.870000001</v>
      </c>
    </row>
    <row r="827" spans="1:4">
      <c r="A827">
        <v>25200202</v>
      </c>
      <c r="B827" t="s">
        <v>702</v>
      </c>
      <c r="C827" s="23">
        <v>-18661311.100000001</v>
      </c>
    </row>
    <row r="828" spans="1:4">
      <c r="A828">
        <v>25200222</v>
      </c>
      <c r="B828" t="s">
        <v>703</v>
      </c>
      <c r="C828" s="23">
        <v>-1562516</v>
      </c>
      <c r="D828" s="392"/>
    </row>
    <row r="829" spans="1:4">
      <c r="A829">
        <v>25200262</v>
      </c>
      <c r="B829" t="s">
        <v>582</v>
      </c>
      <c r="C829" s="23">
        <v>-39367.31</v>
      </c>
      <c r="D829" s="392"/>
    </row>
    <row r="830" spans="1:4">
      <c r="A830">
        <v>25300001</v>
      </c>
      <c r="B830" t="s">
        <v>292</v>
      </c>
      <c r="C830" s="23">
        <v>-93260.23</v>
      </c>
      <c r="D830" s="392"/>
    </row>
    <row r="831" spans="1:4">
      <c r="A831">
        <v>25300011</v>
      </c>
      <c r="B831" t="s">
        <v>539</v>
      </c>
      <c r="C831" s="23">
        <v>-6901</v>
      </c>
      <c r="D831" s="392"/>
    </row>
    <row r="832" spans="1:4">
      <c r="A832">
        <v>25300033</v>
      </c>
      <c r="B832" t="s">
        <v>150</v>
      </c>
      <c r="C832" s="23">
        <v>-10109892.9</v>
      </c>
      <c r="D832" s="392"/>
    </row>
    <row r="833" spans="1:4">
      <c r="A833">
        <v>25300071</v>
      </c>
      <c r="B833" t="s">
        <v>1179</v>
      </c>
      <c r="C833" s="23">
        <v>-157217097</v>
      </c>
      <c r="D833" s="392"/>
    </row>
    <row r="834" spans="1:4">
      <c r="A834">
        <v>25300081</v>
      </c>
      <c r="B834" t="s">
        <v>1681</v>
      </c>
      <c r="C834" s="23">
        <v>-1000</v>
      </c>
      <c r="D834" s="392"/>
    </row>
    <row r="835" spans="1:4">
      <c r="A835">
        <v>25300091</v>
      </c>
      <c r="B835" t="s">
        <v>1652</v>
      </c>
      <c r="C835" s="23">
        <v>-3047925.39</v>
      </c>
      <c r="D835" s="392"/>
    </row>
    <row r="836" spans="1:4">
      <c r="A836">
        <v>25300121</v>
      </c>
      <c r="B836" t="s">
        <v>1696</v>
      </c>
      <c r="C836" s="23">
        <v>-766378.65</v>
      </c>
      <c r="D836" s="392"/>
    </row>
    <row r="837" spans="1:4">
      <c r="A837">
        <v>25300141</v>
      </c>
      <c r="B837" t="s">
        <v>388</v>
      </c>
      <c r="C837" s="23">
        <v>-1979956.53</v>
      </c>
      <c r="D837" s="392"/>
    </row>
    <row r="838" spans="1:4">
      <c r="A838">
        <v>25300151</v>
      </c>
      <c r="B838" t="s">
        <v>643</v>
      </c>
      <c r="C838" s="23">
        <v>-9375725.0099999998</v>
      </c>
      <c r="D838" s="392"/>
    </row>
    <row r="839" spans="1:4">
      <c r="A839">
        <v>25300153</v>
      </c>
      <c r="B839" t="s">
        <v>1510</v>
      </c>
      <c r="C839" s="23">
        <v>-125000</v>
      </c>
      <c r="D839" s="392"/>
    </row>
    <row r="840" spans="1:4">
      <c r="A840">
        <v>25300161</v>
      </c>
      <c r="B840" t="s">
        <v>175</v>
      </c>
      <c r="C840" s="23">
        <v>-604304.05000000005</v>
      </c>
      <c r="D840" s="392"/>
    </row>
    <row r="841" spans="1:4">
      <c r="A841">
        <v>25300181</v>
      </c>
      <c r="B841" t="s">
        <v>1175</v>
      </c>
      <c r="C841" s="23">
        <v>-4429642.7300000004</v>
      </c>
      <c r="D841" s="392"/>
    </row>
    <row r="842" spans="1:4">
      <c r="A842">
        <v>25300201</v>
      </c>
      <c r="B842" t="s">
        <v>1176</v>
      </c>
      <c r="C842" s="23">
        <v>-6086785</v>
      </c>
      <c r="D842" s="392"/>
    </row>
    <row r="843" spans="1:4">
      <c r="A843">
        <v>25300212</v>
      </c>
      <c r="B843" t="s">
        <v>491</v>
      </c>
      <c r="C843" s="23">
        <v>-122946.55</v>
      </c>
      <c r="D843" s="392"/>
    </row>
    <row r="844" spans="1:4">
      <c r="A844">
        <v>25300271</v>
      </c>
      <c r="B844" t="s">
        <v>1373</v>
      </c>
      <c r="C844" s="23">
        <v>-1502104.82</v>
      </c>
      <c r="D844" s="392"/>
    </row>
    <row r="845" spans="1:4">
      <c r="A845">
        <v>25300281</v>
      </c>
      <c r="B845" t="s">
        <v>1456</v>
      </c>
      <c r="C845" s="23">
        <v>-502860</v>
      </c>
      <c r="D845" s="392"/>
    </row>
    <row r="846" spans="1:4">
      <c r="A846">
        <v>25300293</v>
      </c>
      <c r="B846" t="s">
        <v>829</v>
      </c>
      <c r="C846" s="23">
        <v>-5160739</v>
      </c>
      <c r="D846" s="392"/>
    </row>
    <row r="847" spans="1:4">
      <c r="A847">
        <v>25300323</v>
      </c>
      <c r="B847" t="s">
        <v>681</v>
      </c>
      <c r="C847" s="23">
        <v>-63538.96</v>
      </c>
      <c r="D847" s="392"/>
    </row>
    <row r="848" spans="1:4">
      <c r="A848">
        <v>25300343</v>
      </c>
      <c r="B848" t="s">
        <v>1733</v>
      </c>
      <c r="C848" s="23">
        <v>-3935769.59</v>
      </c>
      <c r="D848" s="392"/>
    </row>
    <row r="849" spans="1:4">
      <c r="A849">
        <v>25300353</v>
      </c>
      <c r="B849" t="s">
        <v>993</v>
      </c>
      <c r="C849" s="23">
        <v>-6570542.3899999997</v>
      </c>
      <c r="D849" s="392"/>
    </row>
    <row r="850" spans="1:4">
      <c r="A850">
        <v>25300363</v>
      </c>
      <c r="B850" t="s">
        <v>946</v>
      </c>
      <c r="C850" s="23">
        <v>-2112730.71</v>
      </c>
      <c r="D850" s="392"/>
    </row>
    <row r="851" spans="1:4">
      <c r="A851">
        <v>25300371</v>
      </c>
      <c r="B851" t="s">
        <v>912</v>
      </c>
      <c r="C851" s="23">
        <v>-2219464.36</v>
      </c>
      <c r="D851" s="392"/>
    </row>
    <row r="852" spans="1:4">
      <c r="A852">
        <v>25300413</v>
      </c>
      <c r="B852" t="s">
        <v>468</v>
      </c>
      <c r="C852" s="23">
        <v>-790299.8</v>
      </c>
      <c r="D852" s="392"/>
    </row>
    <row r="853" spans="1:4">
      <c r="A853">
        <v>25300443</v>
      </c>
      <c r="B853" t="s">
        <v>1215</v>
      </c>
      <c r="C853" s="23">
        <v>-849371.06</v>
      </c>
      <c r="D853" s="392"/>
    </row>
    <row r="854" spans="1:4">
      <c r="A854">
        <v>25300503</v>
      </c>
      <c r="B854" t="s">
        <v>197</v>
      </c>
      <c r="C854" s="23">
        <v>-1287.75</v>
      </c>
      <c r="D854" s="392"/>
    </row>
    <row r="855" spans="1:4">
      <c r="A855">
        <v>25300521</v>
      </c>
      <c r="B855" t="s">
        <v>1770</v>
      </c>
      <c r="C855" s="23">
        <v>-160000</v>
      </c>
      <c r="D855" s="392"/>
    </row>
    <row r="856" spans="1:4">
      <c r="A856">
        <v>25300541</v>
      </c>
      <c r="B856" t="s">
        <v>455</v>
      </c>
      <c r="C856" s="23">
        <v>-12110429.140000001</v>
      </c>
      <c r="D856" s="392"/>
    </row>
    <row r="857" spans="1:4">
      <c r="A857">
        <v>25300543</v>
      </c>
      <c r="B857" t="s">
        <v>2028</v>
      </c>
      <c r="C857">
        <v>66.739999999999995</v>
      </c>
      <c r="D857" s="392"/>
    </row>
    <row r="858" spans="1:4">
      <c r="A858">
        <v>25300553</v>
      </c>
      <c r="B858" t="s">
        <v>1732</v>
      </c>
      <c r="C858" s="23">
        <v>-5699.21</v>
      </c>
      <c r="D858" s="392"/>
    </row>
    <row r="859" spans="1:4">
      <c r="A859">
        <v>25300561</v>
      </c>
      <c r="B859" t="s">
        <v>1041</v>
      </c>
      <c r="C859" s="23">
        <v>-8110328</v>
      </c>
      <c r="D859" s="392"/>
    </row>
    <row r="860" spans="1:4">
      <c r="A860">
        <v>25300563</v>
      </c>
      <c r="B860" t="s">
        <v>1174</v>
      </c>
      <c r="C860" s="23">
        <v>-17440.63</v>
      </c>
      <c r="D860" s="392"/>
    </row>
    <row r="861" spans="1:4">
      <c r="A861">
        <v>25300581</v>
      </c>
      <c r="B861" t="s">
        <v>359</v>
      </c>
      <c r="C861" s="23">
        <v>-4536636.9400000004</v>
      </c>
      <c r="D861" s="392"/>
    </row>
    <row r="862" spans="1:4">
      <c r="A862">
        <v>25300582</v>
      </c>
      <c r="B862" t="s">
        <v>359</v>
      </c>
      <c r="C862" s="23">
        <v>-1916881.14</v>
      </c>
      <c r="D862" s="392"/>
    </row>
    <row r="863" spans="1:4">
      <c r="A863">
        <v>25300591</v>
      </c>
      <c r="B863" t="s">
        <v>360</v>
      </c>
      <c r="C863" s="23">
        <v>4536636.9400000004</v>
      </c>
      <c r="D863" s="392"/>
    </row>
    <row r="864" spans="1:4">
      <c r="A864">
        <v>25300592</v>
      </c>
      <c r="B864" t="s">
        <v>360</v>
      </c>
      <c r="C864" s="23">
        <v>1916881.14</v>
      </c>
      <c r="D864" s="392"/>
    </row>
    <row r="865" spans="1:4">
      <c r="A865">
        <v>25300611</v>
      </c>
      <c r="B865" t="s">
        <v>725</v>
      </c>
      <c r="C865" s="23">
        <v>-59721408.640000001</v>
      </c>
      <c r="D865" s="392"/>
    </row>
    <row r="866" spans="1:4">
      <c r="A866">
        <v>25300621</v>
      </c>
      <c r="B866" t="s">
        <v>740</v>
      </c>
      <c r="C866" s="23">
        <v>-8790699.1999999993</v>
      </c>
      <c r="D866" s="392"/>
    </row>
    <row r="867" spans="1:4">
      <c r="A867">
        <v>25300641</v>
      </c>
      <c r="B867" t="s">
        <v>1265</v>
      </c>
      <c r="C867" s="23">
        <v>-760455.4</v>
      </c>
      <c r="D867" s="392"/>
    </row>
    <row r="868" spans="1:4">
      <c r="A868">
        <v>25300642</v>
      </c>
      <c r="B868" t="s">
        <v>1265</v>
      </c>
      <c r="C868" s="23">
        <v>-501211.22</v>
      </c>
      <c r="D868" s="392"/>
    </row>
    <row r="869" spans="1:4">
      <c r="A869">
        <v>25300663</v>
      </c>
      <c r="B869" t="s">
        <v>1467</v>
      </c>
      <c r="C869" s="23">
        <v>-114230.12</v>
      </c>
      <c r="D869" s="392"/>
    </row>
    <row r="870" spans="1:4">
      <c r="A870">
        <v>25300731</v>
      </c>
      <c r="B870" t="s">
        <v>1980</v>
      </c>
      <c r="C870" s="23">
        <v>-15154.75</v>
      </c>
      <c r="D870" s="392"/>
    </row>
    <row r="871" spans="1:4">
      <c r="A871">
        <v>25300732</v>
      </c>
      <c r="B871" t="s">
        <v>1984</v>
      </c>
      <c r="C871" s="23">
        <v>-1500</v>
      </c>
      <c r="D871" s="392"/>
    </row>
    <row r="872" spans="1:4">
      <c r="A872">
        <v>25300733</v>
      </c>
      <c r="B872" t="s">
        <v>1981</v>
      </c>
      <c r="C872" s="23">
        <v>-50468.17</v>
      </c>
      <c r="D872" s="392"/>
    </row>
    <row r="873" spans="1:4">
      <c r="A873">
        <v>25300741</v>
      </c>
      <c r="B873" t="s">
        <v>2029</v>
      </c>
      <c r="C873" s="23">
        <v>-196108</v>
      </c>
      <c r="D873" s="392"/>
    </row>
    <row r="874" spans="1:4">
      <c r="A874">
        <v>25300742</v>
      </c>
      <c r="B874" t="s">
        <v>2030</v>
      </c>
      <c r="C874" s="23">
        <v>-1741102</v>
      </c>
      <c r="D874" s="392"/>
    </row>
    <row r="875" spans="1:4">
      <c r="A875">
        <v>25300761</v>
      </c>
      <c r="B875" t="s">
        <v>172</v>
      </c>
      <c r="C875" s="23">
        <v>-201021.25</v>
      </c>
      <c r="D875" s="392"/>
    </row>
    <row r="876" spans="1:4">
      <c r="A876">
        <v>25300771</v>
      </c>
      <c r="B876" t="s">
        <v>103</v>
      </c>
      <c r="C876" s="23">
        <v>-4309131.9800000004</v>
      </c>
      <c r="D876" s="392"/>
    </row>
    <row r="877" spans="1:4">
      <c r="A877">
        <v>25301073</v>
      </c>
      <c r="B877" t="s">
        <v>284</v>
      </c>
      <c r="C877" s="23">
        <v>-1147.92</v>
      </c>
      <c r="D877" s="392"/>
    </row>
    <row r="878" spans="1:4">
      <c r="A878">
        <v>25301151</v>
      </c>
      <c r="B878" t="s">
        <v>1515</v>
      </c>
      <c r="C878" s="23">
        <v>-2435865.67</v>
      </c>
      <c r="D878" s="392"/>
    </row>
    <row r="879" spans="1:4">
      <c r="A879">
        <v>25301203</v>
      </c>
      <c r="B879" t="s">
        <v>546</v>
      </c>
      <c r="C879" s="23">
        <v>-238261.13</v>
      </c>
    </row>
    <row r="880" spans="1:4">
      <c r="A880">
        <v>25301213</v>
      </c>
      <c r="B880" t="s">
        <v>1986</v>
      </c>
      <c r="C880" s="23">
        <v>-675825</v>
      </c>
      <c r="D880" s="392"/>
    </row>
    <row r="881" spans="1:4">
      <c r="A881">
        <v>25302221</v>
      </c>
      <c r="B881" t="s">
        <v>977</v>
      </c>
      <c r="C881" s="23">
        <v>-2199041.19</v>
      </c>
    </row>
    <row r="882" spans="1:4">
      <c r="A882">
        <v>25302222</v>
      </c>
      <c r="B882" t="s">
        <v>658</v>
      </c>
      <c r="C882" s="23">
        <v>-3738387.51</v>
      </c>
    </row>
    <row r="883" spans="1:4">
      <c r="A883">
        <v>25302223</v>
      </c>
      <c r="B883" t="s">
        <v>1971</v>
      </c>
      <c r="C883" s="23">
        <v>-4885918</v>
      </c>
    </row>
    <row r="884" spans="1:4">
      <c r="A884">
        <v>25400101</v>
      </c>
      <c r="B884" t="s">
        <v>673</v>
      </c>
      <c r="C884" s="23">
        <v>-51926.11</v>
      </c>
      <c r="D884" s="392"/>
    </row>
    <row r="885" spans="1:4">
      <c r="A885">
        <v>25400111</v>
      </c>
      <c r="B885" t="s">
        <v>674</v>
      </c>
      <c r="C885" s="23">
        <v>-11630.54</v>
      </c>
      <c r="D885" s="392"/>
    </row>
    <row r="886" spans="1:4">
      <c r="A886">
        <v>25400181</v>
      </c>
      <c r="B886" t="s">
        <v>958</v>
      </c>
      <c r="C886" s="23">
        <v>-5643648</v>
      </c>
      <c r="D886" s="392"/>
    </row>
    <row r="887" spans="1:4">
      <c r="A887">
        <v>25400182</v>
      </c>
      <c r="B887" t="s">
        <v>959</v>
      </c>
      <c r="C887" s="23">
        <v>-3018852</v>
      </c>
      <c r="D887" s="392"/>
    </row>
    <row r="888" spans="1:4">
      <c r="A888">
        <v>25400191</v>
      </c>
      <c r="B888" t="s">
        <v>1109</v>
      </c>
      <c r="C888" s="23">
        <v>-1881692.02</v>
      </c>
    </row>
    <row r="889" spans="1:4">
      <c r="A889">
        <v>25400201</v>
      </c>
      <c r="B889" t="s">
        <v>1110</v>
      </c>
      <c r="C889" s="23">
        <v>-1372594.22</v>
      </c>
    </row>
    <row r="890" spans="1:4">
      <c r="A890">
        <v>25400221</v>
      </c>
      <c r="B890" t="s">
        <v>1187</v>
      </c>
      <c r="C890" s="23">
        <v>-796277.43</v>
      </c>
      <c r="D890" s="392"/>
    </row>
    <row r="891" spans="1:4">
      <c r="A891">
        <v>25400261</v>
      </c>
      <c r="B891" t="s">
        <v>1195</v>
      </c>
      <c r="C891" s="23">
        <v>-93615823</v>
      </c>
      <c r="D891" s="392"/>
    </row>
    <row r="892" spans="1:4">
      <c r="A892">
        <v>25400291</v>
      </c>
      <c r="B892" t="s">
        <v>1433</v>
      </c>
      <c r="C892" s="23">
        <v>-1357915.48</v>
      </c>
      <c r="D892" s="392"/>
    </row>
    <row r="893" spans="1:4">
      <c r="A893">
        <v>25400301</v>
      </c>
      <c r="B893" t="s">
        <v>1434</v>
      </c>
      <c r="C893" s="23">
        <v>-53917.9</v>
      </c>
      <c r="D893" s="392"/>
    </row>
    <row r="894" spans="1:4">
      <c r="A894">
        <v>25400311</v>
      </c>
      <c r="B894" t="s">
        <v>1436</v>
      </c>
      <c r="C894" s="23">
        <v>-8589.76</v>
      </c>
      <c r="D894" s="392"/>
    </row>
    <row r="895" spans="1:4">
      <c r="A895">
        <v>25400321</v>
      </c>
      <c r="B895" t="s">
        <v>1525</v>
      </c>
      <c r="C895" s="23">
        <v>-88756.57</v>
      </c>
      <c r="D895" s="392"/>
    </row>
    <row r="896" spans="1:4">
      <c r="A896">
        <v>25400331</v>
      </c>
      <c r="B896" t="s">
        <v>1526</v>
      </c>
      <c r="C896" s="23">
        <v>-1014165.5</v>
      </c>
      <c r="D896" s="392"/>
    </row>
    <row r="897" spans="1:4">
      <c r="A897">
        <v>25400392</v>
      </c>
      <c r="B897" t="s">
        <v>2016</v>
      </c>
      <c r="C897" s="23">
        <v>-2335805</v>
      </c>
      <c r="D897" s="392"/>
    </row>
    <row r="898" spans="1:4">
      <c r="A898">
        <v>25400411</v>
      </c>
      <c r="B898" t="s">
        <v>1870</v>
      </c>
      <c r="C898" s="23">
        <v>-714665.05</v>
      </c>
      <c r="D898" s="392"/>
    </row>
    <row r="899" spans="1:4">
      <c r="A899">
        <v>25400412</v>
      </c>
      <c r="B899" t="s">
        <v>1871</v>
      </c>
      <c r="C899" s="23">
        <v>-1048644.49</v>
      </c>
      <c r="D899" s="392"/>
    </row>
    <row r="900" spans="1:4">
      <c r="A900">
        <v>25400421</v>
      </c>
      <c r="B900" t="s">
        <v>1872</v>
      </c>
      <c r="C900" s="23">
        <v>-22635.83</v>
      </c>
      <c r="D900" s="392"/>
    </row>
    <row r="901" spans="1:4">
      <c r="A901">
        <v>25400431</v>
      </c>
      <c r="B901" t="s">
        <v>1776</v>
      </c>
      <c r="C901" s="23">
        <v>-1080397.31</v>
      </c>
      <c r="D901" s="392"/>
    </row>
    <row r="902" spans="1:4">
      <c r="A902">
        <v>25400441</v>
      </c>
      <c r="B902" t="s">
        <v>1782</v>
      </c>
      <c r="C902" s="23">
        <v>-206140.2</v>
      </c>
      <c r="D902" s="392"/>
    </row>
    <row r="903" spans="1:4">
      <c r="A903">
        <v>25400471</v>
      </c>
      <c r="B903" t="s">
        <v>1873</v>
      </c>
      <c r="C903" s="23">
        <v>-5600.3</v>
      </c>
      <c r="D903" s="392"/>
    </row>
    <row r="904" spans="1:4">
      <c r="A904">
        <v>25400481</v>
      </c>
      <c r="B904" t="s">
        <v>1874</v>
      </c>
      <c r="C904" s="23">
        <v>-8268.5300000000007</v>
      </c>
      <c r="D904" s="392"/>
    </row>
    <row r="905" spans="1:4">
      <c r="A905">
        <v>25400491</v>
      </c>
      <c r="B905" t="s">
        <v>1890</v>
      </c>
      <c r="C905" s="23">
        <v>-5803776</v>
      </c>
      <c r="D905" s="392"/>
    </row>
    <row r="906" spans="1:4">
      <c r="A906">
        <v>25400501</v>
      </c>
      <c r="B906" t="s">
        <v>1891</v>
      </c>
      <c r="C906" s="23">
        <v>-1680093</v>
      </c>
      <c r="D906" s="392"/>
    </row>
    <row r="907" spans="1:4">
      <c r="A907">
        <v>25400511</v>
      </c>
      <c r="B907" t="s">
        <v>1916</v>
      </c>
      <c r="C907" s="23">
        <v>-6636483.1399999997</v>
      </c>
      <c r="D907" s="392"/>
    </row>
    <row r="908" spans="1:4">
      <c r="A908">
        <v>25500002</v>
      </c>
      <c r="B908" t="s">
        <v>930</v>
      </c>
      <c r="C908" s="23">
        <v>-8165809</v>
      </c>
      <c r="D908" s="392"/>
    </row>
    <row r="909" spans="1:4">
      <c r="A909">
        <v>25500022</v>
      </c>
      <c r="B909" t="s">
        <v>930</v>
      </c>
      <c r="C909" s="23">
        <v>8165809</v>
      </c>
      <c r="D909" s="392"/>
    </row>
    <row r="910" spans="1:4">
      <c r="A910">
        <v>25600072</v>
      </c>
      <c r="B910" t="s">
        <v>1226</v>
      </c>
      <c r="C910" s="23">
        <v>-65777.98</v>
      </c>
      <c r="D910" s="392"/>
    </row>
    <row r="911" spans="1:4">
      <c r="A911">
        <v>25600081</v>
      </c>
      <c r="B911" t="s">
        <v>1111</v>
      </c>
      <c r="C911" s="23">
        <v>-618812.96</v>
      </c>
      <c r="D911" s="392"/>
    </row>
    <row r="912" spans="1:4">
      <c r="A912">
        <v>25600102</v>
      </c>
      <c r="B912" t="s">
        <v>1428</v>
      </c>
      <c r="C912" s="23">
        <v>5049.0600000000004</v>
      </c>
      <c r="D912" s="392"/>
    </row>
    <row r="913" spans="1:4">
      <c r="A913">
        <v>25600111</v>
      </c>
      <c r="B913" t="s">
        <v>1429</v>
      </c>
      <c r="C913" s="23">
        <v>47986.63</v>
      </c>
      <c r="D913" s="392"/>
    </row>
    <row r="914" spans="1:4">
      <c r="A914">
        <v>28200002</v>
      </c>
      <c r="B914" t="s">
        <v>206</v>
      </c>
      <c r="C914" s="23">
        <v>-483412014.56</v>
      </c>
      <c r="D914" s="392"/>
    </row>
    <row r="915" spans="1:4">
      <c r="A915">
        <v>28200013</v>
      </c>
      <c r="B915" t="s">
        <v>207</v>
      </c>
      <c r="C915" s="23">
        <v>-40937758.869999997</v>
      </c>
      <c r="D915" s="392"/>
    </row>
    <row r="916" spans="1:4">
      <c r="A916">
        <v>28200121</v>
      </c>
      <c r="B916" t="s">
        <v>208</v>
      </c>
      <c r="C916" s="23">
        <v>-1209383149.47</v>
      </c>
      <c r="D916" s="392"/>
    </row>
    <row r="917" spans="1:4">
      <c r="A917">
        <v>28300031</v>
      </c>
      <c r="B917" t="s">
        <v>754</v>
      </c>
      <c r="C917" s="23">
        <v>-1205262.95</v>
      </c>
      <c r="D917" s="392"/>
    </row>
    <row r="918" spans="1:4">
      <c r="A918">
        <v>28300033</v>
      </c>
      <c r="B918" t="s">
        <v>121</v>
      </c>
      <c r="C918" s="23">
        <v>-66841351.609999999</v>
      </c>
      <c r="D918" s="392"/>
    </row>
    <row r="919" spans="1:4">
      <c r="A919">
        <v>28300041</v>
      </c>
      <c r="B919" t="s">
        <v>469</v>
      </c>
      <c r="C919" s="23">
        <v>-592919.12</v>
      </c>
      <c r="D919" s="392"/>
    </row>
    <row r="920" spans="1:4">
      <c r="A920">
        <v>28300043</v>
      </c>
      <c r="B920" t="s">
        <v>122</v>
      </c>
      <c r="C920" s="23">
        <v>-12179742.83</v>
      </c>
      <c r="D920" s="392"/>
    </row>
    <row r="921" spans="1:4">
      <c r="A921">
        <v>28300081</v>
      </c>
      <c r="B921" t="s">
        <v>1445</v>
      </c>
      <c r="C921" s="23">
        <v>-5320883.4000000004</v>
      </c>
      <c r="D921" s="392"/>
    </row>
    <row r="922" spans="1:4">
      <c r="A922">
        <v>28300091</v>
      </c>
      <c r="B922" t="s">
        <v>1656</v>
      </c>
      <c r="C922" s="23">
        <v>-3239050.4</v>
      </c>
      <c r="D922" s="392"/>
    </row>
    <row r="923" spans="1:4">
      <c r="A923">
        <v>28300152</v>
      </c>
      <c r="B923" t="s">
        <v>505</v>
      </c>
      <c r="C923" s="23">
        <v>-1812142.06</v>
      </c>
      <c r="D923" s="392"/>
    </row>
    <row r="924" spans="1:4">
      <c r="A924">
        <v>28300162</v>
      </c>
      <c r="B924" t="s">
        <v>395</v>
      </c>
      <c r="C924" s="23">
        <v>-618821.21</v>
      </c>
      <c r="D924" s="392"/>
    </row>
    <row r="925" spans="1:4">
      <c r="A925">
        <v>28300211</v>
      </c>
      <c r="B925" t="s">
        <v>2000</v>
      </c>
      <c r="C925" s="23">
        <v>-33492030.23</v>
      </c>
      <c r="D925" s="392"/>
    </row>
    <row r="926" spans="1:4">
      <c r="A926">
        <v>28300221</v>
      </c>
      <c r="B926" t="s">
        <v>2001</v>
      </c>
      <c r="C926" s="23">
        <v>-6366168.6699999999</v>
      </c>
      <c r="D926" s="392"/>
    </row>
    <row r="927" spans="1:4">
      <c r="A927">
        <v>28300232</v>
      </c>
      <c r="B927" t="s">
        <v>487</v>
      </c>
      <c r="C927" s="23">
        <v>-22444191.170000002</v>
      </c>
      <c r="D927" s="392"/>
    </row>
    <row r="928" spans="1:4">
      <c r="A928">
        <v>28300252</v>
      </c>
      <c r="B928" t="s">
        <v>1326</v>
      </c>
      <c r="C928" s="23">
        <v>-6659079.7999999998</v>
      </c>
      <c r="D928" s="392"/>
    </row>
    <row r="929" spans="1:4">
      <c r="A929">
        <v>28300262</v>
      </c>
      <c r="B929" t="s">
        <v>1327</v>
      </c>
      <c r="C929" s="23">
        <v>-1739507.97</v>
      </c>
      <c r="D929" s="392"/>
    </row>
    <row r="930" spans="1:4">
      <c r="A930">
        <v>28300361</v>
      </c>
      <c r="B930" t="s">
        <v>67</v>
      </c>
      <c r="C930" s="23">
        <v>-75766352.859999999</v>
      </c>
      <c r="D930" s="392"/>
    </row>
    <row r="931" spans="1:4">
      <c r="A931">
        <v>28300362</v>
      </c>
      <c r="B931" t="s">
        <v>68</v>
      </c>
      <c r="C931" s="23">
        <v>-458005.42</v>
      </c>
      <c r="D931" s="392"/>
    </row>
    <row r="932" spans="1:4">
      <c r="A932">
        <v>28300431</v>
      </c>
      <c r="B932" t="s">
        <v>270</v>
      </c>
      <c r="C932" s="23">
        <v>-2440332.1800000002</v>
      </c>
      <c r="D932" s="392"/>
    </row>
    <row r="933" spans="1:4">
      <c r="A933">
        <v>28300501</v>
      </c>
      <c r="B933" t="s">
        <v>1169</v>
      </c>
      <c r="C933" s="23">
        <v>1678976.15</v>
      </c>
      <c r="D933" s="392"/>
    </row>
    <row r="934" spans="1:4">
      <c r="A934">
        <v>28300503</v>
      </c>
      <c r="B934" t="s">
        <v>899</v>
      </c>
      <c r="C934" s="23">
        <v>-5265007.6900000004</v>
      </c>
      <c r="D934" s="392"/>
    </row>
    <row r="935" spans="1:4">
      <c r="A935">
        <v>28300511</v>
      </c>
      <c r="B935" t="s">
        <v>916</v>
      </c>
      <c r="C935" s="23">
        <v>-1350431.6</v>
      </c>
      <c r="D935" s="392"/>
    </row>
    <row r="936" spans="1:4">
      <c r="A936">
        <v>28300561</v>
      </c>
      <c r="B936" t="s">
        <v>467</v>
      </c>
      <c r="C936" s="23">
        <v>-15234636.52</v>
      </c>
      <c r="D936" s="392"/>
    </row>
    <row r="937" spans="1:4">
      <c r="A937">
        <v>28300581</v>
      </c>
      <c r="B937" t="s">
        <v>732</v>
      </c>
      <c r="C937" s="23">
        <v>-10015675.01</v>
      </c>
      <c r="D937" s="392"/>
    </row>
    <row r="938" spans="1:4">
      <c r="A938">
        <v>28300651</v>
      </c>
      <c r="B938" t="s">
        <v>563</v>
      </c>
      <c r="C938" s="23">
        <v>-9185635.3300000001</v>
      </c>
      <c r="D938" s="392"/>
    </row>
    <row r="939" spans="1:4">
      <c r="A939">
        <v>28300661</v>
      </c>
      <c r="B939" t="s">
        <v>1112</v>
      </c>
      <c r="C939" s="23">
        <v>-9955350.6500000004</v>
      </c>
      <c r="D939" s="392"/>
    </row>
    <row r="940" spans="1:4">
      <c r="A940">
        <v>28300721</v>
      </c>
      <c r="B940" t="s">
        <v>1379</v>
      </c>
      <c r="C940" s="23">
        <v>-1574869.32</v>
      </c>
      <c r="D940" s="392"/>
    </row>
    <row r="941" spans="1:4">
      <c r="A941">
        <v>28300731</v>
      </c>
      <c r="B941" t="s">
        <v>1516</v>
      </c>
      <c r="C941" s="23">
        <v>-7119665.6200000001</v>
      </c>
      <c r="D941" s="392"/>
    </row>
    <row r="942" spans="1:4">
      <c r="A942">
        <v>28300741</v>
      </c>
      <c r="B942" t="s">
        <v>1701</v>
      </c>
      <c r="C942" s="23">
        <v>-824855.12</v>
      </c>
      <c r="D942" s="392"/>
    </row>
    <row r="943" spans="1:4">
      <c r="A943">
        <v>28300761</v>
      </c>
      <c r="B943" t="s">
        <v>2024</v>
      </c>
      <c r="C943" s="23">
        <v>-1710071.3</v>
      </c>
      <c r="D943" s="392"/>
    </row>
    <row r="944" spans="1:4">
      <c r="A944">
        <v>28302001</v>
      </c>
      <c r="B944" t="s">
        <v>1711</v>
      </c>
      <c r="C944" s="23">
        <v>-10032809.970000001</v>
      </c>
      <c r="D944" s="392"/>
    </row>
    <row r="945" spans="1:6">
      <c r="A945">
        <v>28302002</v>
      </c>
      <c r="B945" t="s">
        <v>1712</v>
      </c>
      <c r="C945" s="23">
        <v>-16500732.57</v>
      </c>
      <c r="D945" s="392"/>
    </row>
    <row r="946" spans="1:6">
      <c r="A946">
        <v>28302011</v>
      </c>
      <c r="B946" t="s">
        <v>1713</v>
      </c>
      <c r="C946" s="23">
        <v>-4448896.42</v>
      </c>
      <c r="D946" s="392"/>
    </row>
    <row r="947" spans="1:6">
      <c r="A947">
        <v>28302012</v>
      </c>
      <c r="B947" t="s">
        <v>1714</v>
      </c>
      <c r="C947" s="23">
        <v>-4390724.25</v>
      </c>
      <c r="D947" s="392"/>
    </row>
    <row r="948" spans="1:6">
      <c r="A948">
        <v>28302021</v>
      </c>
      <c r="B948" t="s">
        <v>1715</v>
      </c>
      <c r="C948" s="23">
        <v>-8540576.0500000007</v>
      </c>
      <c r="D948" s="392"/>
    </row>
    <row r="949" spans="1:6">
      <c r="A949">
        <v>28302022</v>
      </c>
      <c r="B949" t="s">
        <v>1716</v>
      </c>
      <c r="C949" s="23">
        <v>-2310007.63</v>
      </c>
      <c r="D949" s="392"/>
    </row>
    <row r="950" spans="1:6">
      <c r="A950">
        <v>28302031</v>
      </c>
      <c r="B950" t="s">
        <v>1826</v>
      </c>
      <c r="C950" s="23">
        <v>-1311251.04</v>
      </c>
      <c r="D950" s="392"/>
    </row>
    <row r="951" spans="1:6">
      <c r="A951">
        <v>28302041</v>
      </c>
      <c r="B951" t="s">
        <v>1851</v>
      </c>
      <c r="C951" s="23">
        <v>-5233358.4000000004</v>
      </c>
    </row>
    <row r="952" spans="1:6">
      <c r="A952">
        <v>28302042</v>
      </c>
      <c r="B952" t="s">
        <v>2017</v>
      </c>
      <c r="C952" s="23">
        <v>817531.75</v>
      </c>
      <c r="D952" s="392"/>
    </row>
    <row r="953" spans="1:6">
      <c r="A953">
        <v>28302051</v>
      </c>
      <c r="B953" t="s">
        <v>1957</v>
      </c>
      <c r="C953" s="23">
        <v>-966689.33</v>
      </c>
      <c r="D953" s="392"/>
    </row>
    <row r="954" spans="1:6">
      <c r="A954">
        <v>28302061</v>
      </c>
      <c r="B954" t="s">
        <v>1976</v>
      </c>
      <c r="C954" s="23">
        <v>-4493505.75</v>
      </c>
      <c r="D954" s="392"/>
    </row>
    <row r="955" spans="1:6">
      <c r="A955">
        <v>43800003</v>
      </c>
      <c r="B955" t="s">
        <v>953</v>
      </c>
      <c r="C955" s="23">
        <v>97488826.780000001</v>
      </c>
      <c r="D955" s="392"/>
    </row>
    <row r="956" spans="1:6">
      <c r="A956">
        <v>43900003</v>
      </c>
      <c r="B956" t="s">
        <v>672</v>
      </c>
      <c r="C956" s="23">
        <v>5848610</v>
      </c>
      <c r="D956" s="392"/>
    </row>
    <row r="957" spans="1:6">
      <c r="A957" s="387" t="s">
        <v>191</v>
      </c>
      <c r="C957" s="23">
        <v>-160919863.84</v>
      </c>
      <c r="D957" s="392"/>
      <c r="F957" s="387"/>
    </row>
    <row r="958" spans="1:6">
      <c r="D958" s="392"/>
    </row>
    <row r="959" spans="1:6">
      <c r="D959" s="392"/>
    </row>
    <row r="960" spans="1:6">
      <c r="D960" s="392"/>
    </row>
    <row r="961" spans="4:4">
      <c r="D961" s="392"/>
    </row>
    <row r="962" spans="4:4">
      <c r="D962" s="392"/>
    </row>
    <row r="963" spans="4:4">
      <c r="D963" s="392"/>
    </row>
    <row r="964" spans="4:4">
      <c r="D964" s="392"/>
    </row>
    <row r="965" spans="4:4">
      <c r="D965" s="392"/>
    </row>
    <row r="966" spans="4:4">
      <c r="D966" s="392"/>
    </row>
    <row r="967" spans="4:4">
      <c r="D967" s="392"/>
    </row>
    <row r="968" spans="4:4">
      <c r="D968" s="392"/>
    </row>
    <row r="969" spans="4:4">
      <c r="D969" s="392"/>
    </row>
    <row r="970" spans="4:4">
      <c r="D970" s="392"/>
    </row>
    <row r="971" spans="4:4">
      <c r="D971" s="392"/>
    </row>
    <row r="972" spans="4:4">
      <c r="D972" s="392"/>
    </row>
    <row r="973" spans="4:4">
      <c r="D973" s="392"/>
    </row>
    <row r="974" spans="4:4">
      <c r="D974" s="392"/>
    </row>
    <row r="975" spans="4:4">
      <c r="D975" s="392"/>
    </row>
    <row r="976" spans="4:4">
      <c r="D976" s="392"/>
    </row>
    <row r="977" spans="4:4">
      <c r="D977" s="392"/>
    </row>
    <row r="978" spans="4:4">
      <c r="D978" s="392"/>
    </row>
    <row r="979" spans="4:4">
      <c r="D979" s="392"/>
    </row>
    <row r="980" spans="4:4">
      <c r="D980" s="392"/>
    </row>
    <row r="981" spans="4:4">
      <c r="D981" s="392"/>
    </row>
    <row r="982" spans="4:4">
      <c r="D982" s="392"/>
    </row>
    <row r="983" spans="4:4">
      <c r="D983" s="392"/>
    </row>
    <row r="984" spans="4:4">
      <c r="D984" s="392"/>
    </row>
    <row r="985" spans="4:4">
      <c r="D985" s="392"/>
    </row>
    <row r="986" spans="4:4">
      <c r="D986" s="392"/>
    </row>
    <row r="987" spans="4:4">
      <c r="D987" s="392"/>
    </row>
    <row r="988" spans="4:4">
      <c r="D988" s="392"/>
    </row>
    <row r="989" spans="4:4">
      <c r="D989" s="392"/>
    </row>
    <row r="990" spans="4:4">
      <c r="D990" s="392"/>
    </row>
    <row r="991" spans="4:4">
      <c r="D991" s="392"/>
    </row>
    <row r="993" spans="4:4">
      <c r="D993" s="392"/>
    </row>
    <row r="998" spans="4:4">
      <c r="D998" s="392"/>
    </row>
    <row r="999" spans="4:4">
      <c r="D999" s="392"/>
    </row>
    <row r="1000" spans="4:4">
      <c r="D1000" s="392"/>
    </row>
    <row r="1001" spans="4:4">
      <c r="D1001" s="392"/>
    </row>
    <row r="1003" spans="4:4">
      <c r="D1003" s="392"/>
    </row>
    <row r="1004" spans="4:4">
      <c r="D1004" s="392"/>
    </row>
    <row r="1005" spans="4:4">
      <c r="D1005" s="392"/>
    </row>
    <row r="1006" spans="4:4">
      <c r="D1006" s="392"/>
    </row>
    <row r="1007" spans="4:4">
      <c r="D1007" s="392"/>
    </row>
    <row r="1008" spans="4:4">
      <c r="D1008" s="392"/>
    </row>
    <row r="1009" spans="4:4">
      <c r="D1009" s="392"/>
    </row>
    <row r="1010" spans="4:4">
      <c r="D1010" s="392"/>
    </row>
    <row r="1011" spans="4:4">
      <c r="D1011" s="392"/>
    </row>
    <row r="1013" spans="4:4">
      <c r="D1013" s="392"/>
    </row>
    <row r="1014" spans="4:4">
      <c r="D1014" s="392"/>
    </row>
    <row r="1015" spans="4:4">
      <c r="D1015" s="392"/>
    </row>
    <row r="1016" spans="4:4">
      <c r="D1016" s="392"/>
    </row>
    <row r="1017" spans="4:4">
      <c r="D1017" s="392"/>
    </row>
    <row r="1018" spans="4:4">
      <c r="D1018" s="392"/>
    </row>
    <row r="1019" spans="4:4">
      <c r="D1019" s="392"/>
    </row>
    <row r="1020" spans="4:4">
      <c r="D1020" s="392"/>
    </row>
    <row r="1021" spans="4:4">
      <c r="D1021" s="392"/>
    </row>
    <row r="1022" spans="4:4">
      <c r="D1022" s="392"/>
    </row>
    <row r="1023" spans="4:4">
      <c r="D1023" s="392"/>
    </row>
    <row r="1024" spans="4:4">
      <c r="D1024" s="392"/>
    </row>
    <row r="1025" spans="4:4">
      <c r="D1025" s="392"/>
    </row>
    <row r="1026" spans="4:4">
      <c r="D1026" s="392"/>
    </row>
    <row r="1027" spans="4:4">
      <c r="D1027" s="392"/>
    </row>
    <row r="1028" spans="4:4">
      <c r="D1028" s="392"/>
    </row>
    <row r="1029" spans="4:4">
      <c r="D1029" s="392"/>
    </row>
    <row r="1030" spans="4:4">
      <c r="D1030" s="392"/>
    </row>
    <row r="1031" spans="4:4">
      <c r="D1031" s="392"/>
    </row>
    <row r="1032" spans="4:4">
      <c r="D1032" s="392"/>
    </row>
    <row r="1033" spans="4:4">
      <c r="D1033" s="392"/>
    </row>
    <row r="1034" spans="4:4">
      <c r="D1034" s="392"/>
    </row>
    <row r="1035" spans="4:4">
      <c r="D1035" s="392"/>
    </row>
    <row r="1036" spans="4:4">
      <c r="D1036" s="392"/>
    </row>
    <row r="1037" spans="4:4">
      <c r="D1037" s="392"/>
    </row>
    <row r="1038" spans="4:4">
      <c r="D1038" s="392"/>
    </row>
    <row r="1039" spans="4:4">
      <c r="D1039" s="392"/>
    </row>
    <row r="1040" spans="4:4">
      <c r="D1040" s="392"/>
    </row>
    <row r="1041" spans="4:4">
      <c r="D1041" s="392"/>
    </row>
    <row r="1042" spans="4:4">
      <c r="D1042" s="392"/>
    </row>
    <row r="1043" spans="4:4">
      <c r="D1043" s="392"/>
    </row>
    <row r="1044" spans="4:4">
      <c r="D1044" s="392"/>
    </row>
    <row r="1045" spans="4:4">
      <c r="D1045" s="392"/>
    </row>
    <row r="1046" spans="4:4">
      <c r="D1046" s="392"/>
    </row>
    <row r="1047" spans="4:4">
      <c r="D1047" s="392"/>
    </row>
    <row r="1048" spans="4:4">
      <c r="D1048" s="392"/>
    </row>
    <row r="1049" spans="4:4">
      <c r="D1049" s="392"/>
    </row>
    <row r="1050" spans="4:4">
      <c r="D1050" s="392"/>
    </row>
    <row r="1051" spans="4:4">
      <c r="D1051" s="392"/>
    </row>
    <row r="1052" spans="4:4">
      <c r="D1052" s="392"/>
    </row>
    <row r="1053" spans="4:4">
      <c r="D1053" s="392"/>
    </row>
    <row r="1054" spans="4:4">
      <c r="D1054" s="392"/>
    </row>
    <row r="1055" spans="4:4">
      <c r="D1055" s="392"/>
    </row>
    <row r="1056" spans="4:4">
      <c r="D1056" s="392"/>
    </row>
    <row r="1057" spans="4:4">
      <c r="D1057" s="392"/>
    </row>
    <row r="1058" spans="4:4">
      <c r="D1058" s="392"/>
    </row>
    <row r="1059" spans="4:4">
      <c r="D1059" s="392"/>
    </row>
    <row r="1060" spans="4:4">
      <c r="D1060" s="392"/>
    </row>
    <row r="1061" spans="4:4">
      <c r="D1061" s="392"/>
    </row>
    <row r="1062" spans="4:4">
      <c r="D1062" s="392"/>
    </row>
    <row r="1063" spans="4:4">
      <c r="D1063" s="392"/>
    </row>
    <row r="1064" spans="4:4">
      <c r="D1064" s="392"/>
    </row>
    <row r="1065" spans="4:4">
      <c r="D1065" s="392"/>
    </row>
    <row r="1066" spans="4:4">
      <c r="D1066" s="392"/>
    </row>
    <row r="1067" spans="4:4">
      <c r="D1067" s="392"/>
    </row>
    <row r="1068" spans="4:4">
      <c r="D1068" s="392"/>
    </row>
    <row r="1069" spans="4:4">
      <c r="D1069" s="392"/>
    </row>
    <row r="1070" spans="4:4">
      <c r="D1070" s="392"/>
    </row>
    <row r="1071" spans="4:4">
      <c r="D1071" s="392"/>
    </row>
    <row r="1072" spans="4:4">
      <c r="D1072" s="392"/>
    </row>
    <row r="1073" spans="4:4">
      <c r="D1073" s="392"/>
    </row>
    <row r="1074" spans="4:4">
      <c r="D1074" s="392"/>
    </row>
    <row r="1075" spans="4:4">
      <c r="D1075" s="392"/>
    </row>
    <row r="1076" spans="4:4">
      <c r="D1076" s="392"/>
    </row>
    <row r="1077" spans="4:4">
      <c r="D1077" s="392"/>
    </row>
    <row r="1078" spans="4:4">
      <c r="D1078" s="392"/>
    </row>
    <row r="1079" spans="4:4">
      <c r="D1079" s="392"/>
    </row>
    <row r="1080" spans="4:4">
      <c r="D1080" s="392"/>
    </row>
    <row r="1081" spans="4:4">
      <c r="D1081" s="392"/>
    </row>
    <row r="1082" spans="4:4">
      <c r="D1082" s="392"/>
    </row>
    <row r="1083" spans="4:4">
      <c r="D1083" s="392"/>
    </row>
    <row r="1084" spans="4:4">
      <c r="D1084" s="392"/>
    </row>
    <row r="1085" spans="4:4">
      <c r="D1085" s="392"/>
    </row>
    <row r="1086" spans="4:4">
      <c r="D1086" s="392"/>
    </row>
    <row r="1087" spans="4:4">
      <c r="D1087" s="392"/>
    </row>
    <row r="1088" spans="4:4">
      <c r="D1088" s="392"/>
    </row>
    <row r="1089" spans="4:4">
      <c r="D1089" s="392"/>
    </row>
    <row r="1090" spans="4:4">
      <c r="D1090" s="392"/>
    </row>
    <row r="1091" spans="4:4">
      <c r="D1091" s="392"/>
    </row>
    <row r="1092" spans="4:4">
      <c r="D1092" s="392"/>
    </row>
    <row r="1093" spans="4:4">
      <c r="D1093" s="392"/>
    </row>
    <row r="1094" spans="4:4">
      <c r="D1094" s="392"/>
    </row>
    <row r="1095" spans="4:4">
      <c r="D1095" s="392"/>
    </row>
    <row r="1096" spans="4:4">
      <c r="D1096" s="392"/>
    </row>
    <row r="1097" spans="4:4">
      <c r="D1097" s="392"/>
    </row>
    <row r="1098" spans="4:4">
      <c r="D1098" s="392"/>
    </row>
    <row r="1099" spans="4:4">
      <c r="D1099" s="392"/>
    </row>
    <row r="1100" spans="4:4">
      <c r="D1100" s="392"/>
    </row>
    <row r="1101" spans="4:4">
      <c r="D1101" s="392"/>
    </row>
    <row r="1103" spans="4:4">
      <c r="D1103" s="392"/>
    </row>
    <row r="1104" spans="4:4">
      <c r="D1104" s="392"/>
    </row>
    <row r="1105" spans="4:4">
      <c r="D1105" s="392"/>
    </row>
    <row r="1106" spans="4:4">
      <c r="D1106" s="392"/>
    </row>
    <row r="1107" spans="4:4">
      <c r="D1107" s="392"/>
    </row>
    <row r="1108" spans="4:4">
      <c r="D1108" s="392"/>
    </row>
    <row r="1109" spans="4:4">
      <c r="D1109" s="392"/>
    </row>
    <row r="1110" spans="4:4">
      <c r="D1110" s="392"/>
    </row>
    <row r="1111" spans="4:4">
      <c r="D1111" s="392"/>
    </row>
    <row r="1112" spans="4:4">
      <c r="D1112" s="392"/>
    </row>
    <row r="1113" spans="4:4">
      <c r="D1113" s="392"/>
    </row>
    <row r="1114" spans="4:4">
      <c r="D1114" s="392"/>
    </row>
    <row r="1115" spans="4:4">
      <c r="D1115" s="392"/>
    </row>
    <row r="1116" spans="4:4">
      <c r="D1116" s="392"/>
    </row>
    <row r="1117" spans="4:4">
      <c r="D1117" s="392"/>
    </row>
    <row r="1118" spans="4:4">
      <c r="D1118" s="392"/>
    </row>
    <row r="1119" spans="4:4">
      <c r="D1119" s="392"/>
    </row>
    <row r="1120" spans="4:4">
      <c r="D1120" s="392"/>
    </row>
    <row r="1121" spans="4:4">
      <c r="D1121" s="392"/>
    </row>
    <row r="1122" spans="4:4">
      <c r="D1122" s="392"/>
    </row>
    <row r="1123" spans="4:4">
      <c r="D1123" s="392"/>
    </row>
    <row r="1124" spans="4:4">
      <c r="D1124" s="392"/>
    </row>
    <row r="1125" spans="4:4">
      <c r="D1125" s="392"/>
    </row>
    <row r="1126" spans="4:4">
      <c r="D1126" s="392"/>
    </row>
    <row r="1127" spans="4:4">
      <c r="D1127" s="392"/>
    </row>
    <row r="1128" spans="4:4">
      <c r="D1128" s="392"/>
    </row>
    <row r="1129" spans="4:4">
      <c r="D1129" s="392"/>
    </row>
    <row r="1130" spans="4:4">
      <c r="D1130" s="392"/>
    </row>
    <row r="1131" spans="4:4">
      <c r="D1131" s="392"/>
    </row>
    <row r="1132" spans="4:4">
      <c r="D1132" s="392"/>
    </row>
    <row r="1133" spans="4:4">
      <c r="D1133" s="392"/>
    </row>
    <row r="1134" spans="4:4">
      <c r="D1134" s="392"/>
    </row>
    <row r="1135" spans="4:4">
      <c r="D1135" s="392"/>
    </row>
    <row r="1136" spans="4:4">
      <c r="D1136" s="392"/>
    </row>
    <row r="1137" spans="4:4">
      <c r="D1137" s="392"/>
    </row>
    <row r="1138" spans="4:4">
      <c r="D1138" s="392"/>
    </row>
    <row r="1139" spans="4:4">
      <c r="D1139" s="392"/>
    </row>
    <row r="1140" spans="4:4">
      <c r="D1140" s="392"/>
    </row>
    <row r="1141" spans="4:4">
      <c r="D1141" s="392"/>
    </row>
    <row r="1142" spans="4:4">
      <c r="D1142" s="392"/>
    </row>
    <row r="1143" spans="4:4">
      <c r="D1143" s="392"/>
    </row>
    <row r="1144" spans="4:4">
      <c r="D1144" s="392"/>
    </row>
    <row r="1145" spans="4:4">
      <c r="D1145" s="392"/>
    </row>
    <row r="1146" spans="4:4">
      <c r="D1146" s="392"/>
    </row>
    <row r="1147" spans="4:4">
      <c r="D1147" s="392"/>
    </row>
    <row r="1148" spans="4:4">
      <c r="D1148" s="392"/>
    </row>
    <row r="1149" spans="4:4">
      <c r="D1149" s="392"/>
    </row>
    <row r="1150" spans="4:4">
      <c r="D1150" s="392"/>
    </row>
    <row r="1151" spans="4:4">
      <c r="D1151" s="392"/>
    </row>
    <row r="1152" spans="4:4">
      <c r="D1152" s="392"/>
    </row>
    <row r="1153" spans="4:4">
      <c r="D1153" s="392"/>
    </row>
    <row r="1154" spans="4:4">
      <c r="D1154" s="392"/>
    </row>
    <row r="1155" spans="4:4">
      <c r="D1155" s="392"/>
    </row>
    <row r="1156" spans="4:4">
      <c r="D1156" s="392"/>
    </row>
    <row r="1157" spans="4:4">
      <c r="D1157" s="392"/>
    </row>
    <row r="1158" spans="4:4">
      <c r="D1158" s="392"/>
    </row>
    <row r="1159" spans="4:4">
      <c r="D1159" s="392"/>
    </row>
    <row r="1161" spans="4:4">
      <c r="D1161" s="392"/>
    </row>
    <row r="1166" spans="4:4">
      <c r="D1166" s="392"/>
    </row>
    <row r="1167" spans="4:4">
      <c r="D1167" s="392"/>
    </row>
    <row r="1168" spans="4:4">
      <c r="D1168" s="392"/>
    </row>
    <row r="1169" spans="4:4">
      <c r="D1169" s="392"/>
    </row>
    <row r="1170" spans="4:4">
      <c r="D1170" s="392"/>
    </row>
    <row r="1171" spans="4:4">
      <c r="D1171" s="392"/>
    </row>
    <row r="1172" spans="4:4">
      <c r="D1172" s="392"/>
    </row>
    <row r="1173" spans="4:4">
      <c r="D1173" s="392"/>
    </row>
    <row r="1174" spans="4:4">
      <c r="D1174" s="392"/>
    </row>
    <row r="1175" spans="4:4">
      <c r="D1175" s="392"/>
    </row>
    <row r="1176" spans="4:4">
      <c r="D1176" s="392"/>
    </row>
    <row r="1177" spans="4:4">
      <c r="D1177" s="392"/>
    </row>
    <row r="1178" spans="4:4">
      <c r="D1178" s="392"/>
    </row>
    <row r="1179" spans="4:4">
      <c r="D1179" s="392"/>
    </row>
    <row r="1180" spans="4:4">
      <c r="D1180" s="392"/>
    </row>
    <row r="1181" spans="4:4">
      <c r="D1181" s="392"/>
    </row>
    <row r="1182" spans="4:4">
      <c r="D1182" s="392"/>
    </row>
    <row r="1183" spans="4:4">
      <c r="D1183" s="392"/>
    </row>
    <row r="1184" spans="4:4">
      <c r="D1184" s="392"/>
    </row>
    <row r="1185" spans="4:4">
      <c r="D1185" s="392"/>
    </row>
    <row r="1186" spans="4:4">
      <c r="D1186" s="392"/>
    </row>
    <row r="1187" spans="4:4">
      <c r="D1187" s="392"/>
    </row>
    <row r="1188" spans="4:4">
      <c r="D1188" s="392"/>
    </row>
    <row r="1189" spans="4:4">
      <c r="D1189" s="392"/>
    </row>
    <row r="1191" spans="4:4">
      <c r="D1191" s="392"/>
    </row>
    <row r="1192" spans="4:4">
      <c r="D1192" s="392"/>
    </row>
    <row r="1193" spans="4:4">
      <c r="D1193" s="392"/>
    </row>
    <row r="1194" spans="4:4">
      <c r="D1194" s="392"/>
    </row>
    <row r="1195" spans="4:4">
      <c r="D1195" s="392"/>
    </row>
    <row r="1196" spans="4:4">
      <c r="D1196" s="392"/>
    </row>
    <row r="1197" spans="4:4">
      <c r="D1197" s="392"/>
    </row>
    <row r="1198" spans="4:4">
      <c r="D1198" s="392"/>
    </row>
    <row r="1200" spans="4:4">
      <c r="D1200" s="392"/>
    </row>
    <row r="1201" spans="4:4">
      <c r="D1201" s="392"/>
    </row>
    <row r="1202" spans="4:4">
      <c r="D1202" s="392"/>
    </row>
    <row r="1203" spans="4:4">
      <c r="D1203" s="392"/>
    </row>
    <row r="1204" spans="4:4">
      <c r="D1204" s="392"/>
    </row>
    <row r="1205" spans="4:4">
      <c r="D1205" s="392"/>
    </row>
    <row r="1206" spans="4:4">
      <c r="D1206" s="392"/>
    </row>
    <row r="1207" spans="4:4">
      <c r="D1207" s="392"/>
    </row>
    <row r="1209" spans="4:4">
      <c r="D1209" s="392"/>
    </row>
    <row r="1210" spans="4:4">
      <c r="D1210" s="392"/>
    </row>
    <row r="1211" spans="4:4">
      <c r="D1211" s="392"/>
    </row>
    <row r="1212" spans="4:4">
      <c r="D1212" s="392"/>
    </row>
    <row r="1213" spans="4:4">
      <c r="D1213" s="392"/>
    </row>
    <row r="1214" spans="4:4">
      <c r="D1214" s="392"/>
    </row>
    <row r="1215" spans="4:4">
      <c r="D1215" s="392"/>
    </row>
    <row r="1216" spans="4:4">
      <c r="D1216" s="392"/>
    </row>
    <row r="1220" spans="4:4">
      <c r="D1220" s="392"/>
    </row>
    <row r="1221" spans="4:4">
      <c r="D1221" s="392"/>
    </row>
    <row r="1222" spans="4:4">
      <c r="D1222" s="392"/>
    </row>
    <row r="1223" spans="4:4">
      <c r="D1223" s="392"/>
    </row>
    <row r="1224" spans="4:4">
      <c r="D1224" s="392"/>
    </row>
    <row r="1225" spans="4:4">
      <c r="D1225" s="392"/>
    </row>
    <row r="1226" spans="4:4">
      <c r="D1226" s="392"/>
    </row>
    <row r="1227" spans="4:4">
      <c r="D1227" s="392"/>
    </row>
    <row r="1228" spans="4:4">
      <c r="D1228" s="392"/>
    </row>
    <row r="1229" spans="4:4">
      <c r="D1229" s="392"/>
    </row>
    <row r="1230" spans="4:4">
      <c r="D1230" s="392"/>
    </row>
    <row r="1231" spans="4:4">
      <c r="D1231" s="392"/>
    </row>
    <row r="1232" spans="4:4">
      <c r="D1232" s="392"/>
    </row>
    <row r="1233" spans="4:4">
      <c r="D1233" s="392"/>
    </row>
    <row r="1234" spans="4:4">
      <c r="D1234" s="392"/>
    </row>
    <row r="1235" spans="4:4">
      <c r="D1235" s="392"/>
    </row>
    <row r="1236" spans="4:4">
      <c r="D1236" s="392"/>
    </row>
    <row r="1237" spans="4:4">
      <c r="D1237" s="392"/>
    </row>
    <row r="1238" spans="4:4">
      <c r="D1238" s="392"/>
    </row>
    <row r="1239" spans="4:4">
      <c r="D1239" s="392"/>
    </row>
    <row r="1240" spans="4:4">
      <c r="D1240" s="392"/>
    </row>
    <row r="1241" spans="4:4">
      <c r="D1241" s="392"/>
    </row>
    <row r="1242" spans="4:4">
      <c r="D1242" s="392"/>
    </row>
    <row r="1243" spans="4:4">
      <c r="D1243" s="392"/>
    </row>
    <row r="1244" spans="4:4">
      <c r="D1244" s="392"/>
    </row>
    <row r="1245" spans="4:4">
      <c r="D1245" s="392"/>
    </row>
    <row r="1246" spans="4:4">
      <c r="D1246" s="392"/>
    </row>
    <row r="1247" spans="4:4">
      <c r="D1247" s="392"/>
    </row>
    <row r="1249" spans="4:4">
      <c r="D1249" s="392"/>
    </row>
    <row r="1251" spans="4:4">
      <c r="D1251" s="392"/>
    </row>
    <row r="1266" spans="4:4">
      <c r="D1266" s="392"/>
    </row>
    <row r="1267" spans="4:4">
      <c r="D1267" s="392"/>
    </row>
    <row r="1268" spans="4:4">
      <c r="D1268" s="392"/>
    </row>
    <row r="1269" spans="4:4">
      <c r="D1269" s="392"/>
    </row>
    <row r="1270" spans="4:4">
      <c r="D1270" s="392"/>
    </row>
    <row r="1271" spans="4:4">
      <c r="D1271" s="392"/>
    </row>
    <row r="1272" spans="4:4">
      <c r="D1272" s="392"/>
    </row>
    <row r="1273" spans="4:4">
      <c r="D1273" s="392"/>
    </row>
    <row r="1274" spans="4:4">
      <c r="D1274" s="392"/>
    </row>
    <row r="1275" spans="4:4">
      <c r="D1275" s="392"/>
    </row>
    <row r="1276" spans="4:4">
      <c r="D1276" s="392"/>
    </row>
    <row r="1277" spans="4:4">
      <c r="D1277" s="392"/>
    </row>
    <row r="1278" spans="4:4">
      <c r="D1278" s="392"/>
    </row>
    <row r="1279" spans="4:4">
      <c r="D1279" s="392"/>
    </row>
    <row r="1280" spans="4:4">
      <c r="D1280" s="392"/>
    </row>
    <row r="1281" spans="4:4">
      <c r="D1281" s="392"/>
    </row>
    <row r="1282" spans="4:4">
      <c r="D1282" s="392"/>
    </row>
    <row r="1283" spans="4:4">
      <c r="D1283" s="392"/>
    </row>
    <row r="1284" spans="4:4">
      <c r="D1284" s="392"/>
    </row>
    <row r="1285" spans="4:4">
      <c r="D1285" s="392"/>
    </row>
    <row r="1286" spans="4:4">
      <c r="D1286" s="392"/>
    </row>
    <row r="1287" spans="4:4">
      <c r="D1287" s="392"/>
    </row>
    <row r="1288" spans="4:4">
      <c r="D1288" s="392"/>
    </row>
    <row r="1289" spans="4:4">
      <c r="D1289" s="392"/>
    </row>
    <row r="1290" spans="4:4">
      <c r="D1290" s="392"/>
    </row>
    <row r="1291" spans="4:4">
      <c r="D1291" s="392"/>
    </row>
    <row r="1292" spans="4:4">
      <c r="D1292" s="392"/>
    </row>
    <row r="1293" spans="4:4">
      <c r="D1293" s="392"/>
    </row>
    <row r="1294" spans="4:4">
      <c r="D1294" s="392"/>
    </row>
    <row r="1295" spans="4:4">
      <c r="D1295" s="392"/>
    </row>
    <row r="1296" spans="4:4">
      <c r="D1296" s="392"/>
    </row>
    <row r="1297" spans="4:4">
      <c r="D1297" s="392"/>
    </row>
    <row r="1298" spans="4:4">
      <c r="D1298" s="392"/>
    </row>
    <row r="1299" spans="4:4">
      <c r="D1299" s="392"/>
    </row>
    <row r="1300" spans="4:4">
      <c r="D1300" s="392"/>
    </row>
    <row r="1301" spans="4:4">
      <c r="D1301" s="392"/>
    </row>
    <row r="1302" spans="4:4">
      <c r="D1302" s="392"/>
    </row>
    <row r="1303" spans="4:4">
      <c r="D1303" s="392"/>
    </row>
    <row r="1304" spans="4:4">
      <c r="D1304" s="392"/>
    </row>
    <row r="1305" spans="4:4">
      <c r="D1305" s="392"/>
    </row>
    <row r="1306" spans="4:4">
      <c r="D1306" s="392"/>
    </row>
    <row r="1307" spans="4:4">
      <c r="D1307" s="392"/>
    </row>
    <row r="1308" spans="4:4">
      <c r="D1308" s="392"/>
    </row>
    <row r="1309" spans="4:4">
      <c r="D1309" s="392"/>
    </row>
    <row r="1310" spans="4:4">
      <c r="D1310" s="392"/>
    </row>
    <row r="1311" spans="4:4">
      <c r="D1311" s="392"/>
    </row>
    <row r="1312" spans="4:4">
      <c r="D1312" s="392"/>
    </row>
    <row r="1313" spans="4:4">
      <c r="D1313" s="392"/>
    </row>
    <row r="1314" spans="4:4">
      <c r="D1314" s="392"/>
    </row>
    <row r="1315" spans="4:4">
      <c r="D1315" s="392"/>
    </row>
    <row r="1316" spans="4:4">
      <c r="D1316" s="392"/>
    </row>
    <row r="1317" spans="4:4">
      <c r="D1317" s="392"/>
    </row>
    <row r="1318" spans="4:4">
      <c r="D1318" s="392"/>
    </row>
    <row r="1319" spans="4:4">
      <c r="D1319" s="392"/>
    </row>
    <row r="1320" spans="4:4">
      <c r="D1320" s="392"/>
    </row>
    <row r="1321" spans="4:4">
      <c r="D1321" s="392"/>
    </row>
    <row r="1322" spans="4:4">
      <c r="D1322" s="392"/>
    </row>
    <row r="1323" spans="4:4">
      <c r="D1323" s="392"/>
    </row>
    <row r="1324" spans="4:4">
      <c r="D1324" s="392"/>
    </row>
    <row r="1325" spans="4:4">
      <c r="D1325" s="392"/>
    </row>
    <row r="1326" spans="4:4">
      <c r="D1326" s="392"/>
    </row>
    <row r="1327" spans="4:4">
      <c r="D1327" s="392"/>
    </row>
    <row r="1328" spans="4:4">
      <c r="D1328" s="392"/>
    </row>
    <row r="1329" spans="4:4">
      <c r="D1329" s="392"/>
    </row>
    <row r="1330" spans="4:4">
      <c r="D1330" s="392"/>
    </row>
    <row r="1331" spans="4:4">
      <c r="D1331" s="392"/>
    </row>
    <row r="1332" spans="4:4">
      <c r="D1332" s="392"/>
    </row>
    <row r="1333" spans="4:4">
      <c r="D1333" s="392"/>
    </row>
    <row r="1334" spans="4:4">
      <c r="D1334" s="392"/>
    </row>
    <row r="1335" spans="4:4">
      <c r="D1335" s="392"/>
    </row>
    <row r="1336" spans="4:4">
      <c r="D1336" s="392"/>
    </row>
    <row r="1337" spans="4:4">
      <c r="D1337" s="392"/>
    </row>
    <row r="1338" spans="4:4">
      <c r="D1338" s="392"/>
    </row>
    <row r="1339" spans="4:4">
      <c r="D1339" s="392"/>
    </row>
    <row r="1340" spans="4:4">
      <c r="D1340" s="392"/>
    </row>
    <row r="1341" spans="4:4">
      <c r="D1341" s="392"/>
    </row>
    <row r="1342" spans="4:4">
      <c r="D1342" s="392"/>
    </row>
    <row r="1344" spans="4:4">
      <c r="D1344" s="392"/>
    </row>
    <row r="1345" spans="4:4">
      <c r="D1345" s="392"/>
    </row>
    <row r="1346" spans="4:4">
      <c r="D1346" s="392"/>
    </row>
    <row r="1347" spans="4:4">
      <c r="D1347" s="392"/>
    </row>
    <row r="1348" spans="4:4">
      <c r="D1348" s="392"/>
    </row>
    <row r="1349" spans="4:4">
      <c r="D1349" s="392"/>
    </row>
    <row r="1350" spans="4:4">
      <c r="D1350" s="392"/>
    </row>
    <row r="1351" spans="4:4">
      <c r="D1351" s="392"/>
    </row>
    <row r="1352" spans="4:4">
      <c r="D1352" s="392"/>
    </row>
    <row r="1353" spans="4:4">
      <c r="D1353" s="392"/>
    </row>
    <row r="1354" spans="4:4">
      <c r="D1354" s="392"/>
    </row>
    <row r="1355" spans="4:4">
      <c r="D1355" s="392"/>
    </row>
    <row r="1356" spans="4:4">
      <c r="D1356" s="392"/>
    </row>
    <row r="1357" spans="4:4">
      <c r="D1357" s="392"/>
    </row>
    <row r="1358" spans="4:4">
      <c r="D1358" s="392"/>
    </row>
    <row r="1359" spans="4:4">
      <c r="D1359" s="392"/>
    </row>
    <row r="1360" spans="4:4">
      <c r="D1360" s="392"/>
    </row>
    <row r="1361" spans="4:4">
      <c r="D1361" s="392"/>
    </row>
    <row r="1362" spans="4:4">
      <c r="D1362" s="392"/>
    </row>
    <row r="1363" spans="4:4">
      <c r="D1363" s="392"/>
    </row>
    <row r="1364" spans="4:4">
      <c r="D1364" s="392"/>
    </row>
    <row r="1365" spans="4:4">
      <c r="D1365" s="392"/>
    </row>
    <row r="1366" spans="4:4">
      <c r="D1366" s="392"/>
    </row>
    <row r="1367" spans="4:4">
      <c r="D1367" s="392"/>
    </row>
    <row r="1368" spans="4:4">
      <c r="D1368" s="392"/>
    </row>
    <row r="1369" spans="4:4">
      <c r="D1369" s="392"/>
    </row>
    <row r="1370" spans="4:4">
      <c r="D1370" s="392"/>
    </row>
    <row r="1371" spans="4:4">
      <c r="D1371" s="392"/>
    </row>
    <row r="1372" spans="4:4">
      <c r="D1372" s="392"/>
    </row>
    <row r="1373" spans="4:4">
      <c r="D1373" s="392"/>
    </row>
    <row r="1374" spans="4:4">
      <c r="D1374" s="392"/>
    </row>
    <row r="1375" spans="4:4">
      <c r="D1375" s="392"/>
    </row>
    <row r="1376" spans="4:4">
      <c r="D1376" s="392"/>
    </row>
    <row r="1377" spans="4:4">
      <c r="D1377" s="392"/>
    </row>
    <row r="1378" spans="4:4">
      <c r="D1378" s="392"/>
    </row>
    <row r="1379" spans="4:4">
      <c r="D1379" s="392"/>
    </row>
    <row r="1380" spans="4:4">
      <c r="D1380" s="392"/>
    </row>
    <row r="1381" spans="4:4">
      <c r="D1381" s="392"/>
    </row>
    <row r="1382" spans="4:4">
      <c r="D1382" s="392"/>
    </row>
    <row r="1383" spans="4:4">
      <c r="D1383" s="392"/>
    </row>
    <row r="1384" spans="4:4">
      <c r="D1384" s="392"/>
    </row>
    <row r="1385" spans="4:4">
      <c r="D1385" s="392"/>
    </row>
    <row r="1386" spans="4:4">
      <c r="D1386" s="392"/>
    </row>
    <row r="1387" spans="4:4">
      <c r="D1387" s="392"/>
    </row>
    <row r="1388" spans="4:4">
      <c r="D1388" s="392"/>
    </row>
    <row r="1389" spans="4:4">
      <c r="D1389" s="392"/>
    </row>
    <row r="1390" spans="4:4">
      <c r="D1390" s="392"/>
    </row>
    <row r="1391" spans="4:4">
      <c r="D1391" s="392"/>
    </row>
    <row r="1392" spans="4:4">
      <c r="D1392" s="392"/>
    </row>
    <row r="1393" spans="4:4">
      <c r="D1393" s="392"/>
    </row>
    <row r="1394" spans="4:4">
      <c r="D1394" s="392"/>
    </row>
    <row r="1395" spans="4:4">
      <c r="D1395" s="392"/>
    </row>
    <row r="1396" spans="4:4">
      <c r="D1396" s="392"/>
    </row>
    <row r="1397" spans="4:4">
      <c r="D1397" s="392"/>
    </row>
    <row r="1398" spans="4:4">
      <c r="D1398" s="392"/>
    </row>
    <row r="1399" spans="4:4">
      <c r="D1399" s="392"/>
    </row>
    <row r="1400" spans="4:4">
      <c r="D1400" s="392"/>
    </row>
    <row r="1401" spans="4:4">
      <c r="D1401" s="392"/>
    </row>
    <row r="1402" spans="4:4">
      <c r="D1402" s="392"/>
    </row>
    <row r="1403" spans="4:4">
      <c r="D1403" s="392"/>
    </row>
    <row r="1404" spans="4:4">
      <c r="D1404" s="392"/>
    </row>
    <row r="1422" spans="4:4">
      <c r="D1422" s="392"/>
    </row>
    <row r="1423" spans="4:4">
      <c r="D1423" s="392"/>
    </row>
    <row r="1424" spans="4:4">
      <c r="D1424" s="392"/>
    </row>
    <row r="1427" spans="4:4">
      <c r="D1427" s="392"/>
    </row>
    <row r="1429" spans="4:4">
      <c r="D1429" s="392"/>
    </row>
    <row r="1430" spans="4:4">
      <c r="D1430" s="392"/>
    </row>
    <row r="1431" spans="4:4">
      <c r="D1431" s="392"/>
    </row>
    <row r="1432" spans="4:4">
      <c r="D1432" s="392"/>
    </row>
    <row r="1433" spans="4:4">
      <c r="D1433" s="392"/>
    </row>
    <row r="1434" spans="4:4">
      <c r="D1434" s="392"/>
    </row>
    <row r="1435" spans="4:4">
      <c r="D1435" s="392"/>
    </row>
    <row r="1436" spans="4:4">
      <c r="D1436" s="392"/>
    </row>
    <row r="1437" spans="4:4">
      <c r="D1437" s="392"/>
    </row>
    <row r="1438" spans="4:4">
      <c r="D1438" s="392"/>
    </row>
    <row r="1439" spans="4:4">
      <c r="D1439" s="392"/>
    </row>
    <row r="1440" spans="4:4">
      <c r="D1440" s="392"/>
    </row>
    <row r="1441" spans="4:4">
      <c r="D1441" s="392"/>
    </row>
    <row r="1442" spans="4:4">
      <c r="D1442" s="392"/>
    </row>
    <row r="1443" spans="4:4">
      <c r="D1443" s="392"/>
    </row>
    <row r="1444" spans="4:4">
      <c r="D1444" s="392"/>
    </row>
    <row r="1445" spans="4:4">
      <c r="D1445" s="392"/>
    </row>
    <row r="1446" spans="4:4">
      <c r="D1446" s="392"/>
    </row>
    <row r="1447" spans="4:4">
      <c r="D1447" s="392"/>
    </row>
    <row r="1448" spans="4:4">
      <c r="D1448" s="392"/>
    </row>
    <row r="1449" spans="4:4">
      <c r="D1449" s="392"/>
    </row>
    <row r="1450" spans="4:4">
      <c r="D1450" s="392"/>
    </row>
    <row r="1451" spans="4:4">
      <c r="D1451" s="392"/>
    </row>
    <row r="1452" spans="4:4">
      <c r="D1452" s="392"/>
    </row>
    <row r="1453" spans="4:4">
      <c r="D1453" s="392"/>
    </row>
    <row r="1454" spans="4:4">
      <c r="D1454" s="392"/>
    </row>
    <row r="1455" spans="4:4">
      <c r="D1455" s="392"/>
    </row>
    <row r="1456" spans="4:4">
      <c r="D1456" s="392"/>
    </row>
    <row r="1457" spans="4:4">
      <c r="D1457" s="392"/>
    </row>
    <row r="1458" spans="4:4">
      <c r="D1458" s="392"/>
    </row>
    <row r="1459" spans="4:4">
      <c r="D1459" s="392"/>
    </row>
    <row r="1460" spans="4:4">
      <c r="D1460" s="392"/>
    </row>
    <row r="1461" spans="4:4">
      <c r="D1461" s="392"/>
    </row>
    <row r="1462" spans="4:4">
      <c r="D1462" s="392"/>
    </row>
    <row r="1463" spans="4:4">
      <c r="D1463" s="392"/>
    </row>
    <row r="1464" spans="4:4">
      <c r="D1464" s="392"/>
    </row>
    <row r="1465" spans="4:4">
      <c r="D1465" s="392"/>
    </row>
    <row r="1466" spans="4:4">
      <c r="D1466" s="392"/>
    </row>
    <row r="1467" spans="4:4">
      <c r="D1467" s="392"/>
    </row>
    <row r="1468" spans="4:4">
      <c r="D1468" s="392"/>
    </row>
    <row r="1469" spans="4:4">
      <c r="D1469" s="392"/>
    </row>
    <row r="1470" spans="4:4">
      <c r="D1470" s="392"/>
    </row>
    <row r="1471" spans="4:4">
      <c r="D1471" s="392"/>
    </row>
    <row r="1472" spans="4:4">
      <c r="D1472" s="392"/>
    </row>
    <row r="1473" spans="4:4">
      <c r="D1473" s="392"/>
    </row>
    <row r="1474" spans="4:4">
      <c r="D1474" s="392"/>
    </row>
    <row r="1475" spans="4:4">
      <c r="D1475" s="392"/>
    </row>
    <row r="1476" spans="4:4">
      <c r="D1476" s="392"/>
    </row>
    <row r="1477" spans="4:4">
      <c r="D1477" s="392"/>
    </row>
    <row r="1479" spans="4:4">
      <c r="D1479" s="392"/>
    </row>
    <row r="1480" spans="4:4">
      <c r="D1480" s="392"/>
    </row>
    <row r="1481" spans="4:4">
      <c r="D1481" s="392"/>
    </row>
    <row r="1482" spans="4:4">
      <c r="D1482" s="392"/>
    </row>
    <row r="1483" spans="4:4">
      <c r="D1483" s="392"/>
    </row>
    <row r="1484" spans="4:4">
      <c r="D1484" s="392"/>
    </row>
    <row r="1485" spans="4:4">
      <c r="D1485" s="392"/>
    </row>
    <row r="1486" spans="4:4">
      <c r="D1486" s="392"/>
    </row>
    <row r="1487" spans="4:4">
      <c r="D1487" s="392"/>
    </row>
    <row r="1488" spans="4:4">
      <c r="D1488" s="392"/>
    </row>
    <row r="1489" spans="4:4">
      <c r="D1489" s="392"/>
    </row>
    <row r="1490" spans="4:4">
      <c r="D1490" s="392"/>
    </row>
    <row r="1491" spans="4:4">
      <c r="D1491" s="392"/>
    </row>
    <row r="1492" spans="4:4">
      <c r="D1492" s="392"/>
    </row>
    <row r="1493" spans="4:4">
      <c r="D1493" s="392"/>
    </row>
    <row r="1494" spans="4:4">
      <c r="D1494" s="392"/>
    </row>
    <row r="1495" spans="4:4">
      <c r="D1495" s="392"/>
    </row>
    <row r="1496" spans="4:4">
      <c r="D1496" s="392"/>
    </row>
    <row r="1497" spans="4:4">
      <c r="D1497" s="392"/>
    </row>
    <row r="1498" spans="4:4">
      <c r="D1498" s="392"/>
    </row>
    <row r="1499" spans="4:4">
      <c r="D1499" s="392"/>
    </row>
    <row r="1500" spans="4:4">
      <c r="D1500" s="392"/>
    </row>
    <row r="1501" spans="4:4">
      <c r="D1501" s="392"/>
    </row>
    <row r="1502" spans="4:4">
      <c r="D1502" s="392"/>
    </row>
    <row r="1503" spans="4:4">
      <c r="D1503" s="392"/>
    </row>
    <row r="1504" spans="4:4">
      <c r="D1504" s="392"/>
    </row>
    <row r="1505" spans="4:4">
      <c r="D1505" s="392"/>
    </row>
    <row r="1506" spans="4:4">
      <c r="D1506" s="392"/>
    </row>
    <row r="1507" spans="4:4">
      <c r="D1507" s="392"/>
    </row>
    <row r="1508" spans="4:4">
      <c r="D1508" s="392"/>
    </row>
    <row r="1509" spans="4:4">
      <c r="D1509" s="392"/>
    </row>
    <row r="1510" spans="4:4">
      <c r="D1510" s="392"/>
    </row>
    <row r="1511" spans="4:4">
      <c r="D1511" s="392"/>
    </row>
    <row r="1512" spans="4:4">
      <c r="D1512" s="392"/>
    </row>
    <row r="1513" spans="4:4">
      <c r="D1513" s="392"/>
    </row>
    <row r="1514" spans="4:4">
      <c r="D1514" s="392"/>
    </row>
    <row r="1515" spans="4:4">
      <c r="D1515" s="392"/>
    </row>
    <row r="1516" spans="4:4">
      <c r="D1516" s="392"/>
    </row>
    <row r="1517" spans="4:4">
      <c r="D1517" s="392"/>
    </row>
    <row r="1518" spans="4:4">
      <c r="D1518" s="392"/>
    </row>
    <row r="1519" spans="4:4">
      <c r="D1519" s="392"/>
    </row>
    <row r="1520" spans="4:4">
      <c r="D1520" s="392"/>
    </row>
    <row r="1521" spans="4:4">
      <c r="D1521" s="392"/>
    </row>
    <row r="1522" spans="4:4">
      <c r="D1522" s="392"/>
    </row>
    <row r="1523" spans="4:4">
      <c r="D1523" s="392"/>
    </row>
    <row r="1524" spans="4:4">
      <c r="D1524" s="392"/>
    </row>
    <row r="1527" spans="4:4">
      <c r="D1527" s="392"/>
    </row>
    <row r="1528" spans="4:4">
      <c r="D1528" s="392"/>
    </row>
    <row r="1529" spans="4:4">
      <c r="D1529" s="392"/>
    </row>
    <row r="1530" spans="4:4">
      <c r="D1530" s="392"/>
    </row>
    <row r="1531" spans="4:4">
      <c r="D1531" s="392"/>
    </row>
    <row r="1532" spans="4:4">
      <c r="D1532" s="392"/>
    </row>
    <row r="1533" spans="4:4">
      <c r="D1533" s="392"/>
    </row>
    <row r="1534" spans="4:4">
      <c r="D1534" s="392"/>
    </row>
    <row r="1535" spans="4:4">
      <c r="D1535" s="392"/>
    </row>
    <row r="1536" spans="4:4">
      <c r="D1536" s="392"/>
    </row>
    <row r="1537" spans="4:4">
      <c r="D1537" s="392"/>
    </row>
    <row r="1538" spans="4:4">
      <c r="D1538" s="392"/>
    </row>
    <row r="1539" spans="4:4">
      <c r="D1539" s="392"/>
    </row>
    <row r="1541" spans="4:4">
      <c r="D1541" s="392"/>
    </row>
    <row r="1543" spans="4:4">
      <c r="D1543" s="392"/>
    </row>
    <row r="1544" spans="4:4">
      <c r="D1544" s="392"/>
    </row>
    <row r="1545" spans="4:4">
      <c r="D1545" s="392"/>
    </row>
    <row r="1546" spans="4:4">
      <c r="D1546" s="392"/>
    </row>
    <row r="1547" spans="4:4">
      <c r="D1547" s="392"/>
    </row>
    <row r="1548" spans="4:4">
      <c r="D1548" s="392"/>
    </row>
    <row r="1549" spans="4:4">
      <c r="D1549" s="392"/>
    </row>
    <row r="1550" spans="4:4">
      <c r="D1550" s="392"/>
    </row>
    <row r="1551" spans="4:4">
      <c r="D1551" s="392"/>
    </row>
    <row r="1552" spans="4:4">
      <c r="D1552" s="392"/>
    </row>
    <row r="1553" spans="4:4">
      <c r="D1553" s="392"/>
    </row>
    <row r="1554" spans="4:4">
      <c r="D1554" s="392"/>
    </row>
    <row r="1555" spans="4:4">
      <c r="D1555" s="392"/>
    </row>
    <row r="1556" spans="4:4">
      <c r="D1556" s="392"/>
    </row>
    <row r="1557" spans="4:4">
      <c r="D1557" s="392"/>
    </row>
    <row r="1558" spans="4:4">
      <c r="D1558" s="392"/>
    </row>
    <row r="1559" spans="4:4">
      <c r="D1559" s="392"/>
    </row>
    <row r="1560" spans="4:4">
      <c r="D1560" s="392"/>
    </row>
    <row r="1561" spans="4:4">
      <c r="D1561" s="392"/>
    </row>
    <row r="1562" spans="4:4">
      <c r="D1562" s="392"/>
    </row>
    <row r="1563" spans="4:4">
      <c r="D1563" s="392"/>
    </row>
    <row r="1564" spans="4:4">
      <c r="D1564" s="392"/>
    </row>
    <row r="1565" spans="4:4">
      <c r="D1565" s="392"/>
    </row>
    <row r="1566" spans="4:4">
      <c r="D1566" s="392"/>
    </row>
    <row r="1567" spans="4:4">
      <c r="D1567" s="392"/>
    </row>
    <row r="1568" spans="4:4">
      <c r="D1568" s="392"/>
    </row>
    <row r="1569" spans="4:4">
      <c r="D1569" s="392"/>
    </row>
    <row r="1570" spans="4:4">
      <c r="D1570" s="392"/>
    </row>
    <row r="1571" spans="4:4">
      <c r="D1571" s="392"/>
    </row>
    <row r="1572" spans="4:4">
      <c r="D1572" s="392"/>
    </row>
    <row r="1573" spans="4:4">
      <c r="D1573" s="392"/>
    </row>
    <row r="1574" spans="4:4">
      <c r="D1574" s="392"/>
    </row>
    <row r="1575" spans="4:4">
      <c r="D1575" s="392"/>
    </row>
    <row r="1576" spans="4:4">
      <c r="D1576" s="392"/>
    </row>
    <row r="1577" spans="4:4">
      <c r="D1577" s="392"/>
    </row>
    <row r="1578" spans="4:4">
      <c r="D1578" s="392"/>
    </row>
    <row r="1579" spans="4:4">
      <c r="D1579" s="392"/>
    </row>
    <row r="1580" spans="4:4">
      <c r="D1580" s="392"/>
    </row>
    <row r="1581" spans="4:4">
      <c r="D1581" s="392"/>
    </row>
    <row r="1582" spans="4:4">
      <c r="D1582" s="392"/>
    </row>
    <row r="1583" spans="4:4">
      <c r="D1583" s="392"/>
    </row>
    <row r="1584" spans="4:4">
      <c r="D1584" s="392"/>
    </row>
    <row r="1585" spans="4:4">
      <c r="D1585" s="392"/>
    </row>
    <row r="1586" spans="4:4">
      <c r="D1586" s="392"/>
    </row>
    <row r="1587" spans="4:4">
      <c r="D1587" s="392"/>
    </row>
    <row r="1588" spans="4:4">
      <c r="D1588" s="392"/>
    </row>
    <row r="1589" spans="4:4">
      <c r="D1589" s="392"/>
    </row>
    <row r="1590" spans="4:4">
      <c r="D1590" s="392"/>
    </row>
    <row r="1591" spans="4:4">
      <c r="D1591" s="392"/>
    </row>
    <row r="1592" spans="4:4">
      <c r="D1592" s="392"/>
    </row>
    <row r="1593" spans="4:4">
      <c r="D1593" s="392"/>
    </row>
    <row r="1594" spans="4:4">
      <c r="D1594" s="392"/>
    </row>
    <row r="1595" spans="4:4">
      <c r="D1595" s="392"/>
    </row>
    <row r="1596" spans="4:4">
      <c r="D1596" s="392"/>
    </row>
    <row r="1597" spans="4:4">
      <c r="D1597" s="392"/>
    </row>
    <row r="1598" spans="4:4">
      <c r="D1598" s="392"/>
    </row>
    <row r="1599" spans="4:4">
      <c r="D1599" s="392"/>
    </row>
    <row r="1600" spans="4:4">
      <c r="D1600" s="392"/>
    </row>
    <row r="1601" spans="4:4">
      <c r="D1601" s="392"/>
    </row>
    <row r="1602" spans="4:4">
      <c r="D1602" s="392"/>
    </row>
    <row r="1603" spans="4:4">
      <c r="D1603" s="392"/>
    </row>
    <row r="1604" spans="4:4">
      <c r="D1604" s="392"/>
    </row>
    <row r="1605" spans="4:4">
      <c r="D1605" s="392"/>
    </row>
    <row r="1606" spans="4:4">
      <c r="D1606" s="392"/>
    </row>
    <row r="1607" spans="4:4">
      <c r="D1607" s="392"/>
    </row>
    <row r="1608" spans="4:4">
      <c r="D1608" s="392"/>
    </row>
    <row r="1609" spans="4:4">
      <c r="D1609" s="392"/>
    </row>
    <row r="1610" spans="4:4">
      <c r="D1610" s="392"/>
    </row>
    <row r="1611" spans="4:4">
      <c r="D1611" s="392"/>
    </row>
    <row r="1612" spans="4:4">
      <c r="D1612" s="392"/>
    </row>
    <row r="1613" spans="4:4">
      <c r="D1613" s="392"/>
    </row>
    <row r="1614" spans="4:4">
      <c r="D1614" s="392"/>
    </row>
    <row r="1615" spans="4:4">
      <c r="D1615" s="392"/>
    </row>
    <row r="1616" spans="4:4">
      <c r="D1616" s="392"/>
    </row>
    <row r="1617" spans="4:4">
      <c r="D1617" s="392"/>
    </row>
    <row r="1619" spans="4:4">
      <c r="D1619" s="392"/>
    </row>
    <row r="1620" spans="4:4">
      <c r="D1620" s="392"/>
    </row>
    <row r="1621" spans="4:4">
      <c r="D1621" s="392"/>
    </row>
    <row r="1622" spans="4:4">
      <c r="D1622" s="392"/>
    </row>
    <row r="1623" spans="4:4">
      <c r="D1623" s="392"/>
    </row>
    <row r="1624" spans="4:4">
      <c r="D1624" s="392"/>
    </row>
    <row r="1625" spans="4:4">
      <c r="D1625" s="392"/>
    </row>
    <row r="1627" spans="4:4">
      <c r="D1627" s="392"/>
    </row>
    <row r="1638" spans="4:4">
      <c r="D1638" s="392"/>
    </row>
    <row r="1641" spans="4:4">
      <c r="D1641" s="392"/>
    </row>
    <row r="1642" spans="4:4">
      <c r="D1642" s="392"/>
    </row>
    <row r="1643" spans="4:4">
      <c r="D1643" s="392"/>
    </row>
    <row r="1644" spans="4:4">
      <c r="D1644" s="392"/>
    </row>
    <row r="1645" spans="4:4">
      <c r="D1645" s="392"/>
    </row>
    <row r="1648" spans="4:4">
      <c r="D1648" s="392"/>
    </row>
    <row r="1649" spans="4:4">
      <c r="D1649" s="392"/>
    </row>
    <row r="1655" spans="4:4">
      <c r="D1655" s="392"/>
    </row>
    <row r="1657" spans="4:4">
      <c r="D1657" s="392"/>
    </row>
    <row r="1659" spans="4:4">
      <c r="D1659" s="392"/>
    </row>
    <row r="1660" spans="4:4">
      <c r="D1660" s="392"/>
    </row>
    <row r="1661" spans="4:4">
      <c r="D1661" s="392"/>
    </row>
    <row r="1662" spans="4:4">
      <c r="D1662" s="392"/>
    </row>
    <row r="1664" spans="4:4">
      <c r="D1664" s="392"/>
    </row>
    <row r="1665" spans="4:4">
      <c r="D1665" s="392"/>
    </row>
    <row r="1666" spans="4:4">
      <c r="D1666" s="392"/>
    </row>
    <row r="1667" spans="4:4">
      <c r="D1667" s="39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3.2"/>
  <sheetData/>
  <phoneticPr fontId="5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43"/>
  <sheetViews>
    <sheetView tabSelected="1" workbookViewId="0">
      <pane xSplit="2" ySplit="8" topLeftCell="C9" activePane="bottomRight" state="frozen"/>
      <selection pane="topRight" activeCell="C1" sqref="C1"/>
      <selection pane="bottomLeft" activeCell="A9" sqref="A9"/>
      <selection pane="bottomRight" activeCell="C33" sqref="C33"/>
    </sheetView>
  </sheetViews>
  <sheetFormatPr defaultRowHeight="13.2"/>
  <cols>
    <col min="2" max="2" width="39" bestFit="1" customWidth="1"/>
    <col min="3" max="3" width="18" customWidth="1"/>
    <col min="4" max="4" width="19.6640625" customWidth="1"/>
    <col min="5" max="5" width="18" customWidth="1"/>
  </cols>
  <sheetData>
    <row r="2" spans="1:5">
      <c r="A2" s="81" t="s">
        <v>2355</v>
      </c>
    </row>
    <row r="3" spans="1:5">
      <c r="A3" s="81" t="s">
        <v>2367</v>
      </c>
    </row>
    <row r="4" spans="1:5">
      <c r="A4" s="81" t="s">
        <v>2371</v>
      </c>
    </row>
    <row r="6" spans="1:5">
      <c r="A6" s="81"/>
    </row>
    <row r="7" spans="1:5">
      <c r="C7" s="549" t="s">
        <v>2356</v>
      </c>
      <c r="D7" s="549" t="s">
        <v>2363</v>
      </c>
      <c r="E7" s="268"/>
    </row>
    <row r="8" spans="1:5" ht="26.4">
      <c r="A8" s="631" t="s">
        <v>2357</v>
      </c>
      <c r="B8" s="631" t="s">
        <v>668</v>
      </c>
      <c r="C8" s="632" t="s">
        <v>2369</v>
      </c>
      <c r="D8" s="632" t="s">
        <v>2370</v>
      </c>
      <c r="E8" s="631" t="s">
        <v>2344</v>
      </c>
    </row>
    <row r="10" spans="1:5">
      <c r="A10" s="575">
        <v>1</v>
      </c>
      <c r="B10" t="s">
        <v>669</v>
      </c>
    </row>
    <row r="11" spans="1:5">
      <c r="A11" s="575">
        <f>A10+1</f>
        <v>2</v>
      </c>
    </row>
    <row r="12" spans="1:5">
      <c r="A12" s="575">
        <f t="shared" ref="A12:A42" si="0">A11+1</f>
        <v>3</v>
      </c>
      <c r="B12" t="s">
        <v>956</v>
      </c>
      <c r="C12" s="576">
        <v>7389220147</v>
      </c>
      <c r="D12" s="576">
        <f>-'Detail Work Cap Exhibit'!V1093</f>
        <v>7389220146.9962492</v>
      </c>
      <c r="E12" s="576">
        <f>D12-C12</f>
        <v>-3.7508010864257813E-3</v>
      </c>
    </row>
    <row r="13" spans="1:5">
      <c r="A13" s="575">
        <f t="shared" si="0"/>
        <v>4</v>
      </c>
      <c r="C13" s="548"/>
    </row>
    <row r="14" spans="1:5">
      <c r="A14" s="575">
        <f t="shared" si="0"/>
        <v>5</v>
      </c>
      <c r="B14" t="s">
        <v>2358</v>
      </c>
      <c r="C14" s="548"/>
    </row>
    <row r="15" spans="1:5">
      <c r="A15" s="575">
        <f t="shared" si="0"/>
        <v>6</v>
      </c>
      <c r="C15" s="548"/>
    </row>
    <row r="16" spans="1:5">
      <c r="A16" s="575">
        <f t="shared" si="0"/>
        <v>7</v>
      </c>
      <c r="B16" t="s">
        <v>2372</v>
      </c>
      <c r="C16" s="548">
        <v>4961861442</v>
      </c>
      <c r="D16" s="548">
        <f>'Detail Work Cap Exhibit'!X1093</f>
        <v>4926199219.8835926</v>
      </c>
      <c r="E16" s="548">
        <f>D16-C16</f>
        <v>-35662222.116407394</v>
      </c>
    </row>
    <row r="17" spans="1:5">
      <c r="A17" s="575">
        <f t="shared" si="0"/>
        <v>8</v>
      </c>
      <c r="C17" s="548"/>
    </row>
    <row r="18" spans="1:5">
      <c r="A18" s="575">
        <f t="shared" si="0"/>
        <v>9</v>
      </c>
      <c r="B18" t="s">
        <v>2373</v>
      </c>
      <c r="C18" s="548">
        <v>1697061852</v>
      </c>
      <c r="D18" s="548">
        <f>'Detail Work Cap Exhibit'!Y1093</f>
        <v>1649679152.9743228</v>
      </c>
      <c r="E18" s="548">
        <f>D18-C18</f>
        <v>-47382699.025677204</v>
      </c>
    </row>
    <row r="19" spans="1:5">
      <c r="A19" s="575">
        <f t="shared" si="0"/>
        <v>10</v>
      </c>
      <c r="C19" s="629"/>
      <c r="D19" s="9"/>
      <c r="E19" s="9"/>
    </row>
    <row r="20" spans="1:5">
      <c r="A20" s="575">
        <f t="shared" si="0"/>
        <v>11</v>
      </c>
      <c r="B20" t="s">
        <v>2359</v>
      </c>
      <c r="C20" s="548">
        <f>C16+C18</f>
        <v>6658923294</v>
      </c>
      <c r="D20" s="548">
        <f>D16+D18</f>
        <v>6575878372.8579159</v>
      </c>
      <c r="E20" s="548">
        <f>D20-C20</f>
        <v>-83044921.142084122</v>
      </c>
    </row>
    <row r="21" spans="1:5">
      <c r="A21" s="575">
        <f t="shared" si="0"/>
        <v>12</v>
      </c>
      <c r="C21" s="548"/>
    </row>
    <row r="22" spans="1:5">
      <c r="A22" s="575">
        <f t="shared" si="0"/>
        <v>13</v>
      </c>
      <c r="B22" t="s">
        <v>2360</v>
      </c>
      <c r="C22" s="548">
        <v>425115043</v>
      </c>
      <c r="D22" s="548">
        <f>'Detail Work Cap Exhibit'!Z1093</f>
        <v>461880465.7187494</v>
      </c>
      <c r="E22" s="548">
        <f>D22-C22</f>
        <v>36765422.718749404</v>
      </c>
    </row>
    <row r="23" spans="1:5">
      <c r="A23" s="575">
        <f t="shared" si="0"/>
        <v>14</v>
      </c>
      <c r="C23" s="629"/>
      <c r="D23" s="9"/>
      <c r="E23" s="9"/>
    </row>
    <row r="24" spans="1:5">
      <c r="A24" s="575">
        <f t="shared" si="0"/>
        <v>15</v>
      </c>
      <c r="B24" t="s">
        <v>2361</v>
      </c>
      <c r="C24" s="548">
        <f>C20+C22</f>
        <v>7084038337</v>
      </c>
      <c r="D24" s="548">
        <f>D20+D22</f>
        <v>7037758838.5766649</v>
      </c>
      <c r="E24" s="548">
        <f>D24-C24</f>
        <v>-46279498.423335075</v>
      </c>
    </row>
    <row r="25" spans="1:5">
      <c r="A25" s="575">
        <f t="shared" si="0"/>
        <v>16</v>
      </c>
      <c r="C25" s="629"/>
      <c r="D25" s="9"/>
      <c r="E25" s="9"/>
    </row>
    <row r="26" spans="1:5" ht="13.8" thickBot="1">
      <c r="A26" s="575">
        <f t="shared" si="0"/>
        <v>17</v>
      </c>
      <c r="B26" t="s">
        <v>2362</v>
      </c>
      <c r="C26" s="630">
        <f>C12-C24</f>
        <v>305181810</v>
      </c>
      <c r="D26" s="630">
        <f>D12-D24</f>
        <v>351461308.41958427</v>
      </c>
      <c r="E26" s="630">
        <f>D26-C26</f>
        <v>46279498.419584274</v>
      </c>
    </row>
    <row r="27" spans="1:5" ht="13.8" thickTop="1">
      <c r="A27" s="575">
        <f t="shared" si="0"/>
        <v>18</v>
      </c>
    </row>
    <row r="28" spans="1:5">
      <c r="A28" s="575">
        <f t="shared" si="0"/>
        <v>19</v>
      </c>
      <c r="B28" t="s">
        <v>2361</v>
      </c>
      <c r="C28" s="548">
        <f>C24</f>
        <v>7084038337</v>
      </c>
      <c r="D28" s="548">
        <f>D24</f>
        <v>7037758838.5766649</v>
      </c>
    </row>
    <row r="29" spans="1:5">
      <c r="A29" s="575">
        <f t="shared" si="0"/>
        <v>20</v>
      </c>
      <c r="B29" t="s">
        <v>2381</v>
      </c>
      <c r="C29" s="550">
        <f>'Detail Work Cap Exhibit'!W1095</f>
        <v>413400059.68833333</v>
      </c>
      <c r="D29" s="550">
        <f>C29</f>
        <v>413400059.68833333</v>
      </c>
    </row>
    <row r="30" spans="1:5">
      <c r="A30" s="575">
        <f t="shared" si="0"/>
        <v>21</v>
      </c>
      <c r="B30" t="s">
        <v>2376</v>
      </c>
      <c r="C30" s="548">
        <f>C28-C29</f>
        <v>6670638277.3116665</v>
      </c>
      <c r="D30" s="548">
        <f>D28-D29</f>
        <v>6624358778.8883314</v>
      </c>
    </row>
    <row r="31" spans="1:5">
      <c r="A31" s="575">
        <f t="shared" si="0"/>
        <v>22</v>
      </c>
      <c r="C31" s="548"/>
      <c r="D31" s="548"/>
    </row>
    <row r="32" spans="1:5">
      <c r="A32" s="575">
        <f t="shared" si="0"/>
        <v>23</v>
      </c>
      <c r="B32" t="s">
        <v>2383</v>
      </c>
      <c r="C32" s="548">
        <f>C22</f>
        <v>425115043</v>
      </c>
      <c r="D32" s="548">
        <f>D22</f>
        <v>461880465.7187494</v>
      </c>
    </row>
    <row r="33" spans="1:5">
      <c r="A33" s="575">
        <f t="shared" si="0"/>
        <v>24</v>
      </c>
      <c r="B33" t="s">
        <v>2381</v>
      </c>
      <c r="C33" s="550">
        <f>C29</f>
        <v>413400059.68833333</v>
      </c>
      <c r="D33" s="550">
        <f>D29</f>
        <v>413400059.68833333</v>
      </c>
    </row>
    <row r="34" spans="1:5">
      <c r="A34" s="575">
        <f t="shared" si="0"/>
        <v>25</v>
      </c>
      <c r="B34" t="s">
        <v>2382</v>
      </c>
      <c r="C34" s="548">
        <f>C32-C33</f>
        <v>11714983.311666667</v>
      </c>
      <c r="D34" s="548">
        <f>D32-D33</f>
        <v>48480406.030416071</v>
      </c>
    </row>
    <row r="35" spans="1:5">
      <c r="A35" s="575">
        <f t="shared" si="0"/>
        <v>26</v>
      </c>
      <c r="B35" t="s">
        <v>158</v>
      </c>
      <c r="C35" t="s">
        <v>158</v>
      </c>
    </row>
    <row r="36" spans="1:5">
      <c r="A36" s="575">
        <f t="shared" si="0"/>
        <v>27</v>
      </c>
      <c r="B36" s="637" t="s">
        <v>2380</v>
      </c>
    </row>
    <row r="37" spans="1:5">
      <c r="A37" s="575">
        <f t="shared" si="0"/>
        <v>28</v>
      </c>
      <c r="B37" s="81" t="s">
        <v>414</v>
      </c>
      <c r="C37" s="639">
        <f>C26*C38</f>
        <v>227005241.91052911</v>
      </c>
      <c r="D37" s="639">
        <f>D26*D38</f>
        <v>261363926.85638517</v>
      </c>
    </row>
    <row r="38" spans="1:5">
      <c r="A38" s="575">
        <f t="shared" si="0"/>
        <v>29</v>
      </c>
      <c r="C38" s="638">
        <f>C16/C30</f>
        <v>0.74383608220466713</v>
      </c>
      <c r="D38" s="638">
        <f>D16/D30</f>
        <v>0.74364921712623244</v>
      </c>
    </row>
    <row r="39" spans="1:5">
      <c r="A39" s="575">
        <f t="shared" si="0"/>
        <v>30</v>
      </c>
      <c r="B39" s="81" t="s">
        <v>413</v>
      </c>
      <c r="C39" s="639">
        <f>C26*C40</f>
        <v>77640607.411864638</v>
      </c>
      <c r="D39" s="639">
        <f>D26*D40</f>
        <v>87525210.051223412</v>
      </c>
    </row>
    <row r="40" spans="1:5">
      <c r="A40" s="575">
        <f t="shared" si="0"/>
        <v>31</v>
      </c>
      <c r="C40" s="638">
        <f>C18/C30</f>
        <v>0.25440771654072253</v>
      </c>
      <c r="D40" s="638">
        <f>D18/D30</f>
        <v>0.24903227739291683</v>
      </c>
    </row>
    <row r="41" spans="1:5">
      <c r="A41" s="575">
        <f t="shared" si="0"/>
        <v>32</v>
      </c>
      <c r="B41" s="81" t="s">
        <v>2377</v>
      </c>
      <c r="C41" s="639">
        <f>C26*C42</f>
        <v>535960.6776062618</v>
      </c>
      <c r="D41" s="639">
        <f>D26*D42</f>
        <v>2572171.5119757052</v>
      </c>
    </row>
    <row r="42" spans="1:5">
      <c r="A42" s="575">
        <f t="shared" si="0"/>
        <v>33</v>
      </c>
      <c r="C42" s="638">
        <f>C34/C30</f>
        <v>1.7562012546103642E-3</v>
      </c>
      <c r="D42" s="638">
        <f>D34/D30</f>
        <v>7.3185054808507554E-3</v>
      </c>
    </row>
    <row r="43" spans="1:5">
      <c r="A43" s="575"/>
      <c r="C43" s="551"/>
      <c r="D43" s="551"/>
      <c r="E43" s="551"/>
    </row>
  </sheetData>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499984740745262"/>
  </sheetPr>
  <dimension ref="A2:Q239"/>
  <sheetViews>
    <sheetView workbookViewId="0">
      <pane xSplit="3" ySplit="4" topLeftCell="D227" activePane="bottomRight" state="frozen"/>
      <selection pane="topRight" activeCell="D1" sqref="D1"/>
      <selection pane="bottomLeft" activeCell="A5" sqref="A5"/>
      <selection pane="bottomRight" activeCell="J243" sqref="J243"/>
    </sheetView>
  </sheetViews>
  <sheetFormatPr defaultRowHeight="13.2"/>
  <cols>
    <col min="1" max="1" width="11.109375" customWidth="1"/>
    <col min="2" max="2" width="1.6640625" customWidth="1"/>
    <col min="3" max="3" width="67.44140625" customWidth="1"/>
    <col min="4" max="4" width="8" customWidth="1"/>
    <col min="5" max="5" width="5.6640625" hidden="1" customWidth="1"/>
    <col min="6" max="6" width="4.88671875" customWidth="1"/>
    <col min="7" max="7" width="5.88671875" hidden="1" customWidth="1"/>
    <col min="8" max="9" width="6.109375" customWidth="1"/>
    <col min="10" max="10" width="1.6640625" customWidth="1"/>
    <col min="11" max="11" width="5.6640625" hidden="1" customWidth="1"/>
    <col min="12" max="12" width="4.88671875" customWidth="1"/>
    <col min="13" max="13" width="5.88671875" hidden="1" customWidth="1"/>
    <col min="14" max="15" width="6.109375" customWidth="1"/>
    <col min="16" max="16" width="36.88671875" customWidth="1"/>
  </cols>
  <sheetData>
    <row r="2" spans="1:16">
      <c r="E2" s="29" t="s">
        <v>792</v>
      </c>
      <c r="F2" s="30"/>
      <c r="G2" s="30"/>
      <c r="H2" s="30"/>
      <c r="I2" s="31"/>
      <c r="K2" s="29" t="s">
        <v>793</v>
      </c>
      <c r="L2" s="30"/>
      <c r="M2" s="30"/>
      <c r="N2" s="30"/>
      <c r="O2" s="31"/>
    </row>
    <row r="3" spans="1:16">
      <c r="E3" s="17" t="s">
        <v>414</v>
      </c>
      <c r="F3" s="18" t="s">
        <v>1743</v>
      </c>
      <c r="G3" s="17" t="s">
        <v>413</v>
      </c>
      <c r="H3" s="270" t="s">
        <v>1744</v>
      </c>
      <c r="I3" s="13" t="s">
        <v>530</v>
      </c>
      <c r="K3" s="17" t="s">
        <v>414</v>
      </c>
      <c r="L3" s="18" t="s">
        <v>1743</v>
      </c>
      <c r="M3" s="17" t="s">
        <v>413</v>
      </c>
      <c r="N3" s="18" t="s">
        <v>1744</v>
      </c>
      <c r="O3" s="13" t="s">
        <v>530</v>
      </c>
    </row>
    <row r="4" spans="1:16" ht="41.4">
      <c r="A4" s="28" t="s">
        <v>794</v>
      </c>
      <c r="B4" s="6"/>
      <c r="C4" s="21" t="s">
        <v>668</v>
      </c>
      <c r="D4" s="32" t="s">
        <v>795</v>
      </c>
      <c r="E4" s="14" t="s">
        <v>166</v>
      </c>
      <c r="F4" s="14" t="s">
        <v>599</v>
      </c>
      <c r="G4" s="14" t="s">
        <v>166</v>
      </c>
      <c r="H4" s="14" t="s">
        <v>599</v>
      </c>
      <c r="I4" s="14" t="s">
        <v>166</v>
      </c>
      <c r="J4" s="6"/>
      <c r="K4" s="14" t="s">
        <v>166</v>
      </c>
      <c r="L4" s="14" t="s">
        <v>599</v>
      </c>
      <c r="M4" s="14" t="s">
        <v>166</v>
      </c>
      <c r="N4" s="14" t="s">
        <v>599</v>
      </c>
      <c r="O4" s="14" t="s">
        <v>166</v>
      </c>
      <c r="P4" s="33" t="s">
        <v>796</v>
      </c>
    </row>
    <row r="5" spans="1:16">
      <c r="A5" s="45"/>
      <c r="B5" s="46"/>
      <c r="C5" s="47"/>
      <c r="D5" s="47"/>
      <c r="E5" s="35"/>
      <c r="F5" s="35"/>
      <c r="G5" s="35"/>
      <c r="H5" s="35"/>
      <c r="I5" s="35"/>
      <c r="J5" s="34"/>
      <c r="K5" s="35"/>
      <c r="L5" s="35"/>
      <c r="M5" s="35"/>
      <c r="N5" s="35"/>
      <c r="O5" s="35"/>
      <c r="P5" s="36"/>
    </row>
    <row r="6" spans="1:16">
      <c r="A6" s="26">
        <v>18400013</v>
      </c>
      <c r="B6" s="11"/>
      <c r="C6" s="3" t="s">
        <v>939</v>
      </c>
      <c r="D6" s="12" t="s">
        <v>799</v>
      </c>
      <c r="E6" s="7">
        <v>66</v>
      </c>
      <c r="F6" s="7"/>
      <c r="G6" s="7" t="s">
        <v>61</v>
      </c>
      <c r="H6" s="8"/>
      <c r="I6" s="8">
        <v>52</v>
      </c>
      <c r="J6" s="9"/>
      <c r="K6" s="7">
        <v>66</v>
      </c>
      <c r="L6" s="7"/>
      <c r="M6" s="7" t="s">
        <v>61</v>
      </c>
      <c r="N6" s="8"/>
      <c r="O6" s="8"/>
      <c r="P6" s="37" t="s">
        <v>144</v>
      </c>
    </row>
    <row r="7" spans="1:16">
      <c r="A7" s="26">
        <v>18400123</v>
      </c>
      <c r="B7" s="11"/>
      <c r="C7" s="3" t="s">
        <v>940</v>
      </c>
      <c r="D7" s="12" t="s">
        <v>799</v>
      </c>
      <c r="E7" s="7">
        <v>66</v>
      </c>
      <c r="F7" s="7"/>
      <c r="G7" s="7" t="s">
        <v>61</v>
      </c>
      <c r="H7" s="8"/>
      <c r="I7" s="8">
        <v>52</v>
      </c>
      <c r="J7" s="4"/>
      <c r="K7" s="7">
        <v>66</v>
      </c>
      <c r="L7" s="7"/>
      <c r="M7" s="7" t="s">
        <v>61</v>
      </c>
      <c r="N7" s="8"/>
      <c r="O7" s="8"/>
      <c r="P7" s="44" t="s">
        <v>145</v>
      </c>
    </row>
    <row r="8" spans="1:16">
      <c r="A8" s="26">
        <v>18400143</v>
      </c>
      <c r="B8" s="11"/>
      <c r="C8" s="3" t="s">
        <v>941</v>
      </c>
      <c r="D8" s="12" t="s">
        <v>799</v>
      </c>
      <c r="E8" s="7">
        <v>66</v>
      </c>
      <c r="F8" s="7"/>
      <c r="G8" s="7" t="s">
        <v>61</v>
      </c>
      <c r="H8" s="8"/>
      <c r="I8" s="8">
        <v>52</v>
      </c>
      <c r="J8" s="4"/>
      <c r="K8" s="7">
        <v>66</v>
      </c>
      <c r="L8" s="7"/>
      <c r="M8" s="7" t="s">
        <v>61</v>
      </c>
      <c r="N8" s="8"/>
      <c r="O8" s="8"/>
      <c r="P8" s="44" t="s">
        <v>146</v>
      </c>
    </row>
    <row r="9" spans="1:16">
      <c r="A9" s="26">
        <v>18400153</v>
      </c>
      <c r="B9" s="11"/>
      <c r="C9" s="3" t="s">
        <v>239</v>
      </c>
      <c r="D9" s="12" t="s">
        <v>799</v>
      </c>
      <c r="E9" s="7">
        <v>66</v>
      </c>
      <c r="F9" s="7"/>
      <c r="G9" s="7" t="s">
        <v>61</v>
      </c>
      <c r="H9" s="8"/>
      <c r="I9" s="8">
        <v>52</v>
      </c>
      <c r="J9" s="4"/>
      <c r="K9" s="7">
        <v>66</v>
      </c>
      <c r="L9" s="7"/>
      <c r="M9" s="7" t="s">
        <v>61</v>
      </c>
      <c r="N9" s="8"/>
      <c r="O9" s="8"/>
      <c r="P9" s="44" t="s">
        <v>147</v>
      </c>
    </row>
    <row r="10" spans="1:16">
      <c r="A10" s="26">
        <v>18400223</v>
      </c>
      <c r="B10" s="11"/>
      <c r="C10" s="3" t="s">
        <v>286</v>
      </c>
      <c r="D10" s="12" t="s">
        <v>799</v>
      </c>
      <c r="E10" s="7">
        <v>66</v>
      </c>
      <c r="F10" s="7"/>
      <c r="G10" s="7" t="s">
        <v>61</v>
      </c>
      <c r="H10" s="8"/>
      <c r="I10" s="8">
        <v>52</v>
      </c>
      <c r="J10" s="4"/>
      <c r="K10" s="7">
        <v>66</v>
      </c>
      <c r="L10" s="7"/>
      <c r="M10" s="7" t="s">
        <v>61</v>
      </c>
      <c r="N10" s="8"/>
      <c r="O10" s="8"/>
      <c r="P10" s="44" t="s">
        <v>1044</v>
      </c>
    </row>
    <row r="11" spans="1:16">
      <c r="A11" s="26">
        <v>18400483</v>
      </c>
      <c r="B11" s="11"/>
      <c r="C11" s="3" t="s">
        <v>323</v>
      </c>
      <c r="D11" s="12" t="s">
        <v>799</v>
      </c>
      <c r="E11" s="7">
        <v>66</v>
      </c>
      <c r="F11" s="7"/>
      <c r="G11" s="7" t="s">
        <v>61</v>
      </c>
      <c r="H11" s="8"/>
      <c r="I11" s="8">
        <v>52</v>
      </c>
      <c r="J11" s="4"/>
      <c r="K11" s="7">
        <v>66</v>
      </c>
      <c r="L11" s="7"/>
      <c r="M11" s="7" t="s">
        <v>61</v>
      </c>
      <c r="N11" s="8"/>
      <c r="O11" s="8"/>
      <c r="P11" s="44" t="s">
        <v>1003</v>
      </c>
    </row>
    <row r="12" spans="1:16">
      <c r="A12" s="26">
        <v>18400703</v>
      </c>
      <c r="B12" s="11"/>
      <c r="C12" s="3" t="s">
        <v>646</v>
      </c>
      <c r="D12" s="12" t="s">
        <v>799</v>
      </c>
      <c r="E12" s="7">
        <v>66</v>
      </c>
      <c r="F12" s="7"/>
      <c r="G12" s="7" t="s">
        <v>61</v>
      </c>
      <c r="H12" s="8"/>
      <c r="I12" s="8">
        <v>52</v>
      </c>
      <c r="J12" s="4"/>
      <c r="K12" s="7">
        <v>66</v>
      </c>
      <c r="L12" s="7"/>
      <c r="M12" s="7" t="s">
        <v>61</v>
      </c>
      <c r="N12" s="8"/>
      <c r="O12" s="8"/>
      <c r="P12" s="44" t="s">
        <v>821</v>
      </c>
    </row>
    <row r="13" spans="1:16">
      <c r="A13" s="26">
        <v>18401013</v>
      </c>
      <c r="B13" s="11"/>
      <c r="C13" s="3" t="s">
        <v>525</v>
      </c>
      <c r="D13" s="12" t="s">
        <v>799</v>
      </c>
      <c r="E13" s="7">
        <v>66</v>
      </c>
      <c r="F13" s="7"/>
      <c r="G13" s="7" t="s">
        <v>61</v>
      </c>
      <c r="H13" s="8"/>
      <c r="I13" s="8">
        <v>52</v>
      </c>
      <c r="J13" s="4"/>
      <c r="K13" s="7">
        <v>66</v>
      </c>
      <c r="L13" s="7"/>
      <c r="M13" s="7" t="s">
        <v>61</v>
      </c>
      <c r="N13" s="8"/>
      <c r="O13" s="8"/>
      <c r="P13" s="44" t="s">
        <v>800</v>
      </c>
    </row>
    <row r="14" spans="1:16">
      <c r="A14" s="26">
        <v>18401023</v>
      </c>
      <c r="B14" s="11"/>
      <c r="C14" s="3" t="s">
        <v>909</v>
      </c>
      <c r="D14" s="12" t="s">
        <v>799</v>
      </c>
      <c r="E14" s="7">
        <v>66</v>
      </c>
      <c r="F14" s="7"/>
      <c r="G14" s="7" t="s">
        <v>61</v>
      </c>
      <c r="H14" s="8"/>
      <c r="I14" s="8">
        <v>52</v>
      </c>
      <c r="J14" s="4"/>
      <c r="K14" s="7">
        <v>66</v>
      </c>
      <c r="L14" s="7"/>
      <c r="M14" s="7" t="s">
        <v>61</v>
      </c>
      <c r="N14" s="8"/>
      <c r="O14" s="8"/>
      <c r="P14" s="44" t="s">
        <v>1043</v>
      </c>
    </row>
    <row r="15" spans="1:16">
      <c r="A15" s="48">
        <v>18401063</v>
      </c>
      <c r="B15" s="24"/>
      <c r="C15" s="24" t="s">
        <v>398</v>
      </c>
      <c r="D15" s="27" t="s">
        <v>799</v>
      </c>
      <c r="E15" s="7">
        <v>66</v>
      </c>
      <c r="F15" s="7"/>
      <c r="G15" s="7" t="s">
        <v>61</v>
      </c>
      <c r="H15" s="8"/>
      <c r="I15" s="8">
        <v>52</v>
      </c>
      <c r="J15" s="6"/>
      <c r="K15" s="7">
        <v>66</v>
      </c>
      <c r="L15" s="7"/>
      <c r="M15" s="7" t="s">
        <v>61</v>
      </c>
      <c r="N15" s="8"/>
      <c r="O15" s="8"/>
      <c r="P15" s="38"/>
    </row>
    <row r="16" spans="1:16">
      <c r="A16" s="39"/>
      <c r="B16" s="40"/>
      <c r="C16" s="41"/>
      <c r="D16" s="41"/>
      <c r="E16" s="42"/>
      <c r="F16" s="42"/>
      <c r="G16" s="42"/>
      <c r="H16" s="42"/>
      <c r="I16" s="42"/>
      <c r="J16" s="41"/>
      <c r="K16" s="42"/>
      <c r="L16" s="42"/>
      <c r="M16" s="42"/>
      <c r="N16" s="42"/>
      <c r="O16" s="42"/>
      <c r="P16" s="43"/>
    </row>
    <row r="17" spans="1:17" s="3" customFormat="1" ht="145.19999999999999">
      <c r="A17" s="51">
        <v>23700793</v>
      </c>
      <c r="B17" s="52"/>
      <c r="C17" s="52" t="s">
        <v>822</v>
      </c>
      <c r="D17" s="52" t="s">
        <v>799</v>
      </c>
      <c r="E17" s="7" t="s">
        <v>104</v>
      </c>
      <c r="F17" s="7"/>
      <c r="G17" s="7" t="s">
        <v>99</v>
      </c>
      <c r="H17" s="8"/>
      <c r="I17" s="8"/>
      <c r="J17" s="52"/>
      <c r="K17" s="7" t="s">
        <v>94</v>
      </c>
      <c r="L17" s="7"/>
      <c r="M17" s="7" t="s">
        <v>816</v>
      </c>
      <c r="N17" s="8"/>
      <c r="O17" s="8" t="s">
        <v>92</v>
      </c>
      <c r="P17" s="53" t="s">
        <v>577</v>
      </c>
    </row>
    <row r="18" spans="1:17" s="3" customFormat="1" ht="26.4">
      <c r="A18" s="25">
        <v>25200232</v>
      </c>
      <c r="B18" s="2"/>
      <c r="C18" s="3" t="s">
        <v>134</v>
      </c>
      <c r="D18" s="50" t="s">
        <v>57</v>
      </c>
      <c r="E18" s="7">
        <v>63</v>
      </c>
      <c r="F18" s="7"/>
      <c r="G18" s="7">
        <v>54</v>
      </c>
      <c r="H18" s="8"/>
      <c r="I18" s="8">
        <v>20</v>
      </c>
      <c r="J18" s="11"/>
      <c r="K18" s="7">
        <v>63</v>
      </c>
      <c r="L18" s="7"/>
      <c r="M18" s="7" t="s">
        <v>1047</v>
      </c>
      <c r="N18" s="8"/>
      <c r="O18" s="8">
        <v>20</v>
      </c>
      <c r="P18" s="53" t="s">
        <v>58</v>
      </c>
    </row>
    <row r="19" spans="1:17" s="3" customFormat="1" ht="39.6">
      <c r="A19" s="25">
        <v>25300002</v>
      </c>
      <c r="B19" s="2"/>
      <c r="C19" s="2" t="s">
        <v>564</v>
      </c>
      <c r="D19" s="50" t="s">
        <v>57</v>
      </c>
      <c r="E19" s="7">
        <v>63</v>
      </c>
      <c r="F19" s="7"/>
      <c r="G19" s="7">
        <v>54</v>
      </c>
      <c r="H19" s="8"/>
      <c r="I19" s="8">
        <v>20</v>
      </c>
      <c r="J19" s="54"/>
      <c r="K19" s="7">
        <v>63</v>
      </c>
      <c r="L19" s="7"/>
      <c r="M19" s="7" t="s">
        <v>1047</v>
      </c>
      <c r="N19" s="8"/>
      <c r="O19" s="8">
        <v>20</v>
      </c>
      <c r="P19" s="53" t="s">
        <v>59</v>
      </c>
    </row>
    <row r="20" spans="1:17">
      <c r="A20" s="39"/>
      <c r="B20" s="40"/>
      <c r="C20" s="41"/>
      <c r="D20" s="41"/>
      <c r="E20" s="42"/>
      <c r="F20" s="42"/>
      <c r="G20" s="42"/>
      <c r="H20" s="42"/>
      <c r="I20" s="42"/>
      <c r="J20" s="41"/>
      <c r="K20" s="42"/>
      <c r="L20" s="42"/>
      <c r="M20" s="42"/>
      <c r="N20" s="42"/>
      <c r="O20" s="42"/>
      <c r="P20" s="43"/>
    </row>
    <row r="21" spans="1:17" s="3" customFormat="1">
      <c r="A21" s="55">
        <v>19000543</v>
      </c>
      <c r="B21" s="24"/>
      <c r="C21" s="24" t="s">
        <v>428</v>
      </c>
      <c r="D21" s="56" t="s">
        <v>218</v>
      </c>
      <c r="E21" s="79">
        <v>48</v>
      </c>
      <c r="F21" s="78"/>
      <c r="G21" s="79" t="s">
        <v>219</v>
      </c>
      <c r="H21" s="78"/>
      <c r="I21" s="79">
        <v>48</v>
      </c>
      <c r="J21" s="24"/>
      <c r="K21" s="79" t="s">
        <v>104</v>
      </c>
      <c r="L21" s="78"/>
      <c r="M21" s="7" t="s">
        <v>99</v>
      </c>
      <c r="N21" s="78"/>
      <c r="O21" s="78"/>
      <c r="P21" s="80" t="s">
        <v>220</v>
      </c>
    </row>
    <row r="22" spans="1:17" s="3" customFormat="1" ht="66">
      <c r="A22" s="57">
        <v>19000433</v>
      </c>
      <c r="C22" s="3" t="s">
        <v>43</v>
      </c>
      <c r="D22" s="50" t="s">
        <v>296</v>
      </c>
      <c r="E22" s="7" t="s">
        <v>685</v>
      </c>
      <c r="F22" s="7"/>
      <c r="G22" s="7" t="s">
        <v>152</v>
      </c>
      <c r="H22" s="8"/>
      <c r="I22" s="78"/>
      <c r="K22" s="7" t="s">
        <v>437</v>
      </c>
      <c r="L22" s="7"/>
      <c r="M22" s="15" t="s">
        <v>99</v>
      </c>
      <c r="N22" s="78"/>
      <c r="O22" s="78"/>
      <c r="P22" s="80" t="s">
        <v>297</v>
      </c>
    </row>
    <row r="23" spans="1:17" s="3" customFormat="1" ht="39.6">
      <c r="A23" s="57">
        <v>19000471</v>
      </c>
      <c r="C23" s="3" t="s">
        <v>425</v>
      </c>
      <c r="D23" s="50" t="s">
        <v>312</v>
      </c>
      <c r="E23" s="76"/>
      <c r="F23" s="78"/>
      <c r="G23" s="79" t="s">
        <v>100</v>
      </c>
      <c r="H23" s="77"/>
      <c r="I23" s="78"/>
      <c r="K23" s="78">
        <v>22</v>
      </c>
      <c r="L23" s="78" t="s">
        <v>304</v>
      </c>
      <c r="M23" s="76">
        <v>56</v>
      </c>
      <c r="N23" s="78"/>
      <c r="O23" s="78">
        <v>22</v>
      </c>
      <c r="P23" s="80" t="s">
        <v>426</v>
      </c>
    </row>
    <row r="24" spans="1:17" ht="39.6">
      <c r="A24" s="57">
        <v>18600561</v>
      </c>
      <c r="B24" s="3"/>
      <c r="C24" s="3" t="s">
        <v>593</v>
      </c>
      <c r="D24" s="50" t="s">
        <v>311</v>
      </c>
      <c r="E24" s="76">
        <v>47</v>
      </c>
      <c r="F24" s="78"/>
      <c r="G24" s="78">
        <v>62</v>
      </c>
      <c r="H24" s="78"/>
      <c r="I24" s="77">
        <v>47</v>
      </c>
      <c r="J24" s="3"/>
      <c r="K24" s="76"/>
      <c r="L24" s="78"/>
      <c r="M24" s="78" t="s">
        <v>100</v>
      </c>
      <c r="N24" s="78"/>
      <c r="O24" s="77"/>
      <c r="P24" s="87" t="s">
        <v>308</v>
      </c>
      <c r="Q24" s="4"/>
    </row>
    <row r="25" spans="1:17" ht="26.4">
      <c r="A25" s="57">
        <v>18230381</v>
      </c>
      <c r="B25" s="3"/>
      <c r="C25" s="3" t="s">
        <v>183</v>
      </c>
      <c r="D25" s="50" t="s">
        <v>311</v>
      </c>
      <c r="E25" s="7" t="s">
        <v>435</v>
      </c>
      <c r="F25" s="7"/>
      <c r="G25" s="7" t="s">
        <v>641</v>
      </c>
      <c r="H25" s="8"/>
      <c r="I25" s="8" t="s">
        <v>435</v>
      </c>
      <c r="J25" s="3"/>
      <c r="K25" s="7">
        <v>23</v>
      </c>
      <c r="L25" s="7" t="s">
        <v>309</v>
      </c>
      <c r="M25" s="7" t="s">
        <v>641</v>
      </c>
      <c r="N25" s="8"/>
      <c r="O25" s="88">
        <v>23</v>
      </c>
      <c r="P25" s="80" t="s">
        <v>313</v>
      </c>
    </row>
    <row r="26" spans="1:17" ht="26.4">
      <c r="A26" s="57">
        <v>18230391</v>
      </c>
      <c r="B26" s="3"/>
      <c r="C26" s="3" t="s">
        <v>184</v>
      </c>
      <c r="D26" s="50" t="s">
        <v>311</v>
      </c>
      <c r="E26" s="7" t="s">
        <v>435</v>
      </c>
      <c r="F26" s="7"/>
      <c r="G26" s="7" t="s">
        <v>641</v>
      </c>
      <c r="H26" s="8"/>
      <c r="I26" s="8" t="s">
        <v>435</v>
      </c>
      <c r="J26" s="3"/>
      <c r="K26" s="7">
        <v>23</v>
      </c>
      <c r="L26" s="7" t="s">
        <v>309</v>
      </c>
      <c r="M26" s="7" t="s">
        <v>641</v>
      </c>
      <c r="N26" s="8"/>
      <c r="O26" s="88">
        <v>23</v>
      </c>
      <c r="P26" s="80" t="s">
        <v>313</v>
      </c>
    </row>
    <row r="27" spans="1:17" s="3" customFormat="1" ht="26.4">
      <c r="A27" s="89">
        <v>28300541</v>
      </c>
      <c r="B27" s="1"/>
      <c r="C27" s="3" t="s">
        <v>346</v>
      </c>
      <c r="D27" s="50" t="s">
        <v>311</v>
      </c>
      <c r="E27" s="7">
        <v>22</v>
      </c>
      <c r="F27" s="7"/>
      <c r="G27" s="7">
        <v>56</v>
      </c>
      <c r="H27" s="7"/>
      <c r="I27" s="7">
        <v>22</v>
      </c>
      <c r="K27" s="7">
        <v>22</v>
      </c>
      <c r="L27" s="7" t="s">
        <v>310</v>
      </c>
      <c r="M27" s="7">
        <v>56</v>
      </c>
      <c r="N27" s="7"/>
      <c r="O27" s="15">
        <v>22</v>
      </c>
      <c r="P27" s="80" t="s">
        <v>313</v>
      </c>
    </row>
    <row r="28" spans="1:17" s="3" customFormat="1" ht="26.4">
      <c r="A28" s="89">
        <v>28300551</v>
      </c>
      <c r="B28" s="1"/>
      <c r="C28" s="3" t="s">
        <v>919</v>
      </c>
      <c r="D28" s="50" t="s">
        <v>311</v>
      </c>
      <c r="E28" s="7">
        <v>22</v>
      </c>
      <c r="F28" s="7"/>
      <c r="G28" s="7">
        <v>56</v>
      </c>
      <c r="H28" s="7"/>
      <c r="I28" s="7">
        <v>22</v>
      </c>
      <c r="K28" s="7">
        <v>22</v>
      </c>
      <c r="L28" s="7" t="s">
        <v>310</v>
      </c>
      <c r="M28" s="7">
        <v>56</v>
      </c>
      <c r="N28" s="7"/>
      <c r="O28" s="15">
        <v>22</v>
      </c>
      <c r="P28" s="80" t="s">
        <v>313</v>
      </c>
    </row>
    <row r="29" spans="1:17" s="3" customFormat="1" ht="36.75" customHeight="1">
      <c r="A29" s="90">
        <v>17600021</v>
      </c>
      <c r="B29" s="10"/>
      <c r="C29" s="3" t="s">
        <v>203</v>
      </c>
      <c r="D29" s="50" t="s">
        <v>311</v>
      </c>
      <c r="E29" s="7" t="s">
        <v>451</v>
      </c>
      <c r="F29" s="7"/>
      <c r="G29" s="7" t="s">
        <v>687</v>
      </c>
      <c r="H29" s="8"/>
      <c r="I29" s="8">
        <v>41</v>
      </c>
      <c r="K29" s="7" t="s">
        <v>451</v>
      </c>
      <c r="L29" s="7"/>
      <c r="M29" s="7" t="s">
        <v>687</v>
      </c>
      <c r="N29" s="8"/>
      <c r="O29" s="88">
        <v>40</v>
      </c>
      <c r="P29" s="80" t="s">
        <v>314</v>
      </c>
    </row>
    <row r="30" spans="1:17" s="3" customFormat="1" ht="39.6">
      <c r="A30" s="90">
        <v>17600031</v>
      </c>
      <c r="B30" s="10"/>
      <c r="C30" s="3" t="s">
        <v>204</v>
      </c>
      <c r="D30" s="50" t="s">
        <v>311</v>
      </c>
      <c r="E30" s="7" t="s">
        <v>451</v>
      </c>
      <c r="F30" s="7"/>
      <c r="G30" s="7" t="s">
        <v>687</v>
      </c>
      <c r="H30" s="8"/>
      <c r="I30" s="8">
        <v>41</v>
      </c>
      <c r="K30" s="7" t="s">
        <v>451</v>
      </c>
      <c r="L30" s="7"/>
      <c r="M30" s="7" t="s">
        <v>687</v>
      </c>
      <c r="N30" s="8"/>
      <c r="O30" s="88">
        <v>40</v>
      </c>
      <c r="P30" s="80" t="s">
        <v>314</v>
      </c>
    </row>
    <row r="31" spans="1:17" s="3" customFormat="1" ht="39.6">
      <c r="A31" s="90">
        <v>17600091</v>
      </c>
      <c r="B31" s="10"/>
      <c r="C31" s="3" t="s">
        <v>202</v>
      </c>
      <c r="D31" s="50" t="s">
        <v>311</v>
      </c>
      <c r="E31" s="7" t="s">
        <v>451</v>
      </c>
      <c r="F31" s="7"/>
      <c r="G31" s="7" t="s">
        <v>687</v>
      </c>
      <c r="H31" s="8"/>
      <c r="I31" s="8">
        <v>41</v>
      </c>
      <c r="K31" s="7" t="s">
        <v>451</v>
      </c>
      <c r="L31" s="7"/>
      <c r="M31" s="7" t="s">
        <v>687</v>
      </c>
      <c r="N31" s="8"/>
      <c r="O31" s="88">
        <v>40</v>
      </c>
      <c r="P31" s="80" t="s">
        <v>314</v>
      </c>
    </row>
    <row r="32" spans="1:17" s="3" customFormat="1" ht="39.6">
      <c r="A32" s="90">
        <v>17600101</v>
      </c>
      <c r="B32" s="10"/>
      <c r="C32" s="3" t="s">
        <v>612</v>
      </c>
      <c r="D32" s="50" t="s">
        <v>311</v>
      </c>
      <c r="E32" s="7" t="s">
        <v>451</v>
      </c>
      <c r="F32" s="7"/>
      <c r="G32" s="7" t="s">
        <v>687</v>
      </c>
      <c r="H32" s="8"/>
      <c r="I32" s="8">
        <v>42</v>
      </c>
      <c r="K32" s="7" t="s">
        <v>451</v>
      </c>
      <c r="L32" s="7"/>
      <c r="M32" s="7" t="s">
        <v>687</v>
      </c>
      <c r="N32" s="8"/>
      <c r="O32" s="88">
        <v>40</v>
      </c>
      <c r="P32" s="80" t="s">
        <v>314</v>
      </c>
    </row>
    <row r="33" spans="1:16" s="3" customFormat="1" ht="39.6">
      <c r="A33" s="89" t="s">
        <v>243</v>
      </c>
      <c r="B33" s="10"/>
      <c r="C33" s="3" t="s">
        <v>615</v>
      </c>
      <c r="D33" s="50" t="s">
        <v>311</v>
      </c>
      <c r="E33" s="7">
        <v>41</v>
      </c>
      <c r="F33" s="7"/>
      <c r="G33" s="7" t="s">
        <v>688</v>
      </c>
      <c r="H33" s="8"/>
      <c r="I33" s="8">
        <v>42</v>
      </c>
      <c r="K33" s="7">
        <v>41</v>
      </c>
      <c r="L33" s="7"/>
      <c r="M33" s="7" t="s">
        <v>688</v>
      </c>
      <c r="N33" s="8"/>
      <c r="O33" s="8" t="s">
        <v>418</v>
      </c>
      <c r="P33" s="80" t="s">
        <v>314</v>
      </c>
    </row>
    <row r="34" spans="1:16" s="3" customFormat="1" ht="39.6">
      <c r="A34" s="89">
        <v>19000032</v>
      </c>
      <c r="B34" s="10"/>
      <c r="C34" s="3" t="s">
        <v>979</v>
      </c>
      <c r="D34" s="50" t="s">
        <v>311</v>
      </c>
      <c r="E34" s="7">
        <v>41</v>
      </c>
      <c r="F34" s="7"/>
      <c r="G34" s="7" t="s">
        <v>688</v>
      </c>
      <c r="H34" s="8"/>
      <c r="I34" s="8">
        <v>42</v>
      </c>
      <c r="K34" s="7">
        <v>41</v>
      </c>
      <c r="L34" s="7"/>
      <c r="M34" s="7" t="s">
        <v>688</v>
      </c>
      <c r="N34" s="8"/>
      <c r="O34" s="8" t="s">
        <v>418</v>
      </c>
      <c r="P34" s="80" t="s">
        <v>314</v>
      </c>
    </row>
    <row r="35" spans="1:16" s="3" customFormat="1" ht="39.6">
      <c r="A35" s="89">
        <v>19000042</v>
      </c>
      <c r="B35" s="1"/>
      <c r="C35" s="2" t="s">
        <v>995</v>
      </c>
      <c r="D35" s="50" t="s">
        <v>311</v>
      </c>
      <c r="E35" s="7">
        <v>41</v>
      </c>
      <c r="F35" s="7"/>
      <c r="G35" s="7" t="s">
        <v>688</v>
      </c>
      <c r="H35" s="8"/>
      <c r="I35" s="8">
        <v>42</v>
      </c>
      <c r="K35" s="7">
        <v>41</v>
      </c>
      <c r="L35" s="7"/>
      <c r="M35" s="7" t="s">
        <v>688</v>
      </c>
      <c r="N35" s="8"/>
      <c r="O35" s="8" t="s">
        <v>418</v>
      </c>
      <c r="P35" s="80" t="s">
        <v>314</v>
      </c>
    </row>
    <row r="36" spans="1:16" s="3" customFormat="1" ht="39.6">
      <c r="A36" s="89">
        <v>19000052</v>
      </c>
      <c r="B36" s="10"/>
      <c r="C36" s="3" t="s">
        <v>419</v>
      </c>
      <c r="D36" s="50" t="s">
        <v>311</v>
      </c>
      <c r="E36" s="7">
        <v>41</v>
      </c>
      <c r="F36" s="7"/>
      <c r="G36" s="7" t="s">
        <v>688</v>
      </c>
      <c r="H36" s="8"/>
      <c r="I36" s="8">
        <v>42</v>
      </c>
      <c r="K36" s="7">
        <v>41</v>
      </c>
      <c r="L36" s="7"/>
      <c r="M36" s="7" t="s">
        <v>688</v>
      </c>
      <c r="N36" s="8"/>
      <c r="O36" s="8" t="s">
        <v>418</v>
      </c>
      <c r="P36" s="80" t="s">
        <v>314</v>
      </c>
    </row>
    <row r="37" spans="1:16" s="3" customFormat="1" ht="39.6">
      <c r="A37" s="90">
        <v>19000072</v>
      </c>
      <c r="B37" s="2"/>
      <c r="C37" s="3" t="s">
        <v>616</v>
      </c>
      <c r="D37" s="50" t="s">
        <v>311</v>
      </c>
      <c r="E37" s="7">
        <v>41</v>
      </c>
      <c r="F37" s="7"/>
      <c r="G37" s="7" t="s">
        <v>688</v>
      </c>
      <c r="H37" s="8"/>
      <c r="I37" s="8">
        <v>42</v>
      </c>
      <c r="K37" s="7">
        <v>41</v>
      </c>
      <c r="L37" s="7"/>
      <c r="M37" s="7" t="s">
        <v>688</v>
      </c>
      <c r="N37" s="8"/>
      <c r="O37" s="8" t="s">
        <v>418</v>
      </c>
      <c r="P37" s="80" t="s">
        <v>314</v>
      </c>
    </row>
    <row r="38" spans="1:16" ht="39.6">
      <c r="A38" s="89">
        <v>19000081</v>
      </c>
      <c r="B38" s="10"/>
      <c r="C38" s="3" t="s">
        <v>942</v>
      </c>
      <c r="D38" s="50" t="s">
        <v>311</v>
      </c>
      <c r="E38" s="7">
        <v>41</v>
      </c>
      <c r="F38" s="7"/>
      <c r="G38" s="7" t="s">
        <v>688</v>
      </c>
      <c r="H38" s="8"/>
      <c r="I38" s="8">
        <v>42</v>
      </c>
      <c r="J38" s="3"/>
      <c r="K38" s="7">
        <v>41</v>
      </c>
      <c r="L38" s="7"/>
      <c r="M38" s="7" t="s">
        <v>688</v>
      </c>
      <c r="N38" s="8"/>
      <c r="O38" s="8" t="s">
        <v>418</v>
      </c>
      <c r="P38" s="80" t="s">
        <v>314</v>
      </c>
    </row>
    <row r="39" spans="1:16" ht="39.6">
      <c r="A39" s="90">
        <v>19000082</v>
      </c>
      <c r="B39" s="2"/>
      <c r="C39" s="3" t="s">
        <v>617</v>
      </c>
      <c r="D39" s="50" t="s">
        <v>311</v>
      </c>
      <c r="E39" s="7">
        <v>41</v>
      </c>
      <c r="F39" s="7"/>
      <c r="G39" s="7" t="s">
        <v>688</v>
      </c>
      <c r="H39" s="8"/>
      <c r="I39" s="8">
        <v>42</v>
      </c>
      <c r="J39" s="3"/>
      <c r="K39" s="7">
        <v>41</v>
      </c>
      <c r="L39" s="7"/>
      <c r="M39" s="7" t="s">
        <v>688</v>
      </c>
      <c r="N39" s="8"/>
      <c r="O39" s="8" t="s">
        <v>418</v>
      </c>
      <c r="P39" s="80" t="s">
        <v>314</v>
      </c>
    </row>
    <row r="40" spans="1:16" ht="39.6">
      <c r="A40" s="89">
        <v>19000091</v>
      </c>
      <c r="B40" s="2"/>
      <c r="C40" s="2" t="s">
        <v>341</v>
      </c>
      <c r="D40" s="50" t="s">
        <v>311</v>
      </c>
      <c r="E40" s="7">
        <v>41</v>
      </c>
      <c r="F40" s="7"/>
      <c r="G40" s="7" t="s">
        <v>688</v>
      </c>
      <c r="H40" s="8"/>
      <c r="I40" s="8">
        <v>42</v>
      </c>
      <c r="J40" s="3"/>
      <c r="K40" s="7">
        <v>41</v>
      </c>
      <c r="L40" s="7"/>
      <c r="M40" s="7" t="s">
        <v>688</v>
      </c>
      <c r="N40" s="8"/>
      <c r="O40" s="8" t="s">
        <v>418</v>
      </c>
      <c r="P40" s="80" t="s">
        <v>314</v>
      </c>
    </row>
    <row r="41" spans="1:16" ht="39.6">
      <c r="A41" s="90">
        <v>19000092</v>
      </c>
      <c r="B41" s="2"/>
      <c r="C41" s="3" t="s">
        <v>618</v>
      </c>
      <c r="D41" s="50" t="s">
        <v>311</v>
      </c>
      <c r="E41" s="7">
        <v>41</v>
      </c>
      <c r="F41" s="7"/>
      <c r="G41" s="7" t="s">
        <v>688</v>
      </c>
      <c r="H41" s="8"/>
      <c r="I41" s="8">
        <v>42</v>
      </c>
      <c r="J41" s="3"/>
      <c r="K41" s="7">
        <v>41</v>
      </c>
      <c r="L41" s="7"/>
      <c r="M41" s="7" t="s">
        <v>688</v>
      </c>
      <c r="N41" s="8"/>
      <c r="O41" s="8" t="s">
        <v>418</v>
      </c>
      <c r="P41" s="80" t="s">
        <v>314</v>
      </c>
    </row>
    <row r="42" spans="1:16" ht="39.6">
      <c r="A42" s="90">
        <v>19000231</v>
      </c>
      <c r="B42" s="10"/>
      <c r="C42" s="3" t="s">
        <v>619</v>
      </c>
      <c r="D42" s="50" t="s">
        <v>311</v>
      </c>
      <c r="E42" s="7">
        <v>41</v>
      </c>
      <c r="F42" s="7"/>
      <c r="G42" s="7" t="s">
        <v>688</v>
      </c>
      <c r="H42" s="8"/>
      <c r="I42" s="8">
        <v>42</v>
      </c>
      <c r="J42" s="3"/>
      <c r="K42" s="7">
        <v>41</v>
      </c>
      <c r="L42" s="7"/>
      <c r="M42" s="7" t="s">
        <v>688</v>
      </c>
      <c r="N42" s="8"/>
      <c r="O42" s="8" t="s">
        <v>418</v>
      </c>
      <c r="P42" s="80" t="s">
        <v>314</v>
      </c>
    </row>
    <row r="43" spans="1:16" ht="39.6">
      <c r="A43" s="90">
        <v>19000241</v>
      </c>
      <c r="B43" s="10"/>
      <c r="C43" s="3" t="s">
        <v>620</v>
      </c>
      <c r="D43" s="50" t="s">
        <v>311</v>
      </c>
      <c r="E43" s="7">
        <v>41</v>
      </c>
      <c r="F43" s="7"/>
      <c r="G43" s="7" t="s">
        <v>688</v>
      </c>
      <c r="H43" s="8"/>
      <c r="I43" s="8">
        <v>42</v>
      </c>
      <c r="J43" s="3"/>
      <c r="K43" s="7">
        <v>41</v>
      </c>
      <c r="L43" s="7"/>
      <c r="M43" s="7" t="s">
        <v>688</v>
      </c>
      <c r="N43" s="8"/>
      <c r="O43" s="8" t="s">
        <v>418</v>
      </c>
      <c r="P43" s="80" t="s">
        <v>314</v>
      </c>
    </row>
    <row r="44" spans="1:16" ht="39.6">
      <c r="A44" s="89">
        <v>28300031</v>
      </c>
      <c r="B44" s="10"/>
      <c r="C44" s="3" t="s">
        <v>754</v>
      </c>
      <c r="D44" s="50" t="s">
        <v>311</v>
      </c>
      <c r="E44" s="7">
        <v>41</v>
      </c>
      <c r="F44" s="7"/>
      <c r="G44" s="7" t="s">
        <v>688</v>
      </c>
      <c r="H44" s="8"/>
      <c r="I44" s="8">
        <v>42</v>
      </c>
      <c r="J44" s="3"/>
      <c r="K44" s="7">
        <v>41</v>
      </c>
      <c r="L44" s="7"/>
      <c r="M44" s="7" t="s">
        <v>688</v>
      </c>
      <c r="N44" s="8"/>
      <c r="O44" s="8" t="s">
        <v>418</v>
      </c>
      <c r="P44" s="80" t="s">
        <v>314</v>
      </c>
    </row>
    <row r="45" spans="1:16" ht="39.6">
      <c r="A45" s="22">
        <v>28300041</v>
      </c>
      <c r="B45" s="10"/>
      <c r="C45" s="3" t="s">
        <v>469</v>
      </c>
      <c r="D45" s="50" t="s">
        <v>311</v>
      </c>
      <c r="E45" s="7">
        <v>41</v>
      </c>
      <c r="F45" s="7"/>
      <c r="G45" s="7" t="s">
        <v>688</v>
      </c>
      <c r="H45" s="8"/>
      <c r="I45" s="8">
        <v>42</v>
      </c>
      <c r="J45" s="3"/>
      <c r="K45" s="7">
        <v>41</v>
      </c>
      <c r="L45" s="7"/>
      <c r="M45" s="7" t="s">
        <v>688</v>
      </c>
      <c r="N45" s="8"/>
      <c r="O45" s="8" t="s">
        <v>418</v>
      </c>
      <c r="P45" s="80" t="s">
        <v>314</v>
      </c>
    </row>
    <row r="46" spans="1:16" ht="39.6">
      <c r="A46" s="90">
        <v>28300051</v>
      </c>
      <c r="B46" s="1"/>
      <c r="C46" s="3" t="s">
        <v>629</v>
      </c>
      <c r="D46" s="50" t="s">
        <v>311</v>
      </c>
      <c r="E46" s="7">
        <v>41</v>
      </c>
      <c r="F46" s="7"/>
      <c r="G46" s="7" t="s">
        <v>688</v>
      </c>
      <c r="H46" s="8"/>
      <c r="I46" s="8">
        <v>42</v>
      </c>
      <c r="J46" s="3"/>
      <c r="K46" s="7">
        <v>41</v>
      </c>
      <c r="L46" s="7"/>
      <c r="M46" s="7" t="s">
        <v>688</v>
      </c>
      <c r="N46" s="8"/>
      <c r="O46" s="8" t="s">
        <v>418</v>
      </c>
      <c r="P46" s="80" t="s">
        <v>314</v>
      </c>
    </row>
    <row r="47" spans="1:16" ht="39.6">
      <c r="A47" s="90">
        <v>28300061</v>
      </c>
      <c r="B47" s="1"/>
      <c r="C47" s="3" t="s">
        <v>630</v>
      </c>
      <c r="D47" s="50" t="s">
        <v>311</v>
      </c>
      <c r="E47" s="7">
        <v>41</v>
      </c>
      <c r="F47" s="7"/>
      <c r="G47" s="7" t="s">
        <v>688</v>
      </c>
      <c r="H47" s="8"/>
      <c r="I47" s="8">
        <v>42</v>
      </c>
      <c r="J47" s="3"/>
      <c r="K47" s="7">
        <v>41</v>
      </c>
      <c r="L47" s="7"/>
      <c r="M47" s="7" t="s">
        <v>688</v>
      </c>
      <c r="N47" s="8"/>
      <c r="O47" s="8" t="s">
        <v>418</v>
      </c>
      <c r="P47" s="80" t="s">
        <v>314</v>
      </c>
    </row>
    <row r="48" spans="1:16" ht="39.6">
      <c r="A48" s="19">
        <v>28300071</v>
      </c>
      <c r="B48" s="19"/>
      <c r="C48" s="3" t="s">
        <v>164</v>
      </c>
      <c r="D48" s="50" t="s">
        <v>311</v>
      </c>
      <c r="E48" s="7">
        <v>41</v>
      </c>
      <c r="F48" s="7"/>
      <c r="G48" s="7" t="s">
        <v>688</v>
      </c>
      <c r="H48" s="8"/>
      <c r="I48" s="8">
        <v>42</v>
      </c>
      <c r="J48" s="3"/>
      <c r="K48" s="7">
        <v>41</v>
      </c>
      <c r="L48" s="7"/>
      <c r="M48" s="7" t="s">
        <v>688</v>
      </c>
      <c r="N48" s="8"/>
      <c r="O48" s="8" t="s">
        <v>418</v>
      </c>
      <c r="P48" s="80" t="s">
        <v>314</v>
      </c>
    </row>
    <row r="49" spans="1:16" ht="39.6">
      <c r="A49" s="89">
        <v>28300152</v>
      </c>
      <c r="B49" s="10"/>
      <c r="C49" s="3" t="s">
        <v>505</v>
      </c>
      <c r="D49" s="50" t="s">
        <v>311</v>
      </c>
      <c r="E49" s="7">
        <v>41</v>
      </c>
      <c r="F49" s="7"/>
      <c r="G49" s="7" t="s">
        <v>688</v>
      </c>
      <c r="H49" s="8"/>
      <c r="I49" s="8">
        <v>42</v>
      </c>
      <c r="J49" s="3"/>
      <c r="K49" s="7">
        <v>41</v>
      </c>
      <c r="L49" s="7"/>
      <c r="M49" s="7" t="s">
        <v>688</v>
      </c>
      <c r="N49" s="8"/>
      <c r="O49" s="8" t="s">
        <v>418</v>
      </c>
      <c r="P49" s="80" t="s">
        <v>314</v>
      </c>
    </row>
    <row r="50" spans="1:16" ht="39.6">
      <c r="A50" s="89">
        <v>28300162</v>
      </c>
      <c r="B50" s="2"/>
      <c r="C50" s="2" t="s">
        <v>395</v>
      </c>
      <c r="D50" s="50" t="s">
        <v>311</v>
      </c>
      <c r="E50" s="7" t="s">
        <v>451</v>
      </c>
      <c r="F50" s="7"/>
      <c r="G50" s="7" t="s">
        <v>687</v>
      </c>
      <c r="H50" s="8"/>
      <c r="I50" s="8">
        <v>42</v>
      </c>
      <c r="J50" s="3"/>
      <c r="K50" s="7" t="s">
        <v>451</v>
      </c>
      <c r="L50" s="7"/>
      <c r="M50" s="7" t="s">
        <v>687</v>
      </c>
      <c r="N50" s="8"/>
      <c r="O50" s="8" t="s">
        <v>418</v>
      </c>
      <c r="P50" s="80" t="s">
        <v>314</v>
      </c>
    </row>
    <row r="51" spans="1:16" ht="39.6">
      <c r="A51" s="90">
        <v>28300182</v>
      </c>
      <c r="B51" s="2"/>
      <c r="C51" s="3" t="s">
        <v>670</v>
      </c>
      <c r="D51" s="50" t="s">
        <v>311</v>
      </c>
      <c r="E51" s="7">
        <v>41</v>
      </c>
      <c r="F51" s="7"/>
      <c r="G51" s="7" t="s">
        <v>688</v>
      </c>
      <c r="H51" s="8"/>
      <c r="I51" s="8">
        <v>42</v>
      </c>
      <c r="J51" s="3"/>
      <c r="K51" s="7">
        <v>41</v>
      </c>
      <c r="L51" s="7"/>
      <c r="M51" s="7" t="s">
        <v>688</v>
      </c>
      <c r="N51" s="8"/>
      <c r="O51" s="8" t="s">
        <v>418</v>
      </c>
      <c r="P51" s="80" t="s">
        <v>314</v>
      </c>
    </row>
    <row r="52" spans="1:16" ht="39.6">
      <c r="A52" s="90">
        <v>28300192</v>
      </c>
      <c r="B52" s="1"/>
      <c r="C52" s="3" t="s">
        <v>670</v>
      </c>
      <c r="D52" s="50" t="s">
        <v>311</v>
      </c>
      <c r="E52" s="7">
        <v>41</v>
      </c>
      <c r="F52" s="7"/>
      <c r="G52" s="7" t="s">
        <v>688</v>
      </c>
      <c r="H52" s="8"/>
      <c r="I52" s="8">
        <v>42</v>
      </c>
      <c r="J52" s="3"/>
      <c r="K52" s="7">
        <v>41</v>
      </c>
      <c r="L52" s="7"/>
      <c r="M52" s="7" t="s">
        <v>688</v>
      </c>
      <c r="N52" s="8"/>
      <c r="O52" s="8" t="s">
        <v>418</v>
      </c>
      <c r="P52" s="80" t="s">
        <v>314</v>
      </c>
    </row>
    <row r="53" spans="1:16" ht="39.6">
      <c r="A53" s="90">
        <v>28300202</v>
      </c>
      <c r="B53" s="1"/>
      <c r="C53" s="3" t="s">
        <v>671</v>
      </c>
      <c r="D53" s="50" t="s">
        <v>311</v>
      </c>
      <c r="E53" s="7">
        <v>41</v>
      </c>
      <c r="F53" s="7"/>
      <c r="G53" s="7" t="s">
        <v>688</v>
      </c>
      <c r="H53" s="8"/>
      <c r="I53" s="8">
        <v>42</v>
      </c>
      <c r="J53" s="3"/>
      <c r="K53" s="7">
        <v>41</v>
      </c>
      <c r="L53" s="7"/>
      <c r="M53" s="7" t="s">
        <v>688</v>
      </c>
      <c r="N53" s="8"/>
      <c r="O53" s="8" t="s">
        <v>418</v>
      </c>
      <c r="P53" s="80" t="s">
        <v>314</v>
      </c>
    </row>
    <row r="54" spans="1:16" ht="39.6">
      <c r="A54" s="90">
        <v>43900003</v>
      </c>
      <c r="B54" s="1"/>
      <c r="C54" s="3" t="s">
        <v>672</v>
      </c>
      <c r="D54" s="50" t="s">
        <v>311</v>
      </c>
      <c r="E54" s="7">
        <v>41</v>
      </c>
      <c r="F54" s="7"/>
      <c r="G54" s="7" t="s">
        <v>688</v>
      </c>
      <c r="H54" s="8"/>
      <c r="I54" s="8">
        <v>42</v>
      </c>
      <c r="J54" s="3"/>
      <c r="K54" s="7">
        <v>41</v>
      </c>
      <c r="L54" s="7"/>
      <c r="M54" s="7" t="s">
        <v>688</v>
      </c>
      <c r="N54" s="8"/>
      <c r="O54" s="8" t="s">
        <v>418</v>
      </c>
      <c r="P54" s="80" t="s">
        <v>314</v>
      </c>
    </row>
    <row r="55" spans="1:16" ht="39.6">
      <c r="A55" s="90">
        <v>23002011</v>
      </c>
      <c r="B55" s="1"/>
      <c r="C55" s="3" t="s">
        <v>1000</v>
      </c>
      <c r="D55" s="50" t="s">
        <v>745</v>
      </c>
      <c r="E55" s="7">
        <v>18</v>
      </c>
      <c r="F55" s="7"/>
      <c r="G55" s="7">
        <v>50</v>
      </c>
      <c r="H55" s="8"/>
      <c r="I55" s="8">
        <v>18</v>
      </c>
      <c r="J55" s="3"/>
      <c r="K55" s="7">
        <v>18</v>
      </c>
      <c r="L55" s="7">
        <v>4</v>
      </c>
      <c r="M55" s="7">
        <v>50</v>
      </c>
      <c r="N55" s="8"/>
      <c r="O55" s="8">
        <v>18</v>
      </c>
      <c r="P55" s="80" t="s">
        <v>746</v>
      </c>
    </row>
    <row r="56" spans="1:16" ht="39.6">
      <c r="A56" s="90">
        <v>23001091</v>
      </c>
      <c r="B56" s="1"/>
      <c r="C56" s="3" t="s">
        <v>569</v>
      </c>
      <c r="D56" s="50" t="s">
        <v>745</v>
      </c>
      <c r="E56" s="7">
        <v>18</v>
      </c>
      <c r="F56" s="7"/>
      <c r="G56" s="7">
        <v>50</v>
      </c>
      <c r="H56" s="8"/>
      <c r="I56" s="8">
        <v>18</v>
      </c>
      <c r="J56" s="3"/>
      <c r="K56" s="7">
        <v>18</v>
      </c>
      <c r="L56" s="7">
        <v>4</v>
      </c>
      <c r="M56" s="7">
        <v>50</v>
      </c>
      <c r="N56" s="8"/>
      <c r="O56" s="8">
        <v>18</v>
      </c>
      <c r="P56" s="80" t="s">
        <v>749</v>
      </c>
    </row>
    <row r="57" spans="1:16" ht="39.6">
      <c r="A57" s="90">
        <v>23001041</v>
      </c>
      <c r="B57" s="1"/>
      <c r="C57" s="3" t="s">
        <v>174</v>
      </c>
      <c r="D57" s="50" t="s">
        <v>745</v>
      </c>
      <c r="E57" s="7">
        <v>18</v>
      </c>
      <c r="F57" s="7"/>
      <c r="G57" s="7">
        <v>50</v>
      </c>
      <c r="H57" s="8"/>
      <c r="I57" s="8">
        <v>18</v>
      </c>
      <c r="J57" s="3"/>
      <c r="K57" s="7">
        <v>18</v>
      </c>
      <c r="L57" s="7">
        <v>4</v>
      </c>
      <c r="M57" s="7">
        <v>50</v>
      </c>
      <c r="N57" s="8"/>
      <c r="O57" s="8">
        <v>18</v>
      </c>
      <c r="P57" s="80" t="s">
        <v>747</v>
      </c>
    </row>
    <row r="58" spans="1:16" ht="39.6">
      <c r="A58" s="90">
        <v>23002041</v>
      </c>
      <c r="B58" s="1"/>
      <c r="C58" s="3" t="s">
        <v>623</v>
      </c>
      <c r="D58" s="50" t="s">
        <v>745</v>
      </c>
      <c r="E58" s="7">
        <v>18</v>
      </c>
      <c r="F58" s="7"/>
      <c r="G58" s="7">
        <v>50</v>
      </c>
      <c r="H58" s="8"/>
      <c r="I58" s="8">
        <v>18</v>
      </c>
      <c r="J58" s="3"/>
      <c r="K58" s="7">
        <v>18</v>
      </c>
      <c r="L58" s="7">
        <v>4</v>
      </c>
      <c r="M58" s="7">
        <v>50</v>
      </c>
      <c r="N58" s="8"/>
      <c r="O58" s="8">
        <v>18</v>
      </c>
      <c r="P58" s="80" t="s">
        <v>748</v>
      </c>
    </row>
    <row r="59" spans="1:16" ht="18.75" customHeight="1">
      <c r="A59" s="91">
        <v>13600003</v>
      </c>
      <c r="B59" s="92"/>
      <c r="C59" s="92" t="s">
        <v>196</v>
      </c>
      <c r="D59" s="50" t="s">
        <v>311</v>
      </c>
      <c r="E59" s="83">
        <v>51</v>
      </c>
      <c r="F59" s="83"/>
      <c r="G59" s="83" t="s">
        <v>686</v>
      </c>
      <c r="H59" s="84"/>
      <c r="I59" s="84" t="s">
        <v>974</v>
      </c>
      <c r="J59" s="3"/>
      <c r="K59" s="3" t="s">
        <v>75</v>
      </c>
      <c r="L59" s="3"/>
      <c r="M59" s="3" t="s">
        <v>75</v>
      </c>
      <c r="N59" s="3"/>
      <c r="O59" s="93">
        <v>23.1</v>
      </c>
      <c r="P59" s="646" t="s">
        <v>74</v>
      </c>
    </row>
    <row r="60" spans="1:16" ht="14.4">
      <c r="A60" s="91">
        <v>13600013</v>
      </c>
      <c r="B60" s="92"/>
      <c r="C60" s="92" t="s">
        <v>221</v>
      </c>
      <c r="D60" s="50" t="s">
        <v>311</v>
      </c>
      <c r="E60" s="83">
        <v>51</v>
      </c>
      <c r="F60" s="83"/>
      <c r="G60" s="83" t="s">
        <v>686</v>
      </c>
      <c r="H60" s="84"/>
      <c r="I60" s="84" t="s">
        <v>974</v>
      </c>
      <c r="J60" s="3"/>
      <c r="K60" s="3" t="s">
        <v>75</v>
      </c>
      <c r="L60" s="3"/>
      <c r="M60" s="3" t="s">
        <v>75</v>
      </c>
      <c r="N60" s="3"/>
      <c r="O60" s="93">
        <v>23.1</v>
      </c>
      <c r="P60" s="647"/>
    </row>
    <row r="61" spans="1:16" ht="14.4">
      <c r="A61" s="91" t="s">
        <v>712</v>
      </c>
      <c r="B61" s="92"/>
      <c r="C61" s="92" t="s">
        <v>713</v>
      </c>
      <c r="D61" s="50" t="s">
        <v>311</v>
      </c>
      <c r="E61" s="83">
        <v>51</v>
      </c>
      <c r="F61" s="83"/>
      <c r="G61" s="83" t="s">
        <v>686</v>
      </c>
      <c r="H61" s="84"/>
      <c r="I61" s="84" t="s">
        <v>974</v>
      </c>
      <c r="J61" s="3"/>
      <c r="K61" s="3" t="s">
        <v>75</v>
      </c>
      <c r="L61" s="3"/>
      <c r="M61" s="3" t="s">
        <v>75</v>
      </c>
      <c r="N61" s="3"/>
      <c r="O61" s="93">
        <v>23.1</v>
      </c>
      <c r="P61" s="647"/>
    </row>
    <row r="62" spans="1:16" ht="14.4">
      <c r="A62" s="91">
        <v>13600403</v>
      </c>
      <c r="B62" s="92"/>
      <c r="C62" s="92" t="s">
        <v>350</v>
      </c>
      <c r="D62" s="50" t="s">
        <v>311</v>
      </c>
      <c r="E62" s="83">
        <v>51</v>
      </c>
      <c r="F62" s="83"/>
      <c r="G62" s="83" t="s">
        <v>686</v>
      </c>
      <c r="H62" s="84"/>
      <c r="I62" s="84" t="s">
        <v>974</v>
      </c>
      <c r="J62" s="3"/>
      <c r="K62" s="3" t="s">
        <v>75</v>
      </c>
      <c r="L62" s="3"/>
      <c r="M62" s="3" t="s">
        <v>75</v>
      </c>
      <c r="N62" s="3"/>
      <c r="O62" s="93">
        <v>23.1</v>
      </c>
      <c r="P62" s="647"/>
    </row>
    <row r="63" spans="1:16" ht="14.4">
      <c r="A63" s="91" t="s">
        <v>457</v>
      </c>
      <c r="B63" s="92"/>
      <c r="C63" s="92" t="s">
        <v>458</v>
      </c>
      <c r="D63" s="50" t="s">
        <v>311</v>
      </c>
      <c r="E63" s="83">
        <v>51</v>
      </c>
      <c r="F63" s="83"/>
      <c r="G63" s="83" t="s">
        <v>686</v>
      </c>
      <c r="H63" s="84"/>
      <c r="I63" s="84" t="s">
        <v>974</v>
      </c>
      <c r="J63" s="3"/>
      <c r="K63" s="3" t="s">
        <v>75</v>
      </c>
      <c r="L63" s="3"/>
      <c r="M63" s="3" t="s">
        <v>75</v>
      </c>
      <c r="N63" s="3"/>
      <c r="O63" s="93">
        <v>23.1</v>
      </c>
      <c r="P63" s="647"/>
    </row>
    <row r="64" spans="1:16" ht="40.200000000000003">
      <c r="A64" s="91">
        <v>25300541</v>
      </c>
      <c r="B64" s="92"/>
      <c r="C64" s="92" t="s">
        <v>455</v>
      </c>
      <c r="D64" s="50" t="s">
        <v>311</v>
      </c>
      <c r="E64" s="83" t="s">
        <v>451</v>
      </c>
      <c r="F64" s="83"/>
      <c r="G64" s="83" t="s">
        <v>687</v>
      </c>
      <c r="H64" s="83"/>
      <c r="I64" s="84" t="s">
        <v>965</v>
      </c>
      <c r="J64" s="3"/>
      <c r="K64" s="3"/>
      <c r="L64" s="3"/>
      <c r="M64" s="3"/>
      <c r="N64" s="3"/>
      <c r="O64" s="93" t="s">
        <v>435</v>
      </c>
      <c r="P64" s="94" t="s">
        <v>76</v>
      </c>
    </row>
    <row r="65" spans="1:16" ht="40.200000000000003">
      <c r="A65" s="91">
        <v>25300761</v>
      </c>
      <c r="B65" s="92"/>
      <c r="C65" s="92" t="s">
        <v>172</v>
      </c>
      <c r="D65" s="50" t="s">
        <v>311</v>
      </c>
      <c r="E65" s="83" t="s">
        <v>451</v>
      </c>
      <c r="F65" s="83"/>
      <c r="G65" s="83" t="s">
        <v>687</v>
      </c>
      <c r="H65" s="83"/>
      <c r="I65" s="84" t="s">
        <v>965</v>
      </c>
      <c r="J65" s="3"/>
      <c r="K65" s="3"/>
      <c r="L65" s="3"/>
      <c r="M65" s="3"/>
      <c r="N65" s="3"/>
      <c r="O65" s="93"/>
      <c r="P65" s="94" t="s">
        <v>77</v>
      </c>
    </row>
    <row r="66" spans="1:16" ht="27">
      <c r="A66" s="91">
        <v>25300771</v>
      </c>
      <c r="B66" s="92"/>
      <c r="C66" s="92" t="s">
        <v>103</v>
      </c>
      <c r="D66" s="50" t="s">
        <v>311</v>
      </c>
      <c r="E66" s="86" t="s">
        <v>451</v>
      </c>
      <c r="F66" s="86"/>
      <c r="G66" s="86" t="s">
        <v>687</v>
      </c>
      <c r="H66" s="86"/>
      <c r="I66" s="85" t="s">
        <v>965</v>
      </c>
      <c r="J66" s="3"/>
      <c r="K66" s="3"/>
      <c r="L66" s="3"/>
      <c r="M66" s="3"/>
      <c r="N66" s="3"/>
      <c r="O66" s="93" t="s">
        <v>435</v>
      </c>
      <c r="P66" s="94" t="s">
        <v>78</v>
      </c>
    </row>
    <row r="67" spans="1:16" ht="12.75" customHeight="1">
      <c r="A67" s="95">
        <v>18601052</v>
      </c>
      <c r="B67" s="96"/>
      <c r="C67" s="97" t="s">
        <v>186</v>
      </c>
      <c r="D67" s="98" t="s">
        <v>1079</v>
      </c>
      <c r="E67" s="99" t="s">
        <v>158</v>
      </c>
      <c r="F67" s="99" t="s">
        <v>158</v>
      </c>
      <c r="G67" s="99"/>
      <c r="H67" s="99"/>
      <c r="I67" s="99">
        <v>57</v>
      </c>
      <c r="J67" s="99"/>
      <c r="K67" s="99"/>
      <c r="L67" s="99" t="s">
        <v>158</v>
      </c>
      <c r="M67" s="99"/>
      <c r="N67" s="99">
        <v>10</v>
      </c>
      <c r="O67" s="99">
        <v>35</v>
      </c>
      <c r="P67" s="99" t="s">
        <v>1085</v>
      </c>
    </row>
    <row r="68" spans="1:16" ht="26.4">
      <c r="A68" s="95" t="s">
        <v>1074</v>
      </c>
      <c r="B68" s="100"/>
      <c r="C68" s="101" t="s">
        <v>1075</v>
      </c>
      <c r="D68" s="98" t="s">
        <v>1079</v>
      </c>
      <c r="E68" s="99"/>
      <c r="F68" s="99"/>
      <c r="G68" s="99"/>
      <c r="H68" s="99"/>
      <c r="I68" s="99"/>
      <c r="J68" s="99"/>
      <c r="K68" s="99"/>
      <c r="L68" s="99"/>
      <c r="M68" s="99"/>
      <c r="N68" s="99"/>
      <c r="O68" s="99">
        <v>58</v>
      </c>
      <c r="P68" s="102" t="s">
        <v>1086</v>
      </c>
    </row>
    <row r="69" spans="1:16">
      <c r="A69" s="95">
        <v>19000592</v>
      </c>
      <c r="B69" s="101"/>
      <c r="C69" s="101" t="s">
        <v>285</v>
      </c>
      <c r="D69" s="98" t="s">
        <v>1079</v>
      </c>
      <c r="E69" s="99"/>
      <c r="F69" s="99" t="s">
        <v>304</v>
      </c>
      <c r="G69" s="99"/>
      <c r="H69" s="99"/>
      <c r="I69" s="99">
        <v>22</v>
      </c>
      <c r="J69" s="99"/>
      <c r="K69" s="99"/>
      <c r="L69" s="99" t="s">
        <v>158</v>
      </c>
      <c r="M69" s="99"/>
      <c r="N69" s="99">
        <v>10</v>
      </c>
      <c r="O69" s="99">
        <v>35</v>
      </c>
      <c r="P69" s="99" t="s">
        <v>1085</v>
      </c>
    </row>
    <row r="70" spans="1:16" ht="39.6">
      <c r="A70" s="95">
        <v>19000642</v>
      </c>
      <c r="B70" s="99"/>
      <c r="C70" s="101" t="s">
        <v>236</v>
      </c>
      <c r="D70" s="98" t="s">
        <v>1079</v>
      </c>
      <c r="E70" s="99"/>
      <c r="F70" s="99"/>
      <c r="G70" s="99"/>
      <c r="H70" s="99"/>
      <c r="I70" s="99">
        <v>39</v>
      </c>
      <c r="J70" s="99"/>
      <c r="K70" s="99"/>
      <c r="L70" s="99"/>
      <c r="M70" s="99"/>
      <c r="N70" s="99"/>
      <c r="O70" s="99">
        <v>58</v>
      </c>
      <c r="P70" s="102" t="s">
        <v>1082</v>
      </c>
    </row>
    <row r="71" spans="1:16" ht="39.6">
      <c r="A71" s="95">
        <v>19000652</v>
      </c>
      <c r="B71" s="96"/>
      <c r="C71" s="101" t="s">
        <v>241</v>
      </c>
      <c r="D71" s="98" t="s">
        <v>1079</v>
      </c>
      <c r="E71" s="99"/>
      <c r="F71" s="99"/>
      <c r="G71" s="99"/>
      <c r="H71" s="99"/>
      <c r="I71" s="99">
        <v>39</v>
      </c>
      <c r="J71" s="99"/>
      <c r="K71" s="99"/>
      <c r="L71" s="99"/>
      <c r="M71" s="99"/>
      <c r="N71" s="99"/>
      <c r="O71" s="99">
        <v>58</v>
      </c>
      <c r="P71" s="102" t="s">
        <v>1082</v>
      </c>
    </row>
    <row r="72" spans="1:16" ht="39.6">
      <c r="A72" s="95">
        <v>19000672</v>
      </c>
      <c r="B72" s="100"/>
      <c r="C72" s="101" t="s">
        <v>242</v>
      </c>
      <c r="D72" s="98" t="s">
        <v>1079</v>
      </c>
      <c r="E72" s="99"/>
      <c r="F72" s="99"/>
      <c r="G72" s="99"/>
      <c r="H72" s="99"/>
      <c r="I72" s="99">
        <v>39</v>
      </c>
      <c r="J72" s="99"/>
      <c r="K72" s="99"/>
      <c r="L72" s="99"/>
      <c r="M72" s="99"/>
      <c r="N72" s="99"/>
      <c r="O72" s="99">
        <v>58</v>
      </c>
      <c r="P72" s="102" t="s">
        <v>1082</v>
      </c>
    </row>
    <row r="73" spans="1:16" ht="39.6">
      <c r="A73" s="95">
        <v>19000702</v>
      </c>
      <c r="B73" s="96"/>
      <c r="C73" s="101" t="s">
        <v>345</v>
      </c>
      <c r="D73" s="98" t="s">
        <v>1079</v>
      </c>
      <c r="E73" s="99"/>
      <c r="F73" s="99"/>
      <c r="G73" s="99"/>
      <c r="H73" s="99"/>
      <c r="I73" s="99">
        <v>58</v>
      </c>
      <c r="J73" s="99"/>
      <c r="K73" s="99"/>
      <c r="L73" s="99"/>
      <c r="M73" s="99"/>
      <c r="N73" s="99">
        <v>10</v>
      </c>
      <c r="O73" s="99">
        <v>39</v>
      </c>
      <c r="P73" s="102" t="s">
        <v>1083</v>
      </c>
    </row>
    <row r="74" spans="1:16" ht="39.6">
      <c r="A74" s="95">
        <v>13400021</v>
      </c>
      <c r="B74" s="96"/>
      <c r="C74" s="101" t="s">
        <v>654</v>
      </c>
      <c r="D74" s="98" t="s">
        <v>1080</v>
      </c>
      <c r="E74" s="99"/>
      <c r="F74" s="99"/>
      <c r="G74" s="99"/>
      <c r="H74" s="99"/>
      <c r="I74" s="99"/>
      <c r="J74" s="99"/>
      <c r="K74" s="99"/>
      <c r="L74" s="99" t="s">
        <v>1081</v>
      </c>
      <c r="M74" s="99"/>
      <c r="N74" s="99"/>
      <c r="O74" s="99">
        <v>23</v>
      </c>
      <c r="P74" s="102" t="s">
        <v>1084</v>
      </c>
    </row>
    <row r="75" spans="1:16" ht="39.6">
      <c r="A75" s="95">
        <v>13400031</v>
      </c>
      <c r="B75" s="96"/>
      <c r="C75" s="101" t="s">
        <v>176</v>
      </c>
      <c r="D75" s="98" t="s">
        <v>1080</v>
      </c>
      <c r="E75" s="99"/>
      <c r="F75" s="99"/>
      <c r="G75" s="99"/>
      <c r="H75" s="99"/>
      <c r="I75" s="99"/>
      <c r="J75" s="99"/>
      <c r="K75" s="99"/>
      <c r="L75" s="99" t="s">
        <v>1081</v>
      </c>
      <c r="M75" s="99"/>
      <c r="N75" s="99"/>
      <c r="O75" s="99">
        <v>23</v>
      </c>
      <c r="P75" s="102" t="s">
        <v>1084</v>
      </c>
    </row>
    <row r="76" spans="1:16" ht="39.6">
      <c r="A76" s="95">
        <v>13400041</v>
      </c>
      <c r="B76" s="96"/>
      <c r="C76" s="101" t="s">
        <v>140</v>
      </c>
      <c r="D76" s="98" t="s">
        <v>1080</v>
      </c>
      <c r="E76" s="99"/>
      <c r="F76" s="99"/>
      <c r="G76" s="99"/>
      <c r="H76" s="99"/>
      <c r="I76" s="99"/>
      <c r="J76" s="99"/>
      <c r="K76" s="99"/>
      <c r="L76" s="99" t="s">
        <v>1081</v>
      </c>
      <c r="M76" s="99"/>
      <c r="N76" s="99"/>
      <c r="O76" s="99">
        <v>23</v>
      </c>
      <c r="P76" s="102" t="s">
        <v>1084</v>
      </c>
    </row>
    <row r="77" spans="1:16" ht="39.6">
      <c r="A77" s="95">
        <v>13400051</v>
      </c>
      <c r="B77" s="96"/>
      <c r="C77" s="101" t="s">
        <v>653</v>
      </c>
      <c r="D77" s="98" t="s">
        <v>1080</v>
      </c>
      <c r="E77" s="99"/>
      <c r="F77" s="99"/>
      <c r="G77" s="99"/>
      <c r="H77" s="99"/>
      <c r="I77" s="99"/>
      <c r="J77" s="99"/>
      <c r="K77" s="99"/>
      <c r="L77" s="99" t="s">
        <v>1081</v>
      </c>
      <c r="M77" s="99"/>
      <c r="N77" s="99"/>
      <c r="O77" s="99">
        <v>23</v>
      </c>
      <c r="P77" s="102" t="s">
        <v>1084</v>
      </c>
    </row>
    <row r="78" spans="1:16" ht="39.6">
      <c r="A78" s="95">
        <v>13400061</v>
      </c>
      <c r="B78" s="96"/>
      <c r="C78" s="103" t="s">
        <v>269</v>
      </c>
      <c r="D78" s="98" t="s">
        <v>1080</v>
      </c>
      <c r="E78" s="99"/>
      <c r="F78" s="99"/>
      <c r="G78" s="99"/>
      <c r="H78" s="99"/>
      <c r="I78" s="99"/>
      <c r="J78" s="99"/>
      <c r="K78" s="99"/>
      <c r="L78" s="99" t="s">
        <v>1081</v>
      </c>
      <c r="M78" s="99"/>
      <c r="N78" s="99"/>
      <c r="O78" s="99">
        <v>23</v>
      </c>
      <c r="P78" s="102" t="s">
        <v>1084</v>
      </c>
    </row>
    <row r="79" spans="1:16" ht="39.6">
      <c r="A79" s="104">
        <v>13400071</v>
      </c>
      <c r="B79" s="96"/>
      <c r="C79" s="103" t="s">
        <v>1036</v>
      </c>
      <c r="D79" s="98" t="s">
        <v>1080</v>
      </c>
      <c r="E79" s="99"/>
      <c r="F79" s="99"/>
      <c r="G79" s="99"/>
      <c r="H79" s="99"/>
      <c r="I79" s="99"/>
      <c r="J79" s="99"/>
      <c r="K79" s="99"/>
      <c r="L79" s="99" t="s">
        <v>1081</v>
      </c>
      <c r="M79" s="99"/>
      <c r="N79" s="99"/>
      <c r="O79" s="99">
        <v>23</v>
      </c>
      <c r="P79" s="102" t="s">
        <v>1084</v>
      </c>
    </row>
    <row r="80" spans="1:16" ht="39.6">
      <c r="A80" s="95">
        <v>13400081</v>
      </c>
      <c r="B80" s="96"/>
      <c r="C80" s="101" t="s">
        <v>127</v>
      </c>
      <c r="D80" s="98" t="s">
        <v>1080</v>
      </c>
      <c r="E80" s="99"/>
      <c r="F80" s="99"/>
      <c r="G80" s="99"/>
      <c r="H80" s="99"/>
      <c r="I80" s="99"/>
      <c r="J80" s="99"/>
      <c r="K80" s="99"/>
      <c r="L80" s="99" t="s">
        <v>1081</v>
      </c>
      <c r="M80" s="99"/>
      <c r="N80" s="99"/>
      <c r="O80" s="99">
        <v>23</v>
      </c>
      <c r="P80" s="102" t="s">
        <v>1084</v>
      </c>
    </row>
    <row r="81" spans="1:16" ht="39.6">
      <c r="A81" s="95">
        <v>13400091</v>
      </c>
      <c r="B81" s="96"/>
      <c r="C81" s="101" t="s">
        <v>985</v>
      </c>
      <c r="D81" s="98" t="s">
        <v>1080</v>
      </c>
      <c r="E81" s="99"/>
      <c r="F81" s="99"/>
      <c r="G81" s="99"/>
      <c r="H81" s="99"/>
      <c r="I81" s="99"/>
      <c r="J81" s="99"/>
      <c r="K81" s="99"/>
      <c r="L81" s="99" t="s">
        <v>1081</v>
      </c>
      <c r="M81" s="99"/>
      <c r="N81" s="99"/>
      <c r="O81" s="99">
        <v>23</v>
      </c>
      <c r="P81" s="102" t="s">
        <v>1084</v>
      </c>
    </row>
    <row r="82" spans="1:16" ht="39.6">
      <c r="A82" s="95" t="s">
        <v>541</v>
      </c>
      <c r="B82" s="96"/>
      <c r="C82" s="101" t="s">
        <v>542</v>
      </c>
      <c r="D82" s="98" t="s">
        <v>1080</v>
      </c>
      <c r="E82" s="99"/>
      <c r="F82" s="99"/>
      <c r="G82" s="99"/>
      <c r="H82" s="99"/>
      <c r="I82" s="99"/>
      <c r="J82" s="99"/>
      <c r="K82" s="99"/>
      <c r="L82" s="99" t="s">
        <v>1081</v>
      </c>
      <c r="M82" s="99"/>
      <c r="N82" s="99"/>
      <c r="O82" s="99">
        <v>23</v>
      </c>
      <c r="P82" s="102" t="s">
        <v>1084</v>
      </c>
    </row>
    <row r="83" spans="1:16" ht="39.6">
      <c r="A83" s="95" t="s">
        <v>543</v>
      </c>
      <c r="B83" s="96"/>
      <c r="C83" s="101" t="s">
        <v>544</v>
      </c>
      <c r="D83" s="98" t="s">
        <v>1080</v>
      </c>
      <c r="E83" s="99"/>
      <c r="F83" s="99"/>
      <c r="G83" s="99"/>
      <c r="H83" s="99"/>
      <c r="I83" s="99"/>
      <c r="J83" s="99"/>
      <c r="K83" s="99"/>
      <c r="L83" s="99" t="s">
        <v>1081</v>
      </c>
      <c r="M83" s="99"/>
      <c r="N83" s="99"/>
      <c r="O83" s="99">
        <v>23</v>
      </c>
      <c r="P83" s="102" t="s">
        <v>1084</v>
      </c>
    </row>
    <row r="84" spans="1:16" ht="39.6">
      <c r="A84" s="105">
        <v>13400121</v>
      </c>
      <c r="B84" s="96"/>
      <c r="C84" s="101" t="s">
        <v>201</v>
      </c>
      <c r="D84" s="98" t="s">
        <v>1080</v>
      </c>
      <c r="E84" s="99"/>
      <c r="F84" s="99"/>
      <c r="G84" s="99"/>
      <c r="H84" s="99"/>
      <c r="I84" s="99"/>
      <c r="J84" s="99"/>
      <c r="K84" s="99"/>
      <c r="L84" s="99" t="s">
        <v>1081</v>
      </c>
      <c r="M84" s="99"/>
      <c r="N84" s="99"/>
      <c r="O84" s="99">
        <v>23</v>
      </c>
      <c r="P84" s="102" t="s">
        <v>1084</v>
      </c>
    </row>
    <row r="85" spans="1:16" ht="39.6">
      <c r="A85" s="96">
        <v>13400131</v>
      </c>
      <c r="B85" s="101"/>
      <c r="C85" s="101" t="s">
        <v>479</v>
      </c>
      <c r="D85" s="98" t="s">
        <v>1080</v>
      </c>
      <c r="E85" s="99"/>
      <c r="F85" s="99"/>
      <c r="G85" s="99"/>
      <c r="H85" s="99"/>
      <c r="I85" s="99"/>
      <c r="J85" s="99"/>
      <c r="K85" s="99"/>
      <c r="L85" s="99" t="s">
        <v>1081</v>
      </c>
      <c r="M85" s="99"/>
      <c r="N85" s="99"/>
      <c r="O85" s="99">
        <v>23</v>
      </c>
      <c r="P85" s="102" t="s">
        <v>1084</v>
      </c>
    </row>
    <row r="86" spans="1:16" ht="39.6">
      <c r="A86" s="106" t="s">
        <v>36</v>
      </c>
      <c r="B86" s="106"/>
      <c r="C86" s="106" t="s">
        <v>225</v>
      </c>
      <c r="D86" s="98" t="s">
        <v>1080</v>
      </c>
      <c r="E86" s="99"/>
      <c r="F86" s="99"/>
      <c r="G86" s="99"/>
      <c r="H86" s="99"/>
      <c r="I86" s="99"/>
      <c r="J86" s="99"/>
      <c r="K86" s="99"/>
      <c r="L86" s="99" t="s">
        <v>1081</v>
      </c>
      <c r="M86" s="99"/>
      <c r="N86" s="99"/>
      <c r="O86" s="99">
        <v>23</v>
      </c>
      <c r="P86" s="102" t="s">
        <v>1084</v>
      </c>
    </row>
    <row r="87" spans="1:16" ht="39.6">
      <c r="A87" s="106">
        <v>13400151</v>
      </c>
      <c r="B87" s="106"/>
      <c r="C87" s="106" t="s">
        <v>718</v>
      </c>
      <c r="D87" s="98" t="s">
        <v>1080</v>
      </c>
      <c r="E87" s="99"/>
      <c r="F87" s="99"/>
      <c r="G87" s="99"/>
      <c r="H87" s="99"/>
      <c r="I87" s="99"/>
      <c r="J87" s="99"/>
      <c r="K87" s="99"/>
      <c r="L87" s="99" t="s">
        <v>1081</v>
      </c>
      <c r="M87" s="99"/>
      <c r="N87" s="99"/>
      <c r="O87" s="99">
        <v>23</v>
      </c>
      <c r="P87" s="102" t="s">
        <v>1084</v>
      </c>
    </row>
    <row r="88" spans="1:16" ht="39.6">
      <c r="A88" s="95" t="s">
        <v>1052</v>
      </c>
      <c r="B88" s="96"/>
      <c r="C88" s="101" t="s">
        <v>79</v>
      </c>
      <c r="D88" s="98" t="s">
        <v>1080</v>
      </c>
      <c r="E88" s="99"/>
      <c r="F88" s="99"/>
      <c r="G88" s="99"/>
      <c r="H88" s="99"/>
      <c r="I88" s="99"/>
      <c r="J88" s="99"/>
      <c r="K88" s="99"/>
      <c r="L88" s="99" t="s">
        <v>1081</v>
      </c>
      <c r="M88" s="99"/>
      <c r="N88" s="99"/>
      <c r="O88" s="99">
        <v>23</v>
      </c>
      <c r="P88" s="102" t="s">
        <v>1084</v>
      </c>
    </row>
    <row r="89" spans="1:16" ht="39.6">
      <c r="A89" s="107" t="s">
        <v>1069</v>
      </c>
      <c r="B89" s="107"/>
      <c r="C89" s="107" t="s">
        <v>1066</v>
      </c>
      <c r="D89" s="98" t="s">
        <v>1080</v>
      </c>
      <c r="E89" s="99"/>
      <c r="F89" s="99"/>
      <c r="G89" s="99"/>
      <c r="H89" s="99"/>
      <c r="I89" s="99"/>
      <c r="J89" s="99"/>
      <c r="K89" s="99"/>
      <c r="L89" s="99" t="s">
        <v>1081</v>
      </c>
      <c r="M89" s="99"/>
      <c r="N89" s="99"/>
      <c r="O89" s="99">
        <v>23</v>
      </c>
      <c r="P89" s="102" t="s">
        <v>1084</v>
      </c>
    </row>
    <row r="90" spans="1:16">
      <c r="A90" s="112">
        <v>14300211</v>
      </c>
      <c r="B90" s="107"/>
      <c r="C90" s="113" t="s">
        <v>954</v>
      </c>
      <c r="D90" s="98" t="s">
        <v>840</v>
      </c>
      <c r="E90" s="99"/>
      <c r="F90" s="99"/>
      <c r="G90" s="99"/>
      <c r="H90" s="99"/>
      <c r="I90" s="99"/>
      <c r="J90" s="99"/>
      <c r="K90" s="99"/>
      <c r="L90" s="99" t="s">
        <v>158</v>
      </c>
      <c r="M90" s="99"/>
      <c r="N90" s="99"/>
      <c r="O90" s="99">
        <v>56</v>
      </c>
      <c r="P90" s="102" t="s">
        <v>841</v>
      </c>
    </row>
    <row r="91" spans="1:16">
      <c r="A91" s="112">
        <v>22840131</v>
      </c>
      <c r="B91" s="107"/>
      <c r="C91" s="113" t="s">
        <v>631</v>
      </c>
      <c r="D91" s="98" t="s">
        <v>840</v>
      </c>
      <c r="E91" s="99"/>
      <c r="F91" s="99"/>
      <c r="G91" s="99"/>
      <c r="H91" s="99"/>
      <c r="I91" s="99"/>
      <c r="J91" s="99"/>
      <c r="K91" s="99"/>
      <c r="L91" s="99" t="s">
        <v>158</v>
      </c>
      <c r="M91" s="99"/>
      <c r="N91" s="99"/>
      <c r="O91" s="99">
        <v>56</v>
      </c>
      <c r="P91" s="102" t="s">
        <v>841</v>
      </c>
    </row>
    <row r="92" spans="1:16">
      <c r="A92" s="117">
        <v>18237132</v>
      </c>
      <c r="B92" s="118"/>
      <c r="C92" s="119" t="s">
        <v>836</v>
      </c>
      <c r="D92" s="120" t="s">
        <v>555</v>
      </c>
      <c r="E92" s="115"/>
      <c r="F92" s="115"/>
      <c r="G92" s="115"/>
      <c r="H92" s="115"/>
      <c r="I92" s="115"/>
      <c r="J92" s="115"/>
      <c r="K92" s="114"/>
      <c r="L92" s="115" t="s">
        <v>158</v>
      </c>
      <c r="M92" s="115"/>
      <c r="N92" s="115"/>
      <c r="O92" s="115">
        <v>57</v>
      </c>
      <c r="P92" s="116" t="s">
        <v>841</v>
      </c>
    </row>
    <row r="93" spans="1:16">
      <c r="A93" s="117">
        <v>18237142</v>
      </c>
      <c r="B93" s="118"/>
      <c r="C93" s="119" t="s">
        <v>837</v>
      </c>
      <c r="D93" s="120" t="s">
        <v>555</v>
      </c>
      <c r="E93" s="115"/>
      <c r="F93" s="115"/>
      <c r="G93" s="115"/>
      <c r="H93" s="115"/>
      <c r="I93" s="115"/>
      <c r="J93" s="115"/>
      <c r="K93" s="114"/>
      <c r="L93" s="115" t="s">
        <v>158</v>
      </c>
      <c r="M93" s="115"/>
      <c r="N93" s="115"/>
      <c r="O93" s="115">
        <v>57</v>
      </c>
      <c r="P93" s="116" t="s">
        <v>841</v>
      </c>
    </row>
    <row r="94" spans="1:16">
      <c r="A94" s="117">
        <v>18237152</v>
      </c>
      <c r="B94" s="118"/>
      <c r="C94" s="119" t="s">
        <v>838</v>
      </c>
      <c r="D94" s="120" t="s">
        <v>555</v>
      </c>
      <c r="E94" s="115"/>
      <c r="F94" s="115"/>
      <c r="G94" s="115"/>
      <c r="H94" s="115"/>
      <c r="I94" s="115"/>
      <c r="J94" s="115"/>
      <c r="K94" s="114"/>
      <c r="L94" s="115" t="s">
        <v>158</v>
      </c>
      <c r="M94" s="115"/>
      <c r="N94" s="115"/>
      <c r="O94" s="115">
        <v>57</v>
      </c>
      <c r="P94" s="116" t="s">
        <v>841</v>
      </c>
    </row>
    <row r="95" spans="1:16">
      <c r="A95" s="122" t="s">
        <v>846</v>
      </c>
      <c r="B95" s="118"/>
      <c r="C95" s="115" t="s">
        <v>847</v>
      </c>
      <c r="D95" s="120" t="s">
        <v>555</v>
      </c>
      <c r="E95" s="115"/>
      <c r="F95" s="115"/>
      <c r="G95" s="115"/>
      <c r="H95" s="115"/>
      <c r="I95" s="115"/>
      <c r="J95" s="115"/>
      <c r="K95" s="121"/>
      <c r="L95" s="115" t="s">
        <v>158</v>
      </c>
      <c r="M95" s="115"/>
      <c r="N95" s="115"/>
      <c r="O95" s="115">
        <v>57</v>
      </c>
      <c r="P95" s="116" t="s">
        <v>841</v>
      </c>
    </row>
    <row r="96" spans="1:16">
      <c r="A96" s="122">
        <v>18233141</v>
      </c>
      <c r="B96" s="118"/>
      <c r="C96" s="115" t="s">
        <v>447</v>
      </c>
      <c r="D96" s="120" t="s">
        <v>555</v>
      </c>
      <c r="E96" s="115"/>
      <c r="F96" s="115"/>
      <c r="G96" s="115"/>
      <c r="H96" s="115"/>
      <c r="I96" s="115"/>
      <c r="J96" s="115"/>
      <c r="K96" s="121"/>
      <c r="L96" s="115" t="s">
        <v>158</v>
      </c>
      <c r="M96" s="115"/>
      <c r="N96" s="115"/>
      <c r="O96" s="115">
        <v>57</v>
      </c>
      <c r="P96" s="116" t="s">
        <v>841</v>
      </c>
    </row>
    <row r="97" spans="1:16">
      <c r="A97" s="124" t="s">
        <v>553</v>
      </c>
      <c r="B97" s="125"/>
      <c r="C97" s="126" t="s">
        <v>554</v>
      </c>
      <c r="D97" s="127" t="s">
        <v>492</v>
      </c>
      <c r="E97" s="128"/>
      <c r="F97" s="128"/>
      <c r="G97" s="128"/>
      <c r="H97" s="128"/>
      <c r="I97" s="128"/>
      <c r="J97" s="128"/>
      <c r="K97" s="128"/>
      <c r="L97" s="128"/>
      <c r="M97" s="128"/>
      <c r="N97" s="128"/>
      <c r="O97" s="128"/>
      <c r="P97" s="129" t="s">
        <v>493</v>
      </c>
    </row>
    <row r="98" spans="1:16">
      <c r="A98" s="276">
        <v>23500112</v>
      </c>
      <c r="B98" s="277"/>
      <c r="C98" s="273" t="s">
        <v>367</v>
      </c>
      <c r="D98" s="278" t="s">
        <v>1089</v>
      </c>
      <c r="E98" s="252"/>
      <c r="F98" s="252"/>
      <c r="G98" s="252"/>
      <c r="H98" s="252"/>
      <c r="I98" s="252"/>
      <c r="J98" s="252"/>
      <c r="K98" s="252"/>
      <c r="L98" s="252"/>
      <c r="M98" s="252"/>
      <c r="N98" s="252">
        <v>11</v>
      </c>
      <c r="O98" s="279">
        <v>38</v>
      </c>
      <c r="P98" s="280" t="s">
        <v>1090</v>
      </c>
    </row>
    <row r="99" spans="1:16">
      <c r="A99" s="132">
        <v>19000021</v>
      </c>
      <c r="B99" s="133"/>
      <c r="C99" s="133" t="s">
        <v>66</v>
      </c>
      <c r="D99" s="139" t="s">
        <v>1100</v>
      </c>
      <c r="E99" s="137" t="s">
        <v>417</v>
      </c>
      <c r="F99" s="137"/>
      <c r="G99" s="137"/>
      <c r="H99" s="137"/>
      <c r="I99" s="137">
        <v>22</v>
      </c>
      <c r="J99" s="137"/>
      <c r="K99" s="137"/>
      <c r="L99" s="137"/>
      <c r="M99" s="137"/>
      <c r="N99" s="137"/>
      <c r="O99" s="138">
        <v>57</v>
      </c>
      <c r="P99" s="134" t="s">
        <v>841</v>
      </c>
    </row>
    <row r="100" spans="1:16" ht="39.6">
      <c r="A100" s="132">
        <v>18600541</v>
      </c>
      <c r="B100" s="135"/>
      <c r="C100" s="133" t="s">
        <v>719</v>
      </c>
      <c r="D100" s="139" t="s">
        <v>1100</v>
      </c>
      <c r="E100" s="137"/>
      <c r="F100" s="137"/>
      <c r="G100" s="137"/>
      <c r="H100" s="137"/>
      <c r="I100" s="137"/>
      <c r="J100" s="137"/>
      <c r="K100" s="137"/>
      <c r="L100" s="137" t="s">
        <v>1099</v>
      </c>
      <c r="M100" s="137"/>
      <c r="N100" s="137"/>
      <c r="O100" s="138">
        <v>23</v>
      </c>
      <c r="P100" s="136" t="s">
        <v>1084</v>
      </c>
    </row>
    <row r="101" spans="1:16" ht="39.6">
      <c r="A101" s="132" t="s">
        <v>824</v>
      </c>
      <c r="B101" s="135"/>
      <c r="C101" s="133" t="s">
        <v>827</v>
      </c>
      <c r="D101" s="139" t="s">
        <v>1100</v>
      </c>
      <c r="E101" s="137"/>
      <c r="F101" s="137"/>
      <c r="G101" s="137"/>
      <c r="H101" s="137"/>
      <c r="I101" s="137"/>
      <c r="J101" s="137"/>
      <c r="K101" s="137"/>
      <c r="L101" s="137" t="s">
        <v>1099</v>
      </c>
      <c r="M101" s="137"/>
      <c r="N101" s="137"/>
      <c r="O101" s="138">
        <v>23</v>
      </c>
      <c r="P101" s="136" t="s">
        <v>1084</v>
      </c>
    </row>
    <row r="102" spans="1:16" ht="39.6">
      <c r="A102" s="132" t="s">
        <v>825</v>
      </c>
      <c r="B102" s="135"/>
      <c r="C102" s="133" t="s">
        <v>826</v>
      </c>
      <c r="D102" s="140" t="s">
        <v>1100</v>
      </c>
      <c r="E102" s="141"/>
      <c r="F102" s="141"/>
      <c r="G102" s="141"/>
      <c r="H102" s="141"/>
      <c r="I102" s="141"/>
      <c r="J102" s="141"/>
      <c r="K102" s="141"/>
      <c r="L102" s="141" t="s">
        <v>1099</v>
      </c>
      <c r="M102" s="141"/>
      <c r="N102" s="141"/>
      <c r="O102" s="142">
        <v>23</v>
      </c>
      <c r="P102" s="143" t="s">
        <v>1084</v>
      </c>
    </row>
    <row r="103" spans="1:16" ht="39.6">
      <c r="A103" s="144" t="s">
        <v>733</v>
      </c>
      <c r="B103" s="145"/>
      <c r="C103" s="146" t="s">
        <v>734</v>
      </c>
      <c r="D103" s="147" t="s">
        <v>1100</v>
      </c>
      <c r="E103" s="148" t="s">
        <v>310</v>
      </c>
      <c r="F103" s="148"/>
      <c r="G103" s="149"/>
      <c r="H103" s="149"/>
      <c r="I103" s="148" t="s">
        <v>305</v>
      </c>
      <c r="J103" s="149"/>
      <c r="K103" s="149"/>
      <c r="L103" s="148" t="s">
        <v>1114</v>
      </c>
      <c r="M103" s="149"/>
      <c r="N103" s="149"/>
      <c r="O103" s="148" t="s">
        <v>305</v>
      </c>
      <c r="P103" s="150" t="s">
        <v>1115</v>
      </c>
    </row>
    <row r="104" spans="1:16" ht="39.6">
      <c r="A104" s="144" t="s">
        <v>1060</v>
      </c>
      <c r="B104" s="145" t="s">
        <v>982</v>
      </c>
      <c r="C104" s="146" t="s">
        <v>1061</v>
      </c>
      <c r="D104" s="147" t="s">
        <v>1100</v>
      </c>
      <c r="E104" s="148" t="s">
        <v>310</v>
      </c>
      <c r="F104" s="148"/>
      <c r="G104" s="149"/>
      <c r="H104" s="149"/>
      <c r="I104" s="148">
        <v>22</v>
      </c>
      <c r="J104" s="149"/>
      <c r="K104" s="149"/>
      <c r="L104" s="148" t="s">
        <v>1114</v>
      </c>
      <c r="M104" s="149"/>
      <c r="N104" s="149"/>
      <c r="O104" s="148">
        <v>22</v>
      </c>
      <c r="P104" s="150" t="s">
        <v>1115</v>
      </c>
    </row>
    <row r="105" spans="1:16" ht="39.6">
      <c r="A105" s="144" t="s">
        <v>1062</v>
      </c>
      <c r="B105" s="145" t="s">
        <v>982</v>
      </c>
      <c r="C105" s="146" t="s">
        <v>1063</v>
      </c>
      <c r="D105" s="147" t="s">
        <v>1100</v>
      </c>
      <c r="E105" s="148" t="s">
        <v>310</v>
      </c>
      <c r="F105" s="148"/>
      <c r="G105" s="149"/>
      <c r="H105" s="149"/>
      <c r="I105" s="148">
        <v>22</v>
      </c>
      <c r="J105" s="149"/>
      <c r="K105" s="149"/>
      <c r="L105" s="148" t="s">
        <v>1114</v>
      </c>
      <c r="M105" s="149"/>
      <c r="N105" s="149"/>
      <c r="O105" s="148">
        <v>22</v>
      </c>
      <c r="P105" s="150" t="s">
        <v>1115</v>
      </c>
    </row>
    <row r="106" spans="1:16" ht="39.6">
      <c r="A106" s="144" t="s">
        <v>773</v>
      </c>
      <c r="B106" s="145"/>
      <c r="C106" s="146" t="s">
        <v>775</v>
      </c>
      <c r="D106" s="147" t="s">
        <v>1100</v>
      </c>
      <c r="E106" s="148" t="s">
        <v>310</v>
      </c>
      <c r="F106" s="148"/>
      <c r="G106" s="149"/>
      <c r="H106" s="149"/>
      <c r="I106" s="148">
        <v>22</v>
      </c>
      <c r="J106" s="149"/>
      <c r="K106" s="149"/>
      <c r="L106" s="148" t="s">
        <v>1116</v>
      </c>
      <c r="M106" s="149"/>
      <c r="N106" s="149"/>
      <c r="O106" s="148">
        <v>22</v>
      </c>
      <c r="P106" s="150" t="s">
        <v>1117</v>
      </c>
    </row>
    <row r="107" spans="1:16" ht="39.6">
      <c r="A107" s="144" t="s">
        <v>774</v>
      </c>
      <c r="B107" s="145"/>
      <c r="C107" s="146" t="s">
        <v>776</v>
      </c>
      <c r="D107" s="147" t="s">
        <v>1100</v>
      </c>
      <c r="E107" s="148" t="s">
        <v>310</v>
      </c>
      <c r="F107" s="148"/>
      <c r="G107" s="149"/>
      <c r="H107" s="149"/>
      <c r="I107" s="148">
        <v>22</v>
      </c>
      <c r="J107" s="149"/>
      <c r="K107" s="149"/>
      <c r="L107" s="148" t="s">
        <v>1116</v>
      </c>
      <c r="M107" s="149"/>
      <c r="N107" s="149"/>
      <c r="O107" s="148">
        <v>22</v>
      </c>
      <c r="P107" s="150" t="s">
        <v>1117</v>
      </c>
    </row>
    <row r="108" spans="1:16" ht="39.6">
      <c r="A108" s="155" t="s">
        <v>1091</v>
      </c>
      <c r="B108" s="156"/>
      <c r="C108" s="157" t="s">
        <v>1092</v>
      </c>
      <c r="D108" s="151" t="s">
        <v>1118</v>
      </c>
      <c r="E108" s="152" t="s">
        <v>72</v>
      </c>
      <c r="F108" s="152"/>
      <c r="G108" s="153"/>
      <c r="H108" s="153"/>
      <c r="I108" s="152">
        <v>22</v>
      </c>
      <c r="J108" s="153"/>
      <c r="K108" s="153"/>
      <c r="L108" s="152"/>
      <c r="M108" s="153"/>
      <c r="N108" s="152" t="s">
        <v>1077</v>
      </c>
      <c r="O108" s="152" t="s">
        <v>700</v>
      </c>
      <c r="P108" s="154" t="s">
        <v>1119</v>
      </c>
    </row>
    <row r="109" spans="1:16" ht="39.6">
      <c r="A109" s="155" t="s">
        <v>488</v>
      </c>
      <c r="B109" s="158"/>
      <c r="C109" s="157" t="s">
        <v>489</v>
      </c>
      <c r="D109" s="151" t="s">
        <v>1118</v>
      </c>
      <c r="E109" s="152" t="s">
        <v>71</v>
      </c>
      <c r="F109" s="152"/>
      <c r="G109" s="153"/>
      <c r="H109" s="153"/>
      <c r="I109" s="152" t="s">
        <v>435</v>
      </c>
      <c r="J109" s="153"/>
      <c r="K109" s="153"/>
      <c r="L109" s="152"/>
      <c r="M109" s="153"/>
      <c r="N109" s="152" t="s">
        <v>1077</v>
      </c>
      <c r="O109" s="152" t="s">
        <v>966</v>
      </c>
      <c r="P109" s="154" t="s">
        <v>1120</v>
      </c>
    </row>
    <row r="110" spans="1:16" ht="26.4">
      <c r="A110" s="159" t="s">
        <v>883</v>
      </c>
      <c r="B110" s="160"/>
      <c r="C110" s="161" t="s">
        <v>884</v>
      </c>
      <c r="D110" s="151" t="s">
        <v>1118</v>
      </c>
      <c r="E110" s="152" t="s">
        <v>158</v>
      </c>
      <c r="F110" s="152"/>
      <c r="G110" s="153"/>
      <c r="H110" s="153"/>
      <c r="I110" s="152" t="s">
        <v>158</v>
      </c>
      <c r="J110" s="153"/>
      <c r="K110" s="153"/>
      <c r="L110" s="152"/>
      <c r="M110" s="153"/>
      <c r="N110" s="152" t="s">
        <v>158</v>
      </c>
      <c r="O110" s="152" t="s">
        <v>435</v>
      </c>
      <c r="P110" s="154" t="s">
        <v>1121</v>
      </c>
    </row>
    <row r="111" spans="1:16" ht="26.4">
      <c r="A111" s="162" t="s">
        <v>1056</v>
      </c>
      <c r="B111" s="161" t="s">
        <v>982</v>
      </c>
      <c r="C111" s="163" t="s">
        <v>1057</v>
      </c>
      <c r="D111" s="151" t="s">
        <v>1118</v>
      </c>
      <c r="E111" s="152" t="s">
        <v>158</v>
      </c>
      <c r="F111" s="152"/>
      <c r="G111" s="153"/>
      <c r="H111" s="153"/>
      <c r="I111" s="152" t="s">
        <v>158</v>
      </c>
      <c r="J111" s="153"/>
      <c r="K111" s="153"/>
      <c r="L111" s="152"/>
      <c r="M111" s="153"/>
      <c r="N111" s="152" t="s">
        <v>158</v>
      </c>
      <c r="O111" s="152" t="s">
        <v>435</v>
      </c>
      <c r="P111" s="154" t="s">
        <v>1121</v>
      </c>
    </row>
    <row r="112" spans="1:16" ht="26.4">
      <c r="A112" s="164">
        <v>16500861</v>
      </c>
      <c r="B112" s="160"/>
      <c r="C112" s="161" t="s">
        <v>1078</v>
      </c>
      <c r="D112" s="151" t="s">
        <v>1118</v>
      </c>
      <c r="E112" s="152" t="s">
        <v>158</v>
      </c>
      <c r="F112" s="152"/>
      <c r="G112" s="153"/>
      <c r="H112" s="153"/>
      <c r="I112" s="152" t="s">
        <v>158</v>
      </c>
      <c r="J112" s="153"/>
      <c r="K112" s="153"/>
      <c r="L112" s="152"/>
      <c r="M112" s="153"/>
      <c r="N112" s="152" t="s">
        <v>158</v>
      </c>
      <c r="O112" s="152" t="s">
        <v>435</v>
      </c>
      <c r="P112" s="154" t="s">
        <v>1121</v>
      </c>
    </row>
    <row r="113" spans="1:16">
      <c r="A113" s="167">
        <v>21900093</v>
      </c>
      <c r="B113" s="165"/>
      <c r="C113" s="168" t="s">
        <v>370</v>
      </c>
      <c r="D113" s="165" t="s">
        <v>1125</v>
      </c>
      <c r="E113" s="165"/>
      <c r="F113" s="165"/>
      <c r="G113" s="165">
        <v>54</v>
      </c>
      <c r="H113" s="165"/>
      <c r="I113" s="165"/>
      <c r="J113" s="165"/>
      <c r="K113" s="165"/>
      <c r="L113" s="165"/>
      <c r="M113" s="165">
        <v>5</v>
      </c>
      <c r="N113" s="165"/>
      <c r="O113" s="165">
        <v>5</v>
      </c>
      <c r="P113" s="166" t="s">
        <v>1126</v>
      </c>
    </row>
    <row r="114" spans="1:16">
      <c r="A114" s="167">
        <v>21900103</v>
      </c>
      <c r="B114" s="165"/>
      <c r="C114" s="168" t="s">
        <v>1127</v>
      </c>
      <c r="D114" s="165" t="s">
        <v>1125</v>
      </c>
      <c r="E114" s="165"/>
      <c r="F114" s="165"/>
      <c r="G114" s="165">
        <v>56</v>
      </c>
      <c r="H114" s="165"/>
      <c r="I114" s="165"/>
      <c r="J114" s="165"/>
      <c r="K114" s="165"/>
      <c r="L114" s="165"/>
      <c r="M114" s="165">
        <v>5</v>
      </c>
      <c r="N114" s="165"/>
      <c r="O114" s="165">
        <v>5</v>
      </c>
      <c r="P114" s="166" t="s">
        <v>1126</v>
      </c>
    </row>
    <row r="115" spans="1:16">
      <c r="A115" s="167">
        <v>21900113</v>
      </c>
      <c r="B115" s="165"/>
      <c r="C115" s="168" t="s">
        <v>327</v>
      </c>
      <c r="D115" s="165" t="s">
        <v>1125</v>
      </c>
      <c r="E115" s="165"/>
      <c r="F115" s="165"/>
      <c r="G115" s="165">
        <v>54</v>
      </c>
      <c r="H115" s="165"/>
      <c r="I115" s="165"/>
      <c r="J115" s="165"/>
      <c r="K115" s="165"/>
      <c r="L115" s="165"/>
      <c r="M115" s="165">
        <v>5</v>
      </c>
      <c r="N115" s="165"/>
      <c r="O115" s="165">
        <v>5</v>
      </c>
      <c r="P115" s="166" t="s">
        <v>1126</v>
      </c>
    </row>
    <row r="116" spans="1:16">
      <c r="A116" s="167">
        <v>21900123</v>
      </c>
      <c r="B116" s="165"/>
      <c r="C116" s="168" t="s">
        <v>949</v>
      </c>
      <c r="D116" s="165" t="s">
        <v>1125</v>
      </c>
      <c r="E116" s="165"/>
      <c r="F116" s="165"/>
      <c r="G116" s="165">
        <v>54</v>
      </c>
      <c r="H116" s="165"/>
      <c r="I116" s="165"/>
      <c r="J116" s="165"/>
      <c r="K116" s="165"/>
      <c r="L116" s="165"/>
      <c r="M116" s="165">
        <v>5</v>
      </c>
      <c r="N116" s="165"/>
      <c r="O116" s="165">
        <v>5</v>
      </c>
      <c r="P116" s="166" t="s">
        <v>1126</v>
      </c>
    </row>
    <row r="117" spans="1:16">
      <c r="A117" s="167">
        <v>21900133</v>
      </c>
      <c r="B117" s="165"/>
      <c r="C117" s="168" t="s">
        <v>950</v>
      </c>
      <c r="D117" s="165" t="s">
        <v>1125</v>
      </c>
      <c r="E117" s="165"/>
      <c r="F117" s="165"/>
      <c r="G117" s="165">
        <v>54</v>
      </c>
      <c r="H117" s="165"/>
      <c r="I117" s="165"/>
      <c r="J117" s="165"/>
      <c r="K117" s="165"/>
      <c r="L117" s="165"/>
      <c r="M117" s="165">
        <v>5</v>
      </c>
      <c r="N117" s="165"/>
      <c r="O117" s="165">
        <v>5</v>
      </c>
      <c r="P117" s="166" t="s">
        <v>1126</v>
      </c>
    </row>
    <row r="118" spans="1:16">
      <c r="A118" s="167">
        <v>19000033</v>
      </c>
      <c r="B118" s="165"/>
      <c r="C118" s="168" t="s">
        <v>1128</v>
      </c>
      <c r="D118" s="165" t="s">
        <v>1125</v>
      </c>
      <c r="E118" s="165"/>
      <c r="F118" s="165"/>
      <c r="G118" s="165">
        <v>56</v>
      </c>
      <c r="H118" s="165"/>
      <c r="I118" s="165"/>
      <c r="J118" s="165"/>
      <c r="K118" s="165"/>
      <c r="L118" s="165"/>
      <c r="M118" s="165">
        <v>5</v>
      </c>
      <c r="N118" s="165"/>
      <c r="O118" s="165">
        <v>5</v>
      </c>
      <c r="P118" s="166" t="s">
        <v>1126</v>
      </c>
    </row>
    <row r="119" spans="1:16">
      <c r="A119" s="167">
        <v>19000043</v>
      </c>
      <c r="B119" s="165"/>
      <c r="C119" s="168" t="s">
        <v>3</v>
      </c>
      <c r="D119" s="165" t="s">
        <v>1125</v>
      </c>
      <c r="E119" s="165"/>
      <c r="F119" s="165"/>
      <c r="G119" s="165">
        <v>56</v>
      </c>
      <c r="H119" s="165"/>
      <c r="I119" s="165"/>
      <c r="J119" s="165"/>
      <c r="K119" s="165"/>
      <c r="L119" s="165"/>
      <c r="M119" s="165">
        <v>5</v>
      </c>
      <c r="N119" s="165"/>
      <c r="O119" s="165">
        <v>5</v>
      </c>
      <c r="P119" s="166" t="s">
        <v>1126</v>
      </c>
    </row>
    <row r="120" spans="1:16">
      <c r="A120" s="167">
        <v>19000393</v>
      </c>
      <c r="B120" s="165"/>
      <c r="C120" s="168" t="s">
        <v>252</v>
      </c>
      <c r="D120" s="165" t="s">
        <v>1125</v>
      </c>
      <c r="E120" s="165"/>
      <c r="F120" s="165"/>
      <c r="G120" s="165">
        <v>56</v>
      </c>
      <c r="H120" s="165"/>
      <c r="I120" s="165"/>
      <c r="J120" s="165"/>
      <c r="K120" s="165"/>
      <c r="L120" s="165"/>
      <c r="M120" s="165">
        <v>5</v>
      </c>
      <c r="N120" s="165"/>
      <c r="O120" s="165">
        <v>5</v>
      </c>
      <c r="P120" s="166" t="s">
        <v>1126</v>
      </c>
    </row>
    <row r="121" spans="1:16">
      <c r="A121" s="167">
        <v>19000403</v>
      </c>
      <c r="B121" s="165"/>
      <c r="C121" s="168" t="s">
        <v>948</v>
      </c>
      <c r="D121" s="165" t="s">
        <v>1125</v>
      </c>
      <c r="E121" s="165"/>
      <c r="F121" s="165"/>
      <c r="G121" s="165">
        <v>56</v>
      </c>
      <c r="H121" s="165"/>
      <c r="I121" s="165"/>
      <c r="J121" s="165"/>
      <c r="K121" s="165"/>
      <c r="L121" s="165"/>
      <c r="M121" s="165">
        <v>5</v>
      </c>
      <c r="N121" s="165"/>
      <c r="O121" s="165">
        <v>5</v>
      </c>
      <c r="P121" s="166" t="s">
        <v>1126</v>
      </c>
    </row>
    <row r="122" spans="1:16">
      <c r="A122" s="167">
        <v>28300053</v>
      </c>
      <c r="B122" s="165"/>
      <c r="C122" s="168" t="s">
        <v>1129</v>
      </c>
      <c r="D122" s="165" t="s">
        <v>1125</v>
      </c>
      <c r="E122" s="165"/>
      <c r="F122" s="165"/>
      <c r="G122" s="165">
        <v>56</v>
      </c>
      <c r="H122" s="165"/>
      <c r="I122" s="165"/>
      <c r="J122" s="165"/>
      <c r="K122" s="165"/>
      <c r="L122" s="165"/>
      <c r="M122" s="165">
        <v>5</v>
      </c>
      <c r="N122" s="165"/>
      <c r="O122" s="165">
        <v>5</v>
      </c>
      <c r="P122" s="166" t="s">
        <v>1126</v>
      </c>
    </row>
    <row r="123" spans="1:16">
      <c r="A123" s="167">
        <v>28300503</v>
      </c>
      <c r="B123" s="165"/>
      <c r="C123" s="168" t="s">
        <v>1130</v>
      </c>
      <c r="D123" s="165" t="s">
        <v>1125</v>
      </c>
      <c r="E123" s="165"/>
      <c r="F123" s="165"/>
      <c r="G123" s="165">
        <v>56</v>
      </c>
      <c r="H123" s="165"/>
      <c r="I123" s="165"/>
      <c r="J123" s="165"/>
      <c r="K123" s="165"/>
      <c r="L123" s="165"/>
      <c r="M123" s="165">
        <v>5</v>
      </c>
      <c r="N123" s="165"/>
      <c r="O123" s="165">
        <v>5</v>
      </c>
      <c r="P123" s="166" t="s">
        <v>1126</v>
      </c>
    </row>
    <row r="124" spans="1:16" ht="26.4">
      <c r="A124" s="167">
        <v>18239071</v>
      </c>
      <c r="B124" s="165"/>
      <c r="C124" s="168" t="s">
        <v>295</v>
      </c>
      <c r="D124" s="165" t="s">
        <v>1125</v>
      </c>
      <c r="E124" s="165"/>
      <c r="F124" s="165"/>
      <c r="G124" s="165"/>
      <c r="H124" s="165"/>
      <c r="I124" s="165"/>
      <c r="J124" s="165"/>
      <c r="K124" s="165"/>
      <c r="L124" s="165"/>
      <c r="M124" s="165">
        <v>57</v>
      </c>
      <c r="N124" s="165"/>
      <c r="O124" s="165">
        <v>57</v>
      </c>
      <c r="P124" s="166" t="s">
        <v>1131</v>
      </c>
    </row>
    <row r="125" spans="1:16" ht="26.4">
      <c r="A125" s="167">
        <v>18600291</v>
      </c>
      <c r="B125" s="165"/>
      <c r="C125" s="168" t="s">
        <v>128</v>
      </c>
      <c r="D125" s="165" t="s">
        <v>1125</v>
      </c>
      <c r="E125" s="165"/>
      <c r="F125" s="165"/>
      <c r="G125" s="165">
        <v>57</v>
      </c>
      <c r="H125" s="165"/>
      <c r="I125" s="165"/>
      <c r="J125" s="165"/>
      <c r="K125" s="165"/>
      <c r="L125" s="165"/>
      <c r="M125" s="165"/>
      <c r="N125" s="165"/>
      <c r="O125" s="165"/>
      <c r="P125" s="166" t="s">
        <v>1132</v>
      </c>
    </row>
    <row r="126" spans="1:16" ht="26.4">
      <c r="A126" s="167">
        <v>18230432</v>
      </c>
      <c r="B126" s="165"/>
      <c r="C126" s="168" t="s">
        <v>91</v>
      </c>
      <c r="D126" s="165" t="s">
        <v>1125</v>
      </c>
      <c r="E126" s="165"/>
      <c r="F126" s="165"/>
      <c r="G126" s="165">
        <v>57</v>
      </c>
      <c r="H126" s="165"/>
      <c r="I126" s="165"/>
      <c r="J126" s="165"/>
      <c r="K126" s="165"/>
      <c r="L126" s="165" t="s">
        <v>158</v>
      </c>
      <c r="M126" s="165">
        <v>34</v>
      </c>
      <c r="N126" s="165">
        <v>1</v>
      </c>
      <c r="O126" s="165">
        <v>34</v>
      </c>
      <c r="P126" s="166" t="s">
        <v>1133</v>
      </c>
    </row>
    <row r="127" spans="1:16" ht="26.4">
      <c r="A127" s="167">
        <v>18230442</v>
      </c>
      <c r="B127" s="165"/>
      <c r="C127" s="168" t="s">
        <v>17</v>
      </c>
      <c r="D127" s="165" t="s">
        <v>1125</v>
      </c>
      <c r="E127" s="165"/>
      <c r="F127" s="165"/>
      <c r="G127" s="165">
        <v>57</v>
      </c>
      <c r="H127" s="165"/>
      <c r="I127" s="165"/>
      <c r="J127" s="165"/>
      <c r="K127" s="165"/>
      <c r="L127" s="165" t="s">
        <v>158</v>
      </c>
      <c r="M127" s="165">
        <v>34</v>
      </c>
      <c r="N127" s="165">
        <v>1</v>
      </c>
      <c r="O127" s="165">
        <v>34</v>
      </c>
      <c r="P127" s="166" t="s">
        <v>1133</v>
      </c>
    </row>
    <row r="128" spans="1:16" ht="21">
      <c r="A128" s="169">
        <v>18230311</v>
      </c>
      <c r="B128" s="170"/>
      <c r="C128" s="170" t="s">
        <v>1134</v>
      </c>
      <c r="D128" s="170" t="s">
        <v>1125</v>
      </c>
      <c r="E128" s="170"/>
      <c r="F128" s="170"/>
      <c r="G128" s="170"/>
      <c r="H128" s="170"/>
      <c r="I128" s="170"/>
      <c r="J128" s="170"/>
      <c r="K128" s="170"/>
      <c r="L128" s="170"/>
      <c r="M128" s="170">
        <v>57</v>
      </c>
      <c r="N128" s="170"/>
      <c r="O128" s="170">
        <v>57</v>
      </c>
      <c r="P128" s="171" t="s">
        <v>1135</v>
      </c>
    </row>
    <row r="129" spans="1:16" ht="21">
      <c r="A129" s="169">
        <v>18230321</v>
      </c>
      <c r="B129" s="170"/>
      <c r="C129" s="170" t="s">
        <v>1136</v>
      </c>
      <c r="D129" s="170" t="s">
        <v>1125</v>
      </c>
      <c r="E129" s="170"/>
      <c r="F129" s="170"/>
      <c r="G129" s="170"/>
      <c r="H129" s="170"/>
      <c r="I129" s="170"/>
      <c r="J129" s="170"/>
      <c r="K129" s="170"/>
      <c r="L129" s="170"/>
      <c r="M129" s="170">
        <v>57</v>
      </c>
      <c r="N129" s="170"/>
      <c r="O129" s="170">
        <v>57</v>
      </c>
      <c r="P129" s="171" t="s">
        <v>1135</v>
      </c>
    </row>
    <row r="130" spans="1:16" ht="21">
      <c r="A130" s="169">
        <v>18232221</v>
      </c>
      <c r="B130" s="170"/>
      <c r="C130" s="170" t="s">
        <v>1137</v>
      </c>
      <c r="D130" s="170" t="s">
        <v>1125</v>
      </c>
      <c r="E130" s="170"/>
      <c r="F130" s="170"/>
      <c r="G130" s="170"/>
      <c r="H130" s="170"/>
      <c r="I130" s="170"/>
      <c r="J130" s="170"/>
      <c r="K130" s="170"/>
      <c r="L130" s="170"/>
      <c r="M130" s="170">
        <v>57</v>
      </c>
      <c r="N130" s="170"/>
      <c r="O130" s="170">
        <v>57</v>
      </c>
      <c r="P130" s="171" t="s">
        <v>1135</v>
      </c>
    </row>
    <row r="131" spans="1:16" ht="21">
      <c r="A131" s="169">
        <v>18608011</v>
      </c>
      <c r="B131" s="170"/>
      <c r="C131" s="170" t="s">
        <v>1138</v>
      </c>
      <c r="D131" s="170" t="s">
        <v>1125</v>
      </c>
      <c r="E131" s="170"/>
      <c r="F131" s="170"/>
      <c r="G131" s="170"/>
      <c r="H131" s="170"/>
      <c r="I131" s="170"/>
      <c r="J131" s="170"/>
      <c r="K131" s="170"/>
      <c r="L131" s="170"/>
      <c r="M131" s="170">
        <v>57</v>
      </c>
      <c r="N131" s="170"/>
      <c r="O131" s="170">
        <v>57</v>
      </c>
      <c r="P131" s="171" t="s">
        <v>1135</v>
      </c>
    </row>
    <row r="132" spans="1:16" ht="21">
      <c r="A132" s="169">
        <v>18608051</v>
      </c>
      <c r="B132" s="170"/>
      <c r="C132" s="170" t="s">
        <v>1139</v>
      </c>
      <c r="D132" s="170" t="s">
        <v>1125</v>
      </c>
      <c r="E132" s="170"/>
      <c r="F132" s="170"/>
      <c r="G132" s="170"/>
      <c r="H132" s="170"/>
      <c r="I132" s="170"/>
      <c r="J132" s="170"/>
      <c r="K132" s="170"/>
      <c r="L132" s="170"/>
      <c r="M132" s="170">
        <v>57</v>
      </c>
      <c r="N132" s="170"/>
      <c r="O132" s="170">
        <v>57</v>
      </c>
      <c r="P132" s="171" t="s">
        <v>1135</v>
      </c>
    </row>
    <row r="133" spans="1:16" ht="21">
      <c r="A133" s="169">
        <v>18608111</v>
      </c>
      <c r="B133" s="170"/>
      <c r="C133" s="170" t="s">
        <v>1140</v>
      </c>
      <c r="D133" s="170" t="s">
        <v>1125</v>
      </c>
      <c r="E133" s="170"/>
      <c r="F133" s="170"/>
      <c r="G133" s="170"/>
      <c r="H133" s="170"/>
      <c r="I133" s="170"/>
      <c r="J133" s="170"/>
      <c r="K133" s="170"/>
      <c r="L133" s="170"/>
      <c r="M133" s="170">
        <v>57</v>
      </c>
      <c r="N133" s="170"/>
      <c r="O133" s="170">
        <v>57</v>
      </c>
      <c r="P133" s="171" t="s">
        <v>1135</v>
      </c>
    </row>
    <row r="134" spans="1:16" ht="21">
      <c r="A134" s="169">
        <v>18608151</v>
      </c>
      <c r="B134" s="170"/>
      <c r="C134" s="170" t="s">
        <v>1141</v>
      </c>
      <c r="D134" s="170" t="s">
        <v>1125</v>
      </c>
      <c r="E134" s="170"/>
      <c r="F134" s="170"/>
      <c r="G134" s="170"/>
      <c r="H134" s="170"/>
      <c r="I134" s="170"/>
      <c r="J134" s="170"/>
      <c r="K134" s="170"/>
      <c r="L134" s="170"/>
      <c r="M134" s="170">
        <v>57</v>
      </c>
      <c r="N134" s="170"/>
      <c r="O134" s="170">
        <v>57</v>
      </c>
      <c r="P134" s="171" t="s">
        <v>1135</v>
      </c>
    </row>
    <row r="135" spans="1:16" ht="21">
      <c r="A135" s="169">
        <v>22840021</v>
      </c>
      <c r="B135" s="170"/>
      <c r="C135" s="170" t="s">
        <v>1142</v>
      </c>
      <c r="D135" s="170" t="s">
        <v>1125</v>
      </c>
      <c r="E135" s="170"/>
      <c r="F135" s="170"/>
      <c r="G135" s="170"/>
      <c r="H135" s="170"/>
      <c r="I135" s="170"/>
      <c r="J135" s="170"/>
      <c r="K135" s="170"/>
      <c r="L135" s="170"/>
      <c r="M135" s="170">
        <v>57</v>
      </c>
      <c r="N135" s="170"/>
      <c r="O135" s="170">
        <v>57</v>
      </c>
      <c r="P135" s="171" t="s">
        <v>1135</v>
      </c>
    </row>
    <row r="136" spans="1:16" ht="21">
      <c r="A136" s="169">
        <v>22840051</v>
      </c>
      <c r="B136" s="170"/>
      <c r="C136" s="170" t="s">
        <v>1143</v>
      </c>
      <c r="D136" s="170" t="s">
        <v>1125</v>
      </c>
      <c r="E136" s="170"/>
      <c r="F136" s="170"/>
      <c r="G136" s="170"/>
      <c r="H136" s="170"/>
      <c r="I136" s="170"/>
      <c r="J136" s="170"/>
      <c r="K136" s="170"/>
      <c r="L136" s="170"/>
      <c r="M136" s="170">
        <v>57</v>
      </c>
      <c r="N136" s="170"/>
      <c r="O136" s="170">
        <v>57</v>
      </c>
      <c r="P136" s="171" t="s">
        <v>1135</v>
      </c>
    </row>
    <row r="137" spans="1:16" ht="21">
      <c r="A137" s="169">
        <v>22840061</v>
      </c>
      <c r="B137" s="170"/>
      <c r="C137" s="170" t="s">
        <v>1144</v>
      </c>
      <c r="D137" s="170" t="s">
        <v>1125</v>
      </c>
      <c r="E137" s="170"/>
      <c r="F137" s="170"/>
      <c r="G137" s="170"/>
      <c r="H137" s="170"/>
      <c r="I137" s="170"/>
      <c r="J137" s="170"/>
      <c r="K137" s="170"/>
      <c r="L137" s="170"/>
      <c r="M137" s="170">
        <v>57</v>
      </c>
      <c r="N137" s="170"/>
      <c r="O137" s="170">
        <v>57</v>
      </c>
      <c r="P137" s="171" t="s">
        <v>1135</v>
      </c>
    </row>
    <row r="138" spans="1:16" ht="21">
      <c r="A138" s="169">
        <v>22840161</v>
      </c>
      <c r="B138" s="170"/>
      <c r="C138" s="170" t="s">
        <v>1145</v>
      </c>
      <c r="D138" s="170" t="s">
        <v>1125</v>
      </c>
      <c r="E138" s="170"/>
      <c r="F138" s="170"/>
      <c r="G138" s="170"/>
      <c r="H138" s="170"/>
      <c r="I138" s="170"/>
      <c r="J138" s="170"/>
      <c r="K138" s="170"/>
      <c r="L138" s="170"/>
      <c r="M138" s="170">
        <v>57</v>
      </c>
      <c r="N138" s="170"/>
      <c r="O138" s="170">
        <v>57</v>
      </c>
      <c r="P138" s="171" t="s">
        <v>1135</v>
      </c>
    </row>
    <row r="139" spans="1:16" ht="21">
      <c r="A139" s="169">
        <v>22840181</v>
      </c>
      <c r="B139" s="170"/>
      <c r="C139" s="170" t="s">
        <v>1146</v>
      </c>
      <c r="D139" s="170" t="s">
        <v>1125</v>
      </c>
      <c r="E139" s="170"/>
      <c r="F139" s="170"/>
      <c r="G139" s="170"/>
      <c r="H139" s="170"/>
      <c r="I139" s="170"/>
      <c r="J139" s="170"/>
      <c r="K139" s="170"/>
      <c r="L139" s="170"/>
      <c r="M139" s="170">
        <v>57</v>
      </c>
      <c r="N139" s="170"/>
      <c r="O139" s="170">
        <v>57</v>
      </c>
      <c r="P139" s="171" t="s">
        <v>1135</v>
      </c>
    </row>
    <row r="140" spans="1:16" ht="21">
      <c r="A140" s="169">
        <v>22840191</v>
      </c>
      <c r="B140" s="170"/>
      <c r="C140" s="170" t="s">
        <v>1147</v>
      </c>
      <c r="D140" s="170" t="s">
        <v>1125</v>
      </c>
      <c r="E140" s="170"/>
      <c r="F140" s="170"/>
      <c r="G140" s="170"/>
      <c r="H140" s="170"/>
      <c r="I140" s="170"/>
      <c r="J140" s="170"/>
      <c r="K140" s="170"/>
      <c r="L140" s="170"/>
      <c r="M140" s="170">
        <v>57</v>
      </c>
      <c r="N140" s="170"/>
      <c r="O140" s="170">
        <v>57</v>
      </c>
      <c r="P140" s="171" t="s">
        <v>1135</v>
      </c>
    </row>
    <row r="141" spans="1:16" ht="21">
      <c r="A141" s="169">
        <v>22840221</v>
      </c>
      <c r="B141" s="170"/>
      <c r="C141" s="170" t="s">
        <v>1148</v>
      </c>
      <c r="D141" s="170" t="s">
        <v>1125</v>
      </c>
      <c r="E141" s="170"/>
      <c r="F141" s="170"/>
      <c r="G141" s="170"/>
      <c r="H141" s="170"/>
      <c r="I141" s="170"/>
      <c r="J141" s="170"/>
      <c r="K141" s="170"/>
      <c r="L141" s="170"/>
      <c r="M141" s="170">
        <v>57</v>
      </c>
      <c r="N141" s="170"/>
      <c r="O141" s="170">
        <v>57</v>
      </c>
      <c r="P141" s="171" t="s">
        <v>1135</v>
      </c>
    </row>
    <row r="142" spans="1:16" ht="21">
      <c r="A142" s="169">
        <v>22840231</v>
      </c>
      <c r="B142" s="170"/>
      <c r="C142" s="170" t="s">
        <v>1149</v>
      </c>
      <c r="D142" s="170" t="s">
        <v>1125</v>
      </c>
      <c r="E142" s="170"/>
      <c r="F142" s="170"/>
      <c r="G142" s="170"/>
      <c r="H142" s="170"/>
      <c r="I142" s="170"/>
      <c r="J142" s="170"/>
      <c r="K142" s="170"/>
      <c r="L142" s="170"/>
      <c r="M142" s="170">
        <v>57</v>
      </c>
      <c r="N142" s="170"/>
      <c r="O142" s="170">
        <v>57</v>
      </c>
      <c r="P142" s="171" t="s">
        <v>1135</v>
      </c>
    </row>
    <row r="143" spans="1:16" ht="26.4">
      <c r="A143" s="172" t="s">
        <v>1053</v>
      </c>
      <c r="B143" s="173"/>
      <c r="C143" s="174" t="s">
        <v>80</v>
      </c>
      <c r="D143" s="170" t="s">
        <v>1125</v>
      </c>
      <c r="E143" s="175"/>
      <c r="F143" s="175"/>
      <c r="G143" s="175">
        <v>57</v>
      </c>
      <c r="H143" s="175"/>
      <c r="I143" s="175"/>
      <c r="J143" s="175"/>
      <c r="K143" s="175"/>
      <c r="L143" s="175"/>
      <c r="M143" s="175"/>
      <c r="N143" s="175"/>
      <c r="O143" s="175"/>
      <c r="P143" s="166" t="s">
        <v>1150</v>
      </c>
    </row>
    <row r="144" spans="1:16" ht="39.6">
      <c r="A144" s="177" t="s">
        <v>1104</v>
      </c>
      <c r="B144" s="178"/>
      <c r="C144" s="178" t="s">
        <v>1106</v>
      </c>
      <c r="D144" s="179" t="s">
        <v>1125</v>
      </c>
      <c r="E144" s="170"/>
      <c r="F144" s="170"/>
      <c r="G144" s="170"/>
      <c r="H144" s="170"/>
      <c r="I144" s="170"/>
      <c r="J144" s="170"/>
      <c r="K144" s="170"/>
      <c r="L144" s="170">
        <v>29.1</v>
      </c>
      <c r="M144" s="170">
        <v>57</v>
      </c>
      <c r="N144" s="170"/>
      <c r="O144" s="170">
        <v>23</v>
      </c>
      <c r="P144" s="176" t="s">
        <v>1084</v>
      </c>
    </row>
    <row r="145" spans="1:16" ht="39.6">
      <c r="A145" s="177" t="s">
        <v>1105</v>
      </c>
      <c r="B145" s="178"/>
      <c r="C145" s="178" t="s">
        <v>1107</v>
      </c>
      <c r="D145" s="179" t="s">
        <v>1125</v>
      </c>
      <c r="E145" s="170"/>
      <c r="F145" s="170"/>
      <c r="G145" s="170"/>
      <c r="H145" s="170"/>
      <c r="I145" s="170"/>
      <c r="J145" s="170"/>
      <c r="K145" s="170"/>
      <c r="L145" s="170">
        <v>29.1</v>
      </c>
      <c r="M145" s="170">
        <v>57</v>
      </c>
      <c r="N145" s="170"/>
      <c r="O145" s="170">
        <v>23</v>
      </c>
      <c r="P145" s="176" t="s">
        <v>1084</v>
      </c>
    </row>
    <row r="146" spans="1:16" ht="26.4">
      <c r="A146" s="274" t="s">
        <v>729</v>
      </c>
      <c r="B146" s="244"/>
      <c r="C146" s="245" t="s">
        <v>730</v>
      </c>
      <c r="D146" s="246" t="s">
        <v>1125</v>
      </c>
      <c r="E146" s="245"/>
      <c r="F146" s="245" t="s">
        <v>1065</v>
      </c>
      <c r="G146" s="245"/>
      <c r="H146" s="245"/>
      <c r="I146" s="245">
        <v>23</v>
      </c>
      <c r="J146" s="245"/>
      <c r="K146" s="245"/>
      <c r="L146" s="245" t="s">
        <v>158</v>
      </c>
      <c r="M146" s="245">
        <v>57</v>
      </c>
      <c r="N146" s="245"/>
      <c r="O146" s="245">
        <v>57</v>
      </c>
      <c r="P146" s="275" t="s">
        <v>1163</v>
      </c>
    </row>
    <row r="147" spans="1:16" ht="26.4">
      <c r="A147" s="274" t="s">
        <v>767</v>
      </c>
      <c r="B147" s="244"/>
      <c r="C147" s="245" t="s">
        <v>768</v>
      </c>
      <c r="D147" s="246" t="s">
        <v>1125</v>
      </c>
      <c r="E147" s="245"/>
      <c r="F147" s="245" t="s">
        <v>770</v>
      </c>
      <c r="G147" s="245"/>
      <c r="H147" s="245"/>
      <c r="I147" s="245">
        <v>23</v>
      </c>
      <c r="J147" s="245"/>
      <c r="K147" s="245"/>
      <c r="L147" s="245" t="s">
        <v>158</v>
      </c>
      <c r="M147" s="245">
        <v>57</v>
      </c>
      <c r="N147" s="245"/>
      <c r="O147" s="245">
        <v>57</v>
      </c>
      <c r="P147" s="275" t="s">
        <v>1163</v>
      </c>
    </row>
    <row r="148" spans="1:16">
      <c r="A148" s="180">
        <v>18601051</v>
      </c>
      <c r="B148" s="181"/>
      <c r="C148" s="182" t="s">
        <v>185</v>
      </c>
      <c r="D148" s="183" t="s">
        <v>1166</v>
      </c>
      <c r="E148" s="184"/>
      <c r="F148" s="184">
        <v>13</v>
      </c>
      <c r="G148" s="184"/>
      <c r="H148" s="184"/>
      <c r="I148" s="185">
        <v>23</v>
      </c>
      <c r="J148" s="184"/>
      <c r="K148" s="184"/>
      <c r="L148" s="184"/>
      <c r="M148" s="184"/>
      <c r="N148" s="184"/>
      <c r="O148" s="184">
        <v>57</v>
      </c>
      <c r="P148" s="186" t="s">
        <v>1167</v>
      </c>
    </row>
    <row r="149" spans="1:16">
      <c r="A149" s="180">
        <v>18601052</v>
      </c>
      <c r="B149" s="181"/>
      <c r="C149" s="182" t="s">
        <v>186</v>
      </c>
      <c r="D149" s="183" t="s">
        <v>1166</v>
      </c>
      <c r="E149" s="184"/>
      <c r="F149" s="184"/>
      <c r="G149" s="184"/>
      <c r="H149" s="184">
        <v>10</v>
      </c>
      <c r="I149" s="185">
        <v>35</v>
      </c>
      <c r="J149" s="184"/>
      <c r="K149" s="184"/>
      <c r="L149" s="184"/>
      <c r="M149" s="184"/>
      <c r="N149" s="184"/>
      <c r="O149" s="184">
        <v>57</v>
      </c>
      <c r="P149" s="186" t="s">
        <v>1167</v>
      </c>
    </row>
    <row r="150" spans="1:16">
      <c r="A150" s="180">
        <v>19000701</v>
      </c>
      <c r="B150" s="181"/>
      <c r="C150" s="187" t="s">
        <v>344</v>
      </c>
      <c r="D150" s="183" t="s">
        <v>1166</v>
      </c>
      <c r="E150" s="184"/>
      <c r="F150" s="184">
        <v>27.1</v>
      </c>
      <c r="G150" s="184"/>
      <c r="H150" s="184"/>
      <c r="I150" s="185">
        <v>22</v>
      </c>
      <c r="J150" s="184"/>
      <c r="K150" s="184"/>
      <c r="L150" s="184"/>
      <c r="M150" s="184"/>
      <c r="N150" s="184"/>
      <c r="O150" s="184">
        <v>58</v>
      </c>
      <c r="P150" s="186" t="s">
        <v>1167</v>
      </c>
    </row>
    <row r="151" spans="1:16">
      <c r="A151" s="180">
        <v>19000702</v>
      </c>
      <c r="B151" s="181"/>
      <c r="C151" s="187" t="s">
        <v>345</v>
      </c>
      <c r="D151" s="183" t="s">
        <v>1166</v>
      </c>
      <c r="E151" s="184"/>
      <c r="F151" s="184"/>
      <c r="G151" s="184"/>
      <c r="H151" s="184">
        <v>10</v>
      </c>
      <c r="I151" s="185">
        <v>39</v>
      </c>
      <c r="J151" s="184"/>
      <c r="K151" s="184"/>
      <c r="L151" s="184"/>
      <c r="M151" s="184"/>
      <c r="N151" s="184"/>
      <c r="O151" s="184">
        <v>58</v>
      </c>
      <c r="P151" s="186" t="s">
        <v>1167</v>
      </c>
    </row>
    <row r="152" spans="1:16">
      <c r="A152" s="188">
        <v>22830003</v>
      </c>
      <c r="B152" s="184"/>
      <c r="C152" s="187" t="s">
        <v>449</v>
      </c>
      <c r="D152" s="183" t="s">
        <v>1166</v>
      </c>
      <c r="E152" s="184"/>
      <c r="F152" s="184"/>
      <c r="G152" s="184"/>
      <c r="H152" s="184"/>
      <c r="I152" s="184"/>
      <c r="J152" s="184"/>
      <c r="K152" s="184"/>
      <c r="L152" s="184"/>
      <c r="M152" s="184"/>
      <c r="N152" s="184"/>
      <c r="O152" s="184">
        <v>57</v>
      </c>
      <c r="P152" s="186" t="s">
        <v>1167</v>
      </c>
    </row>
    <row r="153" spans="1:16" ht="26.4">
      <c r="A153" s="188">
        <v>23700793</v>
      </c>
      <c r="B153" s="184"/>
      <c r="C153" s="187" t="s">
        <v>1008</v>
      </c>
      <c r="D153" s="183" t="s">
        <v>1166</v>
      </c>
      <c r="E153" s="184"/>
      <c r="F153" s="184"/>
      <c r="G153" s="184"/>
      <c r="H153" s="184"/>
      <c r="I153" s="185">
        <v>57</v>
      </c>
      <c r="J153" s="184"/>
      <c r="K153" s="184"/>
      <c r="L153" s="184"/>
      <c r="M153" s="184"/>
      <c r="N153" s="184"/>
      <c r="O153" s="184"/>
      <c r="P153" s="186" t="s">
        <v>1150</v>
      </c>
    </row>
    <row r="154" spans="1:16" ht="39.6">
      <c r="A154" s="188">
        <v>19000021</v>
      </c>
      <c r="B154" s="184"/>
      <c r="C154" s="187" t="s">
        <v>66</v>
      </c>
      <c r="D154" s="183" t="s">
        <v>1166</v>
      </c>
      <c r="E154" s="184"/>
      <c r="F154" s="184"/>
      <c r="G154" s="184"/>
      <c r="H154" s="184"/>
      <c r="I154" s="185">
        <v>57</v>
      </c>
      <c r="J154" s="184"/>
      <c r="K154" s="184"/>
      <c r="L154" s="184" t="s">
        <v>417</v>
      </c>
      <c r="M154" s="184"/>
      <c r="N154" s="184"/>
      <c r="O154" s="184">
        <v>22</v>
      </c>
      <c r="P154" s="186" t="s">
        <v>1168</v>
      </c>
    </row>
    <row r="155" spans="1:16" ht="26.4">
      <c r="A155" s="159">
        <v>19000251</v>
      </c>
      <c r="B155" s="189"/>
      <c r="C155" s="161" t="s">
        <v>64</v>
      </c>
      <c r="D155" s="190" t="s">
        <v>1180</v>
      </c>
      <c r="E155" s="191"/>
      <c r="F155" s="191"/>
      <c r="G155" s="191"/>
      <c r="H155" s="191"/>
      <c r="I155" s="191"/>
      <c r="J155" s="191"/>
      <c r="K155" s="191"/>
      <c r="L155" s="191"/>
      <c r="M155" s="191"/>
      <c r="N155" s="191"/>
      <c r="O155" s="191">
        <v>22</v>
      </c>
      <c r="P155" s="192" t="s">
        <v>1181</v>
      </c>
    </row>
    <row r="156" spans="1:16" ht="39.6">
      <c r="A156" s="159">
        <v>25300781</v>
      </c>
      <c r="B156" s="161"/>
      <c r="C156" s="161" t="s">
        <v>244</v>
      </c>
      <c r="D156" s="190" t="s">
        <v>1180</v>
      </c>
      <c r="E156" s="191"/>
      <c r="F156" s="191"/>
      <c r="G156" s="191"/>
      <c r="H156" s="191"/>
      <c r="I156" s="191"/>
      <c r="J156" s="191"/>
      <c r="K156" s="191"/>
      <c r="L156" s="191"/>
      <c r="M156" s="191"/>
      <c r="N156" s="191"/>
      <c r="O156" s="191">
        <v>23</v>
      </c>
      <c r="P156" s="192" t="s">
        <v>1182</v>
      </c>
    </row>
    <row r="157" spans="1:16" ht="39.6">
      <c r="A157" s="193" t="s">
        <v>1070</v>
      </c>
      <c r="B157" s="193"/>
      <c r="C157" s="193" t="s">
        <v>1068</v>
      </c>
      <c r="D157" s="190" t="s">
        <v>1180</v>
      </c>
      <c r="E157" s="191"/>
      <c r="F157" s="191"/>
      <c r="G157" s="191"/>
      <c r="H157" s="191"/>
      <c r="I157" s="191"/>
      <c r="J157" s="191"/>
      <c r="K157" s="191"/>
      <c r="L157" s="191"/>
      <c r="M157" s="191"/>
      <c r="N157" s="191"/>
      <c r="O157" s="191">
        <v>24</v>
      </c>
      <c r="P157" s="192" t="s">
        <v>1182</v>
      </c>
    </row>
    <row r="158" spans="1:16" ht="39.6">
      <c r="A158" s="194">
        <v>25300851</v>
      </c>
      <c r="B158" s="193"/>
      <c r="C158" s="193" t="s">
        <v>849</v>
      </c>
      <c r="D158" s="190" t="s">
        <v>1180</v>
      </c>
      <c r="E158" s="191"/>
      <c r="F158" s="191"/>
      <c r="G158" s="191"/>
      <c r="H158" s="191"/>
      <c r="I158" s="191"/>
      <c r="J158" s="191"/>
      <c r="K158" s="191"/>
      <c r="L158" s="191"/>
      <c r="M158" s="191"/>
      <c r="N158" s="191"/>
      <c r="O158" s="191">
        <v>25</v>
      </c>
      <c r="P158" s="192" t="s">
        <v>1182</v>
      </c>
    </row>
    <row r="159" spans="1:16" ht="39.6">
      <c r="A159" s="194">
        <v>25300861</v>
      </c>
      <c r="B159" s="193"/>
      <c r="C159" s="195" t="s">
        <v>556</v>
      </c>
      <c r="D159" s="190" t="s">
        <v>1180</v>
      </c>
      <c r="E159" s="191"/>
      <c r="F159" s="191"/>
      <c r="G159" s="191"/>
      <c r="H159" s="191"/>
      <c r="I159" s="191"/>
      <c r="J159" s="191"/>
      <c r="K159" s="191"/>
      <c r="L159" s="191"/>
      <c r="M159" s="191"/>
      <c r="N159" s="191"/>
      <c r="O159" s="191">
        <v>26</v>
      </c>
      <c r="P159" s="192" t="s">
        <v>1182</v>
      </c>
    </row>
    <row r="160" spans="1:16" ht="39.6">
      <c r="A160" s="209">
        <v>13400073</v>
      </c>
      <c r="B160" s="210"/>
      <c r="C160" s="211" t="s">
        <v>529</v>
      </c>
      <c r="D160" s="212" t="s">
        <v>1288</v>
      </c>
      <c r="E160" s="210"/>
      <c r="F160" s="210"/>
      <c r="G160" s="210"/>
      <c r="H160" s="210"/>
      <c r="I160" s="210"/>
      <c r="J160" s="210"/>
      <c r="K160" s="210"/>
      <c r="L160" s="210"/>
      <c r="M160" s="210"/>
      <c r="N160" s="210"/>
      <c r="O160" s="210">
        <v>56</v>
      </c>
      <c r="P160" s="213" t="s">
        <v>1289</v>
      </c>
    </row>
    <row r="161" spans="1:16" ht="39.6">
      <c r="A161" s="209">
        <v>13400103</v>
      </c>
      <c r="B161" s="210"/>
      <c r="C161" s="211" t="s">
        <v>423</v>
      </c>
      <c r="D161" s="212" t="s">
        <v>1288</v>
      </c>
      <c r="E161" s="210"/>
      <c r="F161" s="210"/>
      <c r="G161" s="210"/>
      <c r="H161" s="210"/>
      <c r="I161" s="210"/>
      <c r="J161" s="210"/>
      <c r="K161" s="210"/>
      <c r="L161" s="210"/>
      <c r="M161" s="210"/>
      <c r="N161" s="210"/>
      <c r="O161" s="210">
        <v>56</v>
      </c>
      <c r="P161" s="213" t="s">
        <v>1289</v>
      </c>
    </row>
    <row r="162" spans="1:16" ht="39.6">
      <c r="A162" s="209">
        <v>13400073</v>
      </c>
      <c r="B162" s="210"/>
      <c r="C162" s="211" t="s">
        <v>529</v>
      </c>
      <c r="D162" s="212" t="s">
        <v>1308</v>
      </c>
      <c r="E162" s="210"/>
      <c r="F162" s="210"/>
      <c r="G162" s="210"/>
      <c r="H162" s="210"/>
      <c r="I162" s="210">
        <v>56</v>
      </c>
      <c r="J162" s="210"/>
      <c r="K162" s="210"/>
      <c r="L162" s="210"/>
      <c r="M162" s="210"/>
      <c r="N162" s="210"/>
      <c r="O162" s="210">
        <v>59</v>
      </c>
      <c r="P162" s="213" t="s">
        <v>1289</v>
      </c>
    </row>
    <row r="163" spans="1:16" ht="39.6">
      <c r="A163" s="209">
        <v>13400103</v>
      </c>
      <c r="B163" s="210"/>
      <c r="C163" s="211" t="s">
        <v>423</v>
      </c>
      <c r="D163" s="212" t="s">
        <v>1308</v>
      </c>
      <c r="E163" s="210"/>
      <c r="F163" s="210"/>
      <c r="G163" s="210"/>
      <c r="H163" s="210"/>
      <c r="I163" s="210">
        <v>56</v>
      </c>
      <c r="J163" s="210"/>
      <c r="K163" s="210"/>
      <c r="L163" s="210"/>
      <c r="M163" s="210"/>
      <c r="N163" s="210"/>
      <c r="O163" s="210">
        <v>59</v>
      </c>
      <c r="P163" s="213" t="s">
        <v>1289</v>
      </c>
    </row>
    <row r="164" spans="1:16" ht="39.6">
      <c r="A164" s="214">
        <v>18230351</v>
      </c>
      <c r="B164" s="215"/>
      <c r="C164" s="216" t="s">
        <v>1316</v>
      </c>
      <c r="D164" s="217" t="s">
        <v>1317</v>
      </c>
      <c r="E164" s="215"/>
      <c r="F164" s="215"/>
      <c r="G164" s="215" t="s">
        <v>158</v>
      </c>
      <c r="H164" s="215"/>
      <c r="I164" s="215">
        <v>23</v>
      </c>
      <c r="J164" s="215"/>
      <c r="K164" s="215"/>
      <c r="L164" s="215" t="s">
        <v>1314</v>
      </c>
      <c r="M164" s="215"/>
      <c r="N164" s="215"/>
      <c r="O164" s="215">
        <v>23</v>
      </c>
      <c r="P164" s="218" t="s">
        <v>1318</v>
      </c>
    </row>
    <row r="165" spans="1:16" ht="39.6">
      <c r="A165" s="214">
        <v>28300561</v>
      </c>
      <c r="B165" s="215"/>
      <c r="C165" s="216" t="s">
        <v>467</v>
      </c>
      <c r="D165" s="217" t="s">
        <v>1308</v>
      </c>
      <c r="E165" s="215"/>
      <c r="F165" s="215"/>
      <c r="G165" s="215"/>
      <c r="H165" s="215"/>
      <c r="I165" s="215">
        <v>22</v>
      </c>
      <c r="J165" s="215"/>
      <c r="K165" s="215"/>
      <c r="L165" s="215" t="s">
        <v>1315</v>
      </c>
      <c r="M165" s="215"/>
      <c r="N165" s="215"/>
      <c r="O165" s="215">
        <v>22</v>
      </c>
      <c r="P165" s="218" t="s">
        <v>1318</v>
      </c>
    </row>
    <row r="166" spans="1:16" ht="39.6">
      <c r="A166" s="220">
        <v>14300241</v>
      </c>
      <c r="B166" s="221"/>
      <c r="C166" s="222" t="s">
        <v>1076</v>
      </c>
      <c r="D166" s="223" t="s">
        <v>1317</v>
      </c>
      <c r="E166" s="221"/>
      <c r="F166" s="221"/>
      <c r="G166" s="221"/>
      <c r="H166" s="221"/>
      <c r="I166" s="221"/>
      <c r="J166" s="221"/>
      <c r="K166" s="221"/>
      <c r="L166" s="221"/>
      <c r="M166" s="221"/>
      <c r="N166" s="221"/>
      <c r="O166" s="222">
        <v>56</v>
      </c>
      <c r="P166" s="219" t="s">
        <v>1323</v>
      </c>
    </row>
    <row r="167" spans="1:16" ht="39.6">
      <c r="A167" s="228" t="s">
        <v>1335</v>
      </c>
      <c r="B167" s="229"/>
      <c r="C167" s="226" t="s">
        <v>1334</v>
      </c>
      <c r="D167" s="224" t="s">
        <v>1347</v>
      </c>
      <c r="E167" s="225"/>
      <c r="F167" s="225"/>
      <c r="G167" s="225"/>
      <c r="H167" s="225"/>
      <c r="I167" s="225"/>
      <c r="J167" s="225"/>
      <c r="K167" s="225"/>
      <c r="L167" s="225">
        <v>30</v>
      </c>
      <c r="M167" s="225"/>
      <c r="N167" s="225"/>
      <c r="O167" s="226">
        <v>20</v>
      </c>
      <c r="P167" s="227" t="s">
        <v>1348</v>
      </c>
    </row>
    <row r="168" spans="1:16" ht="39.6">
      <c r="A168" s="230">
        <v>12800001</v>
      </c>
      <c r="B168" s="231"/>
      <c r="C168" s="231" t="s">
        <v>1309</v>
      </c>
      <c r="D168" s="231" t="s">
        <v>1359</v>
      </c>
      <c r="E168" s="231"/>
      <c r="F168" s="231"/>
      <c r="G168" s="231"/>
      <c r="H168" s="231"/>
      <c r="I168" s="231"/>
      <c r="J168" s="231"/>
      <c r="K168" s="231"/>
      <c r="L168" s="231" t="s">
        <v>1314</v>
      </c>
      <c r="M168" s="231"/>
      <c r="N168" s="231"/>
      <c r="O168" s="231">
        <v>23</v>
      </c>
      <c r="P168" s="232" t="s">
        <v>1360</v>
      </c>
    </row>
    <row r="169" spans="1:16" ht="39.6">
      <c r="A169" s="238">
        <v>24201101</v>
      </c>
      <c r="B169" s="239"/>
      <c r="C169" s="233" t="s">
        <v>1333</v>
      </c>
      <c r="D169" s="240" t="s">
        <v>1365</v>
      </c>
      <c r="E169" s="239"/>
      <c r="F169" s="239"/>
      <c r="G169" s="239"/>
      <c r="H169" s="239"/>
      <c r="I169" s="239"/>
      <c r="J169" s="239"/>
      <c r="K169" s="239"/>
      <c r="L169" s="239"/>
      <c r="M169" s="239"/>
      <c r="N169" s="239"/>
      <c r="O169" s="239">
        <v>56</v>
      </c>
      <c r="P169" s="241" t="s">
        <v>1366</v>
      </c>
    </row>
    <row r="170" spans="1:16" ht="39.6">
      <c r="A170" s="235">
        <v>19000483</v>
      </c>
      <c r="B170" s="236"/>
      <c r="C170" s="236" t="s">
        <v>1243</v>
      </c>
      <c r="D170" s="237" t="s">
        <v>1398</v>
      </c>
      <c r="E170" s="236"/>
      <c r="F170" s="236"/>
      <c r="G170" s="236"/>
      <c r="H170" s="236"/>
      <c r="I170" s="236">
        <v>28.1</v>
      </c>
      <c r="J170" s="236"/>
      <c r="K170" s="236"/>
      <c r="L170" s="236" t="s">
        <v>1240</v>
      </c>
      <c r="M170" s="236"/>
      <c r="N170" s="236">
        <v>11</v>
      </c>
      <c r="O170" s="236">
        <v>29</v>
      </c>
      <c r="P170" s="134" t="s">
        <v>1399</v>
      </c>
    </row>
    <row r="171" spans="1:16" ht="39.6">
      <c r="A171" s="235">
        <v>23600483</v>
      </c>
      <c r="B171" s="236"/>
      <c r="C171" s="236" t="s">
        <v>1244</v>
      </c>
      <c r="D171" s="237" t="s">
        <v>1398</v>
      </c>
      <c r="E171" s="236"/>
      <c r="F171" s="236"/>
      <c r="G171" s="236"/>
      <c r="H171" s="236"/>
      <c r="I171" s="236">
        <v>28.1</v>
      </c>
      <c r="J171" s="236"/>
      <c r="K171" s="236"/>
      <c r="L171" s="236"/>
      <c r="M171" s="236"/>
      <c r="N171" s="236"/>
      <c r="O171" s="236" t="s">
        <v>158</v>
      </c>
      <c r="P171" s="134" t="s">
        <v>1400</v>
      </c>
    </row>
    <row r="172" spans="1:16" ht="39.6">
      <c r="A172" s="235">
        <v>28200042</v>
      </c>
      <c r="B172" s="236"/>
      <c r="C172" s="242" t="s">
        <v>1245</v>
      </c>
      <c r="D172" s="237" t="s">
        <v>1398</v>
      </c>
      <c r="E172" s="236"/>
      <c r="F172" s="236"/>
      <c r="G172" s="236"/>
      <c r="H172" s="236"/>
      <c r="I172" s="236">
        <v>39</v>
      </c>
      <c r="J172" s="236"/>
      <c r="K172" s="236"/>
      <c r="L172" s="236" t="s">
        <v>158</v>
      </c>
      <c r="M172" s="236"/>
      <c r="N172" s="236">
        <v>10</v>
      </c>
      <c r="O172" s="236">
        <v>39</v>
      </c>
      <c r="P172" s="134" t="s">
        <v>1401</v>
      </c>
    </row>
    <row r="173" spans="1:16" ht="39.6">
      <c r="A173" s="235">
        <v>28200171</v>
      </c>
      <c r="B173" s="236"/>
      <c r="C173" s="236" t="s">
        <v>1246</v>
      </c>
      <c r="D173" s="237" t="s">
        <v>1398</v>
      </c>
      <c r="E173" s="236"/>
      <c r="F173" s="236"/>
      <c r="G173" s="236"/>
      <c r="H173" s="236"/>
      <c r="I173" s="236">
        <v>22</v>
      </c>
      <c r="J173" s="236"/>
      <c r="K173" s="236"/>
      <c r="L173" s="236">
        <v>33</v>
      </c>
      <c r="M173" s="236"/>
      <c r="N173" s="236"/>
      <c r="O173" s="236">
        <v>22</v>
      </c>
      <c r="P173" s="134" t="s">
        <v>1401</v>
      </c>
    </row>
    <row r="174" spans="1:16" ht="39.6">
      <c r="A174" s="244">
        <v>43900003</v>
      </c>
      <c r="B174" s="249"/>
      <c r="C174" s="248" t="s">
        <v>672</v>
      </c>
      <c r="D174" s="246" t="s">
        <v>1462</v>
      </c>
      <c r="E174" s="250"/>
      <c r="F174" s="250"/>
      <c r="G174" s="250"/>
      <c r="H174" s="250"/>
      <c r="I174" s="245">
        <v>54</v>
      </c>
      <c r="J174" s="250"/>
      <c r="K174" s="250"/>
      <c r="L174" s="250"/>
      <c r="M174" s="250"/>
      <c r="N174" s="250"/>
      <c r="O174" s="245">
        <v>6</v>
      </c>
      <c r="P174" s="247" t="s">
        <v>1463</v>
      </c>
    </row>
    <row r="175" spans="1:16" ht="39.6">
      <c r="A175" s="253">
        <v>1659901</v>
      </c>
      <c r="B175" s="254"/>
      <c r="C175" s="255" t="s">
        <v>1501</v>
      </c>
      <c r="D175" s="256" t="s">
        <v>1502</v>
      </c>
      <c r="E175" s="254"/>
      <c r="F175" s="254"/>
      <c r="G175" s="254"/>
      <c r="H175" s="254"/>
      <c r="I175" s="254"/>
      <c r="J175" s="254"/>
      <c r="K175" s="254"/>
      <c r="L175" s="254" t="s">
        <v>53</v>
      </c>
      <c r="M175" s="254"/>
      <c r="N175" s="254"/>
      <c r="O175" s="255">
        <v>23</v>
      </c>
      <c r="P175" s="257" t="s">
        <v>1503</v>
      </c>
    </row>
    <row r="176" spans="1:16" ht="39.6">
      <c r="A176" s="253">
        <v>18232321</v>
      </c>
      <c r="B176" s="254"/>
      <c r="C176" s="255" t="s">
        <v>1501</v>
      </c>
      <c r="D176" s="256" t="s">
        <v>1502</v>
      </c>
      <c r="E176" s="254"/>
      <c r="F176" s="254"/>
      <c r="G176" s="254"/>
      <c r="H176" s="254"/>
      <c r="I176" s="254"/>
      <c r="J176" s="254"/>
      <c r="K176" s="254"/>
      <c r="L176" s="254" t="s">
        <v>53</v>
      </c>
      <c r="M176" s="254"/>
      <c r="N176" s="254"/>
      <c r="O176" s="255">
        <v>23</v>
      </c>
      <c r="P176" s="257" t="s">
        <v>1503</v>
      </c>
    </row>
    <row r="177" spans="1:17" ht="39.6">
      <c r="A177" s="253">
        <v>18231001</v>
      </c>
      <c r="B177" s="254"/>
      <c r="C177" s="255" t="s">
        <v>827</v>
      </c>
      <c r="D177" s="256" t="s">
        <v>1502</v>
      </c>
      <c r="E177" s="254"/>
      <c r="F177" s="254" t="s">
        <v>1099</v>
      </c>
      <c r="G177" s="254"/>
      <c r="H177" s="254"/>
      <c r="I177" s="254">
        <v>23</v>
      </c>
      <c r="J177" s="254"/>
      <c r="K177" s="254"/>
      <c r="L177" s="254" t="s">
        <v>158</v>
      </c>
      <c r="M177" s="254"/>
      <c r="N177" s="254"/>
      <c r="O177" s="255" t="s">
        <v>158</v>
      </c>
      <c r="P177" s="257" t="s">
        <v>1504</v>
      </c>
    </row>
    <row r="178" spans="1:17" ht="39.6">
      <c r="A178" s="253">
        <v>18231011</v>
      </c>
      <c r="B178" s="254"/>
      <c r="C178" s="255" t="s">
        <v>826</v>
      </c>
      <c r="D178" s="256" t="s">
        <v>1502</v>
      </c>
      <c r="E178" s="254"/>
      <c r="F178" s="254" t="s">
        <v>1099</v>
      </c>
      <c r="G178" s="254"/>
      <c r="H178" s="254"/>
      <c r="I178" s="254">
        <v>23</v>
      </c>
      <c r="J178" s="254"/>
      <c r="K178" s="254"/>
      <c r="L178" s="254" t="s">
        <v>158</v>
      </c>
      <c r="M178" s="254"/>
      <c r="N178" s="254"/>
      <c r="O178" s="255" t="s">
        <v>158</v>
      </c>
      <c r="P178" s="257" t="s">
        <v>1504</v>
      </c>
    </row>
    <row r="179" spans="1:17" ht="39.6">
      <c r="A179" s="253">
        <v>18231031</v>
      </c>
      <c r="B179" s="254"/>
      <c r="C179" s="255" t="s">
        <v>1151</v>
      </c>
      <c r="D179" s="256" t="s">
        <v>1502</v>
      </c>
      <c r="E179" s="254"/>
      <c r="F179" s="254" t="s">
        <v>1099</v>
      </c>
      <c r="G179" s="254"/>
      <c r="H179" s="254"/>
      <c r="I179" s="254">
        <v>23</v>
      </c>
      <c r="J179" s="254"/>
      <c r="K179" s="254"/>
      <c r="L179" s="254" t="s">
        <v>158</v>
      </c>
      <c r="M179" s="254"/>
      <c r="N179" s="254"/>
      <c r="O179" s="255" t="s">
        <v>158</v>
      </c>
      <c r="P179" s="257" t="s">
        <v>1504</v>
      </c>
    </row>
    <row r="180" spans="1:17" ht="39.6">
      <c r="A180" s="253">
        <v>18231071</v>
      </c>
      <c r="B180" s="254"/>
      <c r="C180" s="255" t="s">
        <v>1249</v>
      </c>
      <c r="D180" s="256" t="s">
        <v>1502</v>
      </c>
      <c r="E180" s="254"/>
      <c r="F180" s="254" t="s">
        <v>1099</v>
      </c>
      <c r="G180" s="254"/>
      <c r="H180" s="254"/>
      <c r="I180" s="254">
        <v>23</v>
      </c>
      <c r="J180" s="254"/>
      <c r="K180" s="254"/>
      <c r="L180" s="254" t="s">
        <v>158</v>
      </c>
      <c r="M180" s="254"/>
      <c r="N180" s="254"/>
      <c r="O180" s="255" t="s">
        <v>158</v>
      </c>
      <c r="P180" s="257" t="s">
        <v>1504</v>
      </c>
    </row>
    <row r="181" spans="1:17" ht="26.4">
      <c r="A181" s="281">
        <v>25301141</v>
      </c>
      <c r="B181" s="282"/>
      <c r="C181" s="251" t="s">
        <v>1500</v>
      </c>
      <c r="D181" s="283" t="s">
        <v>1502</v>
      </c>
      <c r="E181" s="282"/>
      <c r="F181" s="282"/>
      <c r="G181" s="282"/>
      <c r="H181" s="282"/>
      <c r="I181" s="282">
        <v>23</v>
      </c>
      <c r="J181" s="282"/>
      <c r="K181" s="282"/>
      <c r="L181" s="282"/>
      <c r="M181" s="282"/>
      <c r="N181" s="282"/>
      <c r="O181" s="284"/>
      <c r="P181" s="285" t="s">
        <v>1551</v>
      </c>
    </row>
    <row r="182" spans="1:17" ht="21">
      <c r="A182" s="286" t="s">
        <v>1468</v>
      </c>
      <c r="B182" s="287"/>
      <c r="C182" s="284" t="s">
        <v>1469</v>
      </c>
      <c r="D182" s="284" t="s">
        <v>1546</v>
      </c>
      <c r="E182" s="284" t="s">
        <v>158</v>
      </c>
      <c r="F182" s="284" t="s">
        <v>158</v>
      </c>
      <c r="G182" s="284" t="s">
        <v>158</v>
      </c>
      <c r="H182" s="284" t="s">
        <v>158</v>
      </c>
      <c r="I182" s="284" t="s">
        <v>158</v>
      </c>
      <c r="J182" s="284" t="s">
        <v>158</v>
      </c>
      <c r="K182" s="284" t="s">
        <v>1469</v>
      </c>
      <c r="L182" s="284">
        <v>5</v>
      </c>
      <c r="M182" s="284" t="s">
        <v>1469</v>
      </c>
      <c r="N182" s="284" t="s">
        <v>665</v>
      </c>
      <c r="O182" s="284">
        <v>26</v>
      </c>
      <c r="P182" s="288" t="s">
        <v>1547</v>
      </c>
    </row>
    <row r="183" spans="1:17" ht="26.4">
      <c r="A183" s="281">
        <v>28300081</v>
      </c>
      <c r="B183" s="282"/>
      <c r="C183" s="284" t="s">
        <v>1445</v>
      </c>
      <c r="D183" s="283" t="s">
        <v>1546</v>
      </c>
      <c r="E183" s="282"/>
      <c r="F183" s="282"/>
      <c r="G183" s="282"/>
      <c r="H183" s="282"/>
      <c r="I183" s="282">
        <v>22</v>
      </c>
      <c r="J183" s="282"/>
      <c r="K183" s="282"/>
      <c r="L183" s="282" t="s">
        <v>1548</v>
      </c>
      <c r="M183" s="282"/>
      <c r="N183" s="282"/>
      <c r="O183" s="282">
        <v>22</v>
      </c>
      <c r="P183" s="285" t="s">
        <v>1549</v>
      </c>
      <c r="Q183" t="s">
        <v>1550</v>
      </c>
    </row>
    <row r="184" spans="1:17" ht="26.4">
      <c r="A184" s="281">
        <v>28300721</v>
      </c>
      <c r="B184" s="282"/>
      <c r="C184" s="284" t="s">
        <v>1379</v>
      </c>
      <c r="D184" s="283" t="s">
        <v>1546</v>
      </c>
      <c r="E184" s="282"/>
      <c r="F184" s="282"/>
      <c r="G184" s="282"/>
      <c r="H184" s="282"/>
      <c r="I184" s="282">
        <v>22</v>
      </c>
      <c r="J184" s="282"/>
      <c r="K184" s="282"/>
      <c r="L184" s="282" t="s">
        <v>1548</v>
      </c>
      <c r="M184" s="282"/>
      <c r="N184" s="282"/>
      <c r="O184" s="282">
        <v>22</v>
      </c>
      <c r="P184" s="285" t="s">
        <v>1549</v>
      </c>
      <c r="Q184" t="s">
        <v>1550</v>
      </c>
    </row>
    <row r="185" spans="1:17" ht="26.4">
      <c r="A185" s="281">
        <v>18600311</v>
      </c>
      <c r="B185" s="282"/>
      <c r="C185" s="284" t="s">
        <v>1553</v>
      </c>
      <c r="D185" s="283" t="s">
        <v>1552</v>
      </c>
      <c r="E185" s="282"/>
      <c r="F185" s="282"/>
      <c r="G185" s="282"/>
      <c r="H185" s="282"/>
      <c r="I185" s="282">
        <v>23</v>
      </c>
      <c r="J185" s="282"/>
      <c r="K185" s="282"/>
      <c r="L185" s="282" t="s">
        <v>1432</v>
      </c>
      <c r="M185" s="282"/>
      <c r="N185" s="282"/>
      <c r="O185" s="282">
        <v>23</v>
      </c>
      <c r="P185" s="285" t="s">
        <v>1549</v>
      </c>
    </row>
    <row r="186" spans="1:17" ht="26.4">
      <c r="A186" s="281">
        <v>18600331</v>
      </c>
      <c r="B186" s="282"/>
      <c r="C186" s="284" t="s">
        <v>1554</v>
      </c>
      <c r="D186" s="283" t="s">
        <v>1546</v>
      </c>
      <c r="E186" s="282"/>
      <c r="F186" s="282"/>
      <c r="G186" s="282"/>
      <c r="H186" s="282"/>
      <c r="I186" s="282">
        <v>23</v>
      </c>
      <c r="J186" s="282"/>
      <c r="K186" s="282"/>
      <c r="L186" s="282" t="s">
        <v>1432</v>
      </c>
      <c r="M186" s="282"/>
      <c r="N186" s="282"/>
      <c r="O186" s="282">
        <v>23</v>
      </c>
      <c r="P186" s="285" t="s">
        <v>1549</v>
      </c>
    </row>
    <row r="187" spans="1:17" ht="26.4">
      <c r="A187" s="281">
        <v>18600391</v>
      </c>
      <c r="B187" s="282"/>
      <c r="C187" s="284" t="s">
        <v>1555</v>
      </c>
      <c r="D187" s="283" t="s">
        <v>1546</v>
      </c>
      <c r="E187" s="282"/>
      <c r="F187" s="282"/>
      <c r="G187" s="282"/>
      <c r="H187" s="282"/>
      <c r="I187" s="282">
        <v>23</v>
      </c>
      <c r="J187" s="282"/>
      <c r="K187" s="282"/>
      <c r="L187" s="282" t="s">
        <v>1432</v>
      </c>
      <c r="M187" s="282"/>
      <c r="N187" s="282"/>
      <c r="O187" s="282">
        <v>23</v>
      </c>
      <c r="P187" s="285" t="s">
        <v>1549</v>
      </c>
    </row>
    <row r="188" spans="1:17" ht="26.4">
      <c r="A188" s="281">
        <v>18600581</v>
      </c>
      <c r="B188" s="282"/>
      <c r="C188" s="284" t="s">
        <v>1556</v>
      </c>
      <c r="D188" s="283" t="s">
        <v>1546</v>
      </c>
      <c r="E188" s="282"/>
      <c r="F188" s="282"/>
      <c r="G188" s="282"/>
      <c r="H188" s="282"/>
      <c r="I188" s="282">
        <v>23</v>
      </c>
      <c r="J188" s="282"/>
      <c r="K188" s="282"/>
      <c r="L188" s="282" t="s">
        <v>1432</v>
      </c>
      <c r="M188" s="282"/>
      <c r="N188" s="282"/>
      <c r="O188" s="282">
        <v>23</v>
      </c>
      <c r="P188" s="285" t="s">
        <v>1549</v>
      </c>
    </row>
    <row r="189" spans="1:17" ht="26.4">
      <c r="A189" s="281">
        <v>18600591</v>
      </c>
      <c r="B189" s="282"/>
      <c r="C189" s="284" t="s">
        <v>1557</v>
      </c>
      <c r="D189" s="283" t="s">
        <v>1546</v>
      </c>
      <c r="E189" s="282"/>
      <c r="F189" s="282"/>
      <c r="G189" s="282"/>
      <c r="H189" s="282"/>
      <c r="I189" s="282">
        <v>23</v>
      </c>
      <c r="J189" s="282"/>
      <c r="K189" s="282"/>
      <c r="L189" s="282" t="s">
        <v>1432</v>
      </c>
      <c r="M189" s="282"/>
      <c r="N189" s="282"/>
      <c r="O189" s="282">
        <v>23</v>
      </c>
      <c r="P189" s="285" t="s">
        <v>1549</v>
      </c>
    </row>
    <row r="190" spans="1:17">
      <c r="A190" s="244">
        <v>23001043</v>
      </c>
      <c r="B190" s="250"/>
      <c r="C190" s="245" t="s">
        <v>1537</v>
      </c>
      <c r="D190" s="246" t="s">
        <v>1664</v>
      </c>
      <c r="E190" s="250"/>
      <c r="F190" s="250">
        <v>4</v>
      </c>
      <c r="G190" s="250"/>
      <c r="H190" s="250"/>
      <c r="I190" s="250">
        <v>18</v>
      </c>
      <c r="J190" s="250"/>
      <c r="K190" s="250"/>
      <c r="L190" s="250">
        <v>5</v>
      </c>
      <c r="M190" s="250"/>
      <c r="N190" s="250" t="s">
        <v>665</v>
      </c>
      <c r="O190" s="250">
        <v>26</v>
      </c>
      <c r="P190" s="247" t="s">
        <v>1636</v>
      </c>
    </row>
    <row r="191" spans="1:17" ht="26.4">
      <c r="A191" s="271">
        <v>25300281</v>
      </c>
      <c r="B191" s="191"/>
      <c r="C191" s="272" t="s">
        <v>1456</v>
      </c>
      <c r="D191" s="190" t="s">
        <v>1665</v>
      </c>
      <c r="E191" s="191"/>
      <c r="F191" s="191" t="s">
        <v>1432</v>
      </c>
      <c r="G191" s="191"/>
      <c r="H191" s="191"/>
      <c r="I191" s="191">
        <v>23</v>
      </c>
      <c r="J191" s="191"/>
      <c r="K191" s="191"/>
      <c r="L191" s="191"/>
      <c r="M191" s="191"/>
      <c r="N191" s="191"/>
      <c r="O191" s="191">
        <v>23</v>
      </c>
      <c r="P191" s="192" t="s">
        <v>1648</v>
      </c>
    </row>
    <row r="192" spans="1:17" ht="26.4">
      <c r="A192" s="271">
        <v>25400281</v>
      </c>
      <c r="B192" s="191"/>
      <c r="C192" s="272" t="s">
        <v>1649</v>
      </c>
      <c r="D192" s="190" t="s">
        <v>1665</v>
      </c>
      <c r="E192" s="191"/>
      <c r="F192" s="191">
        <v>29.1</v>
      </c>
      <c r="G192" s="191"/>
      <c r="H192" s="191"/>
      <c r="I192" s="191">
        <v>23</v>
      </c>
      <c r="J192" s="191"/>
      <c r="K192" s="191"/>
      <c r="L192" s="191"/>
      <c r="M192" s="191"/>
      <c r="N192" s="191"/>
      <c r="O192" s="191">
        <v>23</v>
      </c>
      <c r="P192" s="192" t="s">
        <v>1648</v>
      </c>
    </row>
    <row r="193" spans="1:16" ht="39.6">
      <c r="A193" s="326" t="s">
        <v>1721</v>
      </c>
      <c r="B193" s="137"/>
      <c r="C193" s="242" t="s">
        <v>1722</v>
      </c>
      <c r="D193" s="237" t="s">
        <v>1761</v>
      </c>
      <c r="E193" s="137" t="s">
        <v>158</v>
      </c>
      <c r="F193" s="137" t="s">
        <v>158</v>
      </c>
      <c r="G193" s="137"/>
      <c r="H193" s="137" t="s">
        <v>158</v>
      </c>
      <c r="I193" s="137" t="s">
        <v>158</v>
      </c>
      <c r="J193" s="137"/>
      <c r="K193" s="137"/>
      <c r="L193" s="137"/>
      <c r="M193" s="137"/>
      <c r="N193" s="137"/>
      <c r="O193" s="137" t="s">
        <v>158</v>
      </c>
      <c r="P193" s="136" t="s">
        <v>1762</v>
      </c>
    </row>
    <row r="194" spans="1:16" ht="21">
      <c r="A194" s="340">
        <v>18600691</v>
      </c>
      <c r="B194" s="340"/>
      <c r="C194" s="340" t="s">
        <v>1536</v>
      </c>
      <c r="D194" s="340" t="s">
        <v>1723</v>
      </c>
      <c r="E194" s="340"/>
      <c r="F194" s="340"/>
      <c r="G194" s="340"/>
      <c r="H194" s="340"/>
      <c r="I194" s="340">
        <v>57</v>
      </c>
      <c r="J194" s="340"/>
      <c r="K194" s="340"/>
      <c r="L194" s="340"/>
      <c r="M194" s="340"/>
      <c r="N194" s="340"/>
      <c r="O194" s="340">
        <v>23</v>
      </c>
      <c r="P194" s="341" t="s">
        <v>1727</v>
      </c>
    </row>
    <row r="195" spans="1:16" ht="21">
      <c r="A195" s="340">
        <v>18601021</v>
      </c>
      <c r="B195" s="340"/>
      <c r="C195" s="340" t="s">
        <v>1728</v>
      </c>
      <c r="D195" s="340" t="s">
        <v>1723</v>
      </c>
      <c r="E195" s="340"/>
      <c r="F195" s="340"/>
      <c r="G195" s="340"/>
      <c r="H195" s="340"/>
      <c r="I195" s="340">
        <v>23</v>
      </c>
      <c r="J195" s="340"/>
      <c r="K195" s="340"/>
      <c r="L195" s="340"/>
      <c r="M195" s="340"/>
      <c r="N195" s="340"/>
      <c r="O195" s="340"/>
      <c r="P195" s="341" t="s">
        <v>1729</v>
      </c>
    </row>
    <row r="196" spans="1:16" ht="31.2">
      <c r="A196" s="340">
        <v>18600001</v>
      </c>
      <c r="B196" s="340"/>
      <c r="C196" s="340" t="s">
        <v>1740</v>
      </c>
      <c r="D196" s="340" t="s">
        <v>1723</v>
      </c>
      <c r="E196" s="340"/>
      <c r="F196" s="340"/>
      <c r="G196" s="340"/>
      <c r="H196" s="340"/>
      <c r="I196" s="340">
        <v>23</v>
      </c>
      <c r="J196" s="340"/>
      <c r="K196" s="340"/>
      <c r="L196" s="340" t="s">
        <v>108</v>
      </c>
      <c r="M196" s="340"/>
      <c r="N196" s="340"/>
      <c r="O196" s="340">
        <v>23</v>
      </c>
      <c r="P196" s="341" t="s">
        <v>1745</v>
      </c>
    </row>
    <row r="197" spans="1:16" ht="31.2">
      <c r="A197" s="340">
        <v>18600451</v>
      </c>
      <c r="B197" s="340"/>
      <c r="C197" s="342" t="s">
        <v>1651</v>
      </c>
      <c r="D197" s="340" t="s">
        <v>1723</v>
      </c>
      <c r="E197" s="340"/>
      <c r="F197" s="340"/>
      <c r="G197" s="340"/>
      <c r="H197" s="340"/>
      <c r="I197" s="340">
        <v>23</v>
      </c>
      <c r="J197" s="340"/>
      <c r="K197" s="340"/>
      <c r="L197" s="340" t="s">
        <v>108</v>
      </c>
      <c r="M197" s="340"/>
      <c r="N197" s="340"/>
      <c r="O197" s="340">
        <v>23</v>
      </c>
      <c r="P197" s="341" t="s">
        <v>1745</v>
      </c>
    </row>
    <row r="198" spans="1:16" ht="31.2">
      <c r="A198" s="340">
        <v>18600461</v>
      </c>
      <c r="B198" s="340"/>
      <c r="C198" s="342" t="s">
        <v>1654</v>
      </c>
      <c r="D198" s="340" t="s">
        <v>1723</v>
      </c>
      <c r="E198" s="340"/>
      <c r="F198" s="340"/>
      <c r="G198" s="340"/>
      <c r="H198" s="340"/>
      <c r="I198" s="340">
        <v>23</v>
      </c>
      <c r="J198" s="340"/>
      <c r="K198" s="340"/>
      <c r="L198" s="340" t="s">
        <v>108</v>
      </c>
      <c r="M198" s="340"/>
      <c r="N198" s="340"/>
      <c r="O198" s="340">
        <v>23</v>
      </c>
      <c r="P198" s="341" t="s">
        <v>1745</v>
      </c>
    </row>
    <row r="199" spans="1:16" ht="31.2">
      <c r="A199" s="340">
        <v>18600531</v>
      </c>
      <c r="B199" s="340"/>
      <c r="C199" s="342" t="s">
        <v>1545</v>
      </c>
      <c r="D199" s="340" t="s">
        <v>1723</v>
      </c>
      <c r="E199" s="340"/>
      <c r="F199" s="340"/>
      <c r="G199" s="340"/>
      <c r="H199" s="340"/>
      <c r="I199" s="340">
        <v>23</v>
      </c>
      <c r="J199" s="340"/>
      <c r="K199" s="340"/>
      <c r="L199" s="340" t="s">
        <v>580</v>
      </c>
      <c r="M199" s="340"/>
      <c r="N199" s="340"/>
      <c r="O199" s="340">
        <v>23</v>
      </c>
      <c r="P199" s="341" t="s">
        <v>1746</v>
      </c>
    </row>
    <row r="200" spans="1:16" ht="31.2">
      <c r="A200" s="340">
        <v>18600671</v>
      </c>
      <c r="B200" s="340"/>
      <c r="C200" s="342" t="s">
        <v>1519</v>
      </c>
      <c r="D200" s="340" t="s">
        <v>1723</v>
      </c>
      <c r="E200" s="340"/>
      <c r="F200" s="340"/>
      <c r="G200" s="340"/>
      <c r="H200" s="340"/>
      <c r="I200" s="340">
        <v>23</v>
      </c>
      <c r="J200" s="340"/>
      <c r="K200" s="340"/>
      <c r="L200" s="340" t="s">
        <v>580</v>
      </c>
      <c r="M200" s="340"/>
      <c r="N200" s="340"/>
      <c r="O200" s="340">
        <v>23</v>
      </c>
      <c r="P200" s="341" t="s">
        <v>1746</v>
      </c>
    </row>
    <row r="201" spans="1:16" ht="31.2">
      <c r="A201" s="340">
        <v>18600691</v>
      </c>
      <c r="B201" s="340"/>
      <c r="C201" s="342" t="s">
        <v>1536</v>
      </c>
      <c r="D201" s="340" t="s">
        <v>1723</v>
      </c>
      <c r="E201" s="340"/>
      <c r="F201" s="340"/>
      <c r="G201" s="340"/>
      <c r="H201" s="340"/>
      <c r="I201" s="340">
        <v>23</v>
      </c>
      <c r="J201" s="340"/>
      <c r="K201" s="340"/>
      <c r="L201" s="340" t="s">
        <v>580</v>
      </c>
      <c r="M201" s="340"/>
      <c r="N201" s="340"/>
      <c r="O201" s="340">
        <v>23</v>
      </c>
      <c r="P201" s="341" t="s">
        <v>1746</v>
      </c>
    </row>
    <row r="202" spans="1:16" ht="31.2">
      <c r="A202" s="340">
        <v>18600791</v>
      </c>
      <c r="B202" s="340"/>
      <c r="C202" s="343" t="s">
        <v>1540</v>
      </c>
      <c r="D202" s="340" t="s">
        <v>1723</v>
      </c>
      <c r="E202" s="340"/>
      <c r="F202" s="340"/>
      <c r="G202" s="340"/>
      <c r="H202" s="340"/>
      <c r="I202" s="340">
        <v>23</v>
      </c>
      <c r="J202" s="340"/>
      <c r="K202" s="340"/>
      <c r="L202" s="340" t="s">
        <v>580</v>
      </c>
      <c r="M202" s="340"/>
      <c r="N202" s="340"/>
      <c r="O202" s="340">
        <v>23</v>
      </c>
      <c r="P202" s="341" t="s">
        <v>1746</v>
      </c>
    </row>
    <row r="203" spans="1:16" ht="31.2">
      <c r="A203" s="340">
        <v>18600801</v>
      </c>
      <c r="B203" s="340"/>
      <c r="C203" s="343" t="s">
        <v>1697</v>
      </c>
      <c r="D203" s="340" t="s">
        <v>1723</v>
      </c>
      <c r="E203" s="340"/>
      <c r="F203" s="340"/>
      <c r="G203" s="340"/>
      <c r="H203" s="340"/>
      <c r="I203" s="340">
        <v>23</v>
      </c>
      <c r="J203" s="340"/>
      <c r="K203" s="340"/>
      <c r="L203" s="340" t="s">
        <v>222</v>
      </c>
      <c r="M203" s="340"/>
      <c r="N203" s="340"/>
      <c r="O203" s="340">
        <v>23</v>
      </c>
      <c r="P203" s="341" t="s">
        <v>1747</v>
      </c>
    </row>
    <row r="204" spans="1:16" ht="31.2">
      <c r="A204" s="340">
        <v>18600811</v>
      </c>
      <c r="B204" s="340"/>
      <c r="C204" s="343" t="s">
        <v>1698</v>
      </c>
      <c r="D204" s="340" t="s">
        <v>1723</v>
      </c>
      <c r="E204" s="340"/>
      <c r="F204" s="340"/>
      <c r="G204" s="340"/>
      <c r="H204" s="340"/>
      <c r="I204" s="340">
        <v>23</v>
      </c>
      <c r="J204" s="340"/>
      <c r="K204" s="340"/>
      <c r="L204" s="340" t="s">
        <v>222</v>
      </c>
      <c r="M204" s="340"/>
      <c r="N204" s="340"/>
      <c r="O204" s="340">
        <v>23</v>
      </c>
      <c r="P204" s="341" t="s">
        <v>1747</v>
      </c>
    </row>
    <row r="205" spans="1:16" ht="31.2">
      <c r="A205" s="340">
        <v>18600821</v>
      </c>
      <c r="B205" s="340"/>
      <c r="C205" s="343" t="s">
        <v>1699</v>
      </c>
      <c r="D205" s="340" t="s">
        <v>1723</v>
      </c>
      <c r="E205" s="340"/>
      <c r="F205" s="340"/>
      <c r="G205" s="340"/>
      <c r="H205" s="340"/>
      <c r="I205" s="340">
        <v>23</v>
      </c>
      <c r="J205" s="340"/>
      <c r="K205" s="340"/>
      <c r="L205" s="340" t="s">
        <v>222</v>
      </c>
      <c r="M205" s="340"/>
      <c r="N205" s="340"/>
      <c r="O205" s="340">
        <v>23</v>
      </c>
      <c r="P205" s="341" t="s">
        <v>1747</v>
      </c>
    </row>
    <row r="206" spans="1:16" ht="21">
      <c r="A206" s="340">
        <v>19000831</v>
      </c>
      <c r="B206" s="340"/>
      <c r="C206" s="342" t="s">
        <v>1521</v>
      </c>
      <c r="D206" s="340" t="s">
        <v>1723</v>
      </c>
      <c r="E206" s="340"/>
      <c r="F206" s="340"/>
      <c r="G206" s="340"/>
      <c r="H206" s="340"/>
      <c r="I206" s="340">
        <v>58</v>
      </c>
      <c r="J206" s="340"/>
      <c r="K206" s="340"/>
      <c r="L206" s="340"/>
      <c r="M206" s="340"/>
      <c r="N206" s="340"/>
      <c r="O206" s="340">
        <v>58</v>
      </c>
      <c r="P206" s="341" t="s">
        <v>1748</v>
      </c>
    </row>
    <row r="207" spans="1:16" ht="21">
      <c r="A207" s="340">
        <v>19000851</v>
      </c>
      <c r="B207" s="340"/>
      <c r="C207" s="342" t="s">
        <v>1657</v>
      </c>
      <c r="D207" s="340" t="s">
        <v>1723</v>
      </c>
      <c r="E207" s="340"/>
      <c r="F207" s="340"/>
      <c r="G207" s="340"/>
      <c r="H207" s="340"/>
      <c r="I207" s="340">
        <v>58</v>
      </c>
      <c r="J207" s="340"/>
      <c r="K207" s="340"/>
      <c r="L207" s="340"/>
      <c r="M207" s="340"/>
      <c r="N207" s="340"/>
      <c r="O207" s="340">
        <v>58</v>
      </c>
      <c r="P207" s="341" t="s">
        <v>1748</v>
      </c>
    </row>
    <row r="208" spans="1:16" ht="21">
      <c r="A208" s="340">
        <v>19000861</v>
      </c>
      <c r="B208" s="340"/>
      <c r="C208" s="342" t="s">
        <v>1700</v>
      </c>
      <c r="D208" s="340" t="s">
        <v>1723</v>
      </c>
      <c r="E208" s="340"/>
      <c r="F208" s="340"/>
      <c r="G208" s="340"/>
      <c r="H208" s="340"/>
      <c r="I208" s="340">
        <v>58</v>
      </c>
      <c r="J208" s="340"/>
      <c r="K208" s="340"/>
      <c r="L208" s="340"/>
      <c r="M208" s="340"/>
      <c r="N208" s="340"/>
      <c r="O208" s="340">
        <v>58</v>
      </c>
      <c r="P208" s="341" t="s">
        <v>1748</v>
      </c>
    </row>
    <row r="209" spans="1:16" ht="21">
      <c r="A209" s="340">
        <v>25300091</v>
      </c>
      <c r="B209" s="340"/>
      <c r="C209" s="342" t="s">
        <v>1653</v>
      </c>
      <c r="D209" s="340" t="s">
        <v>1723</v>
      </c>
      <c r="E209" s="340"/>
      <c r="F209" s="340"/>
      <c r="G209" s="340"/>
      <c r="H209" s="340"/>
      <c r="I209" s="340">
        <v>23</v>
      </c>
      <c r="J209" s="340"/>
      <c r="K209" s="340"/>
      <c r="L209" s="340"/>
      <c r="M209" s="340"/>
      <c r="N209" s="340"/>
      <c r="O209" s="340">
        <v>57</v>
      </c>
      <c r="P209" s="341" t="s">
        <v>1748</v>
      </c>
    </row>
    <row r="210" spans="1:16" ht="21">
      <c r="A210" s="340">
        <v>25300121</v>
      </c>
      <c r="B210" s="340"/>
      <c r="C210" s="342" t="s">
        <v>1696</v>
      </c>
      <c r="D210" s="340" t="s">
        <v>1723</v>
      </c>
      <c r="E210" s="340"/>
      <c r="F210" s="340"/>
      <c r="G210" s="340"/>
      <c r="H210" s="340"/>
      <c r="I210" s="340">
        <v>23</v>
      </c>
      <c r="J210" s="340"/>
      <c r="K210" s="340"/>
      <c r="L210" s="340"/>
      <c r="M210" s="340"/>
      <c r="N210" s="340"/>
      <c r="O210" s="340">
        <v>57</v>
      </c>
      <c r="P210" s="341" t="s">
        <v>1748</v>
      </c>
    </row>
    <row r="211" spans="1:16" ht="21">
      <c r="A211" s="340">
        <v>25301151</v>
      </c>
      <c r="B211" s="340"/>
      <c r="C211" s="342" t="s">
        <v>1520</v>
      </c>
      <c r="D211" s="340" t="s">
        <v>1723</v>
      </c>
      <c r="E211" s="340"/>
      <c r="F211" s="340"/>
      <c r="G211" s="340"/>
      <c r="H211" s="340"/>
      <c r="I211" s="340">
        <v>57</v>
      </c>
      <c r="J211" s="340"/>
      <c r="K211" s="340"/>
      <c r="L211" s="340"/>
      <c r="M211" s="340"/>
      <c r="N211" s="340"/>
      <c r="O211" s="340">
        <v>57</v>
      </c>
      <c r="P211" s="341" t="s">
        <v>1748</v>
      </c>
    </row>
    <row r="212" spans="1:16" ht="31.2">
      <c r="A212" s="340">
        <v>28300091</v>
      </c>
      <c r="B212" s="340"/>
      <c r="C212" s="342" t="s">
        <v>1658</v>
      </c>
      <c r="D212" s="340" t="s">
        <v>1723</v>
      </c>
      <c r="E212" s="340"/>
      <c r="F212" s="340"/>
      <c r="G212" s="340"/>
      <c r="H212" s="340"/>
      <c r="I212" s="340">
        <v>22</v>
      </c>
      <c r="J212" s="340"/>
      <c r="K212" s="340"/>
      <c r="L212" s="340" t="s">
        <v>633</v>
      </c>
      <c r="M212" s="340"/>
      <c r="N212" s="340"/>
      <c r="O212" s="340">
        <v>22</v>
      </c>
      <c r="P212" s="341" t="s">
        <v>1749</v>
      </c>
    </row>
    <row r="213" spans="1:16" ht="31.2">
      <c r="A213" s="340">
        <v>28300731</v>
      </c>
      <c r="B213" s="340"/>
      <c r="C213" s="342" t="s">
        <v>1522</v>
      </c>
      <c r="D213" s="340" t="s">
        <v>1723</v>
      </c>
      <c r="E213" s="340"/>
      <c r="F213" s="340"/>
      <c r="G213" s="340"/>
      <c r="H213" s="340"/>
      <c r="I213" s="340">
        <v>22</v>
      </c>
      <c r="J213" s="340"/>
      <c r="K213" s="340"/>
      <c r="L213" s="340" t="s">
        <v>319</v>
      </c>
      <c r="M213" s="340"/>
      <c r="N213" s="340"/>
      <c r="O213" s="340">
        <v>22</v>
      </c>
      <c r="P213" s="341" t="s">
        <v>1750</v>
      </c>
    </row>
    <row r="214" spans="1:16" ht="31.2">
      <c r="A214" s="340">
        <v>28300741</v>
      </c>
      <c r="B214" s="340"/>
      <c r="C214" s="342" t="s">
        <v>1702</v>
      </c>
      <c r="D214" s="340" t="s">
        <v>1723</v>
      </c>
      <c r="E214" s="340"/>
      <c r="F214" s="340"/>
      <c r="G214" s="340"/>
      <c r="H214" s="340"/>
      <c r="I214" s="340">
        <v>22</v>
      </c>
      <c r="J214" s="340"/>
      <c r="K214" s="340"/>
      <c r="L214" s="340" t="s">
        <v>634</v>
      </c>
      <c r="M214" s="340"/>
      <c r="N214" s="340"/>
      <c r="O214" s="340">
        <v>22</v>
      </c>
      <c r="P214" s="341" t="s">
        <v>1751</v>
      </c>
    </row>
    <row r="215" spans="1:16" ht="21">
      <c r="A215" s="340">
        <v>12800011</v>
      </c>
      <c r="B215" s="340"/>
      <c r="C215" s="344" t="s">
        <v>1496</v>
      </c>
      <c r="D215" s="340" t="s">
        <v>1723</v>
      </c>
      <c r="E215" s="340"/>
      <c r="F215" s="340"/>
      <c r="G215" s="340"/>
      <c r="H215" s="340"/>
      <c r="I215" s="340" t="s">
        <v>158</v>
      </c>
      <c r="J215" s="340"/>
      <c r="K215" s="340"/>
      <c r="L215" s="340"/>
      <c r="M215" s="340"/>
      <c r="N215" s="340"/>
      <c r="O215" s="340">
        <v>23</v>
      </c>
      <c r="P215" s="341" t="s">
        <v>1752</v>
      </c>
    </row>
    <row r="216" spans="1:16" ht="21">
      <c r="A216" s="340">
        <v>19000013</v>
      </c>
      <c r="B216" s="340"/>
      <c r="C216" s="345" t="s">
        <v>382</v>
      </c>
      <c r="D216" s="340" t="s">
        <v>1723</v>
      </c>
      <c r="E216" s="340"/>
      <c r="F216" s="340"/>
      <c r="G216" s="340"/>
      <c r="H216" s="340"/>
      <c r="I216" s="340" t="s">
        <v>158</v>
      </c>
      <c r="J216" s="340"/>
      <c r="K216" s="340"/>
      <c r="L216" s="340"/>
      <c r="M216" s="340"/>
      <c r="N216" s="340"/>
      <c r="O216" s="340">
        <v>58</v>
      </c>
      <c r="P216" s="341" t="s">
        <v>1753</v>
      </c>
    </row>
    <row r="217" spans="1:16" ht="21">
      <c r="A217" s="340">
        <v>19000133</v>
      </c>
      <c r="B217" s="340"/>
      <c r="C217" s="345" t="s">
        <v>1741</v>
      </c>
      <c r="D217" s="340" t="s">
        <v>1723</v>
      </c>
      <c r="E217" s="340"/>
      <c r="F217" s="340"/>
      <c r="G217" s="340"/>
      <c r="H217" s="340"/>
      <c r="I217" s="340" t="s">
        <v>158</v>
      </c>
      <c r="J217" s="340"/>
      <c r="K217" s="340"/>
      <c r="L217" s="340"/>
      <c r="M217" s="340"/>
      <c r="N217" s="340"/>
      <c r="O217" s="340">
        <v>58</v>
      </c>
      <c r="P217" s="341" t="s">
        <v>1753</v>
      </c>
    </row>
    <row r="218" spans="1:16" ht="21">
      <c r="A218" s="340">
        <v>19000491</v>
      </c>
      <c r="B218" s="340"/>
      <c r="C218" s="345" t="s">
        <v>1450</v>
      </c>
      <c r="D218" s="340" t="s">
        <v>1723</v>
      </c>
      <c r="E218" s="340"/>
      <c r="F218" s="340"/>
      <c r="G218" s="340"/>
      <c r="H218" s="340"/>
      <c r="I218" s="340">
        <v>22</v>
      </c>
      <c r="J218" s="340"/>
      <c r="K218" s="340"/>
      <c r="L218" s="340"/>
      <c r="M218" s="340"/>
      <c r="N218" s="340"/>
      <c r="O218" s="340">
        <v>58</v>
      </c>
      <c r="P218" s="341" t="s">
        <v>1753</v>
      </c>
    </row>
    <row r="219" spans="1:16" ht="21">
      <c r="A219" s="340">
        <v>19000611</v>
      </c>
      <c r="B219" s="340"/>
      <c r="C219" s="345" t="s">
        <v>1742</v>
      </c>
      <c r="D219" s="340" t="s">
        <v>1723</v>
      </c>
      <c r="E219" s="340"/>
      <c r="F219" s="340"/>
      <c r="G219" s="340"/>
      <c r="H219" s="340"/>
      <c r="I219" s="340">
        <v>22</v>
      </c>
      <c r="J219" s="340"/>
      <c r="K219" s="340"/>
      <c r="L219" s="340"/>
      <c r="M219" s="340"/>
      <c r="N219" s="340"/>
      <c r="O219" s="340">
        <v>58</v>
      </c>
      <c r="P219" s="341" t="s">
        <v>1753</v>
      </c>
    </row>
    <row r="220" spans="1:16" ht="21">
      <c r="A220" s="340">
        <v>19000741</v>
      </c>
      <c r="B220" s="340"/>
      <c r="C220" s="344" t="s">
        <v>1302</v>
      </c>
      <c r="D220" s="340" t="s">
        <v>1723</v>
      </c>
      <c r="E220" s="340"/>
      <c r="F220" s="340"/>
      <c r="G220" s="340"/>
      <c r="H220" s="340"/>
      <c r="I220" s="340" t="s">
        <v>158</v>
      </c>
      <c r="J220" s="340"/>
      <c r="K220" s="340"/>
      <c r="L220" s="340"/>
      <c r="M220" s="340"/>
      <c r="N220" s="340"/>
      <c r="O220" s="340">
        <v>22</v>
      </c>
      <c r="P220" s="341" t="s">
        <v>1752</v>
      </c>
    </row>
    <row r="221" spans="1:16" ht="21">
      <c r="A221" s="340">
        <v>21600011</v>
      </c>
      <c r="B221" s="340"/>
      <c r="C221" s="345" t="s">
        <v>1124</v>
      </c>
      <c r="D221" s="340" t="s">
        <v>1723</v>
      </c>
      <c r="E221" s="340"/>
      <c r="F221" s="340"/>
      <c r="G221" s="340"/>
      <c r="H221" s="340"/>
      <c r="I221" s="340">
        <v>6</v>
      </c>
      <c r="J221" s="340"/>
      <c r="K221" s="340"/>
      <c r="L221" s="340"/>
      <c r="M221" s="340"/>
      <c r="N221" s="340"/>
      <c r="O221" s="340">
        <v>56</v>
      </c>
      <c r="P221" s="341" t="s">
        <v>1754</v>
      </c>
    </row>
    <row r="222" spans="1:16" ht="21">
      <c r="A222" s="340">
        <v>22830013</v>
      </c>
      <c r="B222" s="340"/>
      <c r="C222" s="345" t="s">
        <v>450</v>
      </c>
      <c r="D222" s="340" t="s">
        <v>1723</v>
      </c>
      <c r="E222" s="340"/>
      <c r="F222" s="340"/>
      <c r="G222" s="340"/>
      <c r="H222" s="340"/>
      <c r="I222" s="340" t="s">
        <v>158</v>
      </c>
      <c r="J222" s="340"/>
      <c r="K222" s="340"/>
      <c r="L222" s="340"/>
      <c r="M222" s="340"/>
      <c r="N222" s="340"/>
      <c r="O222" s="340">
        <v>57</v>
      </c>
      <c r="P222" s="341" t="s">
        <v>1754</v>
      </c>
    </row>
    <row r="223" spans="1:16" ht="21">
      <c r="A223" s="340">
        <v>24200603</v>
      </c>
      <c r="B223" s="340"/>
      <c r="C223" s="345" t="s">
        <v>701</v>
      </c>
      <c r="D223" s="340" t="s">
        <v>1723</v>
      </c>
      <c r="E223" s="340"/>
      <c r="F223" s="340"/>
      <c r="G223" s="340"/>
      <c r="H223" s="340"/>
      <c r="I223" s="340">
        <v>57</v>
      </c>
      <c r="J223" s="340"/>
      <c r="K223" s="340"/>
      <c r="L223" s="340"/>
      <c r="M223" s="340"/>
      <c r="N223" s="340"/>
      <c r="O223" s="340"/>
      <c r="P223" s="341" t="s">
        <v>1755</v>
      </c>
    </row>
    <row r="224" spans="1:16" ht="31.2">
      <c r="A224" s="340">
        <v>25200001</v>
      </c>
      <c r="B224" s="340"/>
      <c r="C224" s="345" t="s">
        <v>1630</v>
      </c>
      <c r="D224" s="340" t="s">
        <v>1723</v>
      </c>
      <c r="E224" s="340"/>
      <c r="F224" s="340">
        <v>30</v>
      </c>
      <c r="G224" s="340"/>
      <c r="H224" s="340"/>
      <c r="I224" s="340">
        <v>20</v>
      </c>
      <c r="J224" s="340"/>
      <c r="K224" s="340"/>
      <c r="L224" s="340"/>
      <c r="M224" s="340"/>
      <c r="N224" s="340"/>
      <c r="O224" s="340">
        <v>20</v>
      </c>
      <c r="P224" s="341" t="s">
        <v>1756</v>
      </c>
    </row>
    <row r="225" spans="1:16" ht="21">
      <c r="A225" s="340">
        <v>25300061</v>
      </c>
      <c r="B225" s="340"/>
      <c r="C225" s="345" t="s">
        <v>1631</v>
      </c>
      <c r="D225" s="340" t="s">
        <v>1723</v>
      </c>
      <c r="E225" s="340" t="s">
        <v>158</v>
      </c>
      <c r="F225" s="340" t="s">
        <v>158</v>
      </c>
      <c r="G225" s="340"/>
      <c r="H225" s="340"/>
      <c r="I225" s="340" t="s">
        <v>158</v>
      </c>
      <c r="J225" s="340"/>
      <c r="K225" s="340"/>
      <c r="L225" s="340"/>
      <c r="M225" s="340"/>
      <c r="N225" s="340"/>
      <c r="O225" s="340">
        <v>23</v>
      </c>
      <c r="P225" s="341" t="s">
        <v>1752</v>
      </c>
    </row>
    <row r="226" spans="1:16" ht="21">
      <c r="A226" s="340">
        <v>25301141</v>
      </c>
      <c r="B226" s="340"/>
      <c r="C226" s="345" t="s">
        <v>1500</v>
      </c>
      <c r="D226" s="340" t="s">
        <v>1723</v>
      </c>
      <c r="E226" s="340"/>
      <c r="F226" s="340"/>
      <c r="G226" s="340"/>
      <c r="H226" s="340"/>
      <c r="I226" s="340" t="s">
        <v>158</v>
      </c>
      <c r="J226" s="340"/>
      <c r="K226" s="340"/>
      <c r="L226" s="340"/>
      <c r="M226" s="340"/>
      <c r="N226" s="340"/>
      <c r="O226" s="340">
        <v>23</v>
      </c>
      <c r="P226" s="341" t="s">
        <v>1752</v>
      </c>
    </row>
    <row r="227" spans="1:16" ht="21">
      <c r="A227" s="346" t="s">
        <v>1777</v>
      </c>
      <c r="B227" s="347"/>
      <c r="C227" s="347" t="s">
        <v>1778</v>
      </c>
      <c r="D227" s="347" t="s">
        <v>1806</v>
      </c>
      <c r="E227" s="348"/>
      <c r="F227" s="348"/>
      <c r="G227" s="348"/>
      <c r="H227" s="348"/>
      <c r="I227" s="348">
        <v>23</v>
      </c>
      <c r="J227" s="348"/>
      <c r="K227" s="348"/>
      <c r="L227" s="348"/>
      <c r="M227" s="348"/>
      <c r="N227" s="348"/>
      <c r="O227" s="347">
        <v>57</v>
      </c>
      <c r="P227" s="349" t="s">
        <v>1807</v>
      </c>
    </row>
    <row r="228" spans="1:16" ht="21">
      <c r="A228" s="346" t="s">
        <v>1783</v>
      </c>
      <c r="B228" s="347"/>
      <c r="C228" s="347" t="s">
        <v>1784</v>
      </c>
      <c r="D228" s="347" t="s">
        <v>1806</v>
      </c>
      <c r="E228" s="348"/>
      <c r="F228" s="348"/>
      <c r="G228" s="348"/>
      <c r="H228" s="348"/>
      <c r="I228" s="347">
        <v>23</v>
      </c>
      <c r="J228" s="348"/>
      <c r="K228" s="348"/>
      <c r="L228" s="348"/>
      <c r="M228" s="348"/>
      <c r="N228" s="348"/>
      <c r="O228" s="347">
        <v>57</v>
      </c>
      <c r="P228" s="349" t="s">
        <v>1807</v>
      </c>
    </row>
    <row r="229" spans="1:16" ht="20.399999999999999">
      <c r="A229" s="353" t="s">
        <v>1861</v>
      </c>
      <c r="B229" s="354"/>
      <c r="C229" s="354" t="s">
        <v>1868</v>
      </c>
      <c r="D229" s="354" t="s">
        <v>1866</v>
      </c>
      <c r="E229" s="355"/>
      <c r="F229" s="355">
        <v>22</v>
      </c>
      <c r="G229" s="355"/>
      <c r="H229" s="355"/>
      <c r="I229" s="354">
        <v>25</v>
      </c>
      <c r="J229" s="355"/>
      <c r="K229" s="355"/>
      <c r="L229" s="355"/>
      <c r="M229" s="355"/>
      <c r="N229" s="355"/>
      <c r="O229" s="354">
        <v>25</v>
      </c>
      <c r="P229" s="350" t="s">
        <v>1867</v>
      </c>
    </row>
    <row r="230" spans="1:16" ht="20.399999999999999">
      <c r="A230" s="354">
        <v>25400491</v>
      </c>
      <c r="B230" s="355"/>
      <c r="C230" s="350" t="s">
        <v>1858</v>
      </c>
      <c r="D230" s="354" t="s">
        <v>1866</v>
      </c>
      <c r="E230" s="355"/>
      <c r="F230" s="355">
        <v>22</v>
      </c>
      <c r="G230" s="355"/>
      <c r="H230" s="355"/>
      <c r="I230" s="354">
        <v>25</v>
      </c>
      <c r="J230" s="355"/>
      <c r="K230" s="355"/>
      <c r="L230" s="355"/>
      <c r="M230" s="355"/>
      <c r="N230" s="355"/>
      <c r="O230" s="354">
        <v>25</v>
      </c>
      <c r="P230" s="350" t="s">
        <v>1867</v>
      </c>
    </row>
    <row r="231" spans="1:16" ht="30.6">
      <c r="A231" s="356">
        <v>25300061</v>
      </c>
      <c r="B231" s="357"/>
      <c r="C231" s="356" t="s">
        <v>1631</v>
      </c>
      <c r="D231" s="356" t="s">
        <v>1913</v>
      </c>
      <c r="E231" s="357"/>
      <c r="F231" s="357" t="s">
        <v>158</v>
      </c>
      <c r="G231" s="357"/>
      <c r="H231" s="357"/>
      <c r="I231" s="356">
        <v>23</v>
      </c>
      <c r="J231" s="357"/>
      <c r="K231" s="357"/>
      <c r="L231" s="357"/>
      <c r="M231" s="357"/>
      <c r="N231" s="357"/>
      <c r="O231" s="356">
        <v>57</v>
      </c>
      <c r="P231" s="352" t="s">
        <v>1914</v>
      </c>
    </row>
    <row r="232" spans="1:16" ht="30.6">
      <c r="A232" s="356">
        <v>13400251</v>
      </c>
      <c r="B232" s="357"/>
      <c r="C232" s="356" t="s">
        <v>1838</v>
      </c>
      <c r="D232" s="356" t="s">
        <v>1913</v>
      </c>
      <c r="E232" s="357"/>
      <c r="F232" s="357" t="s">
        <v>158</v>
      </c>
      <c r="G232" s="357"/>
      <c r="H232" s="357"/>
      <c r="I232" s="356" t="s">
        <v>158</v>
      </c>
      <c r="J232" s="357"/>
      <c r="K232" s="357"/>
      <c r="L232" s="357"/>
      <c r="M232" s="357"/>
      <c r="N232" s="357"/>
      <c r="O232" s="356">
        <v>23</v>
      </c>
      <c r="P232" s="352" t="s">
        <v>1932</v>
      </c>
    </row>
    <row r="233" spans="1:16" ht="30.6">
      <c r="A233" s="356">
        <v>14300351</v>
      </c>
      <c r="B233" s="357"/>
      <c r="C233" s="356" t="s">
        <v>1837</v>
      </c>
      <c r="D233" s="356" t="s">
        <v>1913</v>
      </c>
      <c r="E233" s="357"/>
      <c r="F233" s="357" t="s">
        <v>158</v>
      </c>
      <c r="G233" s="357"/>
      <c r="H233" s="357"/>
      <c r="I233" s="356" t="s">
        <v>158</v>
      </c>
      <c r="J233" s="357"/>
      <c r="K233" s="357"/>
      <c r="L233" s="357"/>
      <c r="M233" s="357"/>
      <c r="N233" s="357"/>
      <c r="O233" s="356">
        <v>23</v>
      </c>
      <c r="P233" s="352" t="s">
        <v>1932</v>
      </c>
    </row>
    <row r="234" spans="1:16" ht="20.399999999999999">
      <c r="A234" s="356">
        <v>28300043</v>
      </c>
      <c r="B234" s="357"/>
      <c r="C234" s="356" t="s">
        <v>1837</v>
      </c>
      <c r="D234" s="356" t="s">
        <v>1913</v>
      </c>
      <c r="E234" s="357"/>
      <c r="F234" s="357" t="s">
        <v>158</v>
      </c>
      <c r="G234" s="357"/>
      <c r="H234" s="357"/>
      <c r="I234" s="356">
        <v>28</v>
      </c>
      <c r="J234" s="357"/>
      <c r="K234" s="357"/>
      <c r="L234" s="357"/>
      <c r="M234" s="357"/>
      <c r="N234" s="357"/>
      <c r="O234" s="356">
        <v>5</v>
      </c>
      <c r="P234" s="352" t="s">
        <v>1936</v>
      </c>
    </row>
    <row r="235" spans="1:16" ht="40.799999999999997">
      <c r="A235" s="356">
        <v>43900003</v>
      </c>
      <c r="B235" s="357"/>
      <c r="C235" s="351" t="s">
        <v>672</v>
      </c>
      <c r="D235" s="356" t="s">
        <v>1913</v>
      </c>
      <c r="E235" s="357"/>
      <c r="F235" s="357" t="s">
        <v>158</v>
      </c>
      <c r="G235" s="357"/>
      <c r="H235" s="357"/>
      <c r="I235" s="356">
        <v>6</v>
      </c>
      <c r="J235" s="357"/>
      <c r="K235" s="357"/>
      <c r="L235" s="357"/>
      <c r="M235" s="357"/>
      <c r="N235" s="357"/>
      <c r="O235" s="356">
        <v>56</v>
      </c>
      <c r="P235" s="352" t="s">
        <v>1937</v>
      </c>
    </row>
    <row r="236" spans="1:16" ht="20.399999999999999">
      <c r="A236" s="374">
        <v>25400491</v>
      </c>
      <c r="B236" s="375"/>
      <c r="C236" s="376" t="s">
        <v>1858</v>
      </c>
      <c r="D236" s="374" t="s">
        <v>1961</v>
      </c>
      <c r="E236" s="375"/>
      <c r="F236" s="375" t="s">
        <v>158</v>
      </c>
      <c r="G236" s="375"/>
      <c r="H236" s="375"/>
      <c r="I236" s="374">
        <v>25</v>
      </c>
      <c r="J236" s="375"/>
      <c r="K236" s="375"/>
      <c r="L236" s="375">
        <v>22</v>
      </c>
      <c r="M236" s="375"/>
      <c r="N236" s="375"/>
      <c r="O236" s="374">
        <v>25</v>
      </c>
      <c r="P236" s="376" t="s">
        <v>1962</v>
      </c>
    </row>
    <row r="237" spans="1:16" ht="20.399999999999999">
      <c r="A237" s="374">
        <v>25400491</v>
      </c>
      <c r="B237" s="375"/>
      <c r="C237" s="376" t="s">
        <v>1963</v>
      </c>
      <c r="D237" s="374" t="s">
        <v>1961</v>
      </c>
      <c r="E237" s="375"/>
      <c r="F237" s="375" t="s">
        <v>158</v>
      </c>
      <c r="G237" s="375"/>
      <c r="H237" s="375"/>
      <c r="I237" s="374">
        <v>25</v>
      </c>
      <c r="J237" s="375"/>
      <c r="K237" s="375"/>
      <c r="L237" s="375">
        <v>22</v>
      </c>
      <c r="M237" s="375"/>
      <c r="N237" s="375"/>
      <c r="O237" s="374">
        <v>25</v>
      </c>
      <c r="P237" s="376" t="s">
        <v>1962</v>
      </c>
    </row>
    <row r="238" spans="1:16" ht="20.399999999999999">
      <c r="A238" s="377" t="s">
        <v>1861</v>
      </c>
      <c r="B238" s="374"/>
      <c r="C238" s="374" t="s">
        <v>1868</v>
      </c>
      <c r="D238" s="374" t="s">
        <v>1961</v>
      </c>
      <c r="E238" s="375"/>
      <c r="F238" s="375" t="s">
        <v>158</v>
      </c>
      <c r="G238" s="375"/>
      <c r="H238" s="375"/>
      <c r="I238" s="374">
        <v>25</v>
      </c>
      <c r="J238" s="375"/>
      <c r="K238" s="375"/>
      <c r="L238" s="375">
        <v>22</v>
      </c>
      <c r="M238" s="375"/>
      <c r="N238" s="375"/>
      <c r="O238" s="374">
        <v>25</v>
      </c>
      <c r="P238" s="376" t="s">
        <v>1962</v>
      </c>
    </row>
    <row r="239" spans="1:16" ht="20.399999999999999">
      <c r="A239" s="377" t="s">
        <v>1964</v>
      </c>
      <c r="B239" s="374"/>
      <c r="C239" s="374" t="s">
        <v>1868</v>
      </c>
      <c r="D239" s="374" t="s">
        <v>1961</v>
      </c>
      <c r="E239" s="375"/>
      <c r="F239" s="375" t="s">
        <v>158</v>
      </c>
      <c r="G239" s="375"/>
      <c r="H239" s="375"/>
      <c r="I239" s="374">
        <v>25</v>
      </c>
      <c r="J239" s="375"/>
      <c r="K239" s="375"/>
      <c r="L239" s="375">
        <v>22</v>
      </c>
      <c r="M239" s="375"/>
      <c r="N239" s="375"/>
      <c r="O239" s="374">
        <v>25</v>
      </c>
      <c r="P239" s="376" t="s">
        <v>1962</v>
      </c>
    </row>
  </sheetData>
  <mergeCells count="1">
    <mergeCell ref="P59:P63"/>
  </mergeCells>
  <phoneticPr fontId="24" type="noConversion"/>
  <pageMargins left="0" right="0" top="0.28000000000000003" bottom="0.5" header="0.5" footer="0.5"/>
  <pageSetup scale="70" orientation="landscape" r:id="rId1"/>
  <headerFooter alignWithMargins="0"/>
  <ignoredErrors>
    <ignoredError sqref="K17:O17 M18:M1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workbookViewId="0"/>
  </sheetViews>
  <sheetFormatPr defaultRowHeight="13.2"/>
  <sheetData/>
  <phoneticPr fontId="5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3.2"/>
  <sheetData/>
  <phoneticPr fontId="5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I119"/>
  <sheetViews>
    <sheetView workbookViewId="0">
      <selection activeCell="G52" sqref="G52"/>
    </sheetView>
  </sheetViews>
  <sheetFormatPr defaultRowHeight="13.2"/>
  <cols>
    <col min="1" max="1" width="3" customWidth="1"/>
    <col min="2" max="2" width="9" bestFit="1" customWidth="1"/>
    <col min="3" max="3" width="47" bestFit="1" customWidth="1"/>
    <col min="4" max="4" width="8.6640625" bestFit="1" customWidth="1"/>
    <col min="5" max="5" width="7.88671875" bestFit="1" customWidth="1"/>
    <col min="6" max="6" width="7.33203125" bestFit="1" customWidth="1"/>
    <col min="8" max="8" width="9.109375" style="5"/>
    <col min="9" max="9" width="62.33203125" style="5" bestFit="1" customWidth="1"/>
  </cols>
  <sheetData>
    <row r="1" spans="1:9">
      <c r="H1" s="289"/>
      <c r="I1" s="49"/>
    </row>
    <row r="2" spans="1:9">
      <c r="A2" t="s">
        <v>412</v>
      </c>
      <c r="H2" s="290"/>
      <c r="I2" s="291"/>
    </row>
    <row r="3" spans="1:9">
      <c r="A3" s="81" t="s">
        <v>1760</v>
      </c>
      <c r="H3" s="108"/>
      <c r="I3" s="49"/>
    </row>
    <row r="4" spans="1:9" ht="13.8">
      <c r="B4" s="289"/>
      <c r="C4" s="292"/>
      <c r="D4" s="293" t="s">
        <v>1064</v>
      </c>
      <c r="E4" s="294" t="s">
        <v>141</v>
      </c>
      <c r="F4" s="295" t="s">
        <v>530</v>
      </c>
      <c r="G4" s="296"/>
      <c r="H4" s="295" t="s">
        <v>530</v>
      </c>
      <c r="I4"/>
    </row>
    <row r="5" spans="1:9" ht="52.8">
      <c r="B5" s="297" t="s">
        <v>1045</v>
      </c>
      <c r="C5" s="298" t="s">
        <v>257</v>
      </c>
      <c r="D5" s="299" t="s">
        <v>599</v>
      </c>
      <c r="E5" s="299" t="s">
        <v>599</v>
      </c>
      <c r="F5" s="299" t="s">
        <v>166</v>
      </c>
      <c r="G5" s="300"/>
      <c r="H5" s="299" t="s">
        <v>166</v>
      </c>
      <c r="I5"/>
    </row>
    <row r="6" spans="1:9">
      <c r="B6" s="196" t="s">
        <v>1257</v>
      </c>
      <c r="C6" s="49" t="s">
        <v>1256</v>
      </c>
      <c r="D6" s="301"/>
      <c r="E6" s="302"/>
      <c r="F6" s="303" t="s">
        <v>572</v>
      </c>
      <c r="G6" s="296" t="s">
        <v>1757</v>
      </c>
      <c r="H6" s="304" t="s">
        <v>973</v>
      </c>
      <c r="I6"/>
    </row>
    <row r="7" spans="1:9">
      <c r="B7" s="196">
        <v>13100773</v>
      </c>
      <c r="C7" s="49" t="s">
        <v>595</v>
      </c>
      <c r="D7" s="301"/>
      <c r="E7" s="302"/>
      <c r="F7" s="303" t="s">
        <v>572</v>
      </c>
      <c r="G7" s="296" t="s">
        <v>834</v>
      </c>
      <c r="H7" s="304" t="s">
        <v>965</v>
      </c>
      <c r="I7"/>
    </row>
    <row r="8" spans="1:9">
      <c r="B8" s="196">
        <v>17500001</v>
      </c>
      <c r="C8" s="49" t="s">
        <v>1488</v>
      </c>
      <c r="D8" s="301"/>
      <c r="E8" s="302"/>
      <c r="F8" s="303" t="s">
        <v>572</v>
      </c>
      <c r="G8" s="296" t="s">
        <v>834</v>
      </c>
      <c r="H8" s="304" t="s">
        <v>965</v>
      </c>
      <c r="I8"/>
    </row>
    <row r="9" spans="1:9">
      <c r="B9" s="196" t="s">
        <v>801</v>
      </c>
      <c r="C9" s="49" t="s">
        <v>1478</v>
      </c>
      <c r="D9" s="301"/>
      <c r="E9" s="302"/>
      <c r="F9" s="303" t="s">
        <v>572</v>
      </c>
      <c r="G9" s="296" t="s">
        <v>834</v>
      </c>
      <c r="H9" s="304" t="s">
        <v>965</v>
      </c>
      <c r="I9"/>
    </row>
    <row r="10" spans="1:9">
      <c r="B10" s="196" t="s">
        <v>741</v>
      </c>
      <c r="C10" s="49" t="s">
        <v>1489</v>
      </c>
      <c r="D10" s="301"/>
      <c r="E10" s="302"/>
      <c r="F10" s="303" t="s">
        <v>572</v>
      </c>
      <c r="G10" s="296" t="s">
        <v>834</v>
      </c>
      <c r="H10" s="304" t="s">
        <v>965</v>
      </c>
      <c r="I10"/>
    </row>
    <row r="11" spans="1:9">
      <c r="B11" s="196" t="s">
        <v>802</v>
      </c>
      <c r="C11" s="49" t="s">
        <v>1480</v>
      </c>
      <c r="D11" s="301"/>
      <c r="E11" s="302"/>
      <c r="F11" s="303" t="s">
        <v>572</v>
      </c>
      <c r="G11" s="296" t="s">
        <v>834</v>
      </c>
      <c r="H11" s="304" t="s">
        <v>965</v>
      </c>
      <c r="I11"/>
    </row>
    <row r="12" spans="1:9">
      <c r="B12" s="196">
        <v>17500021</v>
      </c>
      <c r="C12" s="49" t="s">
        <v>427</v>
      </c>
      <c r="D12" s="301"/>
      <c r="E12" s="302"/>
      <c r="F12" s="303" t="s">
        <v>572</v>
      </c>
      <c r="G12" s="296" t="s">
        <v>834</v>
      </c>
      <c r="H12" s="304" t="s">
        <v>965</v>
      </c>
      <c r="I12"/>
    </row>
    <row r="13" spans="1:9">
      <c r="B13" s="196" t="s">
        <v>803</v>
      </c>
      <c r="C13" s="49" t="s">
        <v>478</v>
      </c>
      <c r="D13" s="301"/>
      <c r="E13" s="302"/>
      <c r="F13" s="303" t="s">
        <v>572</v>
      </c>
      <c r="G13" s="296" t="s">
        <v>834</v>
      </c>
      <c r="H13" s="304" t="s">
        <v>965</v>
      </c>
      <c r="I13"/>
    </row>
    <row r="14" spans="1:9">
      <c r="B14" s="196" t="s">
        <v>804</v>
      </c>
      <c r="C14" s="49" t="s">
        <v>168</v>
      </c>
      <c r="D14" s="301"/>
      <c r="E14" s="302"/>
      <c r="F14" s="303" t="s">
        <v>572</v>
      </c>
      <c r="G14" s="296" t="s">
        <v>834</v>
      </c>
      <c r="H14" s="304" t="s">
        <v>965</v>
      </c>
      <c r="I14"/>
    </row>
    <row r="15" spans="1:9">
      <c r="B15" s="305">
        <v>17500041</v>
      </c>
      <c r="C15" s="49" t="s">
        <v>202</v>
      </c>
      <c r="D15" s="301"/>
      <c r="E15" s="302"/>
      <c r="F15" s="303" t="s">
        <v>572</v>
      </c>
      <c r="G15" s="296" t="s">
        <v>834</v>
      </c>
      <c r="H15" s="304" t="s">
        <v>965</v>
      </c>
      <c r="I15"/>
    </row>
    <row r="16" spans="1:9">
      <c r="B16" s="305">
        <v>17500051</v>
      </c>
      <c r="C16" s="49" t="s">
        <v>202</v>
      </c>
      <c r="D16" s="301"/>
      <c r="E16" s="302"/>
      <c r="F16" s="303" t="s">
        <v>572</v>
      </c>
      <c r="G16" s="296" t="s">
        <v>834</v>
      </c>
      <c r="H16" s="304" t="s">
        <v>965</v>
      </c>
      <c r="I16"/>
    </row>
    <row r="17" spans="2:9">
      <c r="B17" s="305">
        <v>17500061</v>
      </c>
      <c r="C17" s="49" t="s">
        <v>4</v>
      </c>
      <c r="D17" s="301"/>
      <c r="E17" s="302"/>
      <c r="F17" s="303" t="s">
        <v>572</v>
      </c>
      <c r="G17" s="296" t="s">
        <v>834</v>
      </c>
      <c r="H17" s="304" t="s">
        <v>965</v>
      </c>
      <c r="I17"/>
    </row>
    <row r="18" spans="2:9">
      <c r="B18" s="196">
        <v>17600001</v>
      </c>
      <c r="C18" s="306" t="s">
        <v>1494</v>
      </c>
      <c r="D18" s="301"/>
      <c r="E18" s="302"/>
      <c r="F18" s="303" t="s">
        <v>572</v>
      </c>
      <c r="G18" s="296" t="s">
        <v>834</v>
      </c>
      <c r="H18" s="304" t="s">
        <v>965</v>
      </c>
      <c r="I18"/>
    </row>
    <row r="19" spans="2:9">
      <c r="B19" s="196">
        <v>17600002</v>
      </c>
      <c r="C19" s="49" t="s">
        <v>955</v>
      </c>
      <c r="D19" s="301"/>
      <c r="E19" s="302"/>
      <c r="F19" s="303" t="s">
        <v>572</v>
      </c>
      <c r="G19" s="296" t="s">
        <v>834</v>
      </c>
      <c r="H19" s="304" t="s">
        <v>965</v>
      </c>
      <c r="I19"/>
    </row>
    <row r="20" spans="2:9">
      <c r="B20" s="196">
        <v>17600011</v>
      </c>
      <c r="C20" s="306" t="s">
        <v>1495</v>
      </c>
      <c r="D20" s="301"/>
      <c r="E20" s="302"/>
      <c r="F20" s="303" t="s">
        <v>572</v>
      </c>
      <c r="G20" s="296" t="s">
        <v>834</v>
      </c>
      <c r="H20" s="304" t="s">
        <v>965</v>
      </c>
      <c r="I20"/>
    </row>
    <row r="21" spans="2:9">
      <c r="B21" s="196">
        <v>17600012</v>
      </c>
      <c r="C21" s="49" t="s">
        <v>976</v>
      </c>
      <c r="D21" s="301"/>
      <c r="E21" s="302"/>
      <c r="F21" s="303" t="s">
        <v>572</v>
      </c>
      <c r="G21" s="296" t="s">
        <v>834</v>
      </c>
      <c r="H21" s="304" t="s">
        <v>965</v>
      </c>
      <c r="I21"/>
    </row>
    <row r="22" spans="2:9">
      <c r="B22" s="305">
        <v>17600021</v>
      </c>
      <c r="C22" s="49" t="s">
        <v>203</v>
      </c>
      <c r="D22" s="301"/>
      <c r="E22" s="302"/>
      <c r="F22" s="303" t="s">
        <v>572</v>
      </c>
      <c r="G22" s="296" t="s">
        <v>834</v>
      </c>
      <c r="H22" s="304" t="s">
        <v>965</v>
      </c>
      <c r="I22"/>
    </row>
    <row r="23" spans="2:9">
      <c r="B23" s="196">
        <v>17600023</v>
      </c>
      <c r="C23" s="49" t="s">
        <v>978</v>
      </c>
      <c r="D23" s="301"/>
      <c r="E23" s="302"/>
      <c r="F23" s="303" t="s">
        <v>572</v>
      </c>
      <c r="G23" s="296" t="s">
        <v>834</v>
      </c>
      <c r="H23" s="304" t="s">
        <v>965</v>
      </c>
      <c r="I23"/>
    </row>
    <row r="24" spans="2:9">
      <c r="B24" s="305">
        <v>17600031</v>
      </c>
      <c r="C24" s="49" t="s">
        <v>204</v>
      </c>
      <c r="D24" s="301"/>
      <c r="E24" s="302"/>
      <c r="F24" s="303" t="s">
        <v>572</v>
      </c>
      <c r="G24" s="296" t="s">
        <v>834</v>
      </c>
      <c r="H24" s="304" t="s">
        <v>965</v>
      </c>
      <c r="I24"/>
    </row>
    <row r="25" spans="2:9">
      <c r="B25" s="196">
        <v>17600051</v>
      </c>
      <c r="C25" s="49" t="s">
        <v>39</v>
      </c>
      <c r="D25" s="301"/>
      <c r="E25" s="302"/>
      <c r="F25" s="303" t="s">
        <v>572</v>
      </c>
      <c r="G25" s="296" t="s">
        <v>834</v>
      </c>
      <c r="H25" s="304" t="s">
        <v>965</v>
      </c>
      <c r="I25"/>
    </row>
    <row r="26" spans="2:9">
      <c r="B26" s="196">
        <v>17600061</v>
      </c>
      <c r="C26" s="49" t="s">
        <v>2</v>
      </c>
      <c r="D26" s="301"/>
      <c r="E26" s="302"/>
      <c r="F26" s="303" t="s">
        <v>572</v>
      </c>
      <c r="G26" s="296" t="s">
        <v>834</v>
      </c>
      <c r="H26" s="304" t="s">
        <v>965</v>
      </c>
      <c r="I26"/>
    </row>
    <row r="27" spans="2:9">
      <c r="B27" s="196">
        <v>17600071</v>
      </c>
      <c r="C27" s="49" t="s">
        <v>393</v>
      </c>
      <c r="D27" s="301"/>
      <c r="E27" s="302"/>
      <c r="F27" s="303" t="s">
        <v>572</v>
      </c>
      <c r="G27" s="296" t="s">
        <v>834</v>
      </c>
      <c r="H27" s="304" t="s">
        <v>965</v>
      </c>
      <c r="I27"/>
    </row>
    <row r="28" spans="2:9">
      <c r="B28" s="196">
        <v>17600081</v>
      </c>
      <c r="C28" s="49" t="s">
        <v>394</v>
      </c>
      <c r="D28" s="301"/>
      <c r="E28" s="302"/>
      <c r="F28" s="303" t="s">
        <v>572</v>
      </c>
      <c r="G28" s="296" t="s">
        <v>834</v>
      </c>
      <c r="H28" s="304" t="s">
        <v>965</v>
      </c>
      <c r="I28"/>
    </row>
    <row r="29" spans="2:9">
      <c r="B29" s="305">
        <v>17600091</v>
      </c>
      <c r="C29" s="49" t="s">
        <v>202</v>
      </c>
      <c r="D29" s="301"/>
      <c r="E29" s="302"/>
      <c r="F29" s="303" t="s">
        <v>572</v>
      </c>
      <c r="G29" s="296" t="s">
        <v>834</v>
      </c>
      <c r="H29" s="304" t="s">
        <v>965</v>
      </c>
      <c r="I29"/>
    </row>
    <row r="30" spans="2:9">
      <c r="B30" s="305">
        <v>17600101</v>
      </c>
      <c r="C30" s="49" t="s">
        <v>612</v>
      </c>
      <c r="D30" s="301"/>
      <c r="E30" s="302"/>
      <c r="F30" s="303" t="s">
        <v>572</v>
      </c>
      <c r="G30" s="296" t="s">
        <v>834</v>
      </c>
      <c r="H30" s="304" t="s">
        <v>965</v>
      </c>
      <c r="I30"/>
    </row>
    <row r="31" spans="2:9">
      <c r="B31" s="305">
        <v>17600111</v>
      </c>
      <c r="C31" s="49" t="s">
        <v>1337</v>
      </c>
      <c r="D31" s="301"/>
      <c r="E31" s="302"/>
      <c r="F31" s="303" t="s">
        <v>572</v>
      </c>
      <c r="G31" s="296" t="s">
        <v>834</v>
      </c>
      <c r="H31" s="304" t="s">
        <v>965</v>
      </c>
      <c r="I31"/>
    </row>
    <row r="32" spans="2:9">
      <c r="B32" s="305">
        <v>17600121</v>
      </c>
      <c r="C32" s="49" t="s">
        <v>1339</v>
      </c>
      <c r="D32" s="301"/>
      <c r="E32" s="302"/>
      <c r="F32" s="303" t="s">
        <v>572</v>
      </c>
      <c r="G32" s="296" t="s">
        <v>834</v>
      </c>
      <c r="H32" s="304" t="s">
        <v>965</v>
      </c>
      <c r="I32"/>
    </row>
    <row r="33" spans="2:9">
      <c r="B33" s="196">
        <v>18230002</v>
      </c>
      <c r="C33" s="49" t="s">
        <v>1759</v>
      </c>
      <c r="D33" s="307"/>
      <c r="E33" s="308"/>
      <c r="F33" s="303" t="s">
        <v>1016</v>
      </c>
      <c r="G33" s="296" t="s">
        <v>834</v>
      </c>
      <c r="H33" s="308" t="s">
        <v>641</v>
      </c>
      <c r="I33"/>
    </row>
    <row r="34" spans="2:9">
      <c r="B34" s="196">
        <v>18230061</v>
      </c>
      <c r="C34" s="49" t="s">
        <v>212</v>
      </c>
      <c r="D34" s="307">
        <v>9</v>
      </c>
      <c r="E34" s="302"/>
      <c r="F34" s="303" t="s">
        <v>435</v>
      </c>
      <c r="G34" s="296" t="s">
        <v>1757</v>
      </c>
      <c r="H34" s="304">
        <v>24</v>
      </c>
      <c r="I34"/>
    </row>
    <row r="35" spans="2:9">
      <c r="B35" s="196">
        <v>18600063</v>
      </c>
      <c r="C35" s="49" t="s">
        <v>1035</v>
      </c>
      <c r="D35" s="301"/>
      <c r="E35" s="309"/>
      <c r="F35" s="310" t="s">
        <v>641</v>
      </c>
      <c r="G35" s="296" t="s">
        <v>834</v>
      </c>
      <c r="H35" s="311" t="s">
        <v>816</v>
      </c>
      <c r="I35"/>
    </row>
    <row r="36" spans="2:9">
      <c r="B36" s="196">
        <v>18600123</v>
      </c>
      <c r="C36" s="49" t="s">
        <v>111</v>
      </c>
      <c r="D36" s="301"/>
      <c r="E36" s="302"/>
      <c r="F36" s="303" t="s">
        <v>641</v>
      </c>
      <c r="G36" s="296" t="s">
        <v>834</v>
      </c>
      <c r="H36" s="304" t="s">
        <v>816</v>
      </c>
      <c r="I36"/>
    </row>
    <row r="37" spans="2:9">
      <c r="B37" s="196" t="s">
        <v>243</v>
      </c>
      <c r="C37" s="49" t="s">
        <v>615</v>
      </c>
      <c r="D37" s="301"/>
      <c r="E37" s="302"/>
      <c r="F37" s="303" t="s">
        <v>641</v>
      </c>
      <c r="G37" s="296" t="s">
        <v>834</v>
      </c>
      <c r="H37" s="304" t="s">
        <v>965</v>
      </c>
      <c r="I37"/>
    </row>
    <row r="38" spans="2:9">
      <c r="B38" s="196">
        <v>18600511</v>
      </c>
      <c r="C38" s="49" t="s">
        <v>938</v>
      </c>
      <c r="D38" s="301"/>
      <c r="E38" s="302"/>
      <c r="F38" s="303" t="s">
        <v>641</v>
      </c>
      <c r="G38" s="296" t="s">
        <v>834</v>
      </c>
      <c r="H38" s="304" t="s">
        <v>965</v>
      </c>
      <c r="I38"/>
    </row>
    <row r="39" spans="2:9">
      <c r="B39" s="196">
        <v>18600512</v>
      </c>
      <c r="C39" s="49" t="s">
        <v>1490</v>
      </c>
      <c r="D39" s="301"/>
      <c r="E39" s="302"/>
      <c r="F39" s="303" t="s">
        <v>641</v>
      </c>
      <c r="G39" s="296" t="s">
        <v>834</v>
      </c>
      <c r="H39" s="304" t="s">
        <v>965</v>
      </c>
      <c r="I39"/>
    </row>
    <row r="40" spans="2:9">
      <c r="B40" s="196" t="s">
        <v>361</v>
      </c>
      <c r="C40" s="49" t="s">
        <v>356</v>
      </c>
      <c r="D40" s="301"/>
      <c r="E40" s="302"/>
      <c r="F40" s="303" t="s">
        <v>641</v>
      </c>
      <c r="G40" s="296" t="s">
        <v>834</v>
      </c>
      <c r="H40" s="304" t="s">
        <v>965</v>
      </c>
      <c r="I40"/>
    </row>
    <row r="41" spans="2:9">
      <c r="B41" s="196">
        <v>18600601</v>
      </c>
      <c r="C41" s="49" t="s">
        <v>98</v>
      </c>
      <c r="D41" s="301"/>
      <c r="E41" s="302"/>
      <c r="F41" s="303" t="s">
        <v>641</v>
      </c>
      <c r="G41" s="296" t="s">
        <v>834</v>
      </c>
      <c r="H41" s="304" t="s">
        <v>965</v>
      </c>
      <c r="I41"/>
    </row>
    <row r="42" spans="2:9">
      <c r="B42" s="196">
        <v>18608062</v>
      </c>
      <c r="C42" s="49" t="s">
        <v>474</v>
      </c>
      <c r="D42" s="301"/>
      <c r="E42" s="302"/>
      <c r="F42" s="303" t="s">
        <v>641</v>
      </c>
      <c r="G42" s="296" t="s">
        <v>834</v>
      </c>
      <c r="H42" s="304" t="s">
        <v>1758</v>
      </c>
      <c r="I42"/>
    </row>
    <row r="43" spans="2:9">
      <c r="B43" s="196">
        <v>19000011</v>
      </c>
      <c r="C43" s="49" t="s">
        <v>65</v>
      </c>
      <c r="D43" s="301"/>
      <c r="E43" s="302"/>
      <c r="F43" s="303" t="s">
        <v>1016</v>
      </c>
      <c r="G43" s="296" t="s">
        <v>834</v>
      </c>
      <c r="H43" s="304" t="s">
        <v>572</v>
      </c>
      <c r="I43"/>
    </row>
    <row r="44" spans="2:9">
      <c r="B44" s="196">
        <v>19000032</v>
      </c>
      <c r="C44" s="49" t="s">
        <v>979</v>
      </c>
      <c r="D44" s="301"/>
      <c r="E44" s="302"/>
      <c r="F44" s="303" t="s">
        <v>1016</v>
      </c>
      <c r="G44" s="296" t="s">
        <v>834</v>
      </c>
      <c r="H44" s="304" t="s">
        <v>965</v>
      </c>
      <c r="I44"/>
    </row>
    <row r="45" spans="2:9">
      <c r="B45" s="196">
        <v>19000042</v>
      </c>
      <c r="C45" s="49" t="s">
        <v>995</v>
      </c>
      <c r="D45" s="301"/>
      <c r="E45" s="302"/>
      <c r="F45" s="303" t="s">
        <v>1016</v>
      </c>
      <c r="G45" s="296" t="s">
        <v>834</v>
      </c>
      <c r="H45" s="304" t="s">
        <v>965</v>
      </c>
      <c r="I45"/>
    </row>
    <row r="46" spans="2:9">
      <c r="B46" s="196">
        <v>19000052</v>
      </c>
      <c r="C46" s="49" t="s">
        <v>419</v>
      </c>
      <c r="D46" s="301"/>
      <c r="E46" s="302"/>
      <c r="F46" s="303" t="s">
        <v>1016</v>
      </c>
      <c r="G46" s="296" t="s">
        <v>834</v>
      </c>
      <c r="H46" s="304" t="s">
        <v>965</v>
      </c>
      <c r="I46"/>
    </row>
    <row r="47" spans="2:9">
      <c r="B47" s="196">
        <v>19000053</v>
      </c>
      <c r="C47" s="131" t="s">
        <v>159</v>
      </c>
      <c r="D47" s="312"/>
      <c r="E47" s="303"/>
      <c r="F47" s="303" t="s">
        <v>1016</v>
      </c>
      <c r="G47" s="313" t="s">
        <v>834</v>
      </c>
      <c r="H47" s="304" t="s">
        <v>572</v>
      </c>
      <c r="I47"/>
    </row>
    <row r="48" spans="2:9">
      <c r="B48" s="305">
        <v>19000072</v>
      </c>
      <c r="C48" s="49" t="s">
        <v>616</v>
      </c>
      <c r="D48" s="301"/>
      <c r="E48" s="302"/>
      <c r="F48" s="303" t="s">
        <v>1016</v>
      </c>
      <c r="G48" s="296" t="s">
        <v>834</v>
      </c>
      <c r="H48" s="304" t="s">
        <v>965</v>
      </c>
      <c r="I48"/>
    </row>
    <row r="49" spans="2:9">
      <c r="B49" s="196">
        <v>19000081</v>
      </c>
      <c r="C49" s="49" t="s">
        <v>942</v>
      </c>
      <c r="D49" s="301"/>
      <c r="E49" s="302"/>
      <c r="F49" s="303" t="s">
        <v>1016</v>
      </c>
      <c r="G49" s="296" t="s">
        <v>834</v>
      </c>
      <c r="H49" s="304" t="s">
        <v>965</v>
      </c>
      <c r="I49"/>
    </row>
    <row r="50" spans="2:9">
      <c r="B50" s="305">
        <v>19000082</v>
      </c>
      <c r="C50" s="49" t="s">
        <v>617</v>
      </c>
      <c r="D50" s="301"/>
      <c r="E50" s="302"/>
      <c r="F50" s="303" t="s">
        <v>1016</v>
      </c>
      <c r="G50" s="296" t="s">
        <v>834</v>
      </c>
      <c r="H50" s="304" t="s">
        <v>965</v>
      </c>
      <c r="I50"/>
    </row>
    <row r="51" spans="2:9">
      <c r="B51" s="196">
        <v>19000083</v>
      </c>
      <c r="C51" s="49" t="s">
        <v>1280</v>
      </c>
      <c r="D51" s="301"/>
      <c r="E51" s="302"/>
      <c r="F51" s="303" t="s">
        <v>1016</v>
      </c>
      <c r="G51" s="296" t="s">
        <v>834</v>
      </c>
      <c r="H51" s="304" t="s">
        <v>641</v>
      </c>
      <c r="I51"/>
    </row>
    <row r="52" spans="2:9">
      <c r="B52" s="196">
        <v>19000091</v>
      </c>
      <c r="C52" s="49" t="s">
        <v>341</v>
      </c>
      <c r="D52" s="301"/>
      <c r="E52" s="302"/>
      <c r="F52" s="303" t="s">
        <v>1016</v>
      </c>
      <c r="G52" s="296" t="s">
        <v>834</v>
      </c>
      <c r="H52" s="304" t="s">
        <v>965</v>
      </c>
      <c r="I52"/>
    </row>
    <row r="53" spans="2:9">
      <c r="B53" s="305">
        <v>19000092</v>
      </c>
      <c r="C53" s="49" t="s">
        <v>618</v>
      </c>
      <c r="D53" s="301"/>
      <c r="E53" s="302"/>
      <c r="F53" s="303" t="s">
        <v>1016</v>
      </c>
      <c r="G53" s="296" t="s">
        <v>834</v>
      </c>
      <c r="H53" s="304" t="s">
        <v>965</v>
      </c>
      <c r="I53"/>
    </row>
    <row r="54" spans="2:9">
      <c r="B54" s="196">
        <v>19000131</v>
      </c>
      <c r="C54" s="49" t="s">
        <v>943</v>
      </c>
      <c r="D54" s="314"/>
      <c r="E54" s="315"/>
      <c r="F54" s="303" t="s">
        <v>1016</v>
      </c>
      <c r="G54" s="313" t="s">
        <v>834</v>
      </c>
      <c r="H54" s="304" t="s">
        <v>572</v>
      </c>
      <c r="I54"/>
    </row>
    <row r="55" spans="2:9">
      <c r="B55" s="305">
        <v>19000231</v>
      </c>
      <c r="C55" s="49" t="s">
        <v>619</v>
      </c>
      <c r="D55" s="301"/>
      <c r="E55" s="302"/>
      <c r="F55" s="303" t="s">
        <v>1016</v>
      </c>
      <c r="G55" s="296" t="s">
        <v>834</v>
      </c>
      <c r="H55" s="304" t="s">
        <v>965</v>
      </c>
      <c r="I55"/>
    </row>
    <row r="56" spans="2:9">
      <c r="B56" s="305">
        <v>19000241</v>
      </c>
      <c r="C56" s="49" t="s">
        <v>620</v>
      </c>
      <c r="D56" s="301"/>
      <c r="E56" s="302"/>
      <c r="F56" s="303" t="s">
        <v>1016</v>
      </c>
      <c r="G56" s="296" t="s">
        <v>834</v>
      </c>
      <c r="H56" s="304" t="s">
        <v>965</v>
      </c>
      <c r="I56"/>
    </row>
    <row r="57" spans="2:9">
      <c r="B57" s="196">
        <v>19000401</v>
      </c>
      <c r="C57" s="49" t="s">
        <v>432</v>
      </c>
      <c r="D57" s="312"/>
      <c r="E57" s="303"/>
      <c r="F57" s="303" t="s">
        <v>1016</v>
      </c>
      <c r="G57" s="296" t="s">
        <v>834</v>
      </c>
      <c r="H57" s="304" t="s">
        <v>572</v>
      </c>
      <c r="I57"/>
    </row>
    <row r="58" spans="2:9">
      <c r="B58" s="196">
        <v>19000413</v>
      </c>
      <c r="C58" s="49" t="s">
        <v>499</v>
      </c>
      <c r="D58" s="301"/>
      <c r="E58" s="302"/>
      <c r="F58" s="303" t="s">
        <v>1016</v>
      </c>
      <c r="G58" s="316" t="s">
        <v>834</v>
      </c>
      <c r="H58" s="304" t="s">
        <v>572</v>
      </c>
      <c r="I58"/>
    </row>
    <row r="59" spans="2:9">
      <c r="B59" s="196">
        <v>19000481</v>
      </c>
      <c r="C59" s="49" t="s">
        <v>129</v>
      </c>
      <c r="D59" s="317"/>
      <c r="E59" s="318"/>
      <c r="F59" s="319" t="s">
        <v>1016</v>
      </c>
      <c r="G59" s="296" t="s">
        <v>834</v>
      </c>
      <c r="H59" s="320" t="s">
        <v>572</v>
      </c>
      <c r="I59"/>
    </row>
    <row r="60" spans="2:9">
      <c r="B60" s="196">
        <v>21900003</v>
      </c>
      <c r="C60" s="49" t="s">
        <v>178</v>
      </c>
      <c r="D60" s="301"/>
      <c r="E60" s="302"/>
      <c r="F60" s="303" t="s">
        <v>572</v>
      </c>
      <c r="G60" s="296" t="s">
        <v>834</v>
      </c>
      <c r="H60" s="304" t="s">
        <v>965</v>
      </c>
      <c r="I60"/>
    </row>
    <row r="61" spans="2:9">
      <c r="B61" s="196">
        <v>21900013</v>
      </c>
      <c r="C61" s="49" t="s">
        <v>173</v>
      </c>
      <c r="D61" s="301"/>
      <c r="E61" s="302"/>
      <c r="F61" s="303" t="s">
        <v>572</v>
      </c>
      <c r="G61" s="296" t="s">
        <v>834</v>
      </c>
      <c r="H61" s="304" t="s">
        <v>965</v>
      </c>
      <c r="I61"/>
    </row>
    <row r="62" spans="2:9">
      <c r="B62" s="196">
        <v>21900023</v>
      </c>
      <c r="C62" s="49" t="s">
        <v>1482</v>
      </c>
      <c r="D62" s="301"/>
      <c r="E62" s="302"/>
      <c r="F62" s="303" t="s">
        <v>572</v>
      </c>
      <c r="G62" s="296" t="s">
        <v>834</v>
      </c>
      <c r="H62" s="304" t="s">
        <v>965</v>
      </c>
      <c r="I62"/>
    </row>
    <row r="63" spans="2:9">
      <c r="B63" s="196">
        <v>21900033</v>
      </c>
      <c r="C63" s="49" t="s">
        <v>1483</v>
      </c>
      <c r="D63" s="301"/>
      <c r="E63" s="302"/>
      <c r="F63" s="303" t="s">
        <v>572</v>
      </c>
      <c r="G63" s="296" t="s">
        <v>834</v>
      </c>
      <c r="H63" s="304" t="s">
        <v>965</v>
      </c>
      <c r="I63"/>
    </row>
    <row r="64" spans="2:9">
      <c r="B64" s="196">
        <v>21900053</v>
      </c>
      <c r="C64" s="49" t="s">
        <v>322</v>
      </c>
      <c r="D64" s="301"/>
      <c r="E64" s="302"/>
      <c r="F64" s="303" t="s">
        <v>572</v>
      </c>
      <c r="G64" s="296" t="s">
        <v>834</v>
      </c>
      <c r="H64" s="304" t="s">
        <v>965</v>
      </c>
      <c r="I64"/>
    </row>
    <row r="65" spans="2:9">
      <c r="B65" s="196">
        <v>21900063</v>
      </c>
      <c r="C65" s="49" t="s">
        <v>237</v>
      </c>
      <c r="D65" s="301"/>
      <c r="E65" s="302"/>
      <c r="F65" s="303" t="s">
        <v>572</v>
      </c>
      <c r="G65" s="296" t="s">
        <v>834</v>
      </c>
      <c r="H65" s="304" t="s">
        <v>965</v>
      </c>
      <c r="I65"/>
    </row>
    <row r="66" spans="2:9">
      <c r="B66" s="196">
        <v>21900073</v>
      </c>
      <c r="C66" s="49" t="s">
        <v>123</v>
      </c>
      <c r="D66" s="301"/>
      <c r="E66" s="302"/>
      <c r="F66" s="303" t="s">
        <v>572</v>
      </c>
      <c r="G66" s="296" t="s">
        <v>834</v>
      </c>
      <c r="H66" s="304" t="s">
        <v>965</v>
      </c>
      <c r="I66"/>
    </row>
    <row r="67" spans="2:9">
      <c r="B67" s="305">
        <v>21900203</v>
      </c>
      <c r="C67" s="49" t="s">
        <v>622</v>
      </c>
      <c r="D67" s="301"/>
      <c r="E67" s="302"/>
      <c r="F67" s="303" t="s">
        <v>572</v>
      </c>
      <c r="G67" s="296" t="s">
        <v>834</v>
      </c>
      <c r="H67" s="304" t="s">
        <v>965</v>
      </c>
      <c r="I67"/>
    </row>
    <row r="68" spans="2:9">
      <c r="B68" s="305">
        <v>21900213</v>
      </c>
      <c r="C68" s="49" t="s">
        <v>765</v>
      </c>
      <c r="D68" s="301"/>
      <c r="E68" s="302"/>
      <c r="F68" s="303" t="s">
        <v>572</v>
      </c>
      <c r="G68" s="296" t="s">
        <v>834</v>
      </c>
      <c r="H68" s="304" t="s">
        <v>965</v>
      </c>
      <c r="I68"/>
    </row>
    <row r="69" spans="2:9">
      <c r="B69" s="196" t="s">
        <v>1254</v>
      </c>
      <c r="C69" s="49" t="s">
        <v>1255</v>
      </c>
      <c r="D69" s="301"/>
      <c r="E69" s="302"/>
      <c r="F69" s="303" t="s">
        <v>572</v>
      </c>
      <c r="G69" s="296" t="s">
        <v>1757</v>
      </c>
      <c r="H69" s="308" t="s">
        <v>973</v>
      </c>
      <c r="I69"/>
    </row>
    <row r="70" spans="2:9">
      <c r="B70" s="196">
        <v>24200603</v>
      </c>
      <c r="C70" s="49" t="s">
        <v>701</v>
      </c>
      <c r="D70" s="301"/>
      <c r="E70" s="302"/>
      <c r="F70" s="303" t="s">
        <v>641</v>
      </c>
      <c r="G70" s="296" t="s">
        <v>834</v>
      </c>
      <c r="H70" s="304" t="s">
        <v>816</v>
      </c>
      <c r="I70"/>
    </row>
    <row r="71" spans="2:9">
      <c r="B71" s="321" t="s">
        <v>1252</v>
      </c>
      <c r="C71" s="20" t="s">
        <v>1253</v>
      </c>
      <c r="D71" s="322"/>
      <c r="E71" s="323"/>
      <c r="F71" s="313" t="s">
        <v>572</v>
      </c>
      <c r="G71" s="296" t="s">
        <v>1757</v>
      </c>
      <c r="H71" s="324" t="s">
        <v>973</v>
      </c>
      <c r="I71"/>
    </row>
    <row r="72" spans="2:9">
      <c r="B72" s="196">
        <v>24400001</v>
      </c>
      <c r="C72" s="49" t="s">
        <v>1492</v>
      </c>
      <c r="D72" s="301"/>
      <c r="E72" s="302"/>
      <c r="F72" s="303" t="s">
        <v>572</v>
      </c>
      <c r="G72" s="296" t="s">
        <v>834</v>
      </c>
      <c r="H72" s="304" t="s">
        <v>965</v>
      </c>
      <c r="I72"/>
    </row>
    <row r="73" spans="2:9">
      <c r="B73" s="196" t="s">
        <v>805</v>
      </c>
      <c r="C73" s="49" t="s">
        <v>1485</v>
      </c>
      <c r="D73" s="301"/>
      <c r="E73" s="302"/>
      <c r="F73" s="303" t="s">
        <v>572</v>
      </c>
      <c r="G73" s="296" t="s">
        <v>834</v>
      </c>
      <c r="H73" s="304" t="s">
        <v>965</v>
      </c>
      <c r="I73"/>
    </row>
    <row r="74" spans="2:9">
      <c r="B74" s="196">
        <v>24400011</v>
      </c>
      <c r="C74" s="49" t="s">
        <v>1493</v>
      </c>
      <c r="D74" s="301"/>
      <c r="E74" s="302"/>
      <c r="F74" s="303" t="s">
        <v>572</v>
      </c>
      <c r="G74" s="296" t="s">
        <v>834</v>
      </c>
      <c r="H74" s="304" t="s">
        <v>965</v>
      </c>
      <c r="I74"/>
    </row>
    <row r="75" spans="2:9">
      <c r="B75" s="196" t="s">
        <v>806</v>
      </c>
      <c r="C75" s="49" t="s">
        <v>1487</v>
      </c>
      <c r="D75" s="301"/>
      <c r="E75" s="302"/>
      <c r="F75" s="303" t="s">
        <v>572</v>
      </c>
      <c r="G75" s="296" t="s">
        <v>834</v>
      </c>
      <c r="H75" s="304" t="s">
        <v>965</v>
      </c>
      <c r="I75"/>
    </row>
    <row r="76" spans="2:9">
      <c r="B76" s="196">
        <v>24400021</v>
      </c>
      <c r="C76" s="49" t="s">
        <v>429</v>
      </c>
      <c r="D76" s="301"/>
      <c r="E76" s="302"/>
      <c r="F76" s="303" t="s">
        <v>572</v>
      </c>
      <c r="G76" s="296" t="s">
        <v>834</v>
      </c>
      <c r="H76" s="304" t="s">
        <v>965</v>
      </c>
      <c r="I76"/>
    </row>
    <row r="77" spans="2:9">
      <c r="B77" s="196" t="s">
        <v>807</v>
      </c>
      <c r="C77" s="49" t="s">
        <v>627</v>
      </c>
      <c r="D77" s="301"/>
      <c r="E77" s="302"/>
      <c r="F77" s="303" t="s">
        <v>572</v>
      </c>
      <c r="G77" s="296" t="s">
        <v>834</v>
      </c>
      <c r="H77" s="304" t="s">
        <v>965</v>
      </c>
      <c r="I77"/>
    </row>
    <row r="78" spans="2:9">
      <c r="B78" s="196">
        <v>24400031</v>
      </c>
      <c r="C78" s="49" t="s">
        <v>430</v>
      </c>
      <c r="D78" s="301"/>
      <c r="E78" s="302"/>
      <c r="F78" s="303" t="s">
        <v>572</v>
      </c>
      <c r="G78" s="296" t="s">
        <v>834</v>
      </c>
      <c r="H78" s="304" t="s">
        <v>965</v>
      </c>
      <c r="I78"/>
    </row>
    <row r="79" spans="2:9">
      <c r="B79" s="196" t="s">
        <v>808</v>
      </c>
      <c r="C79" s="49" t="s">
        <v>628</v>
      </c>
      <c r="D79" s="301"/>
      <c r="E79" s="302"/>
      <c r="F79" s="303" t="s">
        <v>572</v>
      </c>
      <c r="G79" s="296" t="s">
        <v>834</v>
      </c>
      <c r="H79" s="304" t="s">
        <v>965</v>
      </c>
      <c r="I79"/>
    </row>
    <row r="80" spans="2:9">
      <c r="B80" s="305">
        <v>24400041</v>
      </c>
      <c r="C80" s="49" t="s">
        <v>625</v>
      </c>
      <c r="D80" s="301"/>
      <c r="E80" s="302"/>
      <c r="F80" s="303" t="s">
        <v>572</v>
      </c>
      <c r="G80" s="296" t="s">
        <v>834</v>
      </c>
      <c r="H80" s="304" t="s">
        <v>965</v>
      </c>
      <c r="I80"/>
    </row>
    <row r="81" spans="2:9">
      <c r="B81" s="305">
        <v>24400051</v>
      </c>
      <c r="C81" s="49" t="s">
        <v>626</v>
      </c>
      <c r="D81" s="301"/>
      <c r="E81" s="302"/>
      <c r="F81" s="303" t="s">
        <v>572</v>
      </c>
      <c r="G81" s="296" t="s">
        <v>834</v>
      </c>
      <c r="H81" s="304" t="s">
        <v>965</v>
      </c>
      <c r="I81"/>
    </row>
    <row r="82" spans="2:9">
      <c r="B82" s="131">
        <v>24400061</v>
      </c>
      <c r="C82" s="49" t="s">
        <v>750</v>
      </c>
      <c r="D82" s="301"/>
      <c r="E82" s="302"/>
      <c r="F82" s="303" t="s">
        <v>572</v>
      </c>
      <c r="G82" s="296" t="s">
        <v>834</v>
      </c>
      <c r="H82" s="304" t="s">
        <v>965</v>
      </c>
      <c r="I82"/>
    </row>
    <row r="83" spans="2:9">
      <c r="B83" s="131">
        <v>24400071</v>
      </c>
      <c r="C83" s="49" t="s">
        <v>751</v>
      </c>
      <c r="D83" s="301"/>
      <c r="E83" s="302"/>
      <c r="F83" s="303" t="s">
        <v>572</v>
      </c>
      <c r="G83" s="296" t="s">
        <v>834</v>
      </c>
      <c r="H83" s="304" t="s">
        <v>965</v>
      </c>
      <c r="I83"/>
    </row>
    <row r="84" spans="2:9">
      <c r="B84" s="196">
        <v>24500001</v>
      </c>
      <c r="C84" s="306" t="s">
        <v>1338</v>
      </c>
      <c r="D84" s="301"/>
      <c r="E84" s="302"/>
      <c r="F84" s="303" t="s">
        <v>572</v>
      </c>
      <c r="G84" s="296" t="s">
        <v>834</v>
      </c>
      <c r="H84" s="304" t="s">
        <v>965</v>
      </c>
      <c r="I84"/>
    </row>
    <row r="85" spans="2:9">
      <c r="B85" s="196">
        <v>24500002</v>
      </c>
      <c r="C85" s="49" t="s">
        <v>264</v>
      </c>
      <c r="D85" s="301"/>
      <c r="E85" s="309"/>
      <c r="F85" s="303" t="s">
        <v>572</v>
      </c>
      <c r="G85" s="296" t="s">
        <v>834</v>
      </c>
      <c r="H85" s="304" t="s">
        <v>965</v>
      </c>
      <c r="I85"/>
    </row>
    <row r="86" spans="2:9">
      <c r="B86" s="196">
        <v>24500003</v>
      </c>
      <c r="C86" s="49" t="s">
        <v>952</v>
      </c>
      <c r="D86" s="301"/>
      <c r="E86" s="309"/>
      <c r="F86" s="303" t="s">
        <v>572</v>
      </c>
      <c r="G86" s="296" t="s">
        <v>834</v>
      </c>
      <c r="H86" s="304" t="s">
        <v>965</v>
      </c>
      <c r="I86"/>
    </row>
    <row r="87" spans="2:9">
      <c r="B87" s="196">
        <v>24500011</v>
      </c>
      <c r="C87" s="306" t="s">
        <v>1340</v>
      </c>
      <c r="D87" s="301"/>
      <c r="E87" s="309"/>
      <c r="F87" s="303" t="s">
        <v>572</v>
      </c>
      <c r="G87" s="296" t="s">
        <v>834</v>
      </c>
      <c r="H87" s="304" t="s">
        <v>965</v>
      </c>
      <c r="I87"/>
    </row>
    <row r="88" spans="2:9">
      <c r="B88" s="196">
        <v>24500012</v>
      </c>
      <c r="C88" s="49" t="s">
        <v>1042</v>
      </c>
      <c r="D88" s="301"/>
      <c r="E88" s="309"/>
      <c r="F88" s="303" t="s">
        <v>572</v>
      </c>
      <c r="G88" s="296" t="s">
        <v>834</v>
      </c>
      <c r="H88" s="304" t="s">
        <v>965</v>
      </c>
      <c r="I88"/>
    </row>
    <row r="89" spans="2:9">
      <c r="B89" s="108" t="s">
        <v>565</v>
      </c>
      <c r="C89" s="108" t="s">
        <v>566</v>
      </c>
      <c r="D89" s="301"/>
      <c r="E89" s="309"/>
      <c r="F89" s="303" t="s">
        <v>572</v>
      </c>
      <c r="G89" s="296" t="s">
        <v>834</v>
      </c>
      <c r="H89" s="304" t="s">
        <v>965</v>
      </c>
      <c r="I89"/>
    </row>
    <row r="90" spans="2:9">
      <c r="B90" s="305">
        <v>24500022</v>
      </c>
      <c r="C90" s="49" t="s">
        <v>627</v>
      </c>
      <c r="D90" s="301"/>
      <c r="E90" s="309"/>
      <c r="F90" s="303" t="s">
        <v>572</v>
      </c>
      <c r="G90" s="296" t="s">
        <v>834</v>
      </c>
      <c r="H90" s="304" t="s">
        <v>965</v>
      </c>
      <c r="I90"/>
    </row>
    <row r="91" spans="2:9">
      <c r="B91" s="196">
        <v>24500023</v>
      </c>
      <c r="C91" s="49" t="s">
        <v>667</v>
      </c>
      <c r="D91" s="301"/>
      <c r="E91" s="309"/>
      <c r="F91" s="303" t="s">
        <v>572</v>
      </c>
      <c r="G91" s="296" t="s">
        <v>834</v>
      </c>
      <c r="H91" s="304" t="s">
        <v>965</v>
      </c>
      <c r="I91"/>
    </row>
    <row r="92" spans="2:9">
      <c r="B92" s="196">
        <v>24500031</v>
      </c>
      <c r="C92" s="49" t="s">
        <v>463</v>
      </c>
      <c r="D92" s="301"/>
      <c r="E92" s="309"/>
      <c r="F92" s="303" t="s">
        <v>572</v>
      </c>
      <c r="G92" s="296" t="s">
        <v>834</v>
      </c>
      <c r="H92" s="304" t="s">
        <v>965</v>
      </c>
      <c r="I92"/>
    </row>
    <row r="93" spans="2:9">
      <c r="B93" s="305">
        <v>24500032</v>
      </c>
      <c r="C93" s="49" t="s">
        <v>628</v>
      </c>
      <c r="D93" s="301"/>
      <c r="E93" s="309"/>
      <c r="F93" s="303" t="s">
        <v>572</v>
      </c>
      <c r="G93" s="296" t="s">
        <v>834</v>
      </c>
      <c r="H93" s="304" t="s">
        <v>965</v>
      </c>
      <c r="I93"/>
    </row>
    <row r="94" spans="2:9">
      <c r="B94" s="305">
        <v>24500051</v>
      </c>
      <c r="C94" s="49" t="s">
        <v>625</v>
      </c>
      <c r="D94" s="301"/>
      <c r="E94" s="309"/>
      <c r="F94" s="303" t="s">
        <v>572</v>
      </c>
      <c r="G94" s="296" t="s">
        <v>834</v>
      </c>
      <c r="H94" s="304" t="s">
        <v>965</v>
      </c>
      <c r="I94"/>
    </row>
    <row r="95" spans="2:9">
      <c r="B95" s="305">
        <v>24500061</v>
      </c>
      <c r="C95" s="49" t="s">
        <v>626</v>
      </c>
      <c r="D95" s="301"/>
      <c r="E95" s="309"/>
      <c r="F95" s="303" t="s">
        <v>572</v>
      </c>
      <c r="G95" s="296" t="s">
        <v>834</v>
      </c>
      <c r="H95" s="304" t="s">
        <v>965</v>
      </c>
      <c r="I95"/>
    </row>
    <row r="96" spans="2:9">
      <c r="B96" s="305">
        <v>24500111</v>
      </c>
      <c r="C96" s="49" t="s">
        <v>1338</v>
      </c>
      <c r="D96" s="301"/>
      <c r="E96" s="309"/>
      <c r="F96" s="310" t="s">
        <v>572</v>
      </c>
      <c r="G96" s="296" t="s">
        <v>834</v>
      </c>
      <c r="H96" s="311" t="s">
        <v>965</v>
      </c>
      <c r="I96"/>
    </row>
    <row r="97" spans="2:9">
      <c r="B97" s="305">
        <v>24500121</v>
      </c>
      <c r="C97" s="49" t="s">
        <v>1340</v>
      </c>
      <c r="D97" s="301"/>
      <c r="E97" s="309"/>
      <c r="F97" s="310" t="s">
        <v>572</v>
      </c>
      <c r="G97" s="296" t="s">
        <v>834</v>
      </c>
      <c r="H97" s="311" t="s">
        <v>965</v>
      </c>
      <c r="I97"/>
    </row>
    <row r="98" spans="2:9">
      <c r="B98" s="196">
        <v>25300602</v>
      </c>
      <c r="C98" s="49" t="s">
        <v>1491</v>
      </c>
      <c r="D98" s="301"/>
      <c r="E98" s="301"/>
      <c r="F98" s="312" t="s">
        <v>641</v>
      </c>
      <c r="G98" s="296" t="s">
        <v>834</v>
      </c>
      <c r="H98" s="325" t="s">
        <v>965</v>
      </c>
      <c r="I98"/>
    </row>
    <row r="99" spans="2:9">
      <c r="B99" s="196" t="s">
        <v>706</v>
      </c>
      <c r="C99" s="49" t="s">
        <v>707</v>
      </c>
      <c r="D99" s="301"/>
      <c r="E99" s="301"/>
      <c r="F99" s="312" t="s">
        <v>641</v>
      </c>
      <c r="G99" s="296" t="s">
        <v>834</v>
      </c>
      <c r="H99" s="325" t="s">
        <v>965</v>
      </c>
      <c r="I99"/>
    </row>
    <row r="100" spans="2:9">
      <c r="B100" s="131">
        <v>25300791</v>
      </c>
      <c r="C100" s="49" t="s">
        <v>163</v>
      </c>
      <c r="D100" s="301"/>
      <c r="E100" s="302"/>
      <c r="F100" s="303" t="s">
        <v>641</v>
      </c>
      <c r="G100" s="296" t="s">
        <v>834</v>
      </c>
      <c r="H100" s="304" t="s">
        <v>965</v>
      </c>
      <c r="I100"/>
    </row>
    <row r="101" spans="2:9">
      <c r="B101" s="196">
        <v>25300801</v>
      </c>
      <c r="C101" s="49" t="s">
        <v>456</v>
      </c>
      <c r="D101" s="301"/>
      <c r="E101" s="301"/>
      <c r="F101" s="303" t="s">
        <v>641</v>
      </c>
      <c r="G101" s="296" t="s">
        <v>834</v>
      </c>
      <c r="H101" s="304" t="s">
        <v>965</v>
      </c>
      <c r="I101"/>
    </row>
    <row r="102" spans="2:9">
      <c r="B102" s="196">
        <v>25302101</v>
      </c>
      <c r="C102" s="49" t="s">
        <v>896</v>
      </c>
      <c r="D102" s="301"/>
      <c r="E102" s="301"/>
      <c r="F102" s="303" t="s">
        <v>641</v>
      </c>
      <c r="G102" s="296" t="s">
        <v>834</v>
      </c>
      <c r="H102" s="304" t="s">
        <v>965</v>
      </c>
      <c r="I102"/>
    </row>
    <row r="103" spans="2:9">
      <c r="B103" s="196">
        <v>28300012</v>
      </c>
      <c r="C103" s="49" t="s">
        <v>484</v>
      </c>
      <c r="D103" s="301"/>
      <c r="E103" s="301"/>
      <c r="F103" s="303" t="s">
        <v>1016</v>
      </c>
      <c r="G103" s="296" t="s">
        <v>834</v>
      </c>
      <c r="H103" s="304" t="s">
        <v>965</v>
      </c>
      <c r="I103"/>
    </row>
    <row r="104" spans="2:9">
      <c r="B104" s="196">
        <v>28300031</v>
      </c>
      <c r="C104" s="49" t="s">
        <v>754</v>
      </c>
      <c r="D104" s="301"/>
      <c r="E104" s="302"/>
      <c r="F104" s="303" t="s">
        <v>1016</v>
      </c>
      <c r="G104" s="296" t="s">
        <v>834</v>
      </c>
      <c r="H104" s="304" t="s">
        <v>965</v>
      </c>
      <c r="I104"/>
    </row>
    <row r="105" spans="2:9">
      <c r="B105" s="196">
        <v>28300033</v>
      </c>
      <c r="C105" s="49" t="s">
        <v>121</v>
      </c>
      <c r="D105" s="301"/>
      <c r="E105" s="302"/>
      <c r="F105" s="303" t="s">
        <v>1016</v>
      </c>
      <c r="G105" s="296" t="s">
        <v>834</v>
      </c>
      <c r="H105" s="304" t="s">
        <v>641</v>
      </c>
      <c r="I105"/>
    </row>
    <row r="106" spans="2:9">
      <c r="B106" s="196">
        <v>28300041</v>
      </c>
      <c r="C106" s="49" t="s">
        <v>469</v>
      </c>
      <c r="D106" s="301"/>
      <c r="E106" s="302"/>
      <c r="F106" s="303" t="s">
        <v>1016</v>
      </c>
      <c r="G106" s="296" t="s">
        <v>834</v>
      </c>
      <c r="H106" s="304" t="s">
        <v>965</v>
      </c>
      <c r="I106"/>
    </row>
    <row r="107" spans="2:9">
      <c r="B107" s="305">
        <v>28300051</v>
      </c>
      <c r="C107" s="49" t="s">
        <v>629</v>
      </c>
      <c r="D107" s="301"/>
      <c r="E107" s="302"/>
      <c r="F107" s="303" t="s">
        <v>1016</v>
      </c>
      <c r="G107" s="296" t="s">
        <v>834</v>
      </c>
      <c r="H107" s="304" t="s">
        <v>965</v>
      </c>
      <c r="I107"/>
    </row>
    <row r="108" spans="2:9">
      <c r="B108" s="305">
        <v>28300061</v>
      </c>
      <c r="C108" s="49" t="s">
        <v>630</v>
      </c>
      <c r="D108" s="301"/>
      <c r="E108" s="302"/>
      <c r="F108" s="303" t="s">
        <v>1016</v>
      </c>
      <c r="G108" s="296" t="s">
        <v>834</v>
      </c>
      <c r="H108" s="304" t="s">
        <v>965</v>
      </c>
      <c r="I108"/>
    </row>
    <row r="109" spans="2:9">
      <c r="B109" s="131">
        <v>28300071</v>
      </c>
      <c r="C109" s="49" t="s">
        <v>164</v>
      </c>
      <c r="D109" s="301"/>
      <c r="E109" s="302"/>
      <c r="F109" s="303" t="s">
        <v>1016</v>
      </c>
      <c r="G109" s="296" t="s">
        <v>834</v>
      </c>
      <c r="H109" s="304" t="s">
        <v>965</v>
      </c>
      <c r="I109"/>
    </row>
    <row r="110" spans="2:9">
      <c r="B110" s="196">
        <v>28300141</v>
      </c>
      <c r="C110" s="49" t="s">
        <v>895</v>
      </c>
      <c r="D110" s="301"/>
      <c r="E110" s="301"/>
      <c r="F110" s="303" t="s">
        <v>1016</v>
      </c>
      <c r="G110" s="296" t="s">
        <v>834</v>
      </c>
      <c r="H110" s="304" t="s">
        <v>965</v>
      </c>
      <c r="I110"/>
    </row>
    <row r="111" spans="2:9">
      <c r="B111" s="196">
        <v>28300152</v>
      </c>
      <c r="C111" s="49" t="s">
        <v>505</v>
      </c>
      <c r="D111" s="301"/>
      <c r="E111" s="302"/>
      <c r="F111" s="303" t="s">
        <v>1016</v>
      </c>
      <c r="G111" s="296" t="s">
        <v>834</v>
      </c>
      <c r="H111" s="304" t="s">
        <v>965</v>
      </c>
      <c r="I111"/>
    </row>
    <row r="112" spans="2:9">
      <c r="B112" s="196">
        <v>28300162</v>
      </c>
      <c r="C112" s="49" t="s">
        <v>395</v>
      </c>
      <c r="D112" s="301"/>
      <c r="E112" s="301"/>
      <c r="F112" s="303" t="s">
        <v>1016</v>
      </c>
      <c r="G112" s="296" t="s">
        <v>834</v>
      </c>
      <c r="H112" s="304" t="s">
        <v>965</v>
      </c>
      <c r="I112"/>
    </row>
    <row r="113" spans="2:9">
      <c r="B113" s="305">
        <v>28300182</v>
      </c>
      <c r="C113" s="49" t="s">
        <v>670</v>
      </c>
      <c r="D113" s="301"/>
      <c r="E113" s="302"/>
      <c r="F113" s="303" t="s">
        <v>1016</v>
      </c>
      <c r="G113" s="296" t="s">
        <v>834</v>
      </c>
      <c r="H113" s="304" t="s">
        <v>965</v>
      </c>
      <c r="I113"/>
    </row>
    <row r="114" spans="2:9">
      <c r="B114" s="305">
        <v>28300192</v>
      </c>
      <c r="C114" s="49" t="s">
        <v>670</v>
      </c>
      <c r="D114" s="301"/>
      <c r="E114" s="302"/>
      <c r="F114" s="303" t="s">
        <v>1016</v>
      </c>
      <c r="G114" s="296" t="s">
        <v>834</v>
      </c>
      <c r="H114" s="304" t="s">
        <v>965</v>
      </c>
      <c r="I114"/>
    </row>
    <row r="115" spans="2:9">
      <c r="B115" s="305">
        <v>28300202</v>
      </c>
      <c r="C115" s="49" t="s">
        <v>671</v>
      </c>
      <c r="D115" s="301"/>
      <c r="E115" s="302"/>
      <c r="F115" s="303" t="s">
        <v>1016</v>
      </c>
      <c r="G115" s="296" t="s">
        <v>834</v>
      </c>
      <c r="H115" s="304" t="s">
        <v>965</v>
      </c>
      <c r="I115"/>
    </row>
    <row r="116" spans="2:9">
      <c r="B116" s="196" t="s">
        <v>485</v>
      </c>
      <c r="C116" s="49" t="s">
        <v>486</v>
      </c>
      <c r="D116" s="301"/>
      <c r="E116" s="302"/>
      <c r="F116" s="303" t="s">
        <v>1016</v>
      </c>
      <c r="G116" s="296" t="s">
        <v>834</v>
      </c>
      <c r="H116" s="304" t="s">
        <v>965</v>
      </c>
      <c r="I116"/>
    </row>
    <row r="117" spans="2:9">
      <c r="B117" s="196">
        <v>28300481</v>
      </c>
      <c r="C117" s="49" t="s">
        <v>316</v>
      </c>
      <c r="D117" s="301"/>
      <c r="E117" s="301"/>
      <c r="F117" s="303" t="s">
        <v>1016</v>
      </c>
      <c r="G117" s="296" t="s">
        <v>834</v>
      </c>
      <c r="H117" s="304" t="s">
        <v>965</v>
      </c>
      <c r="I117"/>
    </row>
    <row r="118" spans="2:9">
      <c r="B118" s="196">
        <v>28300511</v>
      </c>
      <c r="C118" s="49" t="s">
        <v>568</v>
      </c>
      <c r="D118" s="312"/>
      <c r="E118" s="303"/>
      <c r="F118" s="303" t="s">
        <v>305</v>
      </c>
      <c r="G118" s="296" t="s">
        <v>1757</v>
      </c>
      <c r="H118" s="304">
        <v>23</v>
      </c>
      <c r="I118"/>
    </row>
    <row r="119" spans="2:9">
      <c r="B119" s="5"/>
      <c r="C119" s="5"/>
      <c r="D119" s="5"/>
      <c r="E119" s="5"/>
      <c r="F119" s="5"/>
      <c r="G119" s="5"/>
      <c r="I119"/>
    </row>
  </sheetData>
  <conditionalFormatting sqref="C4">
    <cfRule type="cellIs" dxfId="1" priority="1" stopIfTrue="1" operator="equal">
      <formula>"NOT OK!"</formula>
    </cfRule>
    <cfRule type="cellIs" dxfId="0" priority="2" stopIfTrue="1" operator="equal">
      <formula>"OK!"</formula>
    </cfRule>
  </conditionalFormatting>
  <pageMargins left="0.2" right="0.2" top="0.25" bottom="0.25" header="0.3" footer="0.3"/>
  <pageSetup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C956"/>
  <sheetViews>
    <sheetView workbookViewId="0">
      <selection sqref="A1:C1"/>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8933749292.0699997</v>
      </c>
    </row>
    <row r="3" spans="1:3">
      <c r="A3">
        <v>10100502</v>
      </c>
      <c r="B3" t="s">
        <v>439</v>
      </c>
      <c r="C3" s="23">
        <v>3158661271.3499999</v>
      </c>
    </row>
    <row r="4" spans="1:3">
      <c r="A4">
        <v>10100503</v>
      </c>
      <c r="B4" t="s">
        <v>440</v>
      </c>
      <c r="C4" s="23">
        <v>458475350.66000003</v>
      </c>
    </row>
    <row r="5" spans="1:3">
      <c r="A5">
        <v>10110013</v>
      </c>
      <c r="B5" t="s">
        <v>1256</v>
      </c>
      <c r="C5" s="23">
        <v>10735623.67</v>
      </c>
    </row>
    <row r="6" spans="1:3">
      <c r="A6">
        <v>10500501</v>
      </c>
      <c r="B6" t="s">
        <v>441</v>
      </c>
      <c r="C6" s="23">
        <v>49511672.229999997</v>
      </c>
    </row>
    <row r="7" spans="1:3">
      <c r="A7">
        <v>10500502</v>
      </c>
      <c r="B7" t="s">
        <v>442</v>
      </c>
      <c r="C7" s="23">
        <v>5314165.25</v>
      </c>
    </row>
    <row r="8" spans="1:3">
      <c r="A8">
        <v>10600501</v>
      </c>
      <c r="B8" t="s">
        <v>443</v>
      </c>
      <c r="C8" s="23">
        <v>17810747.449999999</v>
      </c>
    </row>
    <row r="9" spans="1:3">
      <c r="A9">
        <v>10600502</v>
      </c>
      <c r="B9" t="s">
        <v>444</v>
      </c>
      <c r="C9" s="23">
        <v>45264227.659999996</v>
      </c>
    </row>
    <row r="10" spans="1:3">
      <c r="A10">
        <v>10600503</v>
      </c>
      <c r="B10" t="s">
        <v>1199</v>
      </c>
      <c r="C10" s="23">
        <v>910630.72</v>
      </c>
    </row>
    <row r="11" spans="1:3">
      <c r="A11">
        <v>10700013</v>
      </c>
      <c r="B11" t="s">
        <v>920</v>
      </c>
      <c r="C11" s="23">
        <v>-3426894.95</v>
      </c>
    </row>
    <row r="12" spans="1:3">
      <c r="A12">
        <v>10700023</v>
      </c>
      <c r="B12" t="s">
        <v>1198</v>
      </c>
      <c r="C12" s="23">
        <v>-393750</v>
      </c>
    </row>
    <row r="13" spans="1:3">
      <c r="A13">
        <v>10700501</v>
      </c>
      <c r="B13" t="s">
        <v>195</v>
      </c>
      <c r="C13" s="23">
        <v>201089847.56</v>
      </c>
    </row>
    <row r="14" spans="1:3">
      <c r="A14">
        <v>10700502</v>
      </c>
      <c r="B14" t="s">
        <v>445</v>
      </c>
      <c r="C14" s="23">
        <v>48860502.030000001</v>
      </c>
    </row>
    <row r="15" spans="1:3">
      <c r="A15">
        <v>10700503</v>
      </c>
      <c r="B15" t="s">
        <v>988</v>
      </c>
      <c r="C15" s="23">
        <v>30247499.800000001</v>
      </c>
    </row>
    <row r="16" spans="1:3">
      <c r="A16">
        <v>10700601</v>
      </c>
      <c r="B16" t="s">
        <v>1736</v>
      </c>
      <c r="C16" s="23">
        <v>188868.42</v>
      </c>
    </row>
    <row r="17" spans="1:3">
      <c r="A17">
        <v>10700602</v>
      </c>
      <c r="B17" t="s">
        <v>1737</v>
      </c>
      <c r="C17" s="23">
        <v>269987.34999999998</v>
      </c>
    </row>
    <row r="18" spans="1:3">
      <c r="A18">
        <v>10800061</v>
      </c>
      <c r="B18" t="s">
        <v>452</v>
      </c>
      <c r="C18" s="23">
        <v>-67579982</v>
      </c>
    </row>
    <row r="19" spans="1:3">
      <c r="A19">
        <v>10800062</v>
      </c>
      <c r="B19" t="s">
        <v>452</v>
      </c>
      <c r="C19" s="23">
        <v>-236256138</v>
      </c>
    </row>
    <row r="20" spans="1:3">
      <c r="A20">
        <v>10800071</v>
      </c>
      <c r="B20" t="s">
        <v>453</v>
      </c>
      <c r="C20" s="23">
        <v>67579982</v>
      </c>
    </row>
    <row r="21" spans="1:3">
      <c r="A21">
        <v>10800072</v>
      </c>
      <c r="B21" t="s">
        <v>453</v>
      </c>
      <c r="C21" s="23">
        <v>236256138</v>
      </c>
    </row>
    <row r="22" spans="1:3">
      <c r="A22">
        <v>10800501</v>
      </c>
      <c r="B22" t="s">
        <v>275</v>
      </c>
      <c r="C22" s="23">
        <v>-3284516685.5300002</v>
      </c>
    </row>
    <row r="23" spans="1:3">
      <c r="A23">
        <v>10800502</v>
      </c>
      <c r="B23" t="s">
        <v>276</v>
      </c>
      <c r="C23" s="23">
        <v>-1185440508.4100001</v>
      </c>
    </row>
    <row r="24" spans="1:3">
      <c r="A24">
        <v>10800503</v>
      </c>
      <c r="B24" t="s">
        <v>547</v>
      </c>
      <c r="C24" s="23">
        <v>-94239822.180000007</v>
      </c>
    </row>
    <row r="25" spans="1:3">
      <c r="A25">
        <v>10800541</v>
      </c>
      <c r="B25" t="s">
        <v>29</v>
      </c>
      <c r="C25" s="23">
        <v>4951735.83</v>
      </c>
    </row>
    <row r="26" spans="1:3">
      <c r="A26">
        <v>10800543</v>
      </c>
      <c r="B26" t="s">
        <v>30</v>
      </c>
      <c r="C26" s="23">
        <v>206254.23</v>
      </c>
    </row>
    <row r="27" spans="1:3">
      <c r="A27">
        <v>10800552</v>
      </c>
      <c r="B27" t="s">
        <v>548</v>
      </c>
      <c r="C27" s="23">
        <v>3038240.68</v>
      </c>
    </row>
    <row r="28" spans="1:3">
      <c r="A28">
        <v>11100501</v>
      </c>
      <c r="B28" t="s">
        <v>371</v>
      </c>
      <c r="C28" s="23">
        <v>-28929745.960000001</v>
      </c>
    </row>
    <row r="29" spans="1:3">
      <c r="A29">
        <v>11100502</v>
      </c>
      <c r="B29" t="s">
        <v>372</v>
      </c>
      <c r="C29" s="23">
        <v>-6237356.4400000004</v>
      </c>
    </row>
    <row r="30" spans="1:3">
      <c r="A30">
        <v>11100503</v>
      </c>
      <c r="B30" t="s">
        <v>373</v>
      </c>
      <c r="C30" s="23">
        <v>-82284368.239999995</v>
      </c>
    </row>
    <row r="31" spans="1:3">
      <c r="A31">
        <v>11400001</v>
      </c>
      <c r="B31" t="s">
        <v>101</v>
      </c>
      <c r="C31" s="23">
        <v>946172.25</v>
      </c>
    </row>
    <row r="32" spans="1:3">
      <c r="A32">
        <v>11400011</v>
      </c>
      <c r="B32" t="s">
        <v>1005</v>
      </c>
      <c r="C32" s="23">
        <v>302358.01</v>
      </c>
    </row>
    <row r="33" spans="1:3">
      <c r="A33">
        <v>11400031</v>
      </c>
      <c r="B33" t="s">
        <v>812</v>
      </c>
      <c r="C33" s="23">
        <v>76622596.840000004</v>
      </c>
    </row>
    <row r="34" spans="1:3">
      <c r="A34">
        <v>11400061</v>
      </c>
      <c r="B34" t="s">
        <v>736</v>
      </c>
      <c r="C34" s="23">
        <v>156960790.84</v>
      </c>
    </row>
    <row r="35" spans="1:3">
      <c r="A35">
        <v>11400071</v>
      </c>
      <c r="B35" t="s">
        <v>1054</v>
      </c>
      <c r="C35" s="23">
        <v>16950332.899999999</v>
      </c>
    </row>
    <row r="36" spans="1:3">
      <c r="A36">
        <v>11400091</v>
      </c>
      <c r="B36" t="s">
        <v>1506</v>
      </c>
      <c r="C36" s="23">
        <v>31009424.030000001</v>
      </c>
    </row>
    <row r="37" spans="1:3">
      <c r="A37">
        <v>11500001</v>
      </c>
      <c r="B37" t="s">
        <v>476</v>
      </c>
      <c r="C37" s="23">
        <v>-843689</v>
      </c>
    </row>
    <row r="38" spans="1:3">
      <c r="A38">
        <v>11500011</v>
      </c>
      <c r="B38" t="s">
        <v>320</v>
      </c>
      <c r="C38" s="23">
        <v>-302358.01</v>
      </c>
    </row>
    <row r="39" spans="1:3">
      <c r="A39">
        <v>11500031</v>
      </c>
      <c r="B39" t="s">
        <v>695</v>
      </c>
      <c r="C39" s="23">
        <v>-55399388.659999996</v>
      </c>
    </row>
    <row r="40" spans="1:3">
      <c r="A40">
        <v>11500041</v>
      </c>
      <c r="B40" t="s">
        <v>727</v>
      </c>
      <c r="C40" s="23">
        <v>-27181223.879999999</v>
      </c>
    </row>
    <row r="41" spans="1:3">
      <c r="A41">
        <v>11500051</v>
      </c>
      <c r="B41" t="s">
        <v>1055</v>
      </c>
      <c r="C41" s="23">
        <v>-13127975.529999999</v>
      </c>
    </row>
    <row r="42" spans="1:3">
      <c r="A42">
        <v>11500061</v>
      </c>
      <c r="B42" t="s">
        <v>1508</v>
      </c>
      <c r="C42" s="23">
        <v>-2241454.4700000002</v>
      </c>
    </row>
    <row r="43" spans="1:3">
      <c r="A43">
        <v>11730002</v>
      </c>
      <c r="B43" t="s">
        <v>321</v>
      </c>
      <c r="C43" s="23">
        <v>8654564.4700000007</v>
      </c>
    </row>
    <row r="44" spans="1:3">
      <c r="A44">
        <v>12100503</v>
      </c>
      <c r="B44" t="s">
        <v>374</v>
      </c>
      <c r="C44" s="23">
        <v>213260.76</v>
      </c>
    </row>
    <row r="45" spans="1:3">
      <c r="A45">
        <v>12100513</v>
      </c>
      <c r="B45" t="s">
        <v>375</v>
      </c>
      <c r="C45" s="23">
        <v>4990820.8600000003</v>
      </c>
    </row>
    <row r="46" spans="1:3">
      <c r="A46">
        <v>12200503</v>
      </c>
      <c r="B46" t="s">
        <v>376</v>
      </c>
      <c r="C46" s="23">
        <v>-404716.03</v>
      </c>
    </row>
    <row r="47" spans="1:3">
      <c r="A47">
        <v>12310000</v>
      </c>
      <c r="B47" t="s">
        <v>416</v>
      </c>
      <c r="C47" s="23">
        <v>36155852</v>
      </c>
    </row>
    <row r="48" spans="1:3">
      <c r="A48">
        <v>12400013</v>
      </c>
      <c r="B48" t="s">
        <v>339</v>
      </c>
      <c r="C48" s="23">
        <v>100000</v>
      </c>
    </row>
    <row r="49" spans="1:3">
      <c r="A49">
        <v>12400043</v>
      </c>
      <c r="B49" t="s">
        <v>594</v>
      </c>
      <c r="C49" s="23">
        <v>50444947.229999997</v>
      </c>
    </row>
    <row r="50" spans="1:3">
      <c r="A50">
        <v>12400063</v>
      </c>
      <c r="B50" t="s">
        <v>339</v>
      </c>
      <c r="C50" s="23">
        <v>-100000</v>
      </c>
    </row>
    <row r="51" spans="1:3">
      <c r="A51">
        <v>12400503</v>
      </c>
      <c r="B51" t="s">
        <v>171</v>
      </c>
      <c r="C51" s="23">
        <v>650910.81999999995</v>
      </c>
    </row>
    <row r="52" spans="1:3">
      <c r="A52">
        <v>12400553</v>
      </c>
      <c r="B52" t="s">
        <v>927</v>
      </c>
      <c r="C52" s="23">
        <v>1562998.2</v>
      </c>
    </row>
    <row r="53" spans="1:3">
      <c r="A53">
        <v>12400723</v>
      </c>
      <c r="B53" t="s">
        <v>1227</v>
      </c>
      <c r="C53" s="23">
        <v>94231</v>
      </c>
    </row>
    <row r="54" spans="1:3">
      <c r="A54">
        <v>12400743</v>
      </c>
      <c r="B54" t="s">
        <v>1795</v>
      </c>
      <c r="C54" s="23">
        <v>2752.2</v>
      </c>
    </row>
    <row r="55" spans="1:3">
      <c r="A55">
        <v>12800001</v>
      </c>
      <c r="B55" t="s">
        <v>1309</v>
      </c>
      <c r="C55" s="23">
        <v>18500000</v>
      </c>
    </row>
    <row r="56" spans="1:3">
      <c r="A56">
        <v>12800003</v>
      </c>
      <c r="B56" t="s">
        <v>1808</v>
      </c>
      <c r="C56" s="23">
        <v>47674548.649999999</v>
      </c>
    </row>
    <row r="57" spans="1:3">
      <c r="A57">
        <v>12800011</v>
      </c>
      <c r="B57" t="s">
        <v>1496</v>
      </c>
      <c r="C57" s="23">
        <v>1661387.09</v>
      </c>
    </row>
    <row r="58" spans="1:3">
      <c r="A58">
        <v>13100543</v>
      </c>
      <c r="B58" t="s">
        <v>810</v>
      </c>
      <c r="C58" s="23">
        <v>20761.71</v>
      </c>
    </row>
    <row r="59" spans="1:3">
      <c r="A59">
        <v>13100563</v>
      </c>
      <c r="B59" t="s">
        <v>1597</v>
      </c>
      <c r="C59" s="23">
        <v>239614.09</v>
      </c>
    </row>
    <row r="60" spans="1:3">
      <c r="A60">
        <v>13100573</v>
      </c>
      <c r="B60" t="s">
        <v>281</v>
      </c>
      <c r="C60" s="23">
        <v>13519.33</v>
      </c>
    </row>
    <row r="61" spans="1:3">
      <c r="A61">
        <v>13101003</v>
      </c>
      <c r="B61" t="s">
        <v>1598</v>
      </c>
      <c r="C61" s="23">
        <v>4611754.13</v>
      </c>
    </row>
    <row r="62" spans="1:3">
      <c r="A62">
        <v>13101013</v>
      </c>
      <c r="B62" t="s">
        <v>1599</v>
      </c>
      <c r="C62" s="23">
        <v>-5658.65</v>
      </c>
    </row>
    <row r="63" spans="1:3">
      <c r="A63">
        <v>13101023</v>
      </c>
      <c r="B63" t="s">
        <v>908</v>
      </c>
      <c r="C63" s="23">
        <v>12851290.890000001</v>
      </c>
    </row>
    <row r="64" spans="1:3">
      <c r="A64">
        <v>13101033</v>
      </c>
      <c r="B64" t="s">
        <v>1600</v>
      </c>
      <c r="C64" s="23">
        <v>385883.47</v>
      </c>
    </row>
    <row r="65" spans="1:3">
      <c r="A65">
        <v>13101093</v>
      </c>
      <c r="B65" t="s">
        <v>335</v>
      </c>
      <c r="C65" s="23">
        <v>-1794.6</v>
      </c>
    </row>
    <row r="66" spans="1:3">
      <c r="A66">
        <v>13101113</v>
      </c>
      <c r="B66" t="s">
        <v>130</v>
      </c>
      <c r="C66" s="23">
        <v>-9174923.9499999993</v>
      </c>
    </row>
    <row r="67" spans="1:3">
      <c r="A67">
        <v>13101123</v>
      </c>
      <c r="B67" t="s">
        <v>89</v>
      </c>
      <c r="C67" s="23">
        <v>-1573701.23</v>
      </c>
    </row>
    <row r="68" spans="1:3">
      <c r="A68">
        <v>13101133</v>
      </c>
      <c r="B68" t="s">
        <v>1641</v>
      </c>
      <c r="C68">
        <v>-500</v>
      </c>
    </row>
    <row r="69" spans="1:3">
      <c r="A69">
        <v>13101163</v>
      </c>
      <c r="B69" t="s">
        <v>200</v>
      </c>
      <c r="C69" s="23">
        <v>99518.91</v>
      </c>
    </row>
    <row r="70" spans="1:3">
      <c r="A70">
        <v>13101183</v>
      </c>
      <c r="B70" t="s">
        <v>844</v>
      </c>
      <c r="C70" s="23">
        <v>894359.12</v>
      </c>
    </row>
    <row r="71" spans="1:3">
      <c r="A71">
        <v>13101193</v>
      </c>
      <c r="B71" t="s">
        <v>1247</v>
      </c>
      <c r="C71" s="23">
        <v>11701.37</v>
      </c>
    </row>
    <row r="72" spans="1:3">
      <c r="A72">
        <v>13101253</v>
      </c>
      <c r="B72" t="s">
        <v>1072</v>
      </c>
      <c r="C72" s="23">
        <v>971337.03</v>
      </c>
    </row>
    <row r="73" spans="1:3">
      <c r="A73">
        <v>13109003</v>
      </c>
      <c r="B73" t="s">
        <v>1642</v>
      </c>
      <c r="C73" s="23">
        <v>21962.5</v>
      </c>
    </row>
    <row r="74" spans="1:3">
      <c r="A74">
        <v>13400021</v>
      </c>
      <c r="B74" t="s">
        <v>654</v>
      </c>
      <c r="C74" s="23">
        <v>6770614.2000000002</v>
      </c>
    </row>
    <row r="75" spans="1:3">
      <c r="A75">
        <v>13400031</v>
      </c>
      <c r="B75" t="s">
        <v>655</v>
      </c>
      <c r="C75" s="23">
        <v>-6770614.2000000002</v>
      </c>
    </row>
    <row r="76" spans="1:3">
      <c r="A76">
        <v>13400073</v>
      </c>
      <c r="B76" t="s">
        <v>529</v>
      </c>
      <c r="C76" s="23">
        <v>7704684.9699999997</v>
      </c>
    </row>
    <row r="77" spans="1:3">
      <c r="A77">
        <v>13400111</v>
      </c>
      <c r="B77" t="s">
        <v>544</v>
      </c>
      <c r="C77" s="23">
        <v>145714</v>
      </c>
    </row>
    <row r="78" spans="1:3">
      <c r="A78">
        <v>13400123</v>
      </c>
      <c r="B78" t="s">
        <v>1192</v>
      </c>
      <c r="C78" s="23">
        <v>412915.85</v>
      </c>
    </row>
    <row r="79" spans="1:3">
      <c r="A79">
        <v>13400201</v>
      </c>
      <c r="B79" t="s">
        <v>1093</v>
      </c>
      <c r="C79" s="23">
        <v>27293.61</v>
      </c>
    </row>
    <row r="80" spans="1:3">
      <c r="A80">
        <v>13400211</v>
      </c>
      <c r="B80" t="s">
        <v>1248</v>
      </c>
      <c r="C80" s="23">
        <v>52300</v>
      </c>
    </row>
    <row r="81" spans="1:3">
      <c r="A81">
        <v>13400231</v>
      </c>
      <c r="B81" t="s">
        <v>1581</v>
      </c>
      <c r="C81" s="23">
        <v>10384</v>
      </c>
    </row>
    <row r="82" spans="1:3">
      <c r="A82">
        <v>13400241</v>
      </c>
      <c r="B82" t="s">
        <v>1839</v>
      </c>
      <c r="C82" s="23">
        <v>449616</v>
      </c>
    </row>
    <row r="83" spans="1:3">
      <c r="A83">
        <v>13400251</v>
      </c>
      <c r="B83" t="s">
        <v>1838</v>
      </c>
      <c r="C83" s="23">
        <v>39810177.68</v>
      </c>
    </row>
    <row r="84" spans="1:3">
      <c r="A84">
        <v>13400261</v>
      </c>
      <c r="B84" t="s">
        <v>1934</v>
      </c>
      <c r="C84" s="23">
        <v>29580</v>
      </c>
    </row>
    <row r="85" spans="1:3">
      <c r="A85">
        <v>13400271</v>
      </c>
      <c r="B85" t="s">
        <v>1303</v>
      </c>
      <c r="C85" s="23">
        <v>371831.11</v>
      </c>
    </row>
    <row r="86" spans="1:3">
      <c r="A86">
        <v>13400281</v>
      </c>
      <c r="B86" t="s">
        <v>1285</v>
      </c>
      <c r="C86" s="23">
        <v>184772.49</v>
      </c>
    </row>
    <row r="87" spans="1:3">
      <c r="A87">
        <v>13400311</v>
      </c>
      <c r="B87" t="s">
        <v>1666</v>
      </c>
      <c r="C87" s="23">
        <v>194700</v>
      </c>
    </row>
    <row r="88" spans="1:3">
      <c r="A88">
        <v>13500003</v>
      </c>
      <c r="B88" t="s">
        <v>691</v>
      </c>
      <c r="C88" s="23">
        <v>39243.85</v>
      </c>
    </row>
    <row r="89" spans="1:3">
      <c r="A89">
        <v>13500041</v>
      </c>
      <c r="B89" t="s">
        <v>471</v>
      </c>
      <c r="C89" s="23">
        <v>-92924.29</v>
      </c>
    </row>
    <row r="90" spans="1:3">
      <c r="A90">
        <v>13500051</v>
      </c>
      <c r="B90" t="s">
        <v>148</v>
      </c>
      <c r="C90" s="23">
        <v>73353</v>
      </c>
    </row>
    <row r="91" spans="1:3">
      <c r="A91">
        <v>13500061</v>
      </c>
      <c r="B91" t="s">
        <v>650</v>
      </c>
      <c r="C91" s="23">
        <v>1172175</v>
      </c>
    </row>
    <row r="92" spans="1:3">
      <c r="A92">
        <v>13500071</v>
      </c>
      <c r="B92" t="s">
        <v>651</v>
      </c>
      <c r="C92" s="23">
        <v>1537395</v>
      </c>
    </row>
    <row r="93" spans="1:3">
      <c r="A93">
        <v>13500183</v>
      </c>
      <c r="B93" t="s">
        <v>1210</v>
      </c>
      <c r="C93" s="23">
        <v>100000</v>
      </c>
    </row>
    <row r="94" spans="1:3">
      <c r="A94">
        <v>13500192</v>
      </c>
      <c r="B94" t="s">
        <v>1332</v>
      </c>
      <c r="C94" s="23">
        <v>6000</v>
      </c>
    </row>
    <row r="95" spans="1:3">
      <c r="A95">
        <v>13500201</v>
      </c>
      <c r="B95" t="s">
        <v>1498</v>
      </c>
      <c r="C95" s="23">
        <v>750470.6</v>
      </c>
    </row>
    <row r="96" spans="1:3">
      <c r="A96">
        <v>14100311</v>
      </c>
      <c r="B96" t="s">
        <v>885</v>
      </c>
      <c r="C96" s="23">
        <v>835576.37</v>
      </c>
    </row>
    <row r="97" spans="1:3">
      <c r="A97">
        <v>14200003</v>
      </c>
      <c r="B97" t="s">
        <v>142</v>
      </c>
      <c r="C97" s="23">
        <v>-26351.26</v>
      </c>
    </row>
    <row r="98" spans="1:3">
      <c r="A98">
        <v>14200201</v>
      </c>
      <c r="B98" t="s">
        <v>1607</v>
      </c>
      <c r="C98" s="23">
        <v>105428292.28</v>
      </c>
    </row>
    <row r="99" spans="1:3">
      <c r="A99">
        <v>14200202</v>
      </c>
      <c r="B99" t="s">
        <v>1608</v>
      </c>
      <c r="C99" s="23">
        <v>29058550.739999998</v>
      </c>
    </row>
    <row r="100" spans="1:3">
      <c r="A100">
        <v>14200203</v>
      </c>
      <c r="B100" t="s">
        <v>1609</v>
      </c>
      <c r="C100" s="23">
        <v>-19618004.309999999</v>
      </c>
    </row>
    <row r="101" spans="1:3">
      <c r="A101">
        <v>14200213</v>
      </c>
      <c r="B101" t="s">
        <v>1626</v>
      </c>
      <c r="C101" s="23">
        <v>-51517.760000000002</v>
      </c>
    </row>
    <row r="102" spans="1:3">
      <c r="A102">
        <v>14200223</v>
      </c>
      <c r="B102" t="s">
        <v>1627</v>
      </c>
      <c r="C102" s="23">
        <v>21954.79</v>
      </c>
    </row>
    <row r="103" spans="1:3">
      <c r="A103">
        <v>14200253</v>
      </c>
      <c r="B103" t="s">
        <v>1610</v>
      </c>
      <c r="C103" s="23">
        <v>-161124.32</v>
      </c>
    </row>
    <row r="104" spans="1:3">
      <c r="A104">
        <v>14300062</v>
      </c>
      <c r="B104" t="s">
        <v>1391</v>
      </c>
      <c r="C104" s="23">
        <v>21489614.969999999</v>
      </c>
    </row>
    <row r="105" spans="1:3">
      <c r="A105">
        <v>14300072</v>
      </c>
      <c r="B105" t="s">
        <v>947</v>
      </c>
      <c r="C105" s="23">
        <v>138878.51999999999</v>
      </c>
    </row>
    <row r="106" spans="1:3">
      <c r="A106">
        <v>14300081</v>
      </c>
      <c r="B106" t="s">
        <v>226</v>
      </c>
      <c r="C106" s="23">
        <v>1763.01</v>
      </c>
    </row>
    <row r="107" spans="1:3">
      <c r="A107">
        <v>14300082</v>
      </c>
      <c r="B107" t="s">
        <v>892</v>
      </c>
      <c r="C107" s="23">
        <v>138866.29</v>
      </c>
    </row>
    <row r="108" spans="1:3">
      <c r="A108">
        <v>14300141</v>
      </c>
      <c r="B108" t="s">
        <v>893</v>
      </c>
      <c r="C108" s="23">
        <v>13656684.82</v>
      </c>
    </row>
    <row r="109" spans="1:3">
      <c r="A109">
        <v>14300151</v>
      </c>
      <c r="B109" t="s">
        <v>894</v>
      </c>
      <c r="C109" s="23">
        <v>1431924.71</v>
      </c>
    </row>
    <row r="110" spans="1:3">
      <c r="A110">
        <v>14300171</v>
      </c>
      <c r="B110" t="s">
        <v>355</v>
      </c>
      <c r="C110" s="23">
        <v>6336762.8200000003</v>
      </c>
    </row>
    <row r="111" spans="1:3">
      <c r="A111">
        <v>14300241</v>
      </c>
      <c r="B111" t="s">
        <v>1703</v>
      </c>
      <c r="C111" s="23">
        <v>57500</v>
      </c>
    </row>
    <row r="112" spans="1:3">
      <c r="A112">
        <v>14300261</v>
      </c>
      <c r="B112" t="s">
        <v>210</v>
      </c>
      <c r="C112" s="23">
        <v>4499287.4400000004</v>
      </c>
    </row>
    <row r="113" spans="1:3">
      <c r="A113">
        <v>14300333</v>
      </c>
      <c r="B113" t="s">
        <v>461</v>
      </c>
      <c r="C113" s="23">
        <v>55177.34</v>
      </c>
    </row>
    <row r="114" spans="1:3">
      <c r="A114">
        <v>14300341</v>
      </c>
      <c r="B114" t="s">
        <v>1647</v>
      </c>
      <c r="C114" s="23">
        <v>244606.88</v>
      </c>
    </row>
    <row r="115" spans="1:3">
      <c r="A115">
        <v>14300703</v>
      </c>
      <c r="B115" t="s">
        <v>1611</v>
      </c>
      <c r="C115" s="23">
        <v>7834553.0199999996</v>
      </c>
    </row>
    <row r="116" spans="1:3">
      <c r="A116">
        <v>14300713</v>
      </c>
      <c r="B116" t="s">
        <v>1612</v>
      </c>
      <c r="C116" s="23">
        <v>24088.71</v>
      </c>
    </row>
    <row r="117" spans="1:3">
      <c r="A117">
        <v>14300733</v>
      </c>
      <c r="B117" t="s">
        <v>1613</v>
      </c>
      <c r="C117" s="23">
        <v>14204681.279999999</v>
      </c>
    </row>
    <row r="118" spans="1:3">
      <c r="A118">
        <v>14300743</v>
      </c>
      <c r="B118" t="s">
        <v>1614</v>
      </c>
      <c r="C118" s="23">
        <v>799897.15</v>
      </c>
    </row>
    <row r="119" spans="1:3">
      <c r="A119">
        <v>14300763</v>
      </c>
      <c r="B119" t="s">
        <v>1582</v>
      </c>
      <c r="C119" s="23">
        <v>25846.95</v>
      </c>
    </row>
    <row r="120" spans="1:3">
      <c r="A120">
        <v>14300921</v>
      </c>
      <c r="B120" t="s">
        <v>446</v>
      </c>
      <c r="C120" s="23">
        <v>665540.99</v>
      </c>
    </row>
    <row r="121" spans="1:3">
      <c r="A121">
        <v>14301022</v>
      </c>
      <c r="B121" t="s">
        <v>162</v>
      </c>
      <c r="C121" s="23">
        <v>6592902.2199999997</v>
      </c>
    </row>
    <row r="122" spans="1:3">
      <c r="A122">
        <v>14301033</v>
      </c>
      <c r="B122" t="s">
        <v>1734</v>
      </c>
      <c r="C122" s="23">
        <v>4076.41</v>
      </c>
    </row>
    <row r="123" spans="1:3">
      <c r="A123">
        <v>14301041</v>
      </c>
      <c r="B123" t="s">
        <v>1792</v>
      </c>
      <c r="C123" s="23">
        <v>91349.91</v>
      </c>
    </row>
    <row r="124" spans="1:3">
      <c r="A124">
        <v>14400311</v>
      </c>
      <c r="B124" t="s">
        <v>1615</v>
      </c>
      <c r="C124" s="23">
        <v>-4835817.6900000004</v>
      </c>
    </row>
    <row r="125" spans="1:3">
      <c r="A125">
        <v>14400312</v>
      </c>
      <c r="B125" t="s">
        <v>1616</v>
      </c>
      <c r="C125" s="23">
        <v>-1522939.61</v>
      </c>
    </row>
    <row r="126" spans="1:3">
      <c r="A126">
        <v>14400313</v>
      </c>
      <c r="B126" t="s">
        <v>1644</v>
      </c>
      <c r="C126" s="23">
        <v>-17949.900000000001</v>
      </c>
    </row>
    <row r="127" spans="1:3">
      <c r="A127">
        <v>14400343</v>
      </c>
      <c r="B127" t="s">
        <v>744</v>
      </c>
      <c r="C127" s="23">
        <v>-1489712.8</v>
      </c>
    </row>
    <row r="128" spans="1:3">
      <c r="A128">
        <v>14400353</v>
      </c>
      <c r="B128" t="s">
        <v>1617</v>
      </c>
      <c r="C128" s="23">
        <v>-799897.15</v>
      </c>
    </row>
    <row r="129" spans="1:3">
      <c r="A129">
        <v>14600000</v>
      </c>
      <c r="B129" t="s">
        <v>95</v>
      </c>
      <c r="C129" s="23">
        <v>701804.93</v>
      </c>
    </row>
    <row r="130" spans="1:3">
      <c r="A130">
        <v>15100021</v>
      </c>
      <c r="B130" t="s">
        <v>112</v>
      </c>
      <c r="C130" s="23">
        <v>3079694.14</v>
      </c>
    </row>
    <row r="131" spans="1:3">
      <c r="A131">
        <v>15100031</v>
      </c>
      <c r="B131" t="s">
        <v>9</v>
      </c>
      <c r="C131" s="23">
        <v>3178733.62</v>
      </c>
    </row>
    <row r="132" spans="1:3">
      <c r="A132">
        <v>15100041</v>
      </c>
      <c r="B132" t="s">
        <v>605</v>
      </c>
      <c r="C132" s="23">
        <v>325075.99</v>
      </c>
    </row>
    <row r="133" spans="1:3">
      <c r="A133">
        <v>15100061</v>
      </c>
      <c r="B133" t="s">
        <v>462</v>
      </c>
      <c r="C133" s="23">
        <v>47737.74</v>
      </c>
    </row>
    <row r="134" spans="1:3">
      <c r="A134">
        <v>15100081</v>
      </c>
      <c r="B134" t="s">
        <v>606</v>
      </c>
      <c r="C134" s="23">
        <v>1437312.33</v>
      </c>
    </row>
    <row r="135" spans="1:3">
      <c r="A135">
        <v>15100091</v>
      </c>
      <c r="B135" t="s">
        <v>1189</v>
      </c>
      <c r="C135" s="23">
        <v>1669608.16</v>
      </c>
    </row>
    <row r="136" spans="1:3">
      <c r="A136">
        <v>15100101</v>
      </c>
      <c r="B136" t="s">
        <v>90</v>
      </c>
      <c r="C136" s="23">
        <v>3953496.07</v>
      </c>
    </row>
    <row r="137" spans="1:3">
      <c r="A137">
        <v>15100122</v>
      </c>
      <c r="B137" t="s">
        <v>217</v>
      </c>
      <c r="C137" s="23">
        <v>296599.96000000002</v>
      </c>
    </row>
    <row r="138" spans="1:3">
      <c r="A138">
        <v>15100181</v>
      </c>
      <c r="B138" t="s">
        <v>753</v>
      </c>
      <c r="C138" s="23">
        <v>160920.10999999999</v>
      </c>
    </row>
    <row r="139" spans="1:3">
      <c r="A139">
        <v>15100211</v>
      </c>
      <c r="B139" t="s">
        <v>63</v>
      </c>
      <c r="C139" s="23">
        <v>5377.41</v>
      </c>
    </row>
    <row r="140" spans="1:3">
      <c r="A140">
        <v>15100221</v>
      </c>
      <c r="B140" t="s">
        <v>737</v>
      </c>
      <c r="C140" s="23">
        <v>2239450.71</v>
      </c>
    </row>
    <row r="141" spans="1:3">
      <c r="A141">
        <v>15100271</v>
      </c>
      <c r="B141" t="s">
        <v>1535</v>
      </c>
      <c r="C141" s="23">
        <v>2780794.71</v>
      </c>
    </row>
    <row r="142" spans="1:3">
      <c r="A142">
        <v>15111001</v>
      </c>
      <c r="B142" t="s">
        <v>696</v>
      </c>
      <c r="C142" s="23">
        <v>252879.72</v>
      </c>
    </row>
    <row r="143" spans="1:3">
      <c r="A143">
        <v>15400023</v>
      </c>
      <c r="B143" t="s">
        <v>897</v>
      </c>
      <c r="C143" s="23">
        <v>9332193.2300000004</v>
      </c>
    </row>
    <row r="144" spans="1:3">
      <c r="A144">
        <v>15400031</v>
      </c>
      <c r="B144" t="s">
        <v>600</v>
      </c>
      <c r="C144" s="23">
        <v>5038062.87</v>
      </c>
    </row>
    <row r="145" spans="1:3">
      <c r="A145">
        <v>15400033</v>
      </c>
      <c r="B145" t="s">
        <v>632</v>
      </c>
      <c r="C145" s="23">
        <v>-9332193.2300000004</v>
      </c>
    </row>
    <row r="146" spans="1:3">
      <c r="A146">
        <v>15400041</v>
      </c>
      <c r="B146" t="s">
        <v>470</v>
      </c>
      <c r="C146" s="23">
        <v>3843539.79</v>
      </c>
    </row>
    <row r="147" spans="1:3">
      <c r="A147">
        <v>15400061</v>
      </c>
      <c r="B147" t="s">
        <v>636</v>
      </c>
      <c r="C147" s="23">
        <v>19033270.739999998</v>
      </c>
    </row>
    <row r="148" spans="1:3">
      <c r="A148">
        <v>15400101</v>
      </c>
      <c r="B148" t="s">
        <v>287</v>
      </c>
      <c r="C148" s="23">
        <v>36097536.859999999</v>
      </c>
    </row>
    <row r="149" spans="1:3">
      <c r="A149">
        <v>15400102</v>
      </c>
      <c r="B149" t="s">
        <v>288</v>
      </c>
      <c r="C149" s="23">
        <v>6030661.3099999996</v>
      </c>
    </row>
    <row r="150" spans="1:3">
      <c r="A150">
        <v>15400103</v>
      </c>
      <c r="B150" t="s">
        <v>638</v>
      </c>
      <c r="C150" s="23">
        <v>4139902.02</v>
      </c>
    </row>
    <row r="151" spans="1:3">
      <c r="A151">
        <v>15400181</v>
      </c>
      <c r="B151" t="s">
        <v>1505</v>
      </c>
      <c r="C151" s="23">
        <v>3828523.26</v>
      </c>
    </row>
    <row r="152" spans="1:3">
      <c r="A152">
        <v>15600003</v>
      </c>
      <c r="B152" t="s">
        <v>1797</v>
      </c>
      <c r="C152" s="23">
        <v>86484.34</v>
      </c>
    </row>
    <row r="153" spans="1:3">
      <c r="A153">
        <v>16300023</v>
      </c>
      <c r="B153" t="s">
        <v>662</v>
      </c>
      <c r="C153" s="23">
        <v>3213880.93</v>
      </c>
    </row>
    <row r="154" spans="1:3">
      <c r="A154">
        <v>16300063</v>
      </c>
      <c r="B154" t="s">
        <v>663</v>
      </c>
      <c r="C154" s="23">
        <v>788027.92</v>
      </c>
    </row>
    <row r="155" spans="1:3">
      <c r="A155">
        <v>16300093</v>
      </c>
      <c r="B155" t="s">
        <v>637</v>
      </c>
      <c r="C155" s="23">
        <v>1132818.33</v>
      </c>
    </row>
    <row r="156" spans="1:3">
      <c r="A156">
        <v>16410002</v>
      </c>
      <c r="B156" t="s">
        <v>679</v>
      </c>
      <c r="C156" s="23">
        <v>31008450.640000001</v>
      </c>
    </row>
    <row r="157" spans="1:3">
      <c r="A157">
        <v>16410012</v>
      </c>
      <c r="B157" t="s">
        <v>396</v>
      </c>
      <c r="C157" s="23">
        <v>4890844.5199999996</v>
      </c>
    </row>
    <row r="158" spans="1:3">
      <c r="A158">
        <v>16410022</v>
      </c>
      <c r="B158" t="s">
        <v>138</v>
      </c>
      <c r="C158" s="23">
        <v>19539240.23</v>
      </c>
    </row>
    <row r="159" spans="1:3">
      <c r="A159">
        <v>16420002</v>
      </c>
      <c r="B159" t="s">
        <v>293</v>
      </c>
      <c r="C159" s="23">
        <v>576201.30000000005</v>
      </c>
    </row>
    <row r="160" spans="1:3">
      <c r="A160">
        <v>16420012</v>
      </c>
      <c r="B160" t="s">
        <v>38</v>
      </c>
      <c r="C160" s="23">
        <v>44396.82</v>
      </c>
    </row>
    <row r="161" spans="1:3">
      <c r="A161">
        <v>16500013</v>
      </c>
      <c r="B161" t="s">
        <v>294</v>
      </c>
      <c r="C161" s="23">
        <v>334671.01</v>
      </c>
    </row>
    <row r="162" spans="1:3">
      <c r="A162">
        <v>16500063</v>
      </c>
      <c r="B162" t="s">
        <v>1034</v>
      </c>
      <c r="C162" s="23">
        <v>35769.620000000003</v>
      </c>
    </row>
    <row r="163" spans="1:3">
      <c r="A163">
        <v>16500071</v>
      </c>
      <c r="B163" t="s">
        <v>1452</v>
      </c>
      <c r="C163" s="23">
        <v>130390.51</v>
      </c>
    </row>
    <row r="164" spans="1:3">
      <c r="A164">
        <v>16500083</v>
      </c>
      <c r="B164" t="s">
        <v>193</v>
      </c>
      <c r="C164" s="23">
        <v>1498503.75</v>
      </c>
    </row>
    <row r="165" spans="1:3">
      <c r="A165">
        <v>16500103</v>
      </c>
      <c r="B165" t="s">
        <v>165</v>
      </c>
      <c r="C165" s="23">
        <v>40000</v>
      </c>
    </row>
    <row r="166" spans="1:3">
      <c r="A166">
        <v>16500123</v>
      </c>
      <c r="B166" t="s">
        <v>366</v>
      </c>
      <c r="C166" s="23">
        <v>264086.5</v>
      </c>
    </row>
    <row r="167" spans="1:3">
      <c r="A167">
        <v>16500143</v>
      </c>
      <c r="B167" t="s">
        <v>1403</v>
      </c>
      <c r="C167" s="23">
        <v>295208.87</v>
      </c>
    </row>
    <row r="168" spans="1:3">
      <c r="A168">
        <v>16500153</v>
      </c>
      <c r="B168" t="s">
        <v>1361</v>
      </c>
      <c r="C168" s="23">
        <v>99790.18</v>
      </c>
    </row>
    <row r="169" spans="1:3">
      <c r="A169">
        <v>16500173</v>
      </c>
      <c r="B169" t="s">
        <v>1583</v>
      </c>
      <c r="C169" s="23">
        <v>35026.29</v>
      </c>
    </row>
    <row r="170" spans="1:3">
      <c r="A170">
        <v>16500183</v>
      </c>
      <c r="B170" t="s">
        <v>1594</v>
      </c>
      <c r="C170" s="23">
        <v>61260.99</v>
      </c>
    </row>
    <row r="171" spans="1:3">
      <c r="A171">
        <v>16500251</v>
      </c>
      <c r="B171" t="s">
        <v>1531</v>
      </c>
      <c r="C171" s="23">
        <v>6739.56</v>
      </c>
    </row>
    <row r="172" spans="1:3">
      <c r="A172">
        <v>16500283</v>
      </c>
      <c r="B172" t="s">
        <v>365</v>
      </c>
      <c r="C172" s="23">
        <v>603139.32999999996</v>
      </c>
    </row>
    <row r="173" spans="1:3">
      <c r="A173">
        <v>16500333</v>
      </c>
      <c r="B173" t="s">
        <v>579</v>
      </c>
      <c r="C173" s="23">
        <v>1931.99</v>
      </c>
    </row>
    <row r="174" spans="1:3">
      <c r="A174">
        <v>16500373</v>
      </c>
      <c r="B174" t="s">
        <v>230</v>
      </c>
      <c r="C174" s="23">
        <v>2177.7800000000002</v>
      </c>
    </row>
    <row r="175" spans="1:3">
      <c r="A175">
        <v>16500383</v>
      </c>
      <c r="B175" t="s">
        <v>1162</v>
      </c>
      <c r="C175" s="23">
        <v>1284641.1399999999</v>
      </c>
    </row>
    <row r="176" spans="1:3">
      <c r="A176">
        <v>16500413</v>
      </c>
      <c r="B176" t="s">
        <v>1574</v>
      </c>
      <c r="C176" s="23">
        <v>69212.759999999995</v>
      </c>
    </row>
    <row r="177" spans="1:3">
      <c r="A177">
        <v>16500433</v>
      </c>
      <c r="B177" t="s">
        <v>1349</v>
      </c>
      <c r="C177" s="23">
        <v>55824.88</v>
      </c>
    </row>
    <row r="178" spans="1:3">
      <c r="A178">
        <v>16500443</v>
      </c>
      <c r="B178" t="s">
        <v>1350</v>
      </c>
      <c r="C178" s="23">
        <v>70576.740000000005</v>
      </c>
    </row>
    <row r="179" spans="1:3">
      <c r="A179">
        <v>16500532</v>
      </c>
      <c r="B179" t="s">
        <v>1667</v>
      </c>
      <c r="C179" s="23">
        <v>2374837.5</v>
      </c>
    </row>
    <row r="180" spans="1:3">
      <c r="A180">
        <v>16500553</v>
      </c>
      <c r="B180" t="s">
        <v>819</v>
      </c>
      <c r="C180" s="23">
        <v>1522.38</v>
      </c>
    </row>
    <row r="181" spans="1:3">
      <c r="A181">
        <v>16500563</v>
      </c>
      <c r="B181" t="s">
        <v>81</v>
      </c>
      <c r="C181" s="23">
        <v>27046.05</v>
      </c>
    </row>
    <row r="182" spans="1:3">
      <c r="A182">
        <v>16500583</v>
      </c>
      <c r="B182" t="s">
        <v>545</v>
      </c>
      <c r="C182" s="23">
        <v>10777.31</v>
      </c>
    </row>
    <row r="183" spans="1:3">
      <c r="A183">
        <v>16500591</v>
      </c>
      <c r="B183" t="s">
        <v>480</v>
      </c>
      <c r="C183" s="23">
        <v>61813.22</v>
      </c>
    </row>
    <row r="184" spans="1:3">
      <c r="A184">
        <v>16500601</v>
      </c>
      <c r="B184" t="s">
        <v>465</v>
      </c>
      <c r="C184" s="23">
        <v>264304.81</v>
      </c>
    </row>
    <row r="185" spans="1:3">
      <c r="A185">
        <v>16500611</v>
      </c>
      <c r="B185" t="s">
        <v>381</v>
      </c>
      <c r="C185" s="23">
        <v>113263.1</v>
      </c>
    </row>
    <row r="186" spans="1:3">
      <c r="A186">
        <v>16500612</v>
      </c>
      <c r="B186" t="s">
        <v>550</v>
      </c>
      <c r="C186" s="23">
        <v>72856.600000000006</v>
      </c>
    </row>
    <row r="187" spans="1:3">
      <c r="A187">
        <v>16500622</v>
      </c>
      <c r="B187" t="s">
        <v>998</v>
      </c>
      <c r="C187" s="23">
        <v>14011.7</v>
      </c>
    </row>
    <row r="188" spans="1:3">
      <c r="A188">
        <v>16500623</v>
      </c>
      <c r="B188" t="s">
        <v>260</v>
      </c>
      <c r="C188" s="23">
        <v>29727.77</v>
      </c>
    </row>
    <row r="189" spans="1:3">
      <c r="A189">
        <v>16500633</v>
      </c>
      <c r="B189" t="s">
        <v>1164</v>
      </c>
      <c r="C189" s="23">
        <v>1010086.9</v>
      </c>
    </row>
    <row r="190" spans="1:3">
      <c r="A190">
        <v>16500643</v>
      </c>
      <c r="B190" t="s">
        <v>1938</v>
      </c>
      <c r="C190" s="23">
        <v>87600</v>
      </c>
    </row>
    <row r="191" spans="1:3">
      <c r="A191">
        <v>16500651</v>
      </c>
      <c r="B191" t="s">
        <v>227</v>
      </c>
      <c r="C191" s="23">
        <v>827054.07</v>
      </c>
    </row>
    <row r="192" spans="1:3">
      <c r="A192">
        <v>16500661</v>
      </c>
      <c r="B192" t="s">
        <v>228</v>
      </c>
      <c r="C192" s="23">
        <v>1789278.17</v>
      </c>
    </row>
    <row r="193" spans="1:3">
      <c r="A193">
        <v>16500671</v>
      </c>
      <c r="B193" t="s">
        <v>229</v>
      </c>
      <c r="C193" s="23">
        <v>1965870.95</v>
      </c>
    </row>
    <row r="194" spans="1:3">
      <c r="A194">
        <v>16500673</v>
      </c>
      <c r="B194" t="s">
        <v>1364</v>
      </c>
      <c r="C194" s="23">
        <v>36966.400000000001</v>
      </c>
    </row>
    <row r="195" spans="1:3">
      <c r="A195">
        <v>16500681</v>
      </c>
      <c r="B195" t="s">
        <v>466</v>
      </c>
      <c r="C195" s="23">
        <v>13854.69</v>
      </c>
    </row>
    <row r="196" spans="1:3">
      <c r="A196">
        <v>16500683</v>
      </c>
      <c r="B196" t="s">
        <v>1706</v>
      </c>
      <c r="C196" s="23">
        <v>15330</v>
      </c>
    </row>
    <row r="197" spans="1:3">
      <c r="A197">
        <v>16500693</v>
      </c>
      <c r="B197" t="s">
        <v>1212</v>
      </c>
      <c r="C197" s="23">
        <v>61131.56</v>
      </c>
    </row>
    <row r="198" spans="1:3">
      <c r="A198">
        <v>16500703</v>
      </c>
      <c r="B198" t="s">
        <v>1229</v>
      </c>
      <c r="C198" s="23">
        <v>30275.57</v>
      </c>
    </row>
    <row r="199" spans="1:3">
      <c r="A199">
        <v>16500731</v>
      </c>
      <c r="B199" t="s">
        <v>715</v>
      </c>
      <c r="C199" s="23">
        <v>1193193.32</v>
      </c>
    </row>
    <row r="200" spans="1:3">
      <c r="A200">
        <v>16500741</v>
      </c>
      <c r="B200" t="s">
        <v>716</v>
      </c>
      <c r="C200" s="23">
        <v>1337822.82</v>
      </c>
    </row>
    <row r="201" spans="1:3">
      <c r="A201">
        <v>16500743</v>
      </c>
      <c r="B201" t="s">
        <v>1231</v>
      </c>
      <c r="C201" s="23">
        <v>99169.67</v>
      </c>
    </row>
    <row r="202" spans="1:3">
      <c r="A202">
        <v>16500753</v>
      </c>
      <c r="B202" t="s">
        <v>1232</v>
      </c>
      <c r="C202" s="23">
        <v>432494.8</v>
      </c>
    </row>
    <row r="203" spans="1:3">
      <c r="A203">
        <v>16500763</v>
      </c>
      <c r="B203" t="s">
        <v>1720</v>
      </c>
      <c r="C203" s="23">
        <v>199935.15</v>
      </c>
    </row>
    <row r="204" spans="1:3">
      <c r="A204">
        <v>16500783</v>
      </c>
      <c r="B204" t="s">
        <v>1466</v>
      </c>
      <c r="C204" s="23">
        <v>94427.79</v>
      </c>
    </row>
    <row r="205" spans="1:3">
      <c r="A205">
        <v>16500793</v>
      </c>
      <c r="B205" t="s">
        <v>1470</v>
      </c>
      <c r="C205" s="23">
        <v>39256.870000000003</v>
      </c>
    </row>
    <row r="206" spans="1:3">
      <c r="A206">
        <v>16500803</v>
      </c>
      <c r="B206" t="s">
        <v>1605</v>
      </c>
      <c r="C206" s="23">
        <v>168347.84</v>
      </c>
    </row>
    <row r="207" spans="1:3">
      <c r="A207">
        <v>16500881</v>
      </c>
      <c r="B207" t="s">
        <v>1098</v>
      </c>
      <c r="C207" s="23">
        <v>750000</v>
      </c>
    </row>
    <row r="208" spans="1:3">
      <c r="A208">
        <v>16500893</v>
      </c>
      <c r="B208" t="s">
        <v>1454</v>
      </c>
      <c r="C208" s="23">
        <v>170532.12</v>
      </c>
    </row>
    <row r="209" spans="1:3">
      <c r="A209">
        <v>16500901</v>
      </c>
      <c r="B209" t="s">
        <v>1356</v>
      </c>
      <c r="C209" s="23">
        <v>303374.61</v>
      </c>
    </row>
    <row r="210" spans="1:3">
      <c r="A210">
        <v>16500911</v>
      </c>
      <c r="B210" t="s">
        <v>1523</v>
      </c>
      <c r="C210" s="23">
        <v>247979</v>
      </c>
    </row>
    <row r="211" spans="1:3">
      <c r="A211">
        <v>16501003</v>
      </c>
      <c r="B211" t="s">
        <v>647</v>
      </c>
      <c r="C211" s="23">
        <v>37978.57</v>
      </c>
    </row>
    <row r="212" spans="1:3">
      <c r="A212">
        <v>16501013</v>
      </c>
      <c r="B212" t="s">
        <v>999</v>
      </c>
      <c r="C212" s="23">
        <v>172763.62</v>
      </c>
    </row>
    <row r="213" spans="1:3">
      <c r="A213">
        <v>16501051</v>
      </c>
      <c r="B213" t="s">
        <v>1532</v>
      </c>
      <c r="C213" s="23">
        <v>82243.89</v>
      </c>
    </row>
    <row r="214" spans="1:3">
      <c r="A214">
        <v>16501061</v>
      </c>
      <c r="B214" t="s">
        <v>1512</v>
      </c>
      <c r="C214" s="23">
        <v>9166.7000000000007</v>
      </c>
    </row>
    <row r="215" spans="1:3">
      <c r="A215">
        <v>16501062</v>
      </c>
      <c r="B215" t="s">
        <v>1512</v>
      </c>
      <c r="C215" s="23">
        <v>8333.2999999999993</v>
      </c>
    </row>
    <row r="216" spans="1:3">
      <c r="A216">
        <v>16501083</v>
      </c>
      <c r="B216" t="s">
        <v>1529</v>
      </c>
      <c r="C216" s="23">
        <v>13324.67</v>
      </c>
    </row>
    <row r="217" spans="1:3">
      <c r="A217">
        <v>16501103</v>
      </c>
      <c r="B217" t="s">
        <v>1704</v>
      </c>
      <c r="C217" s="23">
        <v>93464.34</v>
      </c>
    </row>
    <row r="218" spans="1:3">
      <c r="A218">
        <v>16502003</v>
      </c>
      <c r="B218" t="s">
        <v>1707</v>
      </c>
      <c r="C218" s="23">
        <v>11983.68</v>
      </c>
    </row>
    <row r="219" spans="1:3">
      <c r="A219">
        <v>16502011</v>
      </c>
      <c r="B219" t="s">
        <v>1917</v>
      </c>
      <c r="C219" s="23">
        <v>16364.35</v>
      </c>
    </row>
    <row r="220" spans="1:3">
      <c r="A220">
        <v>16502013</v>
      </c>
      <c r="B220" t="s">
        <v>1788</v>
      </c>
      <c r="C220" s="23">
        <v>97870.74</v>
      </c>
    </row>
    <row r="221" spans="1:3">
      <c r="A221">
        <v>16502023</v>
      </c>
      <c r="B221" t="s">
        <v>1725</v>
      </c>
      <c r="C221" s="23">
        <v>115235.96</v>
      </c>
    </row>
    <row r="222" spans="1:3">
      <c r="A222">
        <v>16502033</v>
      </c>
      <c r="B222" t="s">
        <v>1766</v>
      </c>
      <c r="C222" s="23">
        <v>60000</v>
      </c>
    </row>
    <row r="223" spans="1:3">
      <c r="A223">
        <v>16502053</v>
      </c>
      <c r="B223" t="s">
        <v>1811</v>
      </c>
      <c r="C223" s="23">
        <v>16830.490000000002</v>
      </c>
    </row>
    <row r="224" spans="1:3">
      <c r="A224">
        <v>16502063</v>
      </c>
      <c r="B224" t="s">
        <v>1830</v>
      </c>
      <c r="C224" s="23">
        <v>28766.19</v>
      </c>
    </row>
    <row r="225" spans="1:3">
      <c r="A225">
        <v>16502083</v>
      </c>
      <c r="B225" t="s">
        <v>1852</v>
      </c>
      <c r="C225" s="23">
        <v>123518.47</v>
      </c>
    </row>
    <row r="226" spans="1:3">
      <c r="A226">
        <v>16502093</v>
      </c>
      <c r="B226" t="s">
        <v>1886</v>
      </c>
      <c r="C226" s="23">
        <v>45188.25</v>
      </c>
    </row>
    <row r="227" spans="1:3">
      <c r="A227">
        <v>16502103</v>
      </c>
      <c r="B227" t="s">
        <v>1895</v>
      </c>
      <c r="C227" s="23">
        <v>91187.95</v>
      </c>
    </row>
    <row r="228" spans="1:3">
      <c r="A228">
        <v>16502113</v>
      </c>
      <c r="B228" t="s">
        <v>1911</v>
      </c>
      <c r="C228" s="23">
        <v>75452.350000000006</v>
      </c>
    </row>
    <row r="229" spans="1:3">
      <c r="A229">
        <v>16504003</v>
      </c>
      <c r="B229" t="s">
        <v>1730</v>
      </c>
      <c r="C229" s="23">
        <v>44712.5</v>
      </c>
    </row>
    <row r="230" spans="1:3">
      <c r="A230">
        <v>16504013</v>
      </c>
      <c r="B230" t="s">
        <v>1789</v>
      </c>
      <c r="C230" s="23">
        <v>106026.68</v>
      </c>
    </row>
    <row r="231" spans="1:3">
      <c r="A231">
        <v>16504033</v>
      </c>
      <c r="B231" t="s">
        <v>1767</v>
      </c>
      <c r="C231" s="23">
        <v>165000</v>
      </c>
    </row>
    <row r="232" spans="1:3">
      <c r="A232">
        <v>16504043</v>
      </c>
      <c r="B232" t="s">
        <v>1938</v>
      </c>
      <c r="C232" s="23">
        <v>167900</v>
      </c>
    </row>
    <row r="233" spans="1:3">
      <c r="A233">
        <v>17300001</v>
      </c>
      <c r="B233" t="s">
        <v>1393</v>
      </c>
      <c r="C233" s="23">
        <v>101522218.73</v>
      </c>
    </row>
    <row r="234" spans="1:3">
      <c r="A234">
        <v>17300002</v>
      </c>
      <c r="B234" t="s">
        <v>932</v>
      </c>
      <c r="C234" s="23">
        <v>36171853.700000003</v>
      </c>
    </row>
    <row r="235" spans="1:3">
      <c r="A235">
        <v>17400001</v>
      </c>
      <c r="B235" t="s">
        <v>933</v>
      </c>
      <c r="C235" s="23">
        <v>16294436.289999999</v>
      </c>
    </row>
    <row r="236" spans="1:3">
      <c r="A236">
        <v>17500001</v>
      </c>
      <c r="B236" t="s">
        <v>1477</v>
      </c>
      <c r="C236" s="23">
        <v>2334764.69</v>
      </c>
    </row>
    <row r="237" spans="1:3">
      <c r="A237">
        <v>17500002</v>
      </c>
      <c r="B237" t="s">
        <v>1478</v>
      </c>
      <c r="C237" s="23">
        <v>11350803.789999999</v>
      </c>
    </row>
    <row r="238" spans="1:3">
      <c r="A238">
        <v>17500011</v>
      </c>
      <c r="B238" t="s">
        <v>1479</v>
      </c>
      <c r="C238" s="23">
        <v>1795284.34</v>
      </c>
    </row>
    <row r="239" spans="1:3">
      <c r="A239">
        <v>17500012</v>
      </c>
      <c r="B239" t="s">
        <v>1480</v>
      </c>
      <c r="C239" s="23">
        <v>1199379.44</v>
      </c>
    </row>
    <row r="240" spans="1:3">
      <c r="A240">
        <v>18100003</v>
      </c>
      <c r="B240" t="s">
        <v>501</v>
      </c>
      <c r="C240" s="23">
        <v>365867.6</v>
      </c>
    </row>
    <row r="241" spans="1:3">
      <c r="A241">
        <v>18100093</v>
      </c>
      <c r="B241" t="s">
        <v>105</v>
      </c>
      <c r="C241" s="23">
        <v>55279.82</v>
      </c>
    </row>
    <row r="242" spans="1:3">
      <c r="A242">
        <v>18100203</v>
      </c>
      <c r="B242" t="s">
        <v>1031</v>
      </c>
      <c r="C242" s="23">
        <v>1688181.8</v>
      </c>
    </row>
    <row r="243" spans="1:3">
      <c r="A243">
        <v>18100223</v>
      </c>
      <c r="B243" t="s">
        <v>1659</v>
      </c>
      <c r="C243" s="23">
        <v>1350949.12</v>
      </c>
    </row>
    <row r="244" spans="1:3">
      <c r="A244">
        <v>18100233</v>
      </c>
      <c r="B244" t="s">
        <v>1660</v>
      </c>
      <c r="C244" s="23">
        <v>228303.13</v>
      </c>
    </row>
    <row r="245" spans="1:3">
      <c r="A245">
        <v>18100473</v>
      </c>
      <c r="B245" t="s">
        <v>659</v>
      </c>
      <c r="C245" s="23">
        <v>1323716.28</v>
      </c>
    </row>
    <row r="246" spans="1:3">
      <c r="A246">
        <v>18100493</v>
      </c>
      <c r="B246" t="s">
        <v>347</v>
      </c>
      <c r="C246" s="23">
        <v>457089.95</v>
      </c>
    </row>
    <row r="247" spans="1:3">
      <c r="A247">
        <v>18100663</v>
      </c>
      <c r="B247" t="s">
        <v>1573</v>
      </c>
      <c r="C247" s="23">
        <v>1124521.47</v>
      </c>
    </row>
    <row r="248" spans="1:3">
      <c r="A248">
        <v>18100673</v>
      </c>
      <c r="B248" t="s">
        <v>1575</v>
      </c>
      <c r="C248" s="23">
        <v>1997413.36</v>
      </c>
    </row>
    <row r="249" spans="1:3">
      <c r="A249">
        <v>18100923</v>
      </c>
      <c r="B249" t="s">
        <v>1319</v>
      </c>
      <c r="C249" s="23">
        <v>2341740.64</v>
      </c>
    </row>
    <row r="250" spans="1:3">
      <c r="A250">
        <v>18100933</v>
      </c>
      <c r="B250" t="s">
        <v>1320</v>
      </c>
      <c r="C250" s="23">
        <v>473728.9</v>
      </c>
    </row>
    <row r="251" spans="1:3">
      <c r="A251">
        <v>18100973</v>
      </c>
      <c r="B251" t="s">
        <v>83</v>
      </c>
      <c r="C251" s="23">
        <v>320078.3</v>
      </c>
    </row>
    <row r="252" spans="1:3">
      <c r="A252">
        <v>18100993</v>
      </c>
      <c r="B252" t="s">
        <v>980</v>
      </c>
      <c r="C252" s="23">
        <v>110966.41</v>
      </c>
    </row>
    <row r="253" spans="1:3">
      <c r="A253">
        <v>18101023</v>
      </c>
      <c r="B253" t="s">
        <v>567</v>
      </c>
      <c r="C253" s="23">
        <v>1831012.92</v>
      </c>
    </row>
    <row r="254" spans="1:3">
      <c r="A254">
        <v>18101033</v>
      </c>
      <c r="B254" t="s">
        <v>656</v>
      </c>
      <c r="C254" s="23">
        <v>2142681.83</v>
      </c>
    </row>
    <row r="255" spans="1:3">
      <c r="A255">
        <v>18101053</v>
      </c>
      <c r="B255" t="s">
        <v>1037</v>
      </c>
      <c r="C255" s="23">
        <v>1126219.74</v>
      </c>
    </row>
    <row r="256" spans="1:3">
      <c r="A256">
        <v>18101083</v>
      </c>
      <c r="B256" t="s">
        <v>507</v>
      </c>
      <c r="C256" s="23">
        <v>871396.27</v>
      </c>
    </row>
    <row r="257" spans="1:3">
      <c r="A257">
        <v>18101093</v>
      </c>
      <c r="B257" t="s">
        <v>508</v>
      </c>
      <c r="C257" s="23">
        <v>671353.88</v>
      </c>
    </row>
    <row r="258" spans="1:3">
      <c r="A258">
        <v>18101113</v>
      </c>
      <c r="B258" t="s">
        <v>886</v>
      </c>
      <c r="C258" s="23">
        <v>2948264.51</v>
      </c>
    </row>
    <row r="259" spans="1:3">
      <c r="A259">
        <v>18101123</v>
      </c>
      <c r="B259" t="s">
        <v>1156</v>
      </c>
      <c r="C259" s="23">
        <v>2858604.01</v>
      </c>
    </row>
    <row r="260" spans="1:3">
      <c r="A260">
        <v>18101133</v>
      </c>
      <c r="B260" t="s">
        <v>1157</v>
      </c>
      <c r="C260" s="23">
        <v>2213527.7200000002</v>
      </c>
    </row>
    <row r="261" spans="1:3">
      <c r="A261">
        <v>18101143</v>
      </c>
      <c r="B261" t="s">
        <v>1221</v>
      </c>
      <c r="C261" s="23">
        <v>2710662.83</v>
      </c>
    </row>
    <row r="262" spans="1:3">
      <c r="A262">
        <v>18210231</v>
      </c>
      <c r="B262" t="s">
        <v>960</v>
      </c>
      <c r="C262" s="23">
        <v>31837385</v>
      </c>
    </row>
    <row r="263" spans="1:3">
      <c r="A263">
        <v>18210261</v>
      </c>
      <c r="B263" t="s">
        <v>1196</v>
      </c>
      <c r="C263" s="23">
        <v>50185.88</v>
      </c>
    </row>
    <row r="264" spans="1:3">
      <c r="A264">
        <v>18210281</v>
      </c>
      <c r="B264" t="s">
        <v>1353</v>
      </c>
      <c r="C264" s="23">
        <v>60295490.299999997</v>
      </c>
    </row>
    <row r="265" spans="1:3">
      <c r="A265">
        <v>18210291</v>
      </c>
      <c r="B265" t="s">
        <v>1421</v>
      </c>
      <c r="C265" s="23">
        <v>11247151.77</v>
      </c>
    </row>
    <row r="266" spans="1:3">
      <c r="A266">
        <v>18210301</v>
      </c>
      <c r="B266" t="s">
        <v>1940</v>
      </c>
      <c r="C266" s="23">
        <v>1983147.4</v>
      </c>
    </row>
    <row r="267" spans="1:3">
      <c r="A267">
        <v>18220011</v>
      </c>
      <c r="B267" t="s">
        <v>235</v>
      </c>
      <c r="C267" s="23">
        <v>65708856.939999998</v>
      </c>
    </row>
    <row r="268" spans="1:3">
      <c r="A268">
        <v>18220021</v>
      </c>
      <c r="B268" t="s">
        <v>592</v>
      </c>
      <c r="C268" s="23">
        <v>744794.53</v>
      </c>
    </row>
    <row r="269" spans="1:3">
      <c r="A269">
        <v>18220031</v>
      </c>
      <c r="B269" t="s">
        <v>113</v>
      </c>
      <c r="C269" s="23">
        <v>-18818583.699999999</v>
      </c>
    </row>
    <row r="270" spans="1:3">
      <c r="A270">
        <v>18220041</v>
      </c>
      <c r="B270" t="s">
        <v>678</v>
      </c>
      <c r="C270" s="23">
        <v>-16130325.74</v>
      </c>
    </row>
    <row r="271" spans="1:3">
      <c r="A271">
        <v>18220061</v>
      </c>
      <c r="B271" t="s">
        <v>777</v>
      </c>
      <c r="C271" s="23">
        <v>-30211680.609999999</v>
      </c>
    </row>
    <row r="272" spans="1:3">
      <c r="A272">
        <v>18220091</v>
      </c>
      <c r="B272" t="s">
        <v>1343</v>
      </c>
      <c r="C272" s="23">
        <v>522747.39</v>
      </c>
    </row>
    <row r="273" spans="1:3">
      <c r="A273">
        <v>18230002</v>
      </c>
      <c r="B273" t="s">
        <v>0</v>
      </c>
      <c r="C273" s="23">
        <v>-1509006.88</v>
      </c>
    </row>
    <row r="274" spans="1:3">
      <c r="A274">
        <v>18230021</v>
      </c>
      <c r="B274" t="s">
        <v>301</v>
      </c>
      <c r="C274" s="23">
        <v>75426768.439999998</v>
      </c>
    </row>
    <row r="275" spans="1:3">
      <c r="A275">
        <v>18230031</v>
      </c>
      <c r="B275" t="s">
        <v>680</v>
      </c>
      <c r="C275" s="23">
        <v>53478574.710000001</v>
      </c>
    </row>
    <row r="276" spans="1:3">
      <c r="A276">
        <v>18230032</v>
      </c>
      <c r="B276" t="s">
        <v>436</v>
      </c>
      <c r="C276" s="23">
        <v>8973121.5899999999</v>
      </c>
    </row>
    <row r="277" spans="1:3">
      <c r="A277">
        <v>18230041</v>
      </c>
      <c r="B277" t="s">
        <v>385</v>
      </c>
      <c r="C277" s="23">
        <v>21589277</v>
      </c>
    </row>
    <row r="278" spans="1:3">
      <c r="A278">
        <v>18230042</v>
      </c>
      <c r="B278" t="s">
        <v>911</v>
      </c>
      <c r="C278" s="23">
        <v>-3750899.17</v>
      </c>
    </row>
    <row r="279" spans="1:3">
      <c r="A279">
        <v>18230051</v>
      </c>
      <c r="B279" t="s">
        <v>386</v>
      </c>
      <c r="C279" s="23">
        <v>-16045472.57</v>
      </c>
    </row>
    <row r="280" spans="1:3">
      <c r="A280">
        <v>18230061</v>
      </c>
      <c r="B280" t="s">
        <v>330</v>
      </c>
      <c r="C280" s="23">
        <v>1339583</v>
      </c>
    </row>
    <row r="281" spans="1:3">
      <c r="A281">
        <v>18230071</v>
      </c>
      <c r="B281" t="s">
        <v>515</v>
      </c>
      <c r="C281" s="23">
        <v>113632921</v>
      </c>
    </row>
    <row r="282" spans="1:3">
      <c r="A282">
        <v>18230081</v>
      </c>
      <c r="B282" t="s">
        <v>497</v>
      </c>
      <c r="C282" s="23">
        <v>-104228692.98999999</v>
      </c>
    </row>
    <row r="283" spans="1:3">
      <c r="A283">
        <v>18230281</v>
      </c>
      <c r="B283" t="s">
        <v>62</v>
      </c>
      <c r="C283" s="23">
        <v>1828298</v>
      </c>
    </row>
    <row r="284" spans="1:3">
      <c r="A284">
        <v>18230291</v>
      </c>
      <c r="B284" t="s">
        <v>820</v>
      </c>
      <c r="C284" s="23">
        <v>-1828298</v>
      </c>
    </row>
    <row r="285" spans="1:3">
      <c r="A285">
        <v>18230311</v>
      </c>
      <c r="B285" t="s">
        <v>850</v>
      </c>
      <c r="C285" s="23">
        <v>15000</v>
      </c>
    </row>
    <row r="286" spans="1:3">
      <c r="A286">
        <v>18230351</v>
      </c>
      <c r="B286" t="s">
        <v>102</v>
      </c>
      <c r="C286" s="23">
        <v>120497115.67</v>
      </c>
    </row>
    <row r="287" spans="1:3">
      <c r="A287">
        <v>18230401</v>
      </c>
      <c r="B287" t="s">
        <v>1368</v>
      </c>
      <c r="C287" s="23">
        <v>13262.01</v>
      </c>
    </row>
    <row r="288" spans="1:3">
      <c r="A288">
        <v>18230621</v>
      </c>
      <c r="B288" t="s">
        <v>694</v>
      </c>
      <c r="C288" s="23">
        <v>-47302244.219999999</v>
      </c>
    </row>
    <row r="289" spans="1:3">
      <c r="A289">
        <v>18230631</v>
      </c>
      <c r="B289" t="s">
        <v>1032</v>
      </c>
      <c r="C289" s="23">
        <v>145616211.52000001</v>
      </c>
    </row>
    <row r="290" spans="1:3">
      <c r="A290">
        <v>18230691</v>
      </c>
      <c r="B290" t="s">
        <v>697</v>
      </c>
      <c r="C290" s="23">
        <v>-474402.14</v>
      </c>
    </row>
    <row r="291" spans="1:3">
      <c r="A291">
        <v>18230711</v>
      </c>
      <c r="B291" t="s">
        <v>523</v>
      </c>
      <c r="C291" s="23">
        <v>29551324</v>
      </c>
    </row>
    <row r="292" spans="1:3">
      <c r="A292">
        <v>18230721</v>
      </c>
      <c r="B292" t="s">
        <v>524</v>
      </c>
      <c r="C292" s="23">
        <v>-29551324</v>
      </c>
    </row>
    <row r="293" spans="1:3">
      <c r="A293">
        <v>18230731</v>
      </c>
      <c r="B293" t="s">
        <v>984</v>
      </c>
      <c r="C293" s="23">
        <v>9957561</v>
      </c>
    </row>
    <row r="294" spans="1:3">
      <c r="A294">
        <v>18230741</v>
      </c>
      <c r="B294" t="s">
        <v>110</v>
      </c>
      <c r="C294" s="23">
        <v>-9957561</v>
      </c>
    </row>
    <row r="295" spans="1:3">
      <c r="A295">
        <v>18230751</v>
      </c>
      <c r="B295" t="s">
        <v>132</v>
      </c>
      <c r="C295" s="23">
        <v>-12375488</v>
      </c>
    </row>
    <row r="296" spans="1:3">
      <c r="A296">
        <v>18230761</v>
      </c>
      <c r="B296" t="s">
        <v>133</v>
      </c>
      <c r="C296" s="23">
        <v>12375488</v>
      </c>
    </row>
    <row r="297" spans="1:3">
      <c r="A297">
        <v>18230771</v>
      </c>
      <c r="B297" t="s">
        <v>464</v>
      </c>
      <c r="C297" s="23">
        <v>-2391047</v>
      </c>
    </row>
    <row r="298" spans="1:3">
      <c r="A298">
        <v>18230781</v>
      </c>
      <c r="B298" t="s">
        <v>410</v>
      </c>
      <c r="C298" s="23">
        <v>2391047</v>
      </c>
    </row>
    <row r="299" spans="1:3">
      <c r="A299">
        <v>18230791</v>
      </c>
      <c r="B299" t="s">
        <v>182</v>
      </c>
      <c r="C299" s="23">
        <v>634535</v>
      </c>
    </row>
    <row r="300" spans="1:3">
      <c r="A300">
        <v>18230811</v>
      </c>
      <c r="B300" t="s">
        <v>901</v>
      </c>
      <c r="C300" s="23">
        <v>-671033</v>
      </c>
    </row>
    <row r="301" spans="1:3">
      <c r="A301">
        <v>18230821</v>
      </c>
      <c r="B301" t="s">
        <v>902</v>
      </c>
      <c r="C301" s="23">
        <v>671033</v>
      </c>
    </row>
    <row r="302" spans="1:3">
      <c r="A302">
        <v>18230831</v>
      </c>
      <c r="B302" t="s">
        <v>798</v>
      </c>
      <c r="C302" s="23">
        <v>-30212669</v>
      </c>
    </row>
    <row r="303" spans="1:3">
      <c r="A303">
        <v>18230841</v>
      </c>
      <c r="B303" t="s">
        <v>377</v>
      </c>
      <c r="C303" s="23">
        <v>30212669</v>
      </c>
    </row>
    <row r="304" spans="1:3">
      <c r="A304">
        <v>18230851</v>
      </c>
      <c r="B304" t="s">
        <v>613</v>
      </c>
      <c r="C304" s="23">
        <v>-1764924</v>
      </c>
    </row>
    <row r="305" spans="1:3">
      <c r="A305">
        <v>18230861</v>
      </c>
      <c r="B305" t="s">
        <v>614</v>
      </c>
      <c r="C305" s="23">
        <v>1764924</v>
      </c>
    </row>
    <row r="306" spans="1:3">
      <c r="A306">
        <v>18230871</v>
      </c>
      <c r="B306" t="s">
        <v>84</v>
      </c>
      <c r="C306" s="23">
        <v>30270096</v>
      </c>
    </row>
    <row r="307" spans="1:3">
      <c r="A307">
        <v>18230881</v>
      </c>
      <c r="B307" t="s">
        <v>85</v>
      </c>
      <c r="C307" s="23">
        <v>-30270096</v>
      </c>
    </row>
    <row r="308" spans="1:3">
      <c r="A308">
        <v>18230891</v>
      </c>
      <c r="B308" t="s">
        <v>481</v>
      </c>
      <c r="C308" s="23">
        <v>36163528</v>
      </c>
    </row>
    <row r="309" spans="1:3">
      <c r="A309">
        <v>18230921</v>
      </c>
      <c r="B309" t="s">
        <v>93</v>
      </c>
      <c r="C309" s="23">
        <v>8926.2199999999993</v>
      </c>
    </row>
    <row r="310" spans="1:3">
      <c r="A310">
        <v>18230971</v>
      </c>
      <c r="B310" t="s">
        <v>756</v>
      </c>
      <c r="C310" s="23">
        <v>2749643.08</v>
      </c>
    </row>
    <row r="311" spans="1:3">
      <c r="A311">
        <v>18230981</v>
      </c>
      <c r="B311" t="s">
        <v>483</v>
      </c>
      <c r="C311" s="23">
        <v>-36163528</v>
      </c>
    </row>
    <row r="312" spans="1:3">
      <c r="A312">
        <v>18231051</v>
      </c>
      <c r="B312" t="s">
        <v>1206</v>
      </c>
      <c r="C312" s="23">
        <v>-34827817</v>
      </c>
    </row>
    <row r="313" spans="1:3">
      <c r="A313">
        <v>18231061</v>
      </c>
      <c r="B313" t="s">
        <v>1207</v>
      </c>
      <c r="C313" s="23">
        <v>34827817</v>
      </c>
    </row>
    <row r="314" spans="1:3">
      <c r="A314">
        <v>18231081</v>
      </c>
      <c r="B314" t="s">
        <v>1351</v>
      </c>
      <c r="C314" s="23">
        <v>-25644564</v>
      </c>
    </row>
    <row r="315" spans="1:3">
      <c r="A315">
        <v>18231091</v>
      </c>
      <c r="B315" t="s">
        <v>1352</v>
      </c>
      <c r="C315" s="23">
        <v>25644564</v>
      </c>
    </row>
    <row r="316" spans="1:3">
      <c r="A316">
        <v>18231141</v>
      </c>
      <c r="B316" t="s">
        <v>1577</v>
      </c>
      <c r="C316" s="23">
        <v>-37811937</v>
      </c>
    </row>
    <row r="317" spans="1:3">
      <c r="A317">
        <v>18231151</v>
      </c>
      <c r="B317" t="s">
        <v>1578</v>
      </c>
      <c r="C317" s="23">
        <v>37811937</v>
      </c>
    </row>
    <row r="318" spans="1:3">
      <c r="A318">
        <v>18231161</v>
      </c>
      <c r="B318" t="s">
        <v>1824</v>
      </c>
      <c r="C318" s="23">
        <v>33781116</v>
      </c>
    </row>
    <row r="319" spans="1:3">
      <c r="A319">
        <v>18231171</v>
      </c>
      <c r="B319" t="s">
        <v>1825</v>
      </c>
      <c r="C319" s="23">
        <v>-33781116</v>
      </c>
    </row>
    <row r="320" spans="1:3">
      <c r="A320">
        <v>18232221</v>
      </c>
      <c r="B320" t="s">
        <v>851</v>
      </c>
      <c r="C320" s="23">
        <v>250307.28</v>
      </c>
    </row>
    <row r="321" spans="1:3">
      <c r="A321">
        <v>18232251</v>
      </c>
      <c r="B321" t="s">
        <v>852</v>
      </c>
      <c r="C321" s="23">
        <v>2140681.11</v>
      </c>
    </row>
    <row r="322" spans="1:3">
      <c r="A322">
        <v>18232261</v>
      </c>
      <c r="B322" t="s">
        <v>887</v>
      </c>
      <c r="C322" s="23">
        <v>111500</v>
      </c>
    </row>
    <row r="323" spans="1:3">
      <c r="A323">
        <v>18232271</v>
      </c>
      <c r="B323" t="s">
        <v>853</v>
      </c>
      <c r="C323" s="23">
        <v>88343.87</v>
      </c>
    </row>
    <row r="324" spans="1:3">
      <c r="A324">
        <v>18232301</v>
      </c>
      <c r="B324" t="s">
        <v>1422</v>
      </c>
      <c r="C324" s="23">
        <v>73532852.370000005</v>
      </c>
    </row>
    <row r="325" spans="1:3">
      <c r="A325">
        <v>18232311</v>
      </c>
      <c r="B325" t="s">
        <v>1423</v>
      </c>
      <c r="C325" s="23">
        <v>15546234</v>
      </c>
    </row>
    <row r="326" spans="1:3">
      <c r="A326">
        <v>18232321</v>
      </c>
      <c r="B326" t="s">
        <v>1424</v>
      </c>
      <c r="C326" s="23">
        <v>2583333.17</v>
      </c>
    </row>
    <row r="327" spans="1:3">
      <c r="A327">
        <v>18232331</v>
      </c>
      <c r="B327" t="s">
        <v>1435</v>
      </c>
      <c r="C327" s="23">
        <v>6749446.6200000001</v>
      </c>
    </row>
    <row r="328" spans="1:3">
      <c r="A328">
        <v>18233061</v>
      </c>
      <c r="B328" t="s">
        <v>854</v>
      </c>
      <c r="C328" s="23">
        <v>10000</v>
      </c>
    </row>
    <row r="329" spans="1:3">
      <c r="A329">
        <v>18233091</v>
      </c>
      <c r="B329" t="s">
        <v>855</v>
      </c>
      <c r="C329" s="23">
        <v>198092.16</v>
      </c>
    </row>
    <row r="330" spans="1:3">
      <c r="A330">
        <v>18235521</v>
      </c>
      <c r="B330" t="s">
        <v>1108</v>
      </c>
      <c r="C330" s="23">
        <v>29886384.879999999</v>
      </c>
    </row>
    <row r="331" spans="1:3">
      <c r="A331">
        <v>18236021</v>
      </c>
      <c r="B331" t="s">
        <v>11</v>
      </c>
      <c r="C331" s="23">
        <v>15256064.07</v>
      </c>
    </row>
    <row r="332" spans="1:3">
      <c r="A332">
        <v>18236031</v>
      </c>
      <c r="B332" t="s">
        <v>12</v>
      </c>
      <c r="C332" s="23">
        <v>2873005.76</v>
      </c>
    </row>
    <row r="333" spans="1:3">
      <c r="A333">
        <v>18236041</v>
      </c>
      <c r="B333" t="s">
        <v>13</v>
      </c>
      <c r="C333" s="23">
        <v>-228709.77</v>
      </c>
    </row>
    <row r="334" spans="1:3">
      <c r="A334">
        <v>18236051</v>
      </c>
      <c r="B334" t="s">
        <v>657</v>
      </c>
      <c r="C334" s="23">
        <v>107024.51</v>
      </c>
    </row>
    <row r="335" spans="1:3">
      <c r="A335">
        <v>18236061</v>
      </c>
      <c r="B335" t="s">
        <v>155</v>
      </c>
      <c r="C335" s="23">
        <v>1031542.85</v>
      </c>
    </row>
    <row r="336" spans="1:3">
      <c r="A336">
        <v>18236071</v>
      </c>
      <c r="B336" t="s">
        <v>156</v>
      </c>
      <c r="C336" s="23">
        <v>671052.84</v>
      </c>
    </row>
    <row r="337" spans="1:3">
      <c r="A337">
        <v>18236091</v>
      </c>
      <c r="B337" t="s">
        <v>757</v>
      </c>
      <c r="C337" s="23">
        <v>-102804.3</v>
      </c>
    </row>
    <row r="338" spans="1:3">
      <c r="A338">
        <v>18236101</v>
      </c>
      <c r="B338" t="s">
        <v>779</v>
      </c>
      <c r="C338" s="23">
        <v>3769772.47</v>
      </c>
    </row>
    <row r="339" spans="1:3">
      <c r="A339">
        <v>18236111</v>
      </c>
      <c r="B339" t="s">
        <v>1844</v>
      </c>
      <c r="C339" s="23">
        <v>112428.31</v>
      </c>
    </row>
    <row r="340" spans="1:3">
      <c r="A340">
        <v>18237112</v>
      </c>
      <c r="B340" t="s">
        <v>331</v>
      </c>
      <c r="C340" s="23">
        <v>279321.2</v>
      </c>
    </row>
    <row r="341" spans="1:3">
      <c r="A341">
        <v>18237122</v>
      </c>
      <c r="B341" t="s">
        <v>512</v>
      </c>
      <c r="C341" s="23">
        <v>169602.13</v>
      </c>
    </row>
    <row r="342" spans="1:3">
      <c r="A342">
        <v>18237132</v>
      </c>
      <c r="B342" t="s">
        <v>20</v>
      </c>
      <c r="C342" s="23">
        <v>133750.43</v>
      </c>
    </row>
    <row r="343" spans="1:3">
      <c r="A343">
        <v>18237142</v>
      </c>
      <c r="B343" t="s">
        <v>21</v>
      </c>
      <c r="C343" s="23">
        <v>53995.63</v>
      </c>
    </row>
    <row r="344" spans="1:3">
      <c r="A344">
        <v>18237152</v>
      </c>
      <c r="B344" t="s">
        <v>154</v>
      </c>
      <c r="C344" s="23">
        <v>67987.45</v>
      </c>
    </row>
    <row r="345" spans="1:3">
      <c r="A345">
        <v>18238031</v>
      </c>
      <c r="B345" t="s">
        <v>1693</v>
      </c>
      <c r="C345" s="23">
        <v>5286111.13</v>
      </c>
    </row>
    <row r="346" spans="1:3">
      <c r="A346">
        <v>18238032</v>
      </c>
      <c r="B346" t="s">
        <v>1693</v>
      </c>
      <c r="C346" s="23">
        <v>3304129.75</v>
      </c>
    </row>
    <row r="347" spans="1:3">
      <c r="A347">
        <v>18238041</v>
      </c>
      <c r="B347" t="s">
        <v>1694</v>
      </c>
      <c r="C347" s="23">
        <v>16825029</v>
      </c>
    </row>
    <row r="348" spans="1:3">
      <c r="A348">
        <v>18238042</v>
      </c>
      <c r="B348" t="s">
        <v>1695</v>
      </c>
      <c r="C348" s="23">
        <v>8348670</v>
      </c>
    </row>
    <row r="349" spans="1:3">
      <c r="A349">
        <v>18238141</v>
      </c>
      <c r="B349" t="s">
        <v>1880</v>
      </c>
      <c r="C349" s="23">
        <v>17300106.309999999</v>
      </c>
    </row>
    <row r="350" spans="1:3">
      <c r="A350">
        <v>18238142</v>
      </c>
      <c r="B350" t="s">
        <v>1879</v>
      </c>
      <c r="C350" s="23">
        <v>16861798</v>
      </c>
    </row>
    <row r="351" spans="1:3">
      <c r="A351">
        <v>18238151</v>
      </c>
      <c r="B351" t="s">
        <v>1779</v>
      </c>
      <c r="C351" s="23">
        <v>4946799.24</v>
      </c>
    </row>
    <row r="352" spans="1:3">
      <c r="A352">
        <v>18238152</v>
      </c>
      <c r="B352" t="s">
        <v>1709</v>
      </c>
      <c r="C352" s="23">
        <v>4662533</v>
      </c>
    </row>
    <row r="353" spans="1:3">
      <c r="A353">
        <v>18238171</v>
      </c>
      <c r="B353" t="s">
        <v>1859</v>
      </c>
      <c r="C353" s="23">
        <v>83924.03</v>
      </c>
    </row>
    <row r="354" spans="1:3">
      <c r="A354">
        <v>18238172</v>
      </c>
      <c r="B354" t="s">
        <v>1710</v>
      </c>
      <c r="C354" s="23">
        <v>63483</v>
      </c>
    </row>
    <row r="355" spans="1:3">
      <c r="A355">
        <v>18238181</v>
      </c>
      <c r="B355" t="s">
        <v>1820</v>
      </c>
      <c r="C355" s="23">
        <v>729211.14</v>
      </c>
    </row>
    <row r="356" spans="1:3">
      <c r="A356">
        <v>18238191</v>
      </c>
      <c r="B356" t="s">
        <v>1821</v>
      </c>
      <c r="C356" s="23">
        <v>1088151.3700000001</v>
      </c>
    </row>
    <row r="357" spans="1:3">
      <c r="A357">
        <v>18238211</v>
      </c>
      <c r="B357" t="s">
        <v>1814</v>
      </c>
      <c r="C357" s="23">
        <v>9018.43</v>
      </c>
    </row>
    <row r="358" spans="1:3">
      <c r="A358">
        <v>18238221</v>
      </c>
      <c r="B358" t="s">
        <v>1815</v>
      </c>
      <c r="C358" s="23">
        <v>12302.76</v>
      </c>
    </row>
    <row r="359" spans="1:3">
      <c r="A359">
        <v>18238232</v>
      </c>
      <c r="B359" t="s">
        <v>1813</v>
      </c>
      <c r="C359" s="23">
        <v>21259</v>
      </c>
    </row>
    <row r="360" spans="1:3">
      <c r="A360">
        <v>18238311</v>
      </c>
      <c r="B360" t="s">
        <v>1780</v>
      </c>
      <c r="C360" s="23">
        <v>22570040.760000002</v>
      </c>
    </row>
    <row r="361" spans="1:3">
      <c r="A361">
        <v>18238321</v>
      </c>
      <c r="B361" t="s">
        <v>1781</v>
      </c>
      <c r="C361" s="23">
        <v>2681418.9</v>
      </c>
    </row>
    <row r="362" spans="1:3">
      <c r="A362">
        <v>18238331</v>
      </c>
      <c r="B362" t="s">
        <v>1786</v>
      </c>
      <c r="C362" s="23">
        <v>10516161.720000001</v>
      </c>
    </row>
    <row r="363" spans="1:3">
      <c r="A363">
        <v>18239001</v>
      </c>
      <c r="B363" t="s">
        <v>1024</v>
      </c>
      <c r="C363" s="23">
        <v>90157590.909999996</v>
      </c>
    </row>
    <row r="364" spans="1:3">
      <c r="A364">
        <v>18239002</v>
      </c>
      <c r="B364" t="s">
        <v>1025</v>
      </c>
      <c r="C364" s="23">
        <v>29894034.850000001</v>
      </c>
    </row>
    <row r="365" spans="1:3">
      <c r="A365">
        <v>18239011</v>
      </c>
      <c r="B365" t="s">
        <v>290</v>
      </c>
      <c r="C365" s="23">
        <v>2885325.16</v>
      </c>
    </row>
    <row r="366" spans="1:3">
      <c r="A366">
        <v>18239012</v>
      </c>
      <c r="B366" t="s">
        <v>291</v>
      </c>
      <c r="C366" s="23">
        <v>1154865.94</v>
      </c>
    </row>
    <row r="367" spans="1:3">
      <c r="A367">
        <v>18239021</v>
      </c>
      <c r="B367" t="s">
        <v>1026</v>
      </c>
      <c r="C367" s="23">
        <v>20441425.27</v>
      </c>
    </row>
    <row r="368" spans="1:3">
      <c r="A368">
        <v>18239022</v>
      </c>
      <c r="B368" t="s">
        <v>1027</v>
      </c>
      <c r="C368" s="23">
        <v>7929884.0099999998</v>
      </c>
    </row>
    <row r="369" spans="1:3">
      <c r="A369">
        <v>18239031</v>
      </c>
      <c r="B369" t="s">
        <v>472</v>
      </c>
      <c r="C369" s="23">
        <v>-113484341.34</v>
      </c>
    </row>
    <row r="370" spans="1:3">
      <c r="A370">
        <v>18239032</v>
      </c>
      <c r="B370" t="s">
        <v>473</v>
      </c>
      <c r="C370" s="23">
        <v>-38978784.799999997</v>
      </c>
    </row>
    <row r="371" spans="1:3">
      <c r="A371">
        <v>18239061</v>
      </c>
      <c r="B371" t="s">
        <v>929</v>
      </c>
      <c r="C371" s="23">
        <v>754886</v>
      </c>
    </row>
    <row r="372" spans="1:3">
      <c r="A372">
        <v>18239092</v>
      </c>
      <c r="B372" t="s">
        <v>1869</v>
      </c>
      <c r="C372" s="23">
        <v>195059.84</v>
      </c>
    </row>
    <row r="373" spans="1:3">
      <c r="A373">
        <v>18300131</v>
      </c>
      <c r="B373" t="s">
        <v>1773</v>
      </c>
      <c r="C373" s="23">
        <v>148231.07999999999</v>
      </c>
    </row>
    <row r="374" spans="1:3">
      <c r="A374">
        <v>18400013</v>
      </c>
      <c r="B374" t="s">
        <v>939</v>
      </c>
      <c r="C374" s="23">
        <v>-646962.69999999995</v>
      </c>
    </row>
    <row r="375" spans="1:3">
      <c r="A375">
        <v>18400123</v>
      </c>
      <c r="B375" t="s">
        <v>940</v>
      </c>
      <c r="C375" s="23">
        <v>-211811.33</v>
      </c>
    </row>
    <row r="376" spans="1:3">
      <c r="A376">
        <v>18400143</v>
      </c>
      <c r="B376" t="s">
        <v>941</v>
      </c>
      <c r="C376" s="23">
        <v>-531630.43999999994</v>
      </c>
    </row>
    <row r="377" spans="1:3">
      <c r="A377">
        <v>18400483</v>
      </c>
      <c r="B377" t="s">
        <v>323</v>
      </c>
      <c r="C377" s="23">
        <v>-182455.15</v>
      </c>
    </row>
    <row r="378" spans="1:3">
      <c r="A378">
        <v>18500003</v>
      </c>
      <c r="B378" t="s">
        <v>342</v>
      </c>
      <c r="C378" s="23">
        <v>-10583.53</v>
      </c>
    </row>
    <row r="379" spans="1:3">
      <c r="A379">
        <v>18600011</v>
      </c>
      <c r="B379" t="s">
        <v>137</v>
      </c>
      <c r="C379" s="23">
        <v>-28441.41</v>
      </c>
    </row>
    <row r="380" spans="1:3">
      <c r="A380">
        <v>18600013</v>
      </c>
      <c r="B380" t="s">
        <v>692</v>
      </c>
      <c r="C380" s="23">
        <v>1811039.97</v>
      </c>
    </row>
    <row r="381" spans="1:3">
      <c r="A381">
        <v>18600053</v>
      </c>
      <c r="B381" t="s">
        <v>693</v>
      </c>
      <c r="C381" s="23">
        <v>3751090.82</v>
      </c>
    </row>
    <row r="382" spans="1:3">
      <c r="A382">
        <v>18600091</v>
      </c>
      <c r="B382" t="s">
        <v>1262</v>
      </c>
      <c r="C382" s="23">
        <v>5323.21</v>
      </c>
    </row>
    <row r="383" spans="1:3">
      <c r="A383">
        <v>18600122</v>
      </c>
      <c r="B383" t="s">
        <v>913</v>
      </c>
      <c r="C383" s="23">
        <v>-44495.59</v>
      </c>
    </row>
    <row r="384" spans="1:3">
      <c r="A384">
        <v>18600123</v>
      </c>
      <c r="B384" t="s">
        <v>111</v>
      </c>
      <c r="C384" s="23">
        <v>6902.79</v>
      </c>
    </row>
    <row r="385" spans="1:3">
      <c r="A385">
        <v>18600143</v>
      </c>
      <c r="B385" t="s">
        <v>698</v>
      </c>
      <c r="C385" s="23">
        <v>-233252.95</v>
      </c>
    </row>
    <row r="386" spans="1:3">
      <c r="A386">
        <v>18600291</v>
      </c>
      <c r="B386" t="s">
        <v>1875</v>
      </c>
      <c r="C386" s="23">
        <v>12399.37</v>
      </c>
    </row>
    <row r="387" spans="1:3">
      <c r="A387">
        <v>18600342</v>
      </c>
      <c r="B387" t="s">
        <v>1801</v>
      </c>
      <c r="C387" s="23">
        <v>12307.78</v>
      </c>
    </row>
    <row r="388" spans="1:3">
      <c r="A388">
        <v>18600403</v>
      </c>
      <c r="B388" t="s">
        <v>1633</v>
      </c>
      <c r="C388" s="23">
        <v>1483711.45</v>
      </c>
    </row>
    <row r="389" spans="1:3">
      <c r="A389">
        <v>18600411</v>
      </c>
      <c r="B389" t="s">
        <v>1802</v>
      </c>
      <c r="C389" s="23">
        <v>155856.89000000001</v>
      </c>
    </row>
    <row r="390" spans="1:3">
      <c r="A390">
        <v>18600512</v>
      </c>
      <c r="B390" t="s">
        <v>1481</v>
      </c>
      <c r="C390" s="23">
        <v>27511919.170000002</v>
      </c>
    </row>
    <row r="391" spans="1:3">
      <c r="A391">
        <v>18600551</v>
      </c>
      <c r="B391" t="s">
        <v>828</v>
      </c>
      <c r="C391" s="23">
        <v>124783</v>
      </c>
    </row>
    <row r="392" spans="1:3">
      <c r="A392">
        <v>18600561</v>
      </c>
      <c r="B392" t="s">
        <v>593</v>
      </c>
      <c r="C392" s="23">
        <v>9216819</v>
      </c>
    </row>
    <row r="393" spans="1:3">
      <c r="A393">
        <v>18600571</v>
      </c>
      <c r="B393" t="s">
        <v>739</v>
      </c>
      <c r="C393" s="23">
        <v>61428443.93</v>
      </c>
    </row>
    <row r="394" spans="1:3">
      <c r="A394">
        <v>18600751</v>
      </c>
      <c r="B394" t="s">
        <v>1310</v>
      </c>
      <c r="C394" s="23">
        <v>2608990.09</v>
      </c>
    </row>
    <row r="395" spans="1:3">
      <c r="A395">
        <v>18600761</v>
      </c>
      <c r="B395" t="s">
        <v>1311</v>
      </c>
      <c r="C395" s="23">
        <v>1135726</v>
      </c>
    </row>
    <row r="396" spans="1:3">
      <c r="A396">
        <v>18600771</v>
      </c>
      <c r="B396" t="s">
        <v>1458</v>
      </c>
      <c r="C396" s="23">
        <v>2695136.65</v>
      </c>
    </row>
    <row r="397" spans="1:3">
      <c r="A397">
        <v>18600781</v>
      </c>
      <c r="B397" t="s">
        <v>1459</v>
      </c>
      <c r="C397" s="23">
        <v>1450714.18</v>
      </c>
    </row>
    <row r="398" spans="1:3">
      <c r="A398">
        <v>18600941</v>
      </c>
      <c r="B398" t="s">
        <v>1898</v>
      </c>
      <c r="C398" s="23">
        <v>10986.5</v>
      </c>
    </row>
    <row r="399" spans="1:3">
      <c r="A399">
        <v>18600943</v>
      </c>
      <c r="B399" t="s">
        <v>1899</v>
      </c>
      <c r="C399" s="23">
        <v>18629.5</v>
      </c>
    </row>
    <row r="400" spans="1:3">
      <c r="A400">
        <v>18601021</v>
      </c>
      <c r="B400" t="s">
        <v>1670</v>
      </c>
      <c r="C400" s="23">
        <v>1004974.5</v>
      </c>
    </row>
    <row r="401" spans="1:3">
      <c r="A401">
        <v>18601173</v>
      </c>
      <c r="B401" t="s">
        <v>1818</v>
      </c>
      <c r="C401" s="23">
        <v>162853.93</v>
      </c>
    </row>
    <row r="402" spans="1:3">
      <c r="A402">
        <v>18601502</v>
      </c>
      <c r="B402" t="s">
        <v>1635</v>
      </c>
      <c r="C402" s="23">
        <v>177760.99</v>
      </c>
    </row>
    <row r="403" spans="1:3">
      <c r="A403">
        <v>18602231</v>
      </c>
      <c r="B403" t="s">
        <v>1165</v>
      </c>
      <c r="C403" s="23">
        <v>32563.21</v>
      </c>
    </row>
    <row r="404" spans="1:3">
      <c r="A404">
        <v>18603003</v>
      </c>
      <c r="B404" t="s">
        <v>1897</v>
      </c>
      <c r="C404" s="23">
        <v>2705280.79</v>
      </c>
    </row>
    <row r="405" spans="1:3">
      <c r="A405">
        <v>18603011</v>
      </c>
      <c r="B405" t="s">
        <v>1855</v>
      </c>
      <c r="C405" s="23">
        <v>2328225.2799999998</v>
      </c>
    </row>
    <row r="406" spans="1:3">
      <c r="A406">
        <v>18603021</v>
      </c>
      <c r="B406" t="s">
        <v>1876</v>
      </c>
      <c r="C406" s="23">
        <v>1855525.04</v>
      </c>
    </row>
    <row r="407" spans="1:3">
      <c r="A407">
        <v>18603031</v>
      </c>
      <c r="B407" t="s">
        <v>1850</v>
      </c>
      <c r="C407" s="23">
        <v>2542546.88</v>
      </c>
    </row>
    <row r="408" spans="1:3">
      <c r="A408">
        <v>18603041</v>
      </c>
      <c r="B408" t="s">
        <v>1877</v>
      </c>
      <c r="C408" s="23">
        <v>1240766.46</v>
      </c>
    </row>
    <row r="409" spans="1:3">
      <c r="A409">
        <v>18603051</v>
      </c>
      <c r="B409" t="s">
        <v>1881</v>
      </c>
      <c r="C409" s="23">
        <v>1670366.94</v>
      </c>
    </row>
    <row r="410" spans="1:3">
      <c r="A410">
        <v>18608001</v>
      </c>
      <c r="B410" t="s">
        <v>856</v>
      </c>
      <c r="C410" s="23">
        <v>399051.53</v>
      </c>
    </row>
    <row r="411" spans="1:3">
      <c r="A411">
        <v>18608002</v>
      </c>
      <c r="B411" t="s">
        <v>1887</v>
      </c>
      <c r="C411" s="23">
        <v>20675.54</v>
      </c>
    </row>
    <row r="412" spans="1:3">
      <c r="A412">
        <v>18608011</v>
      </c>
      <c r="B412" t="s">
        <v>857</v>
      </c>
      <c r="C412" s="23">
        <v>267622.8</v>
      </c>
    </row>
    <row r="413" spans="1:3">
      <c r="A413">
        <v>18608012</v>
      </c>
      <c r="B413" t="s">
        <v>1883</v>
      </c>
      <c r="C413" s="23">
        <v>285656.25</v>
      </c>
    </row>
    <row r="414" spans="1:3">
      <c r="A414">
        <v>18608021</v>
      </c>
      <c r="B414" t="s">
        <v>858</v>
      </c>
      <c r="C414" s="23">
        <v>2254508.17</v>
      </c>
    </row>
    <row r="415" spans="1:3">
      <c r="A415">
        <v>18608031</v>
      </c>
      <c r="B415" t="s">
        <v>859</v>
      </c>
      <c r="C415" s="23">
        <v>490000</v>
      </c>
    </row>
    <row r="416" spans="1:3">
      <c r="A416">
        <v>18608041</v>
      </c>
      <c r="B416" t="s">
        <v>870</v>
      </c>
      <c r="C416" s="23">
        <v>2058073.4</v>
      </c>
    </row>
    <row r="417" spans="1:3">
      <c r="A417">
        <v>18608051</v>
      </c>
      <c r="B417" t="s">
        <v>860</v>
      </c>
      <c r="C417" s="23">
        <v>1448068.83</v>
      </c>
    </row>
    <row r="418" spans="1:3">
      <c r="A418">
        <v>18608062</v>
      </c>
      <c r="B418" t="s">
        <v>245</v>
      </c>
      <c r="C418" s="23">
        <v>-50260052.850000001</v>
      </c>
    </row>
    <row r="419" spans="1:3">
      <c r="A419">
        <v>18608081</v>
      </c>
      <c r="B419" t="s">
        <v>861</v>
      </c>
      <c r="C419" s="23">
        <v>659654.59</v>
      </c>
    </row>
    <row r="420" spans="1:3">
      <c r="A420">
        <v>18608111</v>
      </c>
      <c r="B420" t="s">
        <v>862</v>
      </c>
      <c r="C420" s="23">
        <v>250000</v>
      </c>
    </row>
    <row r="421" spans="1:3">
      <c r="A421">
        <v>18608112</v>
      </c>
      <c r="B421" t="s">
        <v>871</v>
      </c>
      <c r="C421" s="23">
        <v>38693463.590000004</v>
      </c>
    </row>
    <row r="422" spans="1:3">
      <c r="A422">
        <v>18608141</v>
      </c>
      <c r="B422" t="s">
        <v>835</v>
      </c>
      <c r="C422" s="23">
        <v>224879.76</v>
      </c>
    </row>
    <row r="423" spans="1:3">
      <c r="A423">
        <v>18608151</v>
      </c>
      <c r="B423" t="s">
        <v>888</v>
      </c>
      <c r="C423" s="23">
        <v>75000</v>
      </c>
    </row>
    <row r="424" spans="1:3">
      <c r="A424">
        <v>18608171</v>
      </c>
      <c r="B424" t="s">
        <v>1618</v>
      </c>
      <c r="C424" s="23">
        <v>212588.68</v>
      </c>
    </row>
    <row r="425" spans="1:3">
      <c r="A425">
        <v>18608181</v>
      </c>
      <c r="B425" t="s">
        <v>1258</v>
      </c>
      <c r="C425" s="23">
        <v>50000</v>
      </c>
    </row>
    <row r="426" spans="1:3">
      <c r="A426">
        <v>18608191</v>
      </c>
      <c r="B426" t="s">
        <v>1263</v>
      </c>
      <c r="C426" s="23">
        <v>400495.47</v>
      </c>
    </row>
    <row r="427" spans="1:3">
      <c r="A427">
        <v>18608211</v>
      </c>
      <c r="B427" t="s">
        <v>1619</v>
      </c>
      <c r="C427" s="23">
        <v>111880.23</v>
      </c>
    </row>
    <row r="428" spans="1:3">
      <c r="A428">
        <v>18608212</v>
      </c>
      <c r="B428" t="s">
        <v>872</v>
      </c>
      <c r="C428" s="23">
        <v>1459702.09</v>
      </c>
    </row>
    <row r="429" spans="1:3">
      <c r="A429">
        <v>18608221</v>
      </c>
      <c r="B429" t="s">
        <v>1369</v>
      </c>
      <c r="C429" s="23">
        <v>103463.48</v>
      </c>
    </row>
    <row r="430" spans="1:3">
      <c r="A430">
        <v>18608231</v>
      </c>
      <c r="B430" t="s">
        <v>1464</v>
      </c>
      <c r="C430" s="23">
        <v>174516.65</v>
      </c>
    </row>
    <row r="431" spans="1:3">
      <c r="A431">
        <v>18608241</v>
      </c>
      <c r="B431" t="s">
        <v>1370</v>
      </c>
      <c r="C431" s="23">
        <v>80000</v>
      </c>
    </row>
    <row r="432" spans="1:3">
      <c r="A432">
        <v>18608312</v>
      </c>
      <c r="B432" t="s">
        <v>873</v>
      </c>
      <c r="C432" s="23">
        <v>3942758.01</v>
      </c>
    </row>
    <row r="433" spans="1:3">
      <c r="A433">
        <v>18608412</v>
      </c>
      <c r="B433" t="s">
        <v>1593</v>
      </c>
      <c r="C433" s="23">
        <v>2651381.7400000002</v>
      </c>
    </row>
    <row r="434" spans="1:3">
      <c r="A434">
        <v>18608612</v>
      </c>
      <c r="B434" t="s">
        <v>874</v>
      </c>
      <c r="C434" s="23">
        <v>775086.8</v>
      </c>
    </row>
    <row r="435" spans="1:3">
      <c r="A435">
        <v>18608712</v>
      </c>
      <c r="B435" t="s">
        <v>875</v>
      </c>
      <c r="C435" s="23">
        <v>4065836.6</v>
      </c>
    </row>
    <row r="436" spans="1:3">
      <c r="A436">
        <v>18608752</v>
      </c>
      <c r="B436" t="s">
        <v>876</v>
      </c>
      <c r="C436" s="23">
        <v>935530</v>
      </c>
    </row>
    <row r="437" spans="1:3">
      <c r="A437">
        <v>18608772</v>
      </c>
      <c r="B437" t="s">
        <v>1763</v>
      </c>
      <c r="C437" s="23">
        <v>-3488999.1</v>
      </c>
    </row>
    <row r="438" spans="1:3">
      <c r="A438">
        <v>18608782</v>
      </c>
      <c r="B438" t="s">
        <v>1764</v>
      </c>
      <c r="C438" s="23">
        <v>-801550.75</v>
      </c>
    </row>
    <row r="439" spans="1:3">
      <c r="A439">
        <v>18608792</v>
      </c>
      <c r="B439" t="s">
        <v>1765</v>
      </c>
      <c r="C439" s="23">
        <v>-160310.15</v>
      </c>
    </row>
    <row r="440" spans="1:3">
      <c r="A440">
        <v>18609312</v>
      </c>
      <c r="B440" t="s">
        <v>1584</v>
      </c>
      <c r="C440" s="23">
        <v>12405154.710000001</v>
      </c>
    </row>
    <row r="441" spans="1:3">
      <c r="A441">
        <v>18609422</v>
      </c>
      <c r="B441" t="s">
        <v>1384</v>
      </c>
      <c r="C441" s="23">
        <v>20976731.640000001</v>
      </c>
    </row>
    <row r="442" spans="1:3">
      <c r="A442">
        <v>18609432</v>
      </c>
      <c r="B442" t="s">
        <v>1592</v>
      </c>
      <c r="C442" s="23">
        <v>3371582.82</v>
      </c>
    </row>
    <row r="443" spans="1:3">
      <c r="A443">
        <v>18609532</v>
      </c>
      <c r="B443" t="s">
        <v>877</v>
      </c>
      <c r="C443" s="23">
        <v>230349.84</v>
      </c>
    </row>
    <row r="444" spans="1:3">
      <c r="A444">
        <v>18609542</v>
      </c>
      <c r="B444" t="s">
        <v>513</v>
      </c>
      <c r="C444" s="23">
        <v>1227448.29</v>
      </c>
    </row>
    <row r="445" spans="1:3">
      <c r="A445">
        <v>18609572</v>
      </c>
      <c r="B445" t="s">
        <v>1380</v>
      </c>
      <c r="C445" s="23">
        <v>725000</v>
      </c>
    </row>
    <row r="446" spans="1:3">
      <c r="A446">
        <v>18609582</v>
      </c>
      <c r="B446" t="s">
        <v>1381</v>
      </c>
      <c r="C446" s="23">
        <v>3292137.5</v>
      </c>
    </row>
    <row r="447" spans="1:3">
      <c r="A447">
        <v>18609592</v>
      </c>
      <c r="B447" t="s">
        <v>1382</v>
      </c>
      <c r="C447" s="23">
        <v>2973501.24</v>
      </c>
    </row>
    <row r="448" spans="1:3">
      <c r="A448">
        <v>18609602</v>
      </c>
      <c r="B448" t="s">
        <v>1383</v>
      </c>
      <c r="C448" s="23">
        <v>236667.89</v>
      </c>
    </row>
    <row r="449" spans="1:3">
      <c r="A449">
        <v>18609622</v>
      </c>
      <c r="B449" t="s">
        <v>1385</v>
      </c>
      <c r="C449" s="23">
        <v>1000000</v>
      </c>
    </row>
    <row r="450" spans="1:3">
      <c r="A450">
        <v>18609642</v>
      </c>
      <c r="B450" t="s">
        <v>1386</v>
      </c>
      <c r="C450" s="23">
        <v>912374.12</v>
      </c>
    </row>
    <row r="451" spans="1:3">
      <c r="A451">
        <v>18609652</v>
      </c>
      <c r="B451" t="s">
        <v>1387</v>
      </c>
      <c r="C451" s="23">
        <v>1270000</v>
      </c>
    </row>
    <row r="452" spans="1:3">
      <c r="A452">
        <v>18609662</v>
      </c>
      <c r="B452" t="s">
        <v>1388</v>
      </c>
      <c r="C452" s="23">
        <v>526709.31000000006</v>
      </c>
    </row>
    <row r="453" spans="1:3">
      <c r="A453">
        <v>18609672</v>
      </c>
      <c r="B453" t="s">
        <v>1389</v>
      </c>
      <c r="C453" s="23">
        <v>300000</v>
      </c>
    </row>
    <row r="454" spans="1:3">
      <c r="A454">
        <v>18609682</v>
      </c>
      <c r="B454" t="s">
        <v>1406</v>
      </c>
      <c r="C454" s="23">
        <v>70000</v>
      </c>
    </row>
    <row r="455" spans="1:3">
      <c r="A455">
        <v>18609692</v>
      </c>
      <c r="B455" t="s">
        <v>1407</v>
      </c>
      <c r="C455" s="23">
        <v>50000</v>
      </c>
    </row>
    <row r="456" spans="1:3">
      <c r="A456">
        <v>18609801</v>
      </c>
      <c r="B456" t="s">
        <v>1304</v>
      </c>
      <c r="C456" s="23">
        <v>163563</v>
      </c>
    </row>
    <row r="457" spans="1:3">
      <c r="A457">
        <v>18609821</v>
      </c>
      <c r="B457" t="s">
        <v>557</v>
      </c>
      <c r="C457" s="23">
        <v>1175482.24</v>
      </c>
    </row>
    <row r="458" spans="1:3">
      <c r="A458">
        <v>18609841</v>
      </c>
      <c r="B458" t="s">
        <v>1497</v>
      </c>
      <c r="C458" s="23">
        <v>1449786</v>
      </c>
    </row>
    <row r="459" spans="1:3">
      <c r="A459">
        <v>18609861</v>
      </c>
      <c r="B459" t="s">
        <v>1305</v>
      </c>
      <c r="C459" s="23">
        <v>1978034.52</v>
      </c>
    </row>
    <row r="460" spans="1:3">
      <c r="A460">
        <v>18630031</v>
      </c>
      <c r="B460" t="s">
        <v>1038</v>
      </c>
      <c r="C460" s="23">
        <v>405453.3</v>
      </c>
    </row>
    <row r="461" spans="1:3">
      <c r="A461">
        <v>18700032</v>
      </c>
      <c r="B461" t="s">
        <v>1425</v>
      </c>
      <c r="C461" s="23">
        <v>35891.71</v>
      </c>
    </row>
    <row r="462" spans="1:3">
      <c r="A462">
        <v>18700041</v>
      </c>
      <c r="B462" t="s">
        <v>1172</v>
      </c>
      <c r="C462" s="23">
        <v>428029.03</v>
      </c>
    </row>
    <row r="463" spans="1:3">
      <c r="A463">
        <v>18700062</v>
      </c>
      <c r="B463" t="s">
        <v>1426</v>
      </c>
      <c r="C463" s="23">
        <v>6893.95</v>
      </c>
    </row>
    <row r="464" spans="1:3">
      <c r="A464">
        <v>18700071</v>
      </c>
      <c r="B464" t="s">
        <v>1427</v>
      </c>
      <c r="C464" s="23">
        <v>66775.399999999994</v>
      </c>
    </row>
    <row r="465" spans="1:3">
      <c r="A465">
        <v>18900013</v>
      </c>
      <c r="B465" t="s">
        <v>326</v>
      </c>
      <c r="C465" s="23">
        <v>37462</v>
      </c>
    </row>
    <row r="466" spans="1:3">
      <c r="A466">
        <v>18900173</v>
      </c>
      <c r="B466" t="s">
        <v>258</v>
      </c>
      <c r="C466" s="23">
        <v>1562141.4</v>
      </c>
    </row>
    <row r="467" spans="1:3">
      <c r="A467">
        <v>18900183</v>
      </c>
      <c r="B467" t="s">
        <v>167</v>
      </c>
      <c r="C467" s="23">
        <v>351697.81</v>
      </c>
    </row>
    <row r="468" spans="1:3">
      <c r="A468">
        <v>18900193</v>
      </c>
      <c r="B468" t="s">
        <v>261</v>
      </c>
      <c r="C468" s="23">
        <v>2891702.11</v>
      </c>
    </row>
    <row r="469" spans="1:3">
      <c r="A469">
        <v>18900243</v>
      </c>
      <c r="B469" t="s">
        <v>1009</v>
      </c>
      <c r="C469" s="23">
        <v>12828.65</v>
      </c>
    </row>
    <row r="470" spans="1:3">
      <c r="A470">
        <v>18900253</v>
      </c>
      <c r="B470" t="s">
        <v>1006</v>
      </c>
      <c r="C470" s="23">
        <v>742847.27</v>
      </c>
    </row>
    <row r="471" spans="1:3">
      <c r="A471">
        <v>18900263</v>
      </c>
      <c r="B471" t="s">
        <v>1007</v>
      </c>
      <c r="C471" s="23">
        <v>564502.62</v>
      </c>
    </row>
    <row r="472" spans="1:3">
      <c r="A472">
        <v>18900273</v>
      </c>
      <c r="B472" t="s">
        <v>400</v>
      </c>
      <c r="C472" s="23">
        <v>1728481.79</v>
      </c>
    </row>
    <row r="473" spans="1:3">
      <c r="A473">
        <v>18900283</v>
      </c>
      <c r="B473" t="s">
        <v>272</v>
      </c>
      <c r="C473" s="23">
        <v>527531.31000000006</v>
      </c>
    </row>
    <row r="474" spans="1:3">
      <c r="A474">
        <v>18900293</v>
      </c>
      <c r="B474" t="s">
        <v>181</v>
      </c>
      <c r="C474" s="23">
        <v>8177.92</v>
      </c>
    </row>
    <row r="475" spans="1:3">
      <c r="A475">
        <v>18900303</v>
      </c>
      <c r="B475" t="s">
        <v>404</v>
      </c>
      <c r="C475" s="23">
        <v>19080.810000000001</v>
      </c>
    </row>
    <row r="476" spans="1:3">
      <c r="A476">
        <v>18900323</v>
      </c>
      <c r="B476" t="s">
        <v>325</v>
      </c>
      <c r="C476" s="23">
        <v>489471.52</v>
      </c>
    </row>
    <row r="477" spans="1:3">
      <c r="A477">
        <v>18900353</v>
      </c>
      <c r="B477" t="s">
        <v>526</v>
      </c>
      <c r="C477" s="23">
        <v>93241</v>
      </c>
    </row>
    <row r="478" spans="1:3">
      <c r="A478">
        <v>18900373</v>
      </c>
      <c r="B478" t="s">
        <v>517</v>
      </c>
      <c r="C478" s="23">
        <v>4268796.26</v>
      </c>
    </row>
    <row r="479" spans="1:3">
      <c r="A479">
        <v>18900383</v>
      </c>
      <c r="B479" t="s">
        <v>514</v>
      </c>
      <c r="C479" s="23">
        <v>493299.99</v>
      </c>
    </row>
    <row r="480" spans="1:3">
      <c r="A480">
        <v>18900393</v>
      </c>
      <c r="B480" t="s">
        <v>1331</v>
      </c>
      <c r="C480" s="23">
        <v>14819197.800000001</v>
      </c>
    </row>
    <row r="481" spans="1:3">
      <c r="A481">
        <v>18900403</v>
      </c>
      <c r="B481" t="s">
        <v>1585</v>
      </c>
      <c r="C481" s="23">
        <v>205731.47</v>
      </c>
    </row>
    <row r="482" spans="1:3">
      <c r="A482">
        <v>18900413</v>
      </c>
      <c r="B482" t="s">
        <v>1589</v>
      </c>
      <c r="C482" s="23">
        <v>270236.38</v>
      </c>
    </row>
    <row r="483" spans="1:3">
      <c r="A483">
        <v>18900423</v>
      </c>
      <c r="B483" t="s">
        <v>1586</v>
      </c>
      <c r="C483" s="23">
        <v>1077149.47</v>
      </c>
    </row>
    <row r="484" spans="1:3">
      <c r="A484">
        <v>18900433</v>
      </c>
      <c r="B484" t="s">
        <v>1671</v>
      </c>
      <c r="C484" s="23">
        <v>4885769.9800000004</v>
      </c>
    </row>
    <row r="485" spans="1:3">
      <c r="A485">
        <v>18900443</v>
      </c>
      <c r="B485" t="s">
        <v>1856</v>
      </c>
      <c r="C485" s="23">
        <v>123395.27</v>
      </c>
    </row>
    <row r="486" spans="1:3">
      <c r="A486">
        <v>18900451</v>
      </c>
      <c r="B486" t="s">
        <v>1909</v>
      </c>
      <c r="C486" s="23">
        <v>41848.910000000003</v>
      </c>
    </row>
    <row r="487" spans="1:3">
      <c r="A487">
        <v>18900452</v>
      </c>
      <c r="B487" t="s">
        <v>1909</v>
      </c>
      <c r="C487" s="23">
        <v>25649.33</v>
      </c>
    </row>
    <row r="488" spans="1:3">
      <c r="A488">
        <v>18900533</v>
      </c>
      <c r="B488" t="s">
        <v>1672</v>
      </c>
      <c r="C488" s="23">
        <v>825704.46</v>
      </c>
    </row>
    <row r="489" spans="1:3">
      <c r="A489">
        <v>19000003</v>
      </c>
      <c r="B489" t="s">
        <v>45</v>
      </c>
      <c r="C489" s="23">
        <v>4124680.37</v>
      </c>
    </row>
    <row r="490" spans="1:3">
      <c r="A490">
        <v>19000013</v>
      </c>
      <c r="B490" t="s">
        <v>382</v>
      </c>
      <c r="C490" s="23">
        <v>3086635.1</v>
      </c>
    </row>
    <row r="491" spans="1:3">
      <c r="A491">
        <v>19000032</v>
      </c>
      <c r="B491" t="s">
        <v>979</v>
      </c>
      <c r="C491" s="23">
        <v>9710646.0800000001</v>
      </c>
    </row>
    <row r="492" spans="1:3">
      <c r="A492">
        <v>19000042</v>
      </c>
      <c r="B492" t="s">
        <v>995</v>
      </c>
      <c r="C492" s="23">
        <v>4311090.2300000004</v>
      </c>
    </row>
    <row r="493" spans="1:3">
      <c r="A493">
        <v>19000043</v>
      </c>
      <c r="B493" t="s">
        <v>3</v>
      </c>
      <c r="C493" s="23">
        <v>8479355.0999999996</v>
      </c>
    </row>
    <row r="494" spans="1:3">
      <c r="A494">
        <v>19000062</v>
      </c>
      <c r="B494" t="s">
        <v>157</v>
      </c>
      <c r="C494">
        <v>-0.97</v>
      </c>
    </row>
    <row r="495" spans="1:3">
      <c r="A495">
        <v>19000081</v>
      </c>
      <c r="B495" t="s">
        <v>942</v>
      </c>
      <c r="C495" s="23">
        <v>11766192.810000001</v>
      </c>
    </row>
    <row r="496" spans="1:3">
      <c r="A496">
        <v>19000091</v>
      </c>
      <c r="B496" t="s">
        <v>341</v>
      </c>
      <c r="C496" s="23">
        <v>6892196.2999999998</v>
      </c>
    </row>
    <row r="497" spans="1:3">
      <c r="A497">
        <v>19000093</v>
      </c>
      <c r="B497" t="s">
        <v>387</v>
      </c>
      <c r="C497" s="23">
        <v>4533028.72</v>
      </c>
    </row>
    <row r="498" spans="1:3">
      <c r="A498">
        <v>19000103</v>
      </c>
      <c r="B498" t="s">
        <v>1819</v>
      </c>
      <c r="C498" s="23">
        <v>998226.85</v>
      </c>
    </row>
    <row r="499" spans="1:3">
      <c r="A499">
        <v>19000111</v>
      </c>
      <c r="B499" t="s">
        <v>459</v>
      </c>
      <c r="C499" s="23">
        <v>52597.05</v>
      </c>
    </row>
    <row r="500" spans="1:3">
      <c r="A500">
        <v>19000112</v>
      </c>
      <c r="B500" t="s">
        <v>1096</v>
      </c>
      <c r="C500" s="23">
        <v>49328.7</v>
      </c>
    </row>
    <row r="501" spans="1:3">
      <c r="A501">
        <v>19000122</v>
      </c>
      <c r="B501" t="s">
        <v>1200</v>
      </c>
      <c r="C501" s="23">
        <v>17103.72</v>
      </c>
    </row>
    <row r="502" spans="1:3">
      <c r="A502">
        <v>19000133</v>
      </c>
      <c r="B502" t="s">
        <v>538</v>
      </c>
      <c r="C502" s="23">
        <v>13164660.029999999</v>
      </c>
    </row>
    <row r="503" spans="1:3">
      <c r="A503">
        <v>19000151</v>
      </c>
      <c r="B503" t="s">
        <v>69</v>
      </c>
      <c r="C503" s="23">
        <v>549037.57999999996</v>
      </c>
    </row>
    <row r="504" spans="1:3">
      <c r="A504">
        <v>19000181</v>
      </c>
      <c r="B504" t="s">
        <v>500</v>
      </c>
      <c r="C504" s="23">
        <v>-1130587.52</v>
      </c>
    </row>
    <row r="505" spans="1:3">
      <c r="A505">
        <v>19000193</v>
      </c>
      <c r="B505" t="s">
        <v>1542</v>
      </c>
      <c r="C505" s="23">
        <v>706726.12</v>
      </c>
    </row>
    <row r="506" spans="1:3">
      <c r="A506">
        <v>19000251</v>
      </c>
      <c r="B506" t="s">
        <v>363</v>
      </c>
      <c r="C506" s="23">
        <v>30090.53</v>
      </c>
    </row>
    <row r="507" spans="1:3">
      <c r="A507">
        <v>19000283</v>
      </c>
      <c r="B507" t="s">
        <v>830</v>
      </c>
      <c r="C507" s="23">
        <v>2133882.1800000002</v>
      </c>
    </row>
    <row r="508" spans="1:3">
      <c r="A508">
        <v>19000361</v>
      </c>
      <c r="B508" t="s">
        <v>573</v>
      </c>
      <c r="C508" s="23">
        <v>159437</v>
      </c>
    </row>
    <row r="509" spans="1:3">
      <c r="A509">
        <v>19000371</v>
      </c>
      <c r="B509" t="s">
        <v>574</v>
      </c>
      <c r="C509" s="23">
        <v>43403.24</v>
      </c>
    </row>
    <row r="510" spans="1:3">
      <c r="A510">
        <v>19000403</v>
      </c>
      <c r="B510" t="s">
        <v>124</v>
      </c>
      <c r="C510" s="23">
        <v>163621.60999999999</v>
      </c>
    </row>
    <row r="511" spans="1:3">
      <c r="A511">
        <v>19000413</v>
      </c>
      <c r="B511" t="s">
        <v>499</v>
      </c>
      <c r="C511" s="23">
        <v>35000</v>
      </c>
    </row>
    <row r="512" spans="1:3">
      <c r="A512">
        <v>19000433</v>
      </c>
      <c r="B512" t="s">
        <v>1799</v>
      </c>
      <c r="C512" s="23">
        <v>23079642.940000001</v>
      </c>
    </row>
    <row r="513" spans="1:3">
      <c r="A513">
        <v>19000441</v>
      </c>
      <c r="B513" t="s">
        <v>149</v>
      </c>
      <c r="C513" s="23">
        <v>4446135.9800000004</v>
      </c>
    </row>
    <row r="514" spans="1:3">
      <c r="A514">
        <v>19000443</v>
      </c>
      <c r="B514" t="s">
        <v>253</v>
      </c>
      <c r="C514" s="23">
        <v>41297237.340000004</v>
      </c>
    </row>
    <row r="515" spans="1:3">
      <c r="A515">
        <v>19000453</v>
      </c>
      <c r="B515" t="s">
        <v>254</v>
      </c>
      <c r="C515" s="23">
        <v>4344125.3499999996</v>
      </c>
    </row>
    <row r="516" spans="1:3">
      <c r="A516">
        <v>19000463</v>
      </c>
      <c r="B516" t="s">
        <v>255</v>
      </c>
      <c r="C516" s="23">
        <v>-1796140.08</v>
      </c>
    </row>
    <row r="517" spans="1:3">
      <c r="A517">
        <v>19000471</v>
      </c>
      <c r="B517" t="s">
        <v>402</v>
      </c>
      <c r="C517" s="23">
        <v>3524578.13</v>
      </c>
    </row>
    <row r="518" spans="1:3">
      <c r="A518">
        <v>19000473</v>
      </c>
      <c r="B518" t="s">
        <v>1171</v>
      </c>
      <c r="C518" s="23">
        <v>2562568</v>
      </c>
    </row>
    <row r="519" spans="1:3">
      <c r="A519">
        <v>19000491</v>
      </c>
      <c r="B519" t="s">
        <v>1439</v>
      </c>
      <c r="C519" s="23">
        <v>2178792.35</v>
      </c>
    </row>
    <row r="520" spans="1:3">
      <c r="A520">
        <v>19000551</v>
      </c>
      <c r="B520" t="s">
        <v>1919</v>
      </c>
      <c r="C520" s="23">
        <v>1965399</v>
      </c>
    </row>
    <row r="521" spans="1:3">
      <c r="A521">
        <v>19000552</v>
      </c>
      <c r="B521" t="s">
        <v>1420</v>
      </c>
      <c r="C521" s="23">
        <v>533028.86</v>
      </c>
    </row>
    <row r="522" spans="1:3">
      <c r="A522">
        <v>19000553</v>
      </c>
      <c r="B522" t="s">
        <v>31</v>
      </c>
      <c r="C522" s="23">
        <v>319159.61</v>
      </c>
    </row>
    <row r="523" spans="1:3">
      <c r="A523">
        <v>19000562</v>
      </c>
      <c r="B523" t="s">
        <v>383</v>
      </c>
      <c r="C523" s="23">
        <v>1096209.8</v>
      </c>
    </row>
    <row r="524" spans="1:3">
      <c r="A524">
        <v>19000563</v>
      </c>
      <c r="B524" t="s">
        <v>1178</v>
      </c>
      <c r="C524" s="23">
        <v>15325.87</v>
      </c>
    </row>
    <row r="525" spans="1:3">
      <c r="A525">
        <v>19000572</v>
      </c>
      <c r="B525" t="s">
        <v>384</v>
      </c>
      <c r="C525" s="23">
        <v>293490.05</v>
      </c>
    </row>
    <row r="526" spans="1:3">
      <c r="A526">
        <v>19000573</v>
      </c>
      <c r="B526" t="s">
        <v>1223</v>
      </c>
      <c r="C526" s="23">
        <v>321383.53999999998</v>
      </c>
    </row>
    <row r="527" spans="1:3">
      <c r="A527">
        <v>19000581</v>
      </c>
      <c r="B527" t="s">
        <v>86</v>
      </c>
      <c r="C527" s="23">
        <v>3231576.48</v>
      </c>
    </row>
    <row r="528" spans="1:3">
      <c r="A528">
        <v>19000592</v>
      </c>
      <c r="B528" t="s">
        <v>285</v>
      </c>
      <c r="C528" s="23">
        <v>3728489.2</v>
      </c>
    </row>
    <row r="529" spans="1:3">
      <c r="A529">
        <v>19000601</v>
      </c>
      <c r="B529" t="s">
        <v>1159</v>
      </c>
      <c r="C529" s="23">
        <v>151029188</v>
      </c>
    </row>
    <row r="530" spans="1:3">
      <c r="A530">
        <v>19000621</v>
      </c>
      <c r="B530" t="s">
        <v>1186</v>
      </c>
      <c r="C530" s="23">
        <v>49416616.200000003</v>
      </c>
    </row>
    <row r="531" spans="1:3">
      <c r="A531">
        <v>19000641</v>
      </c>
      <c r="B531" t="s">
        <v>1185</v>
      </c>
      <c r="C531" s="23">
        <v>535195.84</v>
      </c>
    </row>
    <row r="532" spans="1:3">
      <c r="A532">
        <v>19000671</v>
      </c>
      <c r="B532" t="s">
        <v>1197</v>
      </c>
      <c r="C532" s="23">
        <v>32765538.120000001</v>
      </c>
    </row>
    <row r="533" spans="1:3">
      <c r="A533">
        <v>19000691</v>
      </c>
      <c r="B533" t="s">
        <v>1440</v>
      </c>
      <c r="C533" s="23">
        <v>21000</v>
      </c>
    </row>
    <row r="534" spans="1:3">
      <c r="A534">
        <v>19000692</v>
      </c>
      <c r="B534" t="s">
        <v>621</v>
      </c>
      <c r="C534" s="23">
        <v>350000</v>
      </c>
    </row>
    <row r="535" spans="1:3">
      <c r="A535">
        <v>19000711</v>
      </c>
      <c r="B535" t="s">
        <v>1097</v>
      </c>
      <c r="C535" s="23">
        <v>752676.7</v>
      </c>
    </row>
    <row r="536" spans="1:3">
      <c r="A536">
        <v>19000721</v>
      </c>
      <c r="B536" t="s">
        <v>1201</v>
      </c>
      <c r="C536" s="23">
        <v>-11931.75</v>
      </c>
    </row>
    <row r="537" spans="1:3">
      <c r="A537">
        <v>19000731</v>
      </c>
      <c r="B537" t="s">
        <v>1272</v>
      </c>
      <c r="C537" s="23">
        <v>425249.92</v>
      </c>
    </row>
    <row r="538" spans="1:3">
      <c r="A538">
        <v>19000732</v>
      </c>
      <c r="B538" t="s">
        <v>1268</v>
      </c>
      <c r="C538" s="23">
        <v>289450.2</v>
      </c>
    </row>
    <row r="539" spans="1:3">
      <c r="A539">
        <v>19000741</v>
      </c>
      <c r="B539" t="s">
        <v>1301</v>
      </c>
      <c r="C539" s="23">
        <v>1192977.81</v>
      </c>
    </row>
    <row r="540" spans="1:3">
      <c r="A540">
        <v>19000751</v>
      </c>
      <c r="B540" t="s">
        <v>1324</v>
      </c>
      <c r="C540" s="23">
        <v>2154845.7000000002</v>
      </c>
    </row>
    <row r="541" spans="1:3">
      <c r="A541">
        <v>19000752</v>
      </c>
      <c r="B541" t="s">
        <v>1325</v>
      </c>
      <c r="C541" s="23">
        <v>1152654.3</v>
      </c>
    </row>
    <row r="542" spans="1:3">
      <c r="A542">
        <v>19000761</v>
      </c>
      <c r="B542" t="s">
        <v>1341</v>
      </c>
      <c r="C542" s="23">
        <v>705046.85</v>
      </c>
    </row>
    <row r="543" spans="1:3">
      <c r="A543">
        <v>19000771</v>
      </c>
      <c r="B543" t="s">
        <v>1342</v>
      </c>
      <c r="C543">
        <v>0.01</v>
      </c>
    </row>
    <row r="544" spans="1:3">
      <c r="A544">
        <v>19000781</v>
      </c>
      <c r="B544" t="s">
        <v>1441</v>
      </c>
      <c r="C544" s="23">
        <v>2500182.14</v>
      </c>
    </row>
    <row r="545" spans="1:3">
      <c r="A545">
        <v>19000791</v>
      </c>
      <c r="B545" t="s">
        <v>1442</v>
      </c>
      <c r="C545" s="23">
        <v>501580.57</v>
      </c>
    </row>
    <row r="546" spans="1:3">
      <c r="A546">
        <v>19000801</v>
      </c>
      <c r="B546" t="s">
        <v>1443</v>
      </c>
      <c r="C546" s="23">
        <v>34082.07</v>
      </c>
    </row>
    <row r="547" spans="1:3">
      <c r="A547">
        <v>19000811</v>
      </c>
      <c r="B547" t="s">
        <v>1444</v>
      </c>
      <c r="C547" s="23">
        <v>11002.02</v>
      </c>
    </row>
    <row r="548" spans="1:3">
      <c r="A548">
        <v>19000821</v>
      </c>
      <c r="B548" t="s">
        <v>1475</v>
      </c>
      <c r="C548" s="23">
        <v>779728.96</v>
      </c>
    </row>
    <row r="549" spans="1:3">
      <c r="A549">
        <v>19000831</v>
      </c>
      <c r="B549" t="s">
        <v>1513</v>
      </c>
      <c r="C549" s="23">
        <v>947281.11</v>
      </c>
    </row>
    <row r="550" spans="1:3">
      <c r="A550">
        <v>19000841</v>
      </c>
      <c r="B550" t="s">
        <v>1543</v>
      </c>
      <c r="C550" s="23">
        <v>-391930.9</v>
      </c>
    </row>
    <row r="551" spans="1:3">
      <c r="A551">
        <v>19000851</v>
      </c>
      <c r="B551" t="s">
        <v>1655</v>
      </c>
      <c r="C551" s="23">
        <v>1214004.18</v>
      </c>
    </row>
    <row r="552" spans="1:3">
      <c r="A552">
        <v>19000861</v>
      </c>
      <c r="B552" t="s">
        <v>1700</v>
      </c>
      <c r="C552" s="23">
        <v>305252.51</v>
      </c>
    </row>
    <row r="553" spans="1:3">
      <c r="A553">
        <v>19002003</v>
      </c>
      <c r="B553" t="s">
        <v>1805</v>
      </c>
      <c r="C553" s="23">
        <v>122850000</v>
      </c>
    </row>
    <row r="554" spans="1:3">
      <c r="A554">
        <v>19003011</v>
      </c>
      <c r="B554" t="s">
        <v>1860</v>
      </c>
      <c r="C554" s="23">
        <v>1958885.6</v>
      </c>
    </row>
    <row r="555" spans="1:3">
      <c r="A555">
        <v>19003021</v>
      </c>
      <c r="B555" t="s">
        <v>1878</v>
      </c>
      <c r="C555" s="23">
        <v>558040.35</v>
      </c>
    </row>
    <row r="556" spans="1:3">
      <c r="A556">
        <v>19100012</v>
      </c>
      <c r="B556" t="s">
        <v>504</v>
      </c>
      <c r="C556" s="23">
        <v>7366194.6699999999</v>
      </c>
    </row>
    <row r="557" spans="1:3">
      <c r="A557">
        <v>19100022</v>
      </c>
      <c r="B557" t="s">
        <v>338</v>
      </c>
      <c r="C557" s="23">
        <v>29187288.640000001</v>
      </c>
    </row>
    <row r="558" spans="1:3">
      <c r="A558">
        <v>19100132</v>
      </c>
      <c r="B558" t="s">
        <v>332</v>
      </c>
      <c r="C558" s="23">
        <v>684193.43</v>
      </c>
    </row>
    <row r="559" spans="1:3">
      <c r="A559">
        <v>19100142</v>
      </c>
      <c r="B559" t="s">
        <v>333</v>
      </c>
      <c r="C559" s="23">
        <v>-750999.18</v>
      </c>
    </row>
    <row r="560" spans="1:3">
      <c r="A560">
        <v>19100152</v>
      </c>
      <c r="B560" t="s">
        <v>578</v>
      </c>
      <c r="C560" s="23">
        <v>-46920.17</v>
      </c>
    </row>
    <row r="561" spans="1:3">
      <c r="A561">
        <v>19100162</v>
      </c>
      <c r="B561" t="s">
        <v>136</v>
      </c>
      <c r="C561" s="23">
        <v>-174283.41</v>
      </c>
    </row>
    <row r="562" spans="1:3">
      <c r="A562">
        <v>20100023</v>
      </c>
      <c r="B562" t="s">
        <v>1058</v>
      </c>
      <c r="C562" s="23">
        <v>-859037.91</v>
      </c>
    </row>
    <row r="563" spans="1:3">
      <c r="A563">
        <v>20700003</v>
      </c>
      <c r="B563" t="s">
        <v>664</v>
      </c>
      <c r="C563" s="23">
        <v>-122847945.22</v>
      </c>
    </row>
    <row r="564" spans="1:3">
      <c r="A564">
        <v>20700013</v>
      </c>
      <c r="B564" t="s">
        <v>1010</v>
      </c>
      <c r="C564" s="23">
        <v>-338395484.31</v>
      </c>
    </row>
    <row r="565" spans="1:3">
      <c r="A565">
        <v>20700023</v>
      </c>
      <c r="B565" t="s">
        <v>689</v>
      </c>
      <c r="C565" s="23">
        <v>-16901820.34</v>
      </c>
    </row>
    <row r="566" spans="1:3">
      <c r="A566">
        <v>21100003</v>
      </c>
      <c r="B566" t="s">
        <v>601</v>
      </c>
      <c r="C566" s="23">
        <v>-2774705116.4699998</v>
      </c>
    </row>
    <row r="567" spans="1:3">
      <c r="A567">
        <v>21100383</v>
      </c>
      <c r="B567" t="s">
        <v>6</v>
      </c>
      <c r="C567" s="23">
        <v>-491575</v>
      </c>
    </row>
    <row r="568" spans="1:3">
      <c r="A568">
        <v>21400013</v>
      </c>
      <c r="B568" t="s">
        <v>532</v>
      </c>
      <c r="C568" s="23">
        <v>2148854.7200000002</v>
      </c>
    </row>
    <row r="569" spans="1:3">
      <c r="A569">
        <v>21400033</v>
      </c>
      <c r="B569" t="s">
        <v>533</v>
      </c>
      <c r="C569" s="23">
        <v>4985024.68</v>
      </c>
    </row>
    <row r="570" spans="1:3">
      <c r="A570">
        <v>21500023</v>
      </c>
      <c r="B570" t="s">
        <v>690</v>
      </c>
      <c r="C570" s="23">
        <v>-9346764</v>
      </c>
    </row>
    <row r="571" spans="1:3">
      <c r="A571">
        <v>21500033</v>
      </c>
      <c r="B571" t="s">
        <v>1011</v>
      </c>
      <c r="C571" s="23">
        <v>-2541813</v>
      </c>
    </row>
    <row r="572" spans="1:3">
      <c r="A572">
        <v>21600003</v>
      </c>
      <c r="B572" t="s">
        <v>192</v>
      </c>
      <c r="C572" s="23">
        <v>-414996357.86000001</v>
      </c>
    </row>
    <row r="573" spans="1:3">
      <c r="A573">
        <v>21600011</v>
      </c>
      <c r="B573" t="s">
        <v>1123</v>
      </c>
      <c r="C573" s="23">
        <v>26118151.48</v>
      </c>
    </row>
    <row r="574" spans="1:3">
      <c r="A574">
        <v>21600013</v>
      </c>
      <c r="B574" t="s">
        <v>328</v>
      </c>
      <c r="C574" s="23">
        <v>77562549.519999996</v>
      </c>
    </row>
    <row r="575" spans="1:3">
      <c r="A575">
        <v>21600023</v>
      </c>
      <c r="B575" t="s">
        <v>1012</v>
      </c>
      <c r="C575" s="23">
        <v>1755001.25</v>
      </c>
    </row>
    <row r="576" spans="1:3">
      <c r="A576">
        <v>21600033</v>
      </c>
      <c r="B576" t="s">
        <v>607</v>
      </c>
      <c r="C576" s="23">
        <v>1471103.62</v>
      </c>
    </row>
    <row r="577" spans="1:3">
      <c r="A577">
        <v>21600053</v>
      </c>
      <c r="B577" t="s">
        <v>549</v>
      </c>
      <c r="C577" s="23">
        <v>16359946.109999999</v>
      </c>
    </row>
    <row r="578" spans="1:3">
      <c r="A578">
        <v>21610013</v>
      </c>
      <c r="B578" t="s">
        <v>151</v>
      </c>
      <c r="C578" s="23">
        <v>8341592</v>
      </c>
    </row>
    <row r="579" spans="1:3">
      <c r="A579">
        <v>21900023</v>
      </c>
      <c r="B579" t="s">
        <v>1482</v>
      </c>
      <c r="C579" s="23">
        <v>274209162.23000002</v>
      </c>
    </row>
    <row r="580" spans="1:3">
      <c r="A580">
        <v>21900033</v>
      </c>
      <c r="B580" t="s">
        <v>1483</v>
      </c>
      <c r="C580" s="23">
        <v>-272194743.16000003</v>
      </c>
    </row>
    <row r="581" spans="1:3">
      <c r="A581">
        <v>21900103</v>
      </c>
      <c r="B581" t="s">
        <v>914</v>
      </c>
      <c r="C581" s="23">
        <v>-15398223.1</v>
      </c>
    </row>
    <row r="582" spans="1:3">
      <c r="A582">
        <v>21900113</v>
      </c>
      <c r="B582" t="s">
        <v>518</v>
      </c>
      <c r="C582" s="23">
        <v>24226780.399999999</v>
      </c>
    </row>
    <row r="583" spans="1:3">
      <c r="A583">
        <v>21900133</v>
      </c>
      <c r="B583" t="s">
        <v>1013</v>
      </c>
      <c r="C583" s="23">
        <v>467485.7</v>
      </c>
    </row>
    <row r="584" spans="1:3">
      <c r="A584">
        <v>21900143</v>
      </c>
      <c r="B584" t="s">
        <v>116</v>
      </c>
      <c r="C584" s="23">
        <v>117992106.68000001</v>
      </c>
    </row>
    <row r="585" spans="1:3">
      <c r="A585">
        <v>21900153</v>
      </c>
      <c r="B585" t="s">
        <v>117</v>
      </c>
      <c r="C585" s="23">
        <v>-41297237.340000004</v>
      </c>
    </row>
    <row r="586" spans="1:3">
      <c r="A586">
        <v>21900163</v>
      </c>
      <c r="B586" t="s">
        <v>116</v>
      </c>
      <c r="C586" s="23">
        <v>12411787</v>
      </c>
    </row>
    <row r="587" spans="1:3">
      <c r="A587">
        <v>21900173</v>
      </c>
      <c r="B587" t="s">
        <v>118</v>
      </c>
      <c r="C587" s="23">
        <v>-4344125.41</v>
      </c>
    </row>
    <row r="588" spans="1:3">
      <c r="A588">
        <v>21900183</v>
      </c>
      <c r="B588" t="s">
        <v>119</v>
      </c>
      <c r="C588" s="23">
        <v>-5131833.32</v>
      </c>
    </row>
    <row r="589" spans="1:3">
      <c r="A589">
        <v>21900193</v>
      </c>
      <c r="B589" t="s">
        <v>534</v>
      </c>
      <c r="C589" s="23">
        <v>1796139.53</v>
      </c>
    </row>
    <row r="590" spans="1:3">
      <c r="A590">
        <v>21900213</v>
      </c>
      <c r="B590" t="s">
        <v>769</v>
      </c>
      <c r="C590" s="23">
        <v>-705047.09</v>
      </c>
    </row>
    <row r="591" spans="1:3">
      <c r="A591">
        <v>21900223</v>
      </c>
      <c r="B591" t="s">
        <v>1933</v>
      </c>
      <c r="C591" s="23">
        <v>-163621.60999999999</v>
      </c>
    </row>
    <row r="592" spans="1:3">
      <c r="A592">
        <v>21900233</v>
      </c>
      <c r="B592" t="s">
        <v>1902</v>
      </c>
      <c r="C592" s="23">
        <v>5389363</v>
      </c>
    </row>
    <row r="593" spans="1:3">
      <c r="A593">
        <v>21900243</v>
      </c>
      <c r="B593" t="s">
        <v>1903</v>
      </c>
      <c r="C593" s="23">
        <v>-8479355.1999999993</v>
      </c>
    </row>
    <row r="594" spans="1:3">
      <c r="A594">
        <v>22100353</v>
      </c>
      <c r="B594" t="s">
        <v>1046</v>
      </c>
      <c r="C594" s="23">
        <v>-10000000</v>
      </c>
    </row>
    <row r="595" spans="1:3">
      <c r="A595">
        <v>22100363</v>
      </c>
      <c r="B595" t="s">
        <v>223</v>
      </c>
      <c r="C595" s="23">
        <v>-2000000</v>
      </c>
    </row>
    <row r="596" spans="1:3">
      <c r="A596">
        <v>22100393</v>
      </c>
      <c r="B596" t="s">
        <v>224</v>
      </c>
      <c r="C596" s="23">
        <v>-15000000</v>
      </c>
    </row>
    <row r="597" spans="1:3">
      <c r="A597">
        <v>22100413</v>
      </c>
      <c r="B597" t="s">
        <v>52</v>
      </c>
      <c r="C597" s="23">
        <v>-2000000</v>
      </c>
    </row>
    <row r="598" spans="1:3">
      <c r="A598">
        <v>22100713</v>
      </c>
      <c r="B598" t="s">
        <v>246</v>
      </c>
      <c r="C598" s="23">
        <v>-300000000</v>
      </c>
    </row>
    <row r="599" spans="1:3">
      <c r="A599">
        <v>22100723</v>
      </c>
      <c r="B599" t="s">
        <v>247</v>
      </c>
      <c r="C599" s="23">
        <v>-200000000</v>
      </c>
    </row>
    <row r="600" spans="1:3">
      <c r="A600">
        <v>22100743</v>
      </c>
      <c r="B600" t="s">
        <v>675</v>
      </c>
      <c r="C600" s="23">
        <v>-100000000</v>
      </c>
    </row>
    <row r="601" spans="1:3">
      <c r="A601">
        <v>22100823</v>
      </c>
      <c r="B601" t="s">
        <v>1033</v>
      </c>
      <c r="C601" s="23">
        <v>-250000000</v>
      </c>
    </row>
    <row r="602" spans="1:3">
      <c r="A602">
        <v>22100833</v>
      </c>
      <c r="B602" t="s">
        <v>1659</v>
      </c>
      <c r="C602" s="23">
        <v>-138460000</v>
      </c>
    </row>
    <row r="603" spans="1:3">
      <c r="A603">
        <v>22100843</v>
      </c>
      <c r="B603" t="s">
        <v>1660</v>
      </c>
      <c r="C603" s="23">
        <v>-23400000</v>
      </c>
    </row>
    <row r="604" spans="1:3">
      <c r="A604">
        <v>22100923</v>
      </c>
      <c r="B604" t="s">
        <v>1319</v>
      </c>
      <c r="C604" s="23">
        <v>-250000000</v>
      </c>
    </row>
    <row r="605" spans="1:3">
      <c r="A605">
        <v>22100933</v>
      </c>
      <c r="B605" t="s">
        <v>1320</v>
      </c>
      <c r="C605" s="23">
        <v>-45000000</v>
      </c>
    </row>
    <row r="606" spans="1:3">
      <c r="A606">
        <v>22100973</v>
      </c>
      <c r="B606" t="s">
        <v>87</v>
      </c>
      <c r="C606" s="23">
        <v>-250000000</v>
      </c>
    </row>
    <row r="607" spans="1:3">
      <c r="A607">
        <v>22100993</v>
      </c>
      <c r="B607" t="s">
        <v>937</v>
      </c>
      <c r="C607" s="23">
        <v>-150000000</v>
      </c>
    </row>
    <row r="608" spans="1:3">
      <c r="A608">
        <v>22101023</v>
      </c>
      <c r="B608" t="s">
        <v>519</v>
      </c>
      <c r="C608" s="23">
        <v>-250000000</v>
      </c>
    </row>
    <row r="609" spans="1:3">
      <c r="A609">
        <v>22101033</v>
      </c>
      <c r="B609" t="s">
        <v>1014</v>
      </c>
      <c r="C609" s="23">
        <v>-300000000</v>
      </c>
    </row>
    <row r="610" spans="1:3">
      <c r="A610">
        <v>22101053</v>
      </c>
      <c r="B610" t="s">
        <v>1037</v>
      </c>
      <c r="C610" s="23">
        <v>-250000000</v>
      </c>
    </row>
    <row r="611" spans="1:3">
      <c r="A611">
        <v>22101113</v>
      </c>
      <c r="B611" t="s">
        <v>848</v>
      </c>
      <c r="C611" s="23">
        <v>-350000000</v>
      </c>
    </row>
    <row r="612" spans="1:3">
      <c r="A612">
        <v>22101123</v>
      </c>
      <c r="B612" t="s">
        <v>1158</v>
      </c>
      <c r="C612" s="23">
        <v>-325000000</v>
      </c>
    </row>
    <row r="613" spans="1:3">
      <c r="A613">
        <v>22101133</v>
      </c>
      <c r="B613" t="s">
        <v>1154</v>
      </c>
      <c r="C613" s="23">
        <v>-250000000</v>
      </c>
    </row>
    <row r="614" spans="1:3">
      <c r="A614">
        <v>22101143</v>
      </c>
      <c r="B614" t="s">
        <v>1222</v>
      </c>
      <c r="C614" s="23">
        <v>-300000000</v>
      </c>
    </row>
    <row r="615" spans="1:3">
      <c r="A615">
        <v>22600083</v>
      </c>
      <c r="B615" t="s">
        <v>1218</v>
      </c>
      <c r="C615" s="23">
        <v>13223.22</v>
      </c>
    </row>
    <row r="616" spans="1:3">
      <c r="A616">
        <v>22700003</v>
      </c>
      <c r="B616" t="s">
        <v>1250</v>
      </c>
      <c r="C616" s="23">
        <v>-3157535.95</v>
      </c>
    </row>
    <row r="617" spans="1:3">
      <c r="A617">
        <v>22820011</v>
      </c>
      <c r="B617" t="s">
        <v>996</v>
      </c>
      <c r="C617" s="23">
        <v>-60000</v>
      </c>
    </row>
    <row r="618" spans="1:3">
      <c r="A618">
        <v>22820012</v>
      </c>
      <c r="B618" t="s">
        <v>997</v>
      </c>
      <c r="C618" s="23">
        <v>-1000000</v>
      </c>
    </row>
    <row r="619" spans="1:3">
      <c r="A619">
        <v>22830003</v>
      </c>
      <c r="B619" t="s">
        <v>536</v>
      </c>
      <c r="C619" s="23">
        <v>-50025100.350000001</v>
      </c>
    </row>
    <row r="620" spans="1:3">
      <c r="A620">
        <v>22830013</v>
      </c>
      <c r="B620" t="s">
        <v>535</v>
      </c>
      <c r="C620" s="23">
        <v>-3687124.12</v>
      </c>
    </row>
    <row r="621" spans="1:3">
      <c r="A621">
        <v>22830033</v>
      </c>
      <c r="B621" t="s">
        <v>1336</v>
      </c>
      <c r="C621" s="23">
        <v>-1483141.95</v>
      </c>
    </row>
    <row r="622" spans="1:3">
      <c r="A622">
        <v>22830043</v>
      </c>
      <c r="B622" t="s">
        <v>1679</v>
      </c>
      <c r="C622" s="23">
        <v>-123883.98</v>
      </c>
    </row>
    <row r="623" spans="1:3">
      <c r="A623">
        <v>22830053</v>
      </c>
      <c r="B623" t="s">
        <v>1809</v>
      </c>
      <c r="C623" s="23">
        <v>-1086631.74</v>
      </c>
    </row>
    <row r="624" spans="1:3">
      <c r="A624">
        <v>22830063</v>
      </c>
      <c r="B624" t="s">
        <v>1847</v>
      </c>
      <c r="C624" s="23">
        <v>-120303</v>
      </c>
    </row>
    <row r="625" spans="1:3">
      <c r="A625">
        <v>22830073</v>
      </c>
      <c r="B625" t="s">
        <v>1848</v>
      </c>
      <c r="C625" s="23">
        <v>-162000</v>
      </c>
    </row>
    <row r="626" spans="1:3">
      <c r="A626">
        <v>22840012</v>
      </c>
      <c r="B626" t="s">
        <v>1408</v>
      </c>
      <c r="C626" s="23">
        <v>-725000</v>
      </c>
    </row>
    <row r="627" spans="1:3">
      <c r="A627">
        <v>22840021</v>
      </c>
      <c r="B627" t="s">
        <v>863</v>
      </c>
      <c r="C627" s="23">
        <v>-250307.28</v>
      </c>
    </row>
    <row r="628" spans="1:3">
      <c r="A628">
        <v>22840022</v>
      </c>
      <c r="B628" t="s">
        <v>1409</v>
      </c>
      <c r="C628" s="23">
        <v>-3292137.5</v>
      </c>
    </row>
    <row r="629" spans="1:3">
      <c r="A629">
        <v>22840031</v>
      </c>
      <c r="B629" t="s">
        <v>878</v>
      </c>
      <c r="C629" s="23">
        <v>-129471.05</v>
      </c>
    </row>
    <row r="630" spans="1:3">
      <c r="A630">
        <v>22840032</v>
      </c>
      <c r="B630" t="s">
        <v>1410</v>
      </c>
      <c r="C630" s="23">
        <v>-2973501.24</v>
      </c>
    </row>
    <row r="631" spans="1:3">
      <c r="A631">
        <v>22840042</v>
      </c>
      <c r="B631" t="s">
        <v>1411</v>
      </c>
      <c r="C631" s="23">
        <v>-236667.89</v>
      </c>
    </row>
    <row r="632" spans="1:3">
      <c r="A632">
        <v>22840051</v>
      </c>
      <c r="B632" t="s">
        <v>879</v>
      </c>
      <c r="C632" s="23">
        <v>-15000</v>
      </c>
    </row>
    <row r="633" spans="1:3">
      <c r="A633">
        <v>22840062</v>
      </c>
      <c r="B633" t="s">
        <v>1413</v>
      </c>
      <c r="C633" s="23">
        <v>-1000000</v>
      </c>
    </row>
    <row r="634" spans="1:3">
      <c r="A634">
        <v>22840081</v>
      </c>
      <c r="B634" t="s">
        <v>864</v>
      </c>
      <c r="C634" s="23">
        <v>-453028.42</v>
      </c>
    </row>
    <row r="635" spans="1:3">
      <c r="A635">
        <v>22840082</v>
      </c>
      <c r="B635" t="s">
        <v>1414</v>
      </c>
      <c r="C635" s="23">
        <v>-912374.12</v>
      </c>
    </row>
    <row r="636" spans="1:3">
      <c r="A636">
        <v>22840092</v>
      </c>
      <c r="B636" t="s">
        <v>1415</v>
      </c>
      <c r="C636" s="23">
        <v>-1270000</v>
      </c>
    </row>
    <row r="637" spans="1:3">
      <c r="A637">
        <v>22840102</v>
      </c>
      <c r="B637" t="s">
        <v>1416</v>
      </c>
      <c r="C637" s="23">
        <v>-526709.31000000006</v>
      </c>
    </row>
    <row r="638" spans="1:3">
      <c r="A638">
        <v>22840111</v>
      </c>
      <c r="B638" t="s">
        <v>880</v>
      </c>
      <c r="C638" s="23">
        <v>-10000</v>
      </c>
    </row>
    <row r="639" spans="1:3">
      <c r="A639">
        <v>22840112</v>
      </c>
      <c r="B639" t="s">
        <v>1417</v>
      </c>
      <c r="C639" s="23">
        <v>-300000</v>
      </c>
    </row>
    <row r="640" spans="1:3">
      <c r="A640">
        <v>22840122</v>
      </c>
      <c r="B640" t="s">
        <v>1418</v>
      </c>
      <c r="C640" s="23">
        <v>-70000</v>
      </c>
    </row>
    <row r="641" spans="1:3">
      <c r="A641">
        <v>22840131</v>
      </c>
      <c r="B641" t="s">
        <v>865</v>
      </c>
      <c r="C641" s="23">
        <v>-499532</v>
      </c>
    </row>
    <row r="642" spans="1:3">
      <c r="A642">
        <v>22840132</v>
      </c>
      <c r="B642" t="s">
        <v>1419</v>
      </c>
      <c r="C642" s="23">
        <v>-50000</v>
      </c>
    </row>
    <row r="643" spans="1:3">
      <c r="A643">
        <v>22840161</v>
      </c>
      <c r="B643" t="s">
        <v>866</v>
      </c>
      <c r="C643" s="23">
        <v>-267622.8</v>
      </c>
    </row>
    <row r="644" spans="1:3">
      <c r="A644">
        <v>22840162</v>
      </c>
      <c r="B644" t="s">
        <v>1884</v>
      </c>
      <c r="C644" s="23">
        <v>-285656.25</v>
      </c>
    </row>
    <row r="645" spans="1:3">
      <c r="A645">
        <v>22840171</v>
      </c>
      <c r="B645" t="s">
        <v>867</v>
      </c>
      <c r="C645" s="23">
        <v>-490000</v>
      </c>
    </row>
    <row r="646" spans="1:3">
      <c r="A646">
        <v>22840181</v>
      </c>
      <c r="B646" t="s">
        <v>881</v>
      </c>
      <c r="C646" s="23">
        <v>-1448068.83</v>
      </c>
    </row>
    <row r="647" spans="1:3">
      <c r="A647">
        <v>22840191</v>
      </c>
      <c r="B647" t="s">
        <v>868</v>
      </c>
      <c r="C647" s="23">
        <v>-250000</v>
      </c>
    </row>
    <row r="648" spans="1:3">
      <c r="A648">
        <v>22840221</v>
      </c>
      <c r="B648" t="s">
        <v>889</v>
      </c>
      <c r="C648" s="23">
        <v>-111500</v>
      </c>
    </row>
    <row r="649" spans="1:3">
      <c r="A649">
        <v>22840231</v>
      </c>
      <c r="B649" t="s">
        <v>205</v>
      </c>
      <c r="C649" s="23">
        <v>-75000</v>
      </c>
    </row>
    <row r="650" spans="1:3">
      <c r="A650">
        <v>22840251</v>
      </c>
      <c r="B650" t="s">
        <v>496</v>
      </c>
      <c r="C650" s="23">
        <v>-14576289</v>
      </c>
    </row>
    <row r="651" spans="1:3">
      <c r="A651">
        <v>22840281</v>
      </c>
      <c r="B651" t="s">
        <v>1259</v>
      </c>
      <c r="C651" s="23">
        <v>-50000</v>
      </c>
    </row>
    <row r="652" spans="1:3">
      <c r="A652">
        <v>22840301</v>
      </c>
      <c r="B652" t="s">
        <v>1371</v>
      </c>
      <c r="C652" s="23">
        <v>-103463.48</v>
      </c>
    </row>
    <row r="653" spans="1:3">
      <c r="A653">
        <v>22840311</v>
      </c>
      <c r="B653" t="s">
        <v>1372</v>
      </c>
      <c r="C653" s="23">
        <v>-80000</v>
      </c>
    </row>
    <row r="654" spans="1:3">
      <c r="A654">
        <v>22840321</v>
      </c>
      <c r="B654" t="s">
        <v>1528</v>
      </c>
      <c r="C654" s="23">
        <v>-165919572</v>
      </c>
    </row>
    <row r="655" spans="1:3">
      <c r="A655">
        <v>22840331</v>
      </c>
      <c r="B655" t="s">
        <v>1885</v>
      </c>
      <c r="C655" s="23">
        <v>-78859874</v>
      </c>
    </row>
    <row r="656" spans="1:3">
      <c r="A656">
        <v>22840332</v>
      </c>
      <c r="B656" t="s">
        <v>1412</v>
      </c>
      <c r="C656" s="23">
        <v>-20976731.640000001</v>
      </c>
    </row>
    <row r="657" spans="1:3">
      <c r="A657">
        <v>22840341</v>
      </c>
      <c r="B657" t="s">
        <v>1864</v>
      </c>
      <c r="C657" s="23">
        <v>-27345980</v>
      </c>
    </row>
    <row r="658" spans="1:3">
      <c r="A658">
        <v>22841001</v>
      </c>
      <c r="B658" t="s">
        <v>869</v>
      </c>
      <c r="C658" s="23">
        <v>-4610484.08</v>
      </c>
    </row>
    <row r="659" spans="1:3">
      <c r="A659">
        <v>23001021</v>
      </c>
      <c r="B659" t="s">
        <v>7</v>
      </c>
      <c r="C659" s="23">
        <v>-2128553.12</v>
      </c>
    </row>
    <row r="660" spans="1:3">
      <c r="A660">
        <v>23001031</v>
      </c>
      <c r="B660" t="s">
        <v>597</v>
      </c>
      <c r="C660" s="23">
        <v>-1157577.43</v>
      </c>
    </row>
    <row r="661" spans="1:3">
      <c r="A661">
        <v>23001041</v>
      </c>
      <c r="B661" t="s">
        <v>174</v>
      </c>
      <c r="C661" s="23">
        <v>-1485090.23</v>
      </c>
    </row>
    <row r="662" spans="1:3">
      <c r="A662">
        <v>23001043</v>
      </c>
      <c r="B662" t="s">
        <v>1537</v>
      </c>
      <c r="C662" s="23">
        <v>-421260.18</v>
      </c>
    </row>
    <row r="663" spans="1:3">
      <c r="A663">
        <v>23001061</v>
      </c>
      <c r="B663" t="s">
        <v>537</v>
      </c>
      <c r="C663" s="23">
        <v>-6990188.6100000003</v>
      </c>
    </row>
    <row r="664" spans="1:3">
      <c r="A664">
        <v>23001071</v>
      </c>
      <c r="B664" t="s">
        <v>434</v>
      </c>
      <c r="C664" s="23">
        <v>-9455471.0199999996</v>
      </c>
    </row>
    <row r="665" spans="1:3">
      <c r="A665">
        <v>23001092</v>
      </c>
      <c r="B665" t="s">
        <v>266</v>
      </c>
      <c r="C665" s="23">
        <v>-9577628.3300000001</v>
      </c>
    </row>
    <row r="666" spans="1:3">
      <c r="A666">
        <v>23001131</v>
      </c>
      <c r="B666" t="s">
        <v>1358</v>
      </c>
      <c r="C666" s="23">
        <v>-5937123.9800000004</v>
      </c>
    </row>
    <row r="667" spans="1:3">
      <c r="A667">
        <v>23001141</v>
      </c>
      <c r="B667" t="s">
        <v>1533</v>
      </c>
      <c r="C667" s="23">
        <v>-580614.30000000005</v>
      </c>
    </row>
    <row r="668" spans="1:3">
      <c r="A668">
        <v>23001151</v>
      </c>
      <c r="B668" t="s">
        <v>1632</v>
      </c>
      <c r="C668" s="23">
        <v>-361833.15</v>
      </c>
    </row>
    <row r="669" spans="1:3">
      <c r="A669">
        <v>23001231</v>
      </c>
      <c r="B669" t="s">
        <v>1514</v>
      </c>
      <c r="C669" s="23">
        <v>-1622062.77</v>
      </c>
    </row>
    <row r="670" spans="1:3">
      <c r="A670">
        <v>23002011</v>
      </c>
      <c r="B670" t="s">
        <v>1000</v>
      </c>
      <c r="C670" s="23">
        <v>-834161.82</v>
      </c>
    </row>
    <row r="671" spans="1:3">
      <c r="A671">
        <v>23002012</v>
      </c>
      <c r="B671" t="s">
        <v>944</v>
      </c>
      <c r="C671" s="23">
        <v>362636.75</v>
      </c>
    </row>
    <row r="672" spans="1:3">
      <c r="A672">
        <v>23002032</v>
      </c>
      <c r="B672" t="s">
        <v>23</v>
      </c>
      <c r="C672" s="23">
        <v>157517.5</v>
      </c>
    </row>
    <row r="673" spans="1:3">
      <c r="A673">
        <v>23002041</v>
      </c>
      <c r="B673" t="s">
        <v>623</v>
      </c>
      <c r="C673" s="23">
        <v>-8624443.9700000007</v>
      </c>
    </row>
    <row r="674" spans="1:3">
      <c r="A674">
        <v>23002061</v>
      </c>
      <c r="B674" t="s">
        <v>24</v>
      </c>
      <c r="C674" s="23">
        <v>84429</v>
      </c>
    </row>
    <row r="675" spans="1:3">
      <c r="A675">
        <v>23002071</v>
      </c>
      <c r="B675" t="s">
        <v>16</v>
      </c>
      <c r="C675" s="23">
        <v>250045.14</v>
      </c>
    </row>
    <row r="676" spans="1:3">
      <c r="A676">
        <v>23002072</v>
      </c>
      <c r="B676" t="s">
        <v>1538</v>
      </c>
      <c r="C676" s="23">
        <v>1848310.3</v>
      </c>
    </row>
    <row r="677" spans="1:3">
      <c r="A677">
        <v>23002091</v>
      </c>
      <c r="B677" t="s">
        <v>267</v>
      </c>
      <c r="C677" s="23">
        <v>-334474.14</v>
      </c>
    </row>
    <row r="678" spans="1:3">
      <c r="A678">
        <v>23002092</v>
      </c>
      <c r="B678" t="s">
        <v>268</v>
      </c>
      <c r="C678" s="23">
        <v>-2005827.8</v>
      </c>
    </row>
    <row r="679" spans="1:3">
      <c r="A679">
        <v>23108323</v>
      </c>
      <c r="B679" t="s">
        <v>54</v>
      </c>
      <c r="C679" s="23">
        <v>-12000000</v>
      </c>
    </row>
    <row r="680" spans="1:3">
      <c r="A680">
        <v>23108383</v>
      </c>
      <c r="B680" t="s">
        <v>509</v>
      </c>
      <c r="C680" s="23">
        <v>-10000000</v>
      </c>
    </row>
    <row r="681" spans="1:3">
      <c r="A681">
        <v>23200011</v>
      </c>
      <c r="B681" t="s">
        <v>957</v>
      </c>
      <c r="C681" s="23">
        <v>-6378266.75</v>
      </c>
    </row>
    <row r="682" spans="1:3">
      <c r="A682">
        <v>23200031</v>
      </c>
      <c r="B682" t="s">
        <v>198</v>
      </c>
      <c r="C682" s="23">
        <v>-22317020.449999999</v>
      </c>
    </row>
    <row r="683" spans="1:3">
      <c r="A683">
        <v>23200033</v>
      </c>
      <c r="B683" t="s">
        <v>199</v>
      </c>
      <c r="C683" s="23">
        <v>-279473.15999999997</v>
      </c>
    </row>
    <row r="684" spans="1:3">
      <c r="A684">
        <v>23200041</v>
      </c>
      <c r="B684" t="s">
        <v>406</v>
      </c>
      <c r="C684" s="23">
        <v>-8787367</v>
      </c>
    </row>
    <row r="685" spans="1:3">
      <c r="A685">
        <v>23200051</v>
      </c>
      <c r="B685" t="s">
        <v>407</v>
      </c>
      <c r="C685" s="23">
        <v>-1398464.19</v>
      </c>
    </row>
    <row r="686" spans="1:3">
      <c r="A686">
        <v>23200061</v>
      </c>
      <c r="B686" t="s">
        <v>169</v>
      </c>
      <c r="C686" s="23">
        <v>-14703609.609999999</v>
      </c>
    </row>
    <row r="687" spans="1:3">
      <c r="A687">
        <v>23200071</v>
      </c>
      <c r="B687" t="s">
        <v>1019</v>
      </c>
      <c r="C687" s="23">
        <v>-1429565.66</v>
      </c>
    </row>
    <row r="688" spans="1:3">
      <c r="A688">
        <v>23200081</v>
      </c>
      <c r="B688" t="s">
        <v>1020</v>
      </c>
      <c r="C688" s="23">
        <v>-3687581.49</v>
      </c>
    </row>
    <row r="689" spans="1:3">
      <c r="A689">
        <v>23200101</v>
      </c>
      <c r="B689" t="s">
        <v>403</v>
      </c>
      <c r="C689" s="23">
        <v>-737144</v>
      </c>
    </row>
    <row r="690" spans="1:3">
      <c r="A690">
        <v>23200103</v>
      </c>
      <c r="B690" t="s">
        <v>50</v>
      </c>
      <c r="C690" s="23">
        <v>-62777.22</v>
      </c>
    </row>
    <row r="691" spans="1:3">
      <c r="A691">
        <v>23200111</v>
      </c>
      <c r="B691" t="s">
        <v>1021</v>
      </c>
      <c r="C691" s="23">
        <v>-558296.47</v>
      </c>
    </row>
    <row r="692" spans="1:3">
      <c r="A692">
        <v>23200121</v>
      </c>
      <c r="B692" t="s">
        <v>890</v>
      </c>
      <c r="C692" s="23">
        <v>-204208.97</v>
      </c>
    </row>
    <row r="693" spans="1:3">
      <c r="A693">
        <v>23200153</v>
      </c>
      <c r="B693" t="s">
        <v>1843</v>
      </c>
      <c r="C693">
        <v>-0.03</v>
      </c>
    </row>
    <row r="694" spans="1:3">
      <c r="A694">
        <v>23200222</v>
      </c>
      <c r="B694" t="s">
        <v>120</v>
      </c>
      <c r="C694" s="23">
        <v>-10556641.5</v>
      </c>
    </row>
    <row r="695" spans="1:3">
      <c r="A695">
        <v>23200242</v>
      </c>
      <c r="B695" t="s">
        <v>922</v>
      </c>
      <c r="C695" s="23">
        <v>-47748715.600000001</v>
      </c>
    </row>
    <row r="696" spans="1:3">
      <c r="A696">
        <v>23200333</v>
      </c>
      <c r="B696" t="s">
        <v>528</v>
      </c>
      <c r="C696" s="23">
        <v>-13139533.470000001</v>
      </c>
    </row>
    <row r="697" spans="1:3">
      <c r="A697">
        <v>23200483</v>
      </c>
      <c r="B697" t="s">
        <v>324</v>
      </c>
      <c r="C697" s="23">
        <v>-15652898.59</v>
      </c>
    </row>
    <row r="698" spans="1:3">
      <c r="A698">
        <v>23200493</v>
      </c>
      <c r="B698" t="s">
        <v>1892</v>
      </c>
      <c r="C698" s="23">
        <v>-68985.09</v>
      </c>
    </row>
    <row r="699" spans="1:3">
      <c r="A699">
        <v>23200543</v>
      </c>
      <c r="B699" t="s">
        <v>364</v>
      </c>
      <c r="C699" s="23">
        <v>-68942355.109999999</v>
      </c>
    </row>
    <row r="700" spans="1:3">
      <c r="A700">
        <v>23200643</v>
      </c>
      <c r="B700" t="s">
        <v>315</v>
      </c>
      <c r="C700" s="23">
        <v>-6727845.9800000004</v>
      </c>
    </row>
    <row r="701" spans="1:3">
      <c r="A701">
        <v>23200653</v>
      </c>
      <c r="B701" t="s">
        <v>917</v>
      </c>
      <c r="C701" s="23">
        <v>-1333761.6399999999</v>
      </c>
    </row>
    <row r="702" spans="1:3">
      <c r="A702">
        <v>23200693</v>
      </c>
      <c r="B702" t="s">
        <v>699</v>
      </c>
      <c r="C702">
        <v>662.61</v>
      </c>
    </row>
    <row r="703" spans="1:3">
      <c r="A703">
        <v>23200723</v>
      </c>
      <c r="B703" t="s">
        <v>106</v>
      </c>
      <c r="C703" s="23">
        <v>1357.5</v>
      </c>
    </row>
    <row r="704" spans="1:3">
      <c r="A704">
        <v>23200733</v>
      </c>
      <c r="B704" t="s">
        <v>107</v>
      </c>
      <c r="C704" s="23">
        <v>-1491.96</v>
      </c>
    </row>
    <row r="705" spans="1:3">
      <c r="A705">
        <v>23200743</v>
      </c>
      <c r="B705" t="s">
        <v>1040</v>
      </c>
      <c r="C705">
        <v>-424.61</v>
      </c>
    </row>
    <row r="706" spans="1:3">
      <c r="A706">
        <v>23200753</v>
      </c>
      <c r="B706" t="s">
        <v>903</v>
      </c>
      <c r="C706">
        <v>-35.51</v>
      </c>
    </row>
    <row r="707" spans="1:3">
      <c r="A707">
        <v>23200763</v>
      </c>
      <c r="B707" t="s">
        <v>1039</v>
      </c>
      <c r="C707" s="23">
        <v>-1074.81</v>
      </c>
    </row>
    <row r="708" spans="1:3">
      <c r="A708">
        <v>23200773</v>
      </c>
      <c r="B708" t="s">
        <v>575</v>
      </c>
      <c r="C708" s="23">
        <v>-11260.27</v>
      </c>
    </row>
    <row r="709" spans="1:3">
      <c r="A709">
        <v>23200803</v>
      </c>
      <c r="B709" t="s">
        <v>1572</v>
      </c>
      <c r="C709" s="23">
        <v>-115625</v>
      </c>
    </row>
    <row r="710" spans="1:3">
      <c r="A710">
        <v>23201003</v>
      </c>
      <c r="B710" t="s">
        <v>392</v>
      </c>
      <c r="C710" s="23">
        <v>-22445288.27</v>
      </c>
    </row>
    <row r="711" spans="1:3">
      <c r="A711">
        <v>23201013</v>
      </c>
      <c r="B711" t="s">
        <v>752</v>
      </c>
      <c r="C711" s="23">
        <v>-7057818.2199999997</v>
      </c>
    </row>
    <row r="712" spans="1:3">
      <c r="A712">
        <v>23201033</v>
      </c>
      <c r="B712" t="s">
        <v>598</v>
      </c>
      <c r="C712" s="23">
        <v>-163277.26999999999</v>
      </c>
    </row>
    <row r="713" spans="1:3">
      <c r="A713">
        <v>23201043</v>
      </c>
      <c r="B713" t="s">
        <v>240</v>
      </c>
      <c r="C713" s="23">
        <v>-150604.09</v>
      </c>
    </row>
    <row r="714" spans="1:3">
      <c r="A714">
        <v>23201073</v>
      </c>
      <c r="B714" t="s">
        <v>661</v>
      </c>
      <c r="C714">
        <v>25.64</v>
      </c>
    </row>
    <row r="715" spans="1:3">
      <c r="A715">
        <v>23201113</v>
      </c>
      <c r="B715" t="s">
        <v>282</v>
      </c>
      <c r="C715" s="23">
        <v>3114.94</v>
      </c>
    </row>
    <row r="716" spans="1:3">
      <c r="A716">
        <v>23201153</v>
      </c>
      <c r="B716" t="s">
        <v>1601</v>
      </c>
      <c r="C716" s="23">
        <v>1593.54</v>
      </c>
    </row>
    <row r="717" spans="1:3">
      <c r="A717">
        <v>23201163</v>
      </c>
      <c r="B717" t="s">
        <v>1602</v>
      </c>
      <c r="C717" s="23">
        <v>-6685.18</v>
      </c>
    </row>
    <row r="718" spans="1:3">
      <c r="A718">
        <v>23201173</v>
      </c>
      <c r="B718" t="s">
        <v>238</v>
      </c>
      <c r="C718" s="23">
        <v>15718.54</v>
      </c>
    </row>
    <row r="719" spans="1:3">
      <c r="A719">
        <v>23201193</v>
      </c>
      <c r="B719" t="s">
        <v>1603</v>
      </c>
      <c r="C719" s="23">
        <v>-24247.72</v>
      </c>
    </row>
    <row r="720" spans="1:3">
      <c r="A720">
        <v>23201203</v>
      </c>
      <c r="B720" t="s">
        <v>1604</v>
      </c>
      <c r="C720" s="23">
        <v>-4201.3599999999997</v>
      </c>
    </row>
    <row r="721" spans="1:3">
      <c r="A721">
        <v>23201251</v>
      </c>
      <c r="B721" t="s">
        <v>1539</v>
      </c>
      <c r="C721" s="23">
        <v>-316812</v>
      </c>
    </row>
    <row r="722" spans="1:3">
      <c r="A722">
        <v>23202183</v>
      </c>
      <c r="B722" t="s">
        <v>642</v>
      </c>
      <c r="C722" s="23">
        <v>-32393.57</v>
      </c>
    </row>
    <row r="723" spans="1:3">
      <c r="A723">
        <v>23300043</v>
      </c>
      <c r="B723" t="s">
        <v>520</v>
      </c>
      <c r="C723" s="23">
        <v>-28932785.219999999</v>
      </c>
    </row>
    <row r="724" spans="1:3">
      <c r="A724">
        <v>23500003</v>
      </c>
      <c r="B724" t="s">
        <v>1620</v>
      </c>
      <c r="C724" s="23">
        <v>-22346163.68</v>
      </c>
    </row>
    <row r="725" spans="1:3">
      <c r="A725">
        <v>23500011</v>
      </c>
      <c r="B725" t="s">
        <v>498</v>
      </c>
      <c r="C725" s="23">
        <v>-2637953.81</v>
      </c>
    </row>
    <row r="726" spans="1:3">
      <c r="A726">
        <v>23500141</v>
      </c>
      <c r="B726" t="s">
        <v>720</v>
      </c>
      <c r="C726">
        <v>-500</v>
      </c>
    </row>
    <row r="727" spans="1:3">
      <c r="A727">
        <v>23600021</v>
      </c>
      <c r="B727" t="s">
        <v>1395</v>
      </c>
      <c r="C727" s="23">
        <v>-3932361.62</v>
      </c>
    </row>
    <row r="728" spans="1:3">
      <c r="A728">
        <v>23600022</v>
      </c>
      <c r="B728" t="s">
        <v>1396</v>
      </c>
      <c r="C728" s="23">
        <v>-1393339.8</v>
      </c>
    </row>
    <row r="729" spans="1:3">
      <c r="A729">
        <v>23600033</v>
      </c>
      <c r="B729" t="s">
        <v>1028</v>
      </c>
      <c r="C729">
        <v>392.08</v>
      </c>
    </row>
    <row r="730" spans="1:3">
      <c r="A730">
        <v>23600063</v>
      </c>
      <c r="B730" t="s">
        <v>475</v>
      </c>
      <c r="C730">
        <v>-88.15</v>
      </c>
    </row>
    <row r="731" spans="1:3">
      <c r="A731">
        <v>23600201</v>
      </c>
      <c r="B731" t="s">
        <v>231</v>
      </c>
      <c r="C731" s="23">
        <v>-38795778.5</v>
      </c>
    </row>
    <row r="732" spans="1:3">
      <c r="A732">
        <v>23600211</v>
      </c>
      <c r="B732" t="s">
        <v>232</v>
      </c>
      <c r="C732" s="23">
        <v>-8029432.9699999997</v>
      </c>
    </row>
    <row r="733" spans="1:3">
      <c r="A733">
        <v>23600213</v>
      </c>
      <c r="B733" t="s">
        <v>991</v>
      </c>
      <c r="C733" s="23">
        <v>-6806.41</v>
      </c>
    </row>
    <row r="734" spans="1:3">
      <c r="A734">
        <v>23600221</v>
      </c>
      <c r="B734" t="s">
        <v>348</v>
      </c>
      <c r="C734" s="23">
        <v>-201193</v>
      </c>
    </row>
    <row r="735" spans="1:3">
      <c r="A735">
        <v>23600232</v>
      </c>
      <c r="B735" t="s">
        <v>233</v>
      </c>
      <c r="C735" s="23">
        <v>-18129365.190000001</v>
      </c>
    </row>
    <row r="736" spans="1:3">
      <c r="A736">
        <v>23600351</v>
      </c>
      <c r="B736" t="s">
        <v>898</v>
      </c>
      <c r="C736" s="23">
        <v>-5757930.8899999997</v>
      </c>
    </row>
    <row r="737" spans="1:3">
      <c r="A737">
        <v>23600391</v>
      </c>
      <c r="B737" t="s">
        <v>369</v>
      </c>
      <c r="C737" s="23">
        <v>-133202.70000000001</v>
      </c>
    </row>
    <row r="738" spans="1:3">
      <c r="A738">
        <v>23600431</v>
      </c>
      <c r="B738" t="s">
        <v>1920</v>
      </c>
      <c r="C738" s="23">
        <v>-1120.22</v>
      </c>
    </row>
    <row r="739" spans="1:3">
      <c r="A739">
        <v>23600471</v>
      </c>
      <c r="B739" t="s">
        <v>986</v>
      </c>
      <c r="C739" s="23">
        <v>-2690874.68</v>
      </c>
    </row>
    <row r="740" spans="1:3">
      <c r="A740">
        <v>23600552</v>
      </c>
      <c r="B740" t="s">
        <v>986</v>
      </c>
      <c r="C740" s="23">
        <v>-1551670.29</v>
      </c>
    </row>
    <row r="741" spans="1:3">
      <c r="A741">
        <v>23600602</v>
      </c>
      <c r="B741" t="s">
        <v>987</v>
      </c>
      <c r="C741" s="23">
        <v>-2003821</v>
      </c>
    </row>
    <row r="742" spans="1:3">
      <c r="A742">
        <v>23601003</v>
      </c>
      <c r="B742" t="s">
        <v>935</v>
      </c>
      <c r="C742" s="23">
        <v>-25018.98</v>
      </c>
    </row>
    <row r="743" spans="1:3">
      <c r="A743">
        <v>23601013</v>
      </c>
      <c r="B743" t="s">
        <v>1397</v>
      </c>
      <c r="C743" s="23">
        <v>-80561.38</v>
      </c>
    </row>
    <row r="744" spans="1:3">
      <c r="A744">
        <v>23601023</v>
      </c>
      <c r="B744" t="s">
        <v>334</v>
      </c>
      <c r="C744" s="23">
        <v>-3214.46</v>
      </c>
    </row>
    <row r="745" spans="1:3">
      <c r="A745">
        <v>23601043</v>
      </c>
      <c r="B745" t="s">
        <v>992</v>
      </c>
      <c r="C745" s="23">
        <v>-1165.42</v>
      </c>
    </row>
    <row r="746" spans="1:3">
      <c r="A746">
        <v>23700323</v>
      </c>
      <c r="B746" t="s">
        <v>923</v>
      </c>
      <c r="C746" s="23">
        <v>-275625</v>
      </c>
    </row>
    <row r="747" spans="1:3">
      <c r="A747">
        <v>23700333</v>
      </c>
      <c r="B747" t="s">
        <v>924</v>
      </c>
      <c r="C747" s="23">
        <v>-55200.15</v>
      </c>
    </row>
    <row r="748" spans="1:3">
      <c r="A748">
        <v>23700363</v>
      </c>
      <c r="B748" t="s">
        <v>925</v>
      </c>
      <c r="C748" s="23">
        <v>-402187.5</v>
      </c>
    </row>
    <row r="749" spans="1:3">
      <c r="A749">
        <v>23700383</v>
      </c>
      <c r="B749" t="s">
        <v>88</v>
      </c>
      <c r="C749" s="23">
        <v>-54000</v>
      </c>
    </row>
    <row r="750" spans="1:3">
      <c r="A750">
        <v>23700713</v>
      </c>
      <c r="B750" t="s">
        <v>596</v>
      </c>
      <c r="C750" s="23">
        <v>-64790.29</v>
      </c>
    </row>
    <row r="751" spans="1:3">
      <c r="A751">
        <v>23700813</v>
      </c>
      <c r="B751" t="s">
        <v>180</v>
      </c>
      <c r="C751" s="23">
        <v>-291666.5</v>
      </c>
    </row>
    <row r="752" spans="1:3">
      <c r="A752">
        <v>23700823</v>
      </c>
      <c r="B752" t="s">
        <v>48</v>
      </c>
      <c r="C752" s="23">
        <v>-1684999.83</v>
      </c>
    </row>
    <row r="753" spans="1:3">
      <c r="A753">
        <v>23700841</v>
      </c>
      <c r="B753" t="s">
        <v>648</v>
      </c>
      <c r="C753" s="23">
        <v>-233257.36</v>
      </c>
    </row>
    <row r="754" spans="1:3">
      <c r="A754">
        <v>23700873</v>
      </c>
      <c r="B754" t="s">
        <v>1029</v>
      </c>
      <c r="C754" s="23">
        <v>-2632500</v>
      </c>
    </row>
    <row r="755" spans="1:3">
      <c r="A755">
        <v>23700963</v>
      </c>
      <c r="B755" t="s">
        <v>1050</v>
      </c>
      <c r="C755" s="23">
        <v>-5749535</v>
      </c>
    </row>
    <row r="756" spans="1:3">
      <c r="A756">
        <v>23700973</v>
      </c>
      <c r="B756" t="s">
        <v>1051</v>
      </c>
      <c r="C756" s="23">
        <v>-5015625</v>
      </c>
    </row>
    <row r="757" spans="1:3">
      <c r="A757">
        <v>23700993</v>
      </c>
      <c r="B757" t="s">
        <v>936</v>
      </c>
      <c r="C757" s="23">
        <v>-649625</v>
      </c>
    </row>
    <row r="758" spans="1:3">
      <c r="A758">
        <v>23701013</v>
      </c>
      <c r="B758" t="s">
        <v>521</v>
      </c>
      <c r="C758" s="23">
        <v>-14956.96</v>
      </c>
    </row>
    <row r="759" spans="1:3">
      <c r="A759">
        <v>23701023</v>
      </c>
      <c r="B759" t="s">
        <v>522</v>
      </c>
      <c r="C759" s="23">
        <v>-6349804.4900000002</v>
      </c>
    </row>
    <row r="760" spans="1:3">
      <c r="A760">
        <v>23701033</v>
      </c>
      <c r="B760" t="s">
        <v>1015</v>
      </c>
      <c r="C760" s="23">
        <v>-2405033.33</v>
      </c>
    </row>
    <row r="761" spans="1:3">
      <c r="A761">
        <v>23701053</v>
      </c>
      <c r="B761" t="s">
        <v>1037</v>
      </c>
      <c r="C761" s="23">
        <v>-7264583.4500000002</v>
      </c>
    </row>
    <row r="762" spans="1:3">
      <c r="A762">
        <v>23701063</v>
      </c>
      <c r="B762" t="s">
        <v>1059</v>
      </c>
      <c r="C762" s="23">
        <v>-108349.72</v>
      </c>
    </row>
    <row r="763" spans="1:3">
      <c r="A763">
        <v>23701113</v>
      </c>
      <c r="B763" t="s">
        <v>209</v>
      </c>
      <c r="C763" s="23">
        <v>-1679125</v>
      </c>
    </row>
    <row r="764" spans="1:3">
      <c r="A764">
        <v>23701123</v>
      </c>
      <c r="B764" t="s">
        <v>1158</v>
      </c>
      <c r="C764" s="23">
        <v>-2458850.7799999998</v>
      </c>
    </row>
    <row r="765" spans="1:3">
      <c r="A765">
        <v>23701133</v>
      </c>
      <c r="B765" t="s">
        <v>1154</v>
      </c>
      <c r="C765" s="23">
        <v>-4242944.26</v>
      </c>
    </row>
    <row r="766" spans="1:3">
      <c r="A766">
        <v>23701143</v>
      </c>
      <c r="B766" t="s">
        <v>1222</v>
      </c>
      <c r="C766" s="23">
        <v>-798716.66</v>
      </c>
    </row>
    <row r="767" spans="1:3">
      <c r="A767">
        <v>23701153</v>
      </c>
      <c r="B767" t="s">
        <v>1319</v>
      </c>
      <c r="C767" s="23">
        <v>-5111416.67</v>
      </c>
    </row>
    <row r="768" spans="1:3">
      <c r="A768">
        <v>23701163</v>
      </c>
      <c r="B768" t="s">
        <v>1320</v>
      </c>
      <c r="C768" s="23">
        <v>-975250</v>
      </c>
    </row>
    <row r="769" spans="1:3">
      <c r="A769">
        <v>23701173</v>
      </c>
      <c r="B769" t="s">
        <v>1628</v>
      </c>
      <c r="C769" s="23">
        <v>-24427.55</v>
      </c>
    </row>
    <row r="770" spans="1:3">
      <c r="A770">
        <v>23701183</v>
      </c>
      <c r="B770" t="s">
        <v>1659</v>
      </c>
      <c r="C770" s="23">
        <v>-914989.83</v>
      </c>
    </row>
    <row r="771" spans="1:3">
      <c r="A771">
        <v>23701193</v>
      </c>
      <c r="B771" t="s">
        <v>1660</v>
      </c>
      <c r="C771" s="23">
        <v>-158600</v>
      </c>
    </row>
    <row r="772" spans="1:3">
      <c r="A772">
        <v>24100063</v>
      </c>
      <c r="B772" t="s">
        <v>1030</v>
      </c>
      <c r="C772" s="23">
        <v>13216.59</v>
      </c>
    </row>
    <row r="773" spans="1:3">
      <c r="A773">
        <v>24100173</v>
      </c>
      <c r="B773" t="s">
        <v>1030</v>
      </c>
      <c r="C773" s="23">
        <v>-16907.64</v>
      </c>
    </row>
    <row r="774" spans="1:3">
      <c r="A774">
        <v>24100212</v>
      </c>
      <c r="B774" t="s">
        <v>611</v>
      </c>
      <c r="C774" s="23">
        <v>-1838118.9</v>
      </c>
    </row>
    <row r="775" spans="1:3">
      <c r="A775">
        <v>24200011</v>
      </c>
      <c r="B775" t="s">
        <v>1357</v>
      </c>
      <c r="C775" s="23">
        <v>-59525.65</v>
      </c>
    </row>
    <row r="776" spans="1:3">
      <c r="A776">
        <v>24200041</v>
      </c>
      <c r="B776" t="s">
        <v>624</v>
      </c>
      <c r="C776" s="23">
        <v>-436490</v>
      </c>
    </row>
    <row r="777" spans="1:3">
      <c r="A777">
        <v>24200061</v>
      </c>
      <c r="B777" t="s">
        <v>1606</v>
      </c>
      <c r="C777" s="23">
        <v>-780853.13</v>
      </c>
    </row>
    <row r="778" spans="1:3">
      <c r="A778">
        <v>24200103</v>
      </c>
      <c r="B778" t="s">
        <v>1509</v>
      </c>
      <c r="C778" s="23">
        <v>-25000</v>
      </c>
    </row>
    <row r="779" spans="1:3">
      <c r="A779">
        <v>24200451</v>
      </c>
      <c r="B779" t="s">
        <v>1205</v>
      </c>
      <c r="C779" s="23">
        <v>-615700.85</v>
      </c>
    </row>
    <row r="780" spans="1:3">
      <c r="A780">
        <v>24200461</v>
      </c>
      <c r="B780" t="s">
        <v>1528</v>
      </c>
      <c r="C780" s="23">
        <v>-4185567.27</v>
      </c>
    </row>
    <row r="781" spans="1:3">
      <c r="A781">
        <v>24200511</v>
      </c>
      <c r="B781" t="s">
        <v>551</v>
      </c>
      <c r="C781" s="23">
        <v>-3477016.24</v>
      </c>
    </row>
    <row r="782" spans="1:3">
      <c r="A782">
        <v>24200521</v>
      </c>
      <c r="B782" t="s">
        <v>1731</v>
      </c>
      <c r="C782" s="23">
        <v>-80899.039999999994</v>
      </c>
    </row>
    <row r="783" spans="1:3">
      <c r="A783">
        <v>24200541</v>
      </c>
      <c r="B783" t="s">
        <v>660</v>
      </c>
      <c r="C783" s="23">
        <v>-46672.02</v>
      </c>
    </row>
    <row r="784" spans="1:3">
      <c r="A784">
        <v>24200551</v>
      </c>
      <c r="B784" t="s">
        <v>15</v>
      </c>
      <c r="C784" s="23">
        <v>-46672.02</v>
      </c>
    </row>
    <row r="785" spans="1:3">
      <c r="A785">
        <v>24200561</v>
      </c>
      <c r="B785" t="s">
        <v>424</v>
      </c>
      <c r="C785" s="23">
        <v>-7981.2</v>
      </c>
    </row>
    <row r="786" spans="1:3">
      <c r="A786">
        <v>24200571</v>
      </c>
      <c r="B786" t="s">
        <v>190</v>
      </c>
      <c r="C786" s="23">
        <v>-7981.2</v>
      </c>
    </row>
    <row r="787" spans="1:3">
      <c r="A787">
        <v>24200611</v>
      </c>
      <c r="B787" t="s">
        <v>1188</v>
      </c>
      <c r="C787" s="23">
        <v>-57416.67</v>
      </c>
    </row>
    <row r="788" spans="1:3">
      <c r="A788">
        <v>24200622</v>
      </c>
      <c r="B788" t="s">
        <v>391</v>
      </c>
      <c r="C788" s="23">
        <v>-1512727.88</v>
      </c>
    </row>
    <row r="789" spans="1:3">
      <c r="A789">
        <v>24200633</v>
      </c>
      <c r="B789" t="s">
        <v>1841</v>
      </c>
      <c r="C789" s="23">
        <v>-1705008.79</v>
      </c>
    </row>
    <row r="790" spans="1:3">
      <c r="A790">
        <v>24200651</v>
      </c>
      <c r="B790" t="s">
        <v>721</v>
      </c>
      <c r="C790" s="23">
        <v>-26000</v>
      </c>
    </row>
    <row r="791" spans="1:3">
      <c r="A791">
        <v>24200653</v>
      </c>
      <c r="B791" t="s">
        <v>928</v>
      </c>
      <c r="C791" s="23">
        <v>-939173.92</v>
      </c>
    </row>
    <row r="792" spans="1:3">
      <c r="A792">
        <v>24200661</v>
      </c>
      <c r="B792" t="s">
        <v>722</v>
      </c>
      <c r="C792" s="23">
        <v>-242240.95</v>
      </c>
    </row>
    <row r="793" spans="1:3">
      <c r="A793">
        <v>24200671</v>
      </c>
      <c r="B793" t="s">
        <v>723</v>
      </c>
      <c r="C793" s="23">
        <v>-71742.649999999994</v>
      </c>
    </row>
    <row r="794" spans="1:3">
      <c r="A794">
        <v>24200681</v>
      </c>
      <c r="B794" t="s">
        <v>724</v>
      </c>
      <c r="C794" s="23">
        <v>-71742.649999999994</v>
      </c>
    </row>
    <row r="795" spans="1:3">
      <c r="A795">
        <v>24200811</v>
      </c>
      <c r="B795" t="s">
        <v>558</v>
      </c>
      <c r="C795" s="23">
        <v>-150302</v>
      </c>
    </row>
    <row r="796" spans="1:3">
      <c r="A796">
        <v>24200821</v>
      </c>
      <c r="B796" t="s">
        <v>559</v>
      </c>
      <c r="C796" s="23">
        <v>-150270</v>
      </c>
    </row>
    <row r="797" spans="1:3">
      <c r="A797">
        <v>24200831</v>
      </c>
      <c r="B797" t="s">
        <v>560</v>
      </c>
      <c r="C797" s="23">
        <v>-76272.2</v>
      </c>
    </row>
    <row r="798" spans="1:3">
      <c r="A798">
        <v>24200841</v>
      </c>
      <c r="B798" t="s">
        <v>1122</v>
      </c>
      <c r="C798" s="23">
        <v>-323168.90000000002</v>
      </c>
    </row>
    <row r="799" spans="1:3">
      <c r="A799">
        <v>24200851</v>
      </c>
      <c r="B799" t="s">
        <v>766</v>
      </c>
      <c r="C799" s="23">
        <v>-250742</v>
      </c>
    </row>
    <row r="800" spans="1:3">
      <c r="A800">
        <v>24200871</v>
      </c>
      <c r="B800" t="s">
        <v>1220</v>
      </c>
      <c r="C800" s="23">
        <v>-99076.05</v>
      </c>
    </row>
    <row r="801" spans="1:3">
      <c r="A801">
        <v>24200881</v>
      </c>
      <c r="B801" t="s">
        <v>1471</v>
      </c>
      <c r="C801" s="23">
        <v>-194202</v>
      </c>
    </row>
    <row r="802" spans="1:3">
      <c r="A802">
        <v>24200891</v>
      </c>
      <c r="B802" t="s">
        <v>1193</v>
      </c>
      <c r="C802" s="23">
        <v>-156123.38</v>
      </c>
    </row>
    <row r="803" spans="1:3">
      <c r="A803">
        <v>24200901</v>
      </c>
      <c r="B803" t="s">
        <v>1304</v>
      </c>
      <c r="C803" s="23">
        <v>-163563</v>
      </c>
    </row>
    <row r="804" spans="1:3">
      <c r="A804">
        <v>24200911</v>
      </c>
      <c r="B804" t="s">
        <v>1194</v>
      </c>
      <c r="C804" s="23">
        <v>-16724.07</v>
      </c>
    </row>
    <row r="805" spans="1:3">
      <c r="A805">
        <v>24200921</v>
      </c>
      <c r="B805" t="s">
        <v>557</v>
      </c>
      <c r="C805" s="23">
        <v>-2557282.2400000002</v>
      </c>
    </row>
    <row r="806" spans="1:3">
      <c r="A806">
        <v>24200931</v>
      </c>
      <c r="B806" t="s">
        <v>561</v>
      </c>
      <c r="C806" s="23">
        <v>-80221.990000000005</v>
      </c>
    </row>
    <row r="807" spans="1:3">
      <c r="A807">
        <v>24200941</v>
      </c>
      <c r="B807" t="s">
        <v>1497</v>
      </c>
      <c r="C807" s="23">
        <v>-67986</v>
      </c>
    </row>
    <row r="808" spans="1:3">
      <c r="A808">
        <v>24200951</v>
      </c>
      <c r="B808" t="s">
        <v>1307</v>
      </c>
      <c r="C808" s="23">
        <v>-201753.7</v>
      </c>
    </row>
    <row r="809" spans="1:3">
      <c r="A809">
        <v>24200961</v>
      </c>
      <c r="B809" t="s">
        <v>1305</v>
      </c>
      <c r="C809" s="23">
        <v>-1978034.52</v>
      </c>
    </row>
    <row r="810" spans="1:3">
      <c r="A810">
        <v>24200971</v>
      </c>
      <c r="B810" t="s">
        <v>562</v>
      </c>
      <c r="C810" s="23">
        <v>-101346.71</v>
      </c>
    </row>
    <row r="811" spans="1:3">
      <c r="A811">
        <v>24200991</v>
      </c>
      <c r="B811" t="s">
        <v>1363</v>
      </c>
      <c r="C811" s="23">
        <v>-2501.0500000000002</v>
      </c>
    </row>
    <row r="812" spans="1:3">
      <c r="A812">
        <v>24201031</v>
      </c>
      <c r="B812" t="s">
        <v>1472</v>
      </c>
      <c r="C812" s="23">
        <v>-124787.01</v>
      </c>
    </row>
    <row r="813" spans="1:3">
      <c r="A813">
        <v>24201041</v>
      </c>
      <c r="B813" t="s">
        <v>1473</v>
      </c>
      <c r="C813" s="23">
        <v>-16944</v>
      </c>
    </row>
    <row r="814" spans="1:3">
      <c r="A814">
        <v>24300013</v>
      </c>
      <c r="B814" t="s">
        <v>1251</v>
      </c>
      <c r="C814" s="23">
        <v>-7578087.7199999997</v>
      </c>
    </row>
    <row r="815" spans="1:3">
      <c r="A815">
        <v>24400001</v>
      </c>
      <c r="B815" t="s">
        <v>1484</v>
      </c>
      <c r="C815" s="23">
        <v>-33617693.939999998</v>
      </c>
    </row>
    <row r="816" spans="1:3">
      <c r="A816">
        <v>24400002</v>
      </c>
      <c r="B816" t="s">
        <v>1485</v>
      </c>
      <c r="C816" s="23">
        <v>-27744703.280000001</v>
      </c>
    </row>
    <row r="817" spans="1:3">
      <c r="A817">
        <v>24400011</v>
      </c>
      <c r="B817" t="s">
        <v>1486</v>
      </c>
      <c r="C817" s="23">
        <v>-19691988.129999999</v>
      </c>
    </row>
    <row r="818" spans="1:3">
      <c r="A818">
        <v>24400012</v>
      </c>
      <c r="B818" t="s">
        <v>1487</v>
      </c>
      <c r="C818" s="23">
        <v>-12317399.119999999</v>
      </c>
    </row>
    <row r="819" spans="1:3">
      <c r="A819">
        <v>24500111</v>
      </c>
      <c r="B819" t="s">
        <v>1392</v>
      </c>
      <c r="C819" s="23">
        <v>-2014419.07</v>
      </c>
    </row>
    <row r="820" spans="1:3">
      <c r="A820">
        <v>25200121</v>
      </c>
      <c r="B820" t="s">
        <v>1018</v>
      </c>
      <c r="C820" s="23">
        <v>-229923.3</v>
      </c>
    </row>
    <row r="821" spans="1:3">
      <c r="A821">
        <v>25200122</v>
      </c>
      <c r="B821" t="s">
        <v>583</v>
      </c>
      <c r="C821" s="23">
        <v>-16384</v>
      </c>
    </row>
    <row r="822" spans="1:3">
      <c r="A822">
        <v>25200152</v>
      </c>
      <c r="B822" t="s">
        <v>649</v>
      </c>
      <c r="C822" s="23">
        <v>-107354.9</v>
      </c>
    </row>
    <row r="823" spans="1:3">
      <c r="A823">
        <v>25200161</v>
      </c>
      <c r="B823" t="s">
        <v>18</v>
      </c>
      <c r="C823" s="23">
        <v>-6233445.9199999999</v>
      </c>
    </row>
    <row r="824" spans="1:3">
      <c r="A824">
        <v>25200171</v>
      </c>
      <c r="B824" t="s">
        <v>19</v>
      </c>
      <c r="C824" s="23">
        <v>-12148241.199999999</v>
      </c>
    </row>
    <row r="825" spans="1:3">
      <c r="A825">
        <v>25200181</v>
      </c>
      <c r="B825" t="s">
        <v>652</v>
      </c>
      <c r="C825" s="23">
        <v>-26284866.559999999</v>
      </c>
    </row>
    <row r="826" spans="1:3">
      <c r="A826">
        <v>25200202</v>
      </c>
      <c r="B826" t="s">
        <v>702</v>
      </c>
      <c r="C826" s="23">
        <v>-22761780.109999999</v>
      </c>
    </row>
    <row r="827" spans="1:3">
      <c r="A827">
        <v>25200222</v>
      </c>
      <c r="B827" t="s">
        <v>703</v>
      </c>
      <c r="C827" s="23">
        <v>-1013190</v>
      </c>
    </row>
    <row r="828" spans="1:3">
      <c r="A828">
        <v>25200262</v>
      </c>
      <c r="B828" t="s">
        <v>582</v>
      </c>
      <c r="C828" s="23">
        <v>-39367.31</v>
      </c>
    </row>
    <row r="829" spans="1:3">
      <c r="A829">
        <v>25300001</v>
      </c>
      <c r="B829" t="s">
        <v>292</v>
      </c>
      <c r="C829" s="23">
        <v>-124008.28</v>
      </c>
    </row>
    <row r="830" spans="1:3">
      <c r="A830">
        <v>25300011</v>
      </c>
      <c r="B830" t="s">
        <v>539</v>
      </c>
      <c r="C830" s="23">
        <v>-6901</v>
      </c>
    </row>
    <row r="831" spans="1:3">
      <c r="A831">
        <v>25300033</v>
      </c>
      <c r="B831" t="s">
        <v>150</v>
      </c>
      <c r="C831" s="23">
        <v>-11784800.289999999</v>
      </c>
    </row>
    <row r="832" spans="1:3">
      <c r="A832">
        <v>25300071</v>
      </c>
      <c r="B832" t="s">
        <v>1179</v>
      </c>
      <c r="C832" s="23">
        <v>-141190332</v>
      </c>
    </row>
    <row r="833" spans="1:3">
      <c r="A833">
        <v>25300081</v>
      </c>
      <c r="B833" t="s">
        <v>1681</v>
      </c>
      <c r="C833" s="23">
        <v>-1000</v>
      </c>
    </row>
    <row r="834" spans="1:3">
      <c r="A834">
        <v>25300091</v>
      </c>
      <c r="B834" t="s">
        <v>1652</v>
      </c>
      <c r="C834" s="23">
        <v>-3468583.36</v>
      </c>
    </row>
    <row r="835" spans="1:3">
      <c r="A835">
        <v>25300121</v>
      </c>
      <c r="B835" t="s">
        <v>1696</v>
      </c>
      <c r="C835" s="23">
        <v>-872150.03</v>
      </c>
    </row>
    <row r="836" spans="1:3">
      <c r="A836">
        <v>25300141</v>
      </c>
      <c r="B836" t="s">
        <v>388</v>
      </c>
      <c r="C836" s="23">
        <v>-2541638.7200000002</v>
      </c>
    </row>
    <row r="837" spans="1:3">
      <c r="A837">
        <v>25300151</v>
      </c>
      <c r="B837" t="s">
        <v>643</v>
      </c>
      <c r="C837" s="23">
        <v>-8895816.4399999995</v>
      </c>
    </row>
    <row r="838" spans="1:3">
      <c r="A838">
        <v>25300153</v>
      </c>
      <c r="B838" t="s">
        <v>1510</v>
      </c>
      <c r="C838" s="23">
        <v>-125000</v>
      </c>
    </row>
    <row r="839" spans="1:3">
      <c r="A839">
        <v>25300161</v>
      </c>
      <c r="B839" t="s">
        <v>175</v>
      </c>
      <c r="C839" s="23">
        <v>-321237.40000000002</v>
      </c>
    </row>
    <row r="840" spans="1:3">
      <c r="A840">
        <v>25300181</v>
      </c>
      <c r="B840" t="s">
        <v>1175</v>
      </c>
      <c r="C840" s="23">
        <v>-4499287.2699999996</v>
      </c>
    </row>
    <row r="841" spans="1:3">
      <c r="A841">
        <v>25300201</v>
      </c>
      <c r="B841" t="s">
        <v>1176</v>
      </c>
      <c r="C841" s="23">
        <v>-6225121</v>
      </c>
    </row>
    <row r="842" spans="1:3">
      <c r="A842">
        <v>25300212</v>
      </c>
      <c r="B842" t="s">
        <v>491</v>
      </c>
      <c r="C842" s="23">
        <v>-140938.75</v>
      </c>
    </row>
    <row r="843" spans="1:3">
      <c r="A843">
        <v>25300271</v>
      </c>
      <c r="B843" t="s">
        <v>1373</v>
      </c>
      <c r="C843" s="23">
        <v>-2227797.02</v>
      </c>
    </row>
    <row r="844" spans="1:3">
      <c r="A844">
        <v>25300281</v>
      </c>
      <c r="B844" t="s">
        <v>1456</v>
      </c>
      <c r="C844" s="23">
        <v>-502860</v>
      </c>
    </row>
    <row r="845" spans="1:3">
      <c r="A845">
        <v>25300293</v>
      </c>
      <c r="B845" t="s">
        <v>829</v>
      </c>
      <c r="C845" s="23">
        <v>-6096808</v>
      </c>
    </row>
    <row r="846" spans="1:3">
      <c r="A846">
        <v>25300323</v>
      </c>
      <c r="B846" t="s">
        <v>681</v>
      </c>
      <c r="C846" s="23">
        <v>-70413.94</v>
      </c>
    </row>
    <row r="847" spans="1:3">
      <c r="A847">
        <v>25300343</v>
      </c>
      <c r="B847" t="s">
        <v>1733</v>
      </c>
      <c r="C847" s="23">
        <v>-4188992.24</v>
      </c>
    </row>
    <row r="848" spans="1:3">
      <c r="A848">
        <v>25300353</v>
      </c>
      <c r="B848" t="s">
        <v>993</v>
      </c>
      <c r="C848" s="23">
        <v>-843600.37</v>
      </c>
    </row>
    <row r="849" spans="1:3">
      <c r="A849">
        <v>25300363</v>
      </c>
      <c r="B849" t="s">
        <v>946</v>
      </c>
      <c r="C849" s="23">
        <v>-2437766.25</v>
      </c>
    </row>
    <row r="850" spans="1:3">
      <c r="A850">
        <v>25300413</v>
      </c>
      <c r="B850" t="s">
        <v>468</v>
      </c>
      <c r="C850" s="23">
        <v>-911884.4</v>
      </c>
    </row>
    <row r="851" spans="1:3">
      <c r="A851">
        <v>25300443</v>
      </c>
      <c r="B851" t="s">
        <v>1215</v>
      </c>
      <c r="C851" s="23">
        <v>-918238.94</v>
      </c>
    </row>
    <row r="852" spans="1:3">
      <c r="A852">
        <v>25300521</v>
      </c>
      <c r="B852" t="s">
        <v>1770</v>
      </c>
      <c r="C852" s="23">
        <v>-160000</v>
      </c>
    </row>
    <row r="853" spans="1:3">
      <c r="A853">
        <v>25300541</v>
      </c>
      <c r="B853" t="s">
        <v>455</v>
      </c>
      <c r="C853" s="23">
        <v>-43007173.409999996</v>
      </c>
    </row>
    <row r="854" spans="1:3">
      <c r="A854">
        <v>25300553</v>
      </c>
      <c r="B854" t="s">
        <v>1732</v>
      </c>
      <c r="C854" s="23">
        <v>-5827.93</v>
      </c>
    </row>
    <row r="855" spans="1:3">
      <c r="A855">
        <v>25300561</v>
      </c>
      <c r="B855" t="s">
        <v>1041</v>
      </c>
      <c r="C855" s="23">
        <v>-9216819</v>
      </c>
    </row>
    <row r="856" spans="1:3">
      <c r="A856">
        <v>25300563</v>
      </c>
      <c r="B856" t="s">
        <v>1174</v>
      </c>
      <c r="C856" s="23">
        <v>-43788.160000000003</v>
      </c>
    </row>
    <row r="857" spans="1:3">
      <c r="A857">
        <v>25300581</v>
      </c>
      <c r="B857" t="s">
        <v>359</v>
      </c>
      <c r="C857" s="23">
        <v>-4234883.3499999996</v>
      </c>
    </row>
    <row r="858" spans="1:3">
      <c r="A858">
        <v>25300582</v>
      </c>
      <c r="B858" t="s">
        <v>359</v>
      </c>
      <c r="C858" s="23">
        <v>-1774748.9</v>
      </c>
    </row>
    <row r="859" spans="1:3">
      <c r="A859">
        <v>25300591</v>
      </c>
      <c r="B859" t="s">
        <v>360</v>
      </c>
      <c r="C859" s="23">
        <v>4234883.3499999996</v>
      </c>
    </row>
    <row r="860" spans="1:3">
      <c r="A860">
        <v>25300592</v>
      </c>
      <c r="B860" t="s">
        <v>360</v>
      </c>
      <c r="C860" s="23">
        <v>1774748.9</v>
      </c>
    </row>
    <row r="861" spans="1:3">
      <c r="A861">
        <v>25300611</v>
      </c>
      <c r="B861" t="s">
        <v>725</v>
      </c>
      <c r="C861" s="23">
        <v>-61428443.93</v>
      </c>
    </row>
    <row r="862" spans="1:3">
      <c r="A862">
        <v>25300621</v>
      </c>
      <c r="B862" t="s">
        <v>740</v>
      </c>
      <c r="C862" s="23">
        <v>-9233060.9600000009</v>
      </c>
    </row>
    <row r="863" spans="1:3">
      <c r="A863">
        <v>25300641</v>
      </c>
      <c r="B863" t="s">
        <v>1265</v>
      </c>
      <c r="C863" s="23">
        <v>-1214999.57</v>
      </c>
    </row>
    <row r="864" spans="1:3">
      <c r="A864">
        <v>25300642</v>
      </c>
      <c r="B864" t="s">
        <v>1265</v>
      </c>
      <c r="C864" s="23">
        <v>-827000.39</v>
      </c>
    </row>
    <row r="865" spans="1:3">
      <c r="A865">
        <v>25300663</v>
      </c>
      <c r="B865" t="s">
        <v>1467</v>
      </c>
      <c r="C865" s="23">
        <v>-136339.16</v>
      </c>
    </row>
    <row r="866" spans="1:3">
      <c r="A866">
        <v>25300721</v>
      </c>
      <c r="B866" t="s">
        <v>1900</v>
      </c>
      <c r="C866" s="23">
        <v>-129479.51</v>
      </c>
    </row>
    <row r="867" spans="1:3">
      <c r="A867">
        <v>25300731</v>
      </c>
      <c r="B867" t="s">
        <v>1906</v>
      </c>
      <c r="C867" s="23">
        <v>-15154.75</v>
      </c>
    </row>
    <row r="868" spans="1:3">
      <c r="A868">
        <v>25300733</v>
      </c>
      <c r="B868" t="s">
        <v>1910</v>
      </c>
      <c r="C868" s="23">
        <v>-50468.17</v>
      </c>
    </row>
    <row r="869" spans="1:3">
      <c r="A869">
        <v>25300761</v>
      </c>
      <c r="B869" t="s">
        <v>172</v>
      </c>
      <c r="C869" s="23">
        <v>-214499.89</v>
      </c>
    </row>
    <row r="870" spans="1:3">
      <c r="A870">
        <v>25300771</v>
      </c>
      <c r="B870" t="s">
        <v>103</v>
      </c>
      <c r="C870" s="23">
        <v>-3102226</v>
      </c>
    </row>
    <row r="871" spans="1:3">
      <c r="A871">
        <v>25300863</v>
      </c>
      <c r="B871" t="s">
        <v>1390</v>
      </c>
      <c r="C871" s="23">
        <v>-100000</v>
      </c>
    </row>
    <row r="872" spans="1:3">
      <c r="A872">
        <v>25301073</v>
      </c>
      <c r="B872" t="s">
        <v>284</v>
      </c>
      <c r="C872" s="23">
        <v>-6121.19</v>
      </c>
    </row>
    <row r="873" spans="1:3">
      <c r="A873">
        <v>25301151</v>
      </c>
      <c r="B873" t="s">
        <v>1515</v>
      </c>
      <c r="C873" s="23">
        <v>-2706517.45</v>
      </c>
    </row>
    <row r="874" spans="1:3">
      <c r="A874">
        <v>25301203</v>
      </c>
      <c r="B874" t="s">
        <v>546</v>
      </c>
      <c r="C874" s="23">
        <v>-284376.11</v>
      </c>
    </row>
    <row r="875" spans="1:3">
      <c r="A875">
        <v>25302221</v>
      </c>
      <c r="B875" t="s">
        <v>977</v>
      </c>
      <c r="C875" s="23">
        <v>-1992884.72</v>
      </c>
    </row>
    <row r="876" spans="1:3">
      <c r="A876">
        <v>25302222</v>
      </c>
      <c r="B876" t="s">
        <v>658</v>
      </c>
      <c r="C876" s="23">
        <v>-2621388.21</v>
      </c>
    </row>
    <row r="877" spans="1:3">
      <c r="A877">
        <v>25400101</v>
      </c>
      <c r="B877" t="s">
        <v>673</v>
      </c>
      <c r="C877" s="23">
        <v>-70240.27</v>
      </c>
    </row>
    <row r="878" spans="1:3">
      <c r="A878">
        <v>25400111</v>
      </c>
      <c r="B878" t="s">
        <v>674</v>
      </c>
      <c r="C878" s="23">
        <v>-15732.92</v>
      </c>
    </row>
    <row r="879" spans="1:3">
      <c r="A879">
        <v>25400181</v>
      </c>
      <c r="B879" t="s">
        <v>958</v>
      </c>
      <c r="C879" s="23">
        <v>-6156702</v>
      </c>
    </row>
    <row r="880" spans="1:3">
      <c r="A880">
        <v>25400182</v>
      </c>
      <c r="B880" t="s">
        <v>959</v>
      </c>
      <c r="C880" s="23">
        <v>-3293298</v>
      </c>
    </row>
    <row r="881" spans="1:3">
      <c r="A881">
        <v>25400191</v>
      </c>
      <c r="B881" t="s">
        <v>1109</v>
      </c>
      <c r="C881" s="23">
        <v>-2150505.1</v>
      </c>
    </row>
    <row r="882" spans="1:3">
      <c r="A882">
        <v>25400201</v>
      </c>
      <c r="B882" t="s">
        <v>1110</v>
      </c>
      <c r="C882" s="23">
        <v>-1568679.08</v>
      </c>
    </row>
    <row r="883" spans="1:3">
      <c r="A883">
        <v>25400221</v>
      </c>
      <c r="B883" t="s">
        <v>1187</v>
      </c>
      <c r="C883" s="23">
        <v>-1529130.95</v>
      </c>
    </row>
    <row r="884" spans="1:3">
      <c r="A884">
        <v>25400261</v>
      </c>
      <c r="B884" t="s">
        <v>1195</v>
      </c>
      <c r="C884" s="23">
        <v>-93615823</v>
      </c>
    </row>
    <row r="885" spans="1:3">
      <c r="A885">
        <v>25400291</v>
      </c>
      <c r="B885" t="s">
        <v>1433</v>
      </c>
      <c r="C885" s="23">
        <v>-1433087.33</v>
      </c>
    </row>
    <row r="886" spans="1:3">
      <c r="A886">
        <v>25400301</v>
      </c>
      <c r="B886" t="s">
        <v>1434</v>
      </c>
      <c r="C886" s="23">
        <v>-97377.36</v>
      </c>
    </row>
    <row r="887" spans="1:3">
      <c r="A887">
        <v>25400311</v>
      </c>
      <c r="B887" t="s">
        <v>1436</v>
      </c>
      <c r="C887" s="23">
        <v>-31434.35</v>
      </c>
    </row>
    <row r="888" spans="1:3">
      <c r="A888">
        <v>25400321</v>
      </c>
      <c r="B888" t="s">
        <v>1525</v>
      </c>
      <c r="C888" s="23">
        <v>-63206.38</v>
      </c>
    </row>
    <row r="889" spans="1:3">
      <c r="A889">
        <v>25400331</v>
      </c>
      <c r="B889" t="s">
        <v>1526</v>
      </c>
      <c r="C889" s="23">
        <v>-1119802.57</v>
      </c>
    </row>
    <row r="890" spans="1:3">
      <c r="A890">
        <v>25400361</v>
      </c>
      <c r="B890" t="s">
        <v>1692</v>
      </c>
      <c r="C890" s="23">
        <v>-10881.03</v>
      </c>
    </row>
    <row r="891" spans="1:3">
      <c r="A891">
        <v>25400362</v>
      </c>
      <c r="B891" t="s">
        <v>1863</v>
      </c>
      <c r="C891" s="23">
        <v>-2374</v>
      </c>
    </row>
    <row r="892" spans="1:3">
      <c r="A892">
        <v>25400411</v>
      </c>
      <c r="B892" t="s">
        <v>1870</v>
      </c>
      <c r="C892" s="23">
        <v>-8593076.8800000008</v>
      </c>
    </row>
    <row r="893" spans="1:3">
      <c r="A893">
        <v>25400412</v>
      </c>
      <c r="B893" t="s">
        <v>1871</v>
      </c>
      <c r="C893" s="23">
        <v>-4453407</v>
      </c>
    </row>
    <row r="894" spans="1:3">
      <c r="A894">
        <v>25400421</v>
      </c>
      <c r="B894" t="s">
        <v>1872</v>
      </c>
      <c r="C894" s="23">
        <v>-367046.77</v>
      </c>
    </row>
    <row r="895" spans="1:3">
      <c r="A895">
        <v>25400431</v>
      </c>
      <c r="B895" t="s">
        <v>1776</v>
      </c>
      <c r="C895" s="23">
        <v>-2892603.94</v>
      </c>
    </row>
    <row r="896" spans="1:3">
      <c r="A896">
        <v>25400441</v>
      </c>
      <c r="B896" t="s">
        <v>1782</v>
      </c>
      <c r="C896" s="23">
        <v>-515904.06</v>
      </c>
    </row>
    <row r="897" spans="1:3">
      <c r="A897">
        <v>25400471</v>
      </c>
      <c r="B897" t="s">
        <v>1873</v>
      </c>
      <c r="C897" s="23">
        <v>-92440.320000000007</v>
      </c>
    </row>
    <row r="898" spans="1:3">
      <c r="A898">
        <v>25400481</v>
      </c>
      <c r="B898" t="s">
        <v>1874</v>
      </c>
      <c r="C898" s="23">
        <v>-68629.59</v>
      </c>
    </row>
    <row r="899" spans="1:3">
      <c r="A899">
        <v>25400491</v>
      </c>
      <c r="B899" t="s">
        <v>1890</v>
      </c>
      <c r="C899" s="23">
        <v>-5596816</v>
      </c>
    </row>
    <row r="900" spans="1:3">
      <c r="A900">
        <v>25400501</v>
      </c>
      <c r="B900" t="s">
        <v>1891</v>
      </c>
      <c r="C900" s="23">
        <v>-1594401</v>
      </c>
    </row>
    <row r="901" spans="1:3">
      <c r="A901">
        <v>25400511</v>
      </c>
      <c r="B901" t="s">
        <v>1916</v>
      </c>
      <c r="C901" s="23">
        <v>-55864793</v>
      </c>
    </row>
    <row r="902" spans="1:3">
      <c r="A902">
        <v>25500002</v>
      </c>
      <c r="B902" t="s">
        <v>930</v>
      </c>
      <c r="C902" s="23">
        <v>-8165809</v>
      </c>
    </row>
    <row r="903" spans="1:3">
      <c r="A903">
        <v>25500022</v>
      </c>
      <c r="B903" t="s">
        <v>930</v>
      </c>
      <c r="C903" s="23">
        <v>8165809</v>
      </c>
    </row>
    <row r="904" spans="1:3">
      <c r="A904">
        <v>25600072</v>
      </c>
      <c r="B904" t="s">
        <v>1226</v>
      </c>
      <c r="C904" s="23">
        <v>-65777.98</v>
      </c>
    </row>
    <row r="905" spans="1:3">
      <c r="A905">
        <v>25600081</v>
      </c>
      <c r="B905" t="s">
        <v>1111</v>
      </c>
      <c r="C905" s="23">
        <v>-376565.58</v>
      </c>
    </row>
    <row r="906" spans="1:3">
      <c r="A906">
        <v>25600102</v>
      </c>
      <c r="B906" t="s">
        <v>1428</v>
      </c>
      <c r="C906" s="23">
        <v>-25875.48</v>
      </c>
    </row>
    <row r="907" spans="1:3">
      <c r="A907">
        <v>25600111</v>
      </c>
      <c r="B907" t="s">
        <v>1429</v>
      </c>
      <c r="C907" s="23">
        <v>-268517.21000000002</v>
      </c>
    </row>
    <row r="908" spans="1:3">
      <c r="A908">
        <v>28200002</v>
      </c>
      <c r="B908" t="s">
        <v>206</v>
      </c>
      <c r="C908" s="23">
        <v>-461698442.08999997</v>
      </c>
    </row>
    <row r="909" spans="1:3">
      <c r="A909">
        <v>28200013</v>
      </c>
      <c r="B909" t="s">
        <v>207</v>
      </c>
      <c r="C909" s="23">
        <v>-39093796.789999999</v>
      </c>
    </row>
    <row r="910" spans="1:3">
      <c r="A910">
        <v>28200121</v>
      </c>
      <c r="B910" t="s">
        <v>208</v>
      </c>
      <c r="C910" s="23">
        <v>-1174468761.73</v>
      </c>
    </row>
    <row r="911" spans="1:3">
      <c r="A911">
        <v>28300031</v>
      </c>
      <c r="B911" t="s">
        <v>754</v>
      </c>
      <c r="C911" s="23">
        <v>-817168.54</v>
      </c>
    </row>
    <row r="912" spans="1:3">
      <c r="A912">
        <v>28300033</v>
      </c>
      <c r="B912" t="s">
        <v>121</v>
      </c>
      <c r="C912" s="23">
        <v>-65577036.159999996</v>
      </c>
    </row>
    <row r="913" spans="1:3">
      <c r="A913">
        <v>28300041</v>
      </c>
      <c r="B913" t="s">
        <v>469</v>
      </c>
      <c r="C913" s="23">
        <v>-628349.77</v>
      </c>
    </row>
    <row r="914" spans="1:3">
      <c r="A914">
        <v>28300043</v>
      </c>
      <c r="B914" t="s">
        <v>122</v>
      </c>
      <c r="C914" s="23">
        <v>-12598202.140000001</v>
      </c>
    </row>
    <row r="915" spans="1:3">
      <c r="A915">
        <v>28300081</v>
      </c>
      <c r="B915" t="s">
        <v>1445</v>
      </c>
      <c r="C915" s="23">
        <v>-5441181.9000000004</v>
      </c>
    </row>
    <row r="916" spans="1:3">
      <c r="A916">
        <v>28300091</v>
      </c>
      <c r="B916" t="s">
        <v>1656</v>
      </c>
      <c r="C916" s="23">
        <v>-3680656.6</v>
      </c>
    </row>
    <row r="917" spans="1:3">
      <c r="A917">
        <v>28300152</v>
      </c>
      <c r="B917" t="s">
        <v>505</v>
      </c>
      <c r="C917" s="23">
        <v>-3972781.39</v>
      </c>
    </row>
    <row r="918" spans="1:3">
      <c r="A918">
        <v>28300162</v>
      </c>
      <c r="B918" t="s">
        <v>395</v>
      </c>
      <c r="C918" s="23">
        <v>-419783.02</v>
      </c>
    </row>
    <row r="919" spans="1:3">
      <c r="A919">
        <v>28300211</v>
      </c>
      <c r="B919" t="s">
        <v>271</v>
      </c>
      <c r="C919" s="23">
        <v>-36200574.530000001</v>
      </c>
    </row>
    <row r="920" spans="1:3">
      <c r="A920">
        <v>28300232</v>
      </c>
      <c r="B920" t="s">
        <v>487</v>
      </c>
      <c r="C920" s="23">
        <v>-9629171.9100000001</v>
      </c>
    </row>
    <row r="921" spans="1:3">
      <c r="A921">
        <v>28300252</v>
      </c>
      <c r="B921" t="s">
        <v>1326</v>
      </c>
      <c r="C921" s="23">
        <v>-5520449.9100000001</v>
      </c>
    </row>
    <row r="922" spans="1:3">
      <c r="A922">
        <v>28300262</v>
      </c>
      <c r="B922" t="s">
        <v>1327</v>
      </c>
      <c r="C922" s="23">
        <v>-1827777.49</v>
      </c>
    </row>
    <row r="923" spans="1:3">
      <c r="A923">
        <v>28300361</v>
      </c>
      <c r="B923" t="s">
        <v>67</v>
      </c>
      <c r="C923" s="23">
        <v>-145616211.52000001</v>
      </c>
    </row>
    <row r="924" spans="1:3">
      <c r="A924">
        <v>28300362</v>
      </c>
      <c r="B924" t="s">
        <v>68</v>
      </c>
      <c r="C924" s="23">
        <v>1509006.88</v>
      </c>
    </row>
    <row r="925" spans="1:3">
      <c r="A925">
        <v>28300431</v>
      </c>
      <c r="B925" t="s">
        <v>270</v>
      </c>
      <c r="C925" s="23">
        <v>-3003440.68</v>
      </c>
    </row>
    <row r="926" spans="1:3">
      <c r="A926">
        <v>28300471</v>
      </c>
      <c r="B926" t="s">
        <v>8</v>
      </c>
      <c r="C926" s="23">
        <v>-3124.1</v>
      </c>
    </row>
    <row r="927" spans="1:3">
      <c r="A927">
        <v>28300501</v>
      </c>
      <c r="B927" t="s">
        <v>1169</v>
      </c>
      <c r="C927" s="23">
        <v>1865017.44</v>
      </c>
    </row>
    <row r="928" spans="1:3">
      <c r="A928">
        <v>28300503</v>
      </c>
      <c r="B928" t="s">
        <v>899</v>
      </c>
      <c r="C928" s="23">
        <v>-5389363</v>
      </c>
    </row>
    <row r="929" spans="1:3">
      <c r="A929">
        <v>28300511</v>
      </c>
      <c r="B929" t="s">
        <v>916</v>
      </c>
      <c r="C929" s="23">
        <v>-222087.25</v>
      </c>
    </row>
    <row r="930" spans="1:3">
      <c r="A930">
        <v>28300561</v>
      </c>
      <c r="B930" t="s">
        <v>467</v>
      </c>
      <c r="C930" s="23">
        <v>-15696296.880000001</v>
      </c>
    </row>
    <row r="931" spans="1:3">
      <c r="A931">
        <v>28300581</v>
      </c>
      <c r="B931" t="s">
        <v>732</v>
      </c>
      <c r="C931" s="23">
        <v>-9843583.4800000004</v>
      </c>
    </row>
    <row r="932" spans="1:3">
      <c r="A932">
        <v>28300651</v>
      </c>
      <c r="B932" t="s">
        <v>563</v>
      </c>
      <c r="C932" s="23">
        <v>-9474829.3800000008</v>
      </c>
    </row>
    <row r="933" spans="1:3">
      <c r="A933">
        <v>28300661</v>
      </c>
      <c r="B933" t="s">
        <v>1112</v>
      </c>
      <c r="C933" s="23">
        <v>-10460234.75</v>
      </c>
    </row>
    <row r="934" spans="1:3">
      <c r="A934">
        <v>28300721</v>
      </c>
      <c r="B934" t="s">
        <v>1379</v>
      </c>
      <c r="C934" s="23">
        <v>-2362306.3199999998</v>
      </c>
    </row>
    <row r="935" spans="1:3">
      <c r="A935">
        <v>28300731</v>
      </c>
      <c r="B935" t="s">
        <v>1516</v>
      </c>
      <c r="C935" s="23">
        <v>-7899514.2699999996</v>
      </c>
    </row>
    <row r="936" spans="1:3">
      <c r="A936">
        <v>28300741</v>
      </c>
      <c r="B936" t="s">
        <v>1701</v>
      </c>
      <c r="C936" s="23">
        <v>-938496.62</v>
      </c>
    </row>
    <row r="937" spans="1:3">
      <c r="A937">
        <v>28302001</v>
      </c>
      <c r="B937" t="s">
        <v>1711</v>
      </c>
      <c r="C937" s="23">
        <v>-3043651.94</v>
      </c>
    </row>
    <row r="938" spans="1:3">
      <c r="A938">
        <v>28302002</v>
      </c>
      <c r="B938" t="s">
        <v>1712</v>
      </c>
      <c r="C938" s="23">
        <v>-4342105.95</v>
      </c>
    </row>
    <row r="939" spans="1:3">
      <c r="A939">
        <v>28302011</v>
      </c>
      <c r="B939" t="s">
        <v>1713</v>
      </c>
      <c r="C939" s="23">
        <v>-1632286.78</v>
      </c>
    </row>
    <row r="940" spans="1:3">
      <c r="A940">
        <v>28302012</v>
      </c>
      <c r="B940" t="s">
        <v>1714</v>
      </c>
      <c r="C940" s="23">
        <v>-1722376.54</v>
      </c>
    </row>
    <row r="941" spans="1:3">
      <c r="A941">
        <v>28302021</v>
      </c>
      <c r="B941" t="s">
        <v>1715</v>
      </c>
      <c r="C941" s="23">
        <v>-7738899.0499999998</v>
      </c>
    </row>
    <row r="942" spans="1:3">
      <c r="A942">
        <v>28302022</v>
      </c>
      <c r="B942" t="s">
        <v>1716</v>
      </c>
      <c r="C942" s="23">
        <v>-4078479.91</v>
      </c>
    </row>
    <row r="943" spans="1:3">
      <c r="A943">
        <v>28302031</v>
      </c>
      <c r="B943" t="s">
        <v>1826</v>
      </c>
      <c r="C943" s="23">
        <v>-587164.82999999996</v>
      </c>
    </row>
    <row r="944" spans="1:3">
      <c r="A944">
        <v>28302032</v>
      </c>
      <c r="B944" t="s">
        <v>1827</v>
      </c>
      <c r="C944" s="23">
        <v>-7440.65</v>
      </c>
    </row>
    <row r="945" spans="1:3">
      <c r="A945">
        <v>28302041</v>
      </c>
      <c r="B945" t="s">
        <v>1851</v>
      </c>
      <c r="C945" s="23">
        <v>-3909968.51</v>
      </c>
    </row>
    <row r="946" spans="1:3">
      <c r="A946">
        <v>43800003</v>
      </c>
      <c r="B946" t="s">
        <v>953</v>
      </c>
      <c r="C946" s="23">
        <v>262362509.53</v>
      </c>
    </row>
    <row r="947" spans="1:3">
      <c r="A947">
        <v>43900003</v>
      </c>
      <c r="B947" t="s">
        <v>672</v>
      </c>
      <c r="C947" s="23">
        <v>5848610</v>
      </c>
    </row>
    <row r="948" spans="1:3">
      <c r="A948" t="s">
        <v>191</v>
      </c>
      <c r="C948" s="23">
        <v>-182585423.84999999</v>
      </c>
    </row>
    <row r="949" spans="1:3">
      <c r="C949" s="23"/>
    </row>
    <row r="950" spans="1:3">
      <c r="C950" s="23"/>
    </row>
    <row r="951" spans="1:3">
      <c r="C951" s="23"/>
    </row>
    <row r="952" spans="1:3">
      <c r="C952" s="23"/>
    </row>
    <row r="953" spans="1:3">
      <c r="C953" s="23"/>
    </row>
    <row r="954" spans="1:3">
      <c r="C954" s="23"/>
    </row>
    <row r="955" spans="1:3">
      <c r="C955" s="23"/>
    </row>
    <row r="956" spans="1:3">
      <c r="C956" s="2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C944"/>
  <sheetViews>
    <sheetView workbookViewId="0">
      <selection sqref="A1:C1"/>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8872128382.0799999</v>
      </c>
    </row>
    <row r="3" spans="1:3">
      <c r="A3">
        <v>10100502</v>
      </c>
      <c r="B3" t="s">
        <v>439</v>
      </c>
      <c r="C3" s="23">
        <v>3160770302.48</v>
      </c>
    </row>
    <row r="4" spans="1:3">
      <c r="A4">
        <v>10100503</v>
      </c>
      <c r="B4" t="s">
        <v>440</v>
      </c>
      <c r="C4" s="23">
        <v>458151669.39999998</v>
      </c>
    </row>
    <row r="5" spans="1:3">
      <c r="A5">
        <v>10110013</v>
      </c>
      <c r="B5" t="s">
        <v>1256</v>
      </c>
      <c r="C5" s="23">
        <v>10104116.359999999</v>
      </c>
    </row>
    <row r="6" spans="1:3">
      <c r="A6">
        <v>10500501</v>
      </c>
      <c r="B6" t="s">
        <v>441</v>
      </c>
      <c r="C6" s="23">
        <v>49512599.920000002</v>
      </c>
    </row>
    <row r="7" spans="1:3">
      <c r="A7">
        <v>10500502</v>
      </c>
      <c r="B7" t="s">
        <v>442</v>
      </c>
      <c r="C7" s="23">
        <v>5314165.25</v>
      </c>
    </row>
    <row r="8" spans="1:3">
      <c r="A8">
        <v>10600501</v>
      </c>
      <c r="B8" t="s">
        <v>443</v>
      </c>
      <c r="C8" s="23">
        <v>14155614.18</v>
      </c>
    </row>
    <row r="9" spans="1:3">
      <c r="A9">
        <v>10600502</v>
      </c>
      <c r="B9" t="s">
        <v>444</v>
      </c>
      <c r="C9" s="23">
        <v>47455906.450000003</v>
      </c>
    </row>
    <row r="10" spans="1:3">
      <c r="A10">
        <v>10600503</v>
      </c>
      <c r="B10" t="s">
        <v>1199</v>
      </c>
      <c r="C10" s="23">
        <v>1021068.69</v>
      </c>
    </row>
    <row r="11" spans="1:3">
      <c r="A11">
        <v>10700013</v>
      </c>
      <c r="B11" t="s">
        <v>920</v>
      </c>
      <c r="C11" s="23">
        <v>-1877937.98</v>
      </c>
    </row>
    <row r="12" spans="1:3">
      <c r="A12">
        <v>10700023</v>
      </c>
      <c r="B12" t="s">
        <v>1198</v>
      </c>
      <c r="C12" s="23">
        <v>-393750</v>
      </c>
    </row>
    <row r="13" spans="1:3">
      <c r="A13">
        <v>10700501</v>
      </c>
      <c r="B13" t="s">
        <v>195</v>
      </c>
      <c r="C13" s="23">
        <v>202482942.69</v>
      </c>
    </row>
    <row r="14" spans="1:3">
      <c r="A14">
        <v>10700502</v>
      </c>
      <c r="B14" t="s">
        <v>445</v>
      </c>
      <c r="C14" s="23">
        <v>48940891.18</v>
      </c>
    </row>
    <row r="15" spans="1:3">
      <c r="A15">
        <v>10700503</v>
      </c>
      <c r="B15" t="s">
        <v>988</v>
      </c>
      <c r="C15" s="23">
        <v>34893536.310000002</v>
      </c>
    </row>
    <row r="16" spans="1:3">
      <c r="A16">
        <v>10700601</v>
      </c>
      <c r="B16" t="s">
        <v>1736</v>
      </c>
      <c r="C16" s="23">
        <v>425868.42</v>
      </c>
    </row>
    <row r="17" spans="1:3">
      <c r="A17">
        <v>10700602</v>
      </c>
      <c r="B17" t="s">
        <v>1737</v>
      </c>
      <c r="C17" s="23">
        <v>697787.35</v>
      </c>
    </row>
    <row r="18" spans="1:3">
      <c r="A18">
        <v>10800061</v>
      </c>
      <c r="B18" t="s">
        <v>452</v>
      </c>
      <c r="C18" s="23">
        <v>-67579982</v>
      </c>
    </row>
    <row r="19" spans="1:3">
      <c r="A19">
        <v>10800062</v>
      </c>
      <c r="B19" t="s">
        <v>452</v>
      </c>
      <c r="C19" s="23">
        <v>-236256138</v>
      </c>
    </row>
    <row r="20" spans="1:3">
      <c r="A20">
        <v>10800071</v>
      </c>
      <c r="B20" t="s">
        <v>453</v>
      </c>
      <c r="C20" s="23">
        <v>67579982</v>
      </c>
    </row>
    <row r="21" spans="1:3">
      <c r="A21">
        <v>10800072</v>
      </c>
      <c r="B21" t="s">
        <v>453</v>
      </c>
      <c r="C21" s="23">
        <v>236256138</v>
      </c>
    </row>
    <row r="22" spans="1:3">
      <c r="A22">
        <v>10800501</v>
      </c>
      <c r="B22" t="s">
        <v>275</v>
      </c>
      <c r="C22" s="23">
        <v>-3246825567.8000002</v>
      </c>
    </row>
    <row r="23" spans="1:3">
      <c r="A23">
        <v>10800502</v>
      </c>
      <c r="B23" t="s">
        <v>276</v>
      </c>
      <c r="C23" s="23">
        <v>-1193096532.96</v>
      </c>
    </row>
    <row r="24" spans="1:3">
      <c r="A24">
        <v>10800503</v>
      </c>
      <c r="B24" t="s">
        <v>547</v>
      </c>
      <c r="C24" s="23">
        <v>-96092147.329999998</v>
      </c>
    </row>
    <row r="25" spans="1:3">
      <c r="A25">
        <v>10800541</v>
      </c>
      <c r="B25" t="s">
        <v>29</v>
      </c>
      <c r="C25" s="23">
        <v>5142218.72</v>
      </c>
    </row>
    <row r="26" spans="1:3">
      <c r="A26">
        <v>10800543</v>
      </c>
      <c r="B26" t="s">
        <v>30</v>
      </c>
      <c r="C26" s="23">
        <v>190419.11</v>
      </c>
    </row>
    <row r="27" spans="1:3">
      <c r="A27">
        <v>10800552</v>
      </c>
      <c r="B27" t="s">
        <v>548</v>
      </c>
      <c r="C27" s="23">
        <v>2748289.38</v>
      </c>
    </row>
    <row r="28" spans="1:3">
      <c r="A28">
        <v>11100501</v>
      </c>
      <c r="B28" t="s">
        <v>371</v>
      </c>
      <c r="C28" s="23">
        <v>-29789354.120000001</v>
      </c>
    </row>
    <row r="29" spans="1:3">
      <c r="A29">
        <v>11100502</v>
      </c>
      <c r="B29" t="s">
        <v>372</v>
      </c>
      <c r="C29" s="23">
        <v>-6431068.75</v>
      </c>
    </row>
    <row r="30" spans="1:3">
      <c r="A30">
        <v>11100503</v>
      </c>
      <c r="B30" t="s">
        <v>373</v>
      </c>
      <c r="C30" s="23">
        <v>-84333181.719999999</v>
      </c>
    </row>
    <row r="31" spans="1:3">
      <c r="A31">
        <v>11400001</v>
      </c>
      <c r="B31" t="s">
        <v>101</v>
      </c>
      <c r="C31" s="23">
        <v>946172.25</v>
      </c>
    </row>
    <row r="32" spans="1:3">
      <c r="A32">
        <v>11400011</v>
      </c>
      <c r="B32" t="s">
        <v>1005</v>
      </c>
      <c r="C32" s="23">
        <v>302358.01</v>
      </c>
    </row>
    <row r="33" spans="1:3">
      <c r="A33">
        <v>11400031</v>
      </c>
      <c r="B33" t="s">
        <v>812</v>
      </c>
      <c r="C33" s="23">
        <v>76622596.840000004</v>
      </c>
    </row>
    <row r="34" spans="1:3">
      <c r="A34">
        <v>11400061</v>
      </c>
      <c r="B34" t="s">
        <v>736</v>
      </c>
      <c r="C34" s="23">
        <v>156960790.84</v>
      </c>
    </row>
    <row r="35" spans="1:3">
      <c r="A35">
        <v>11400071</v>
      </c>
      <c r="B35" t="s">
        <v>1054</v>
      </c>
      <c r="C35" s="23">
        <v>16950332.899999999</v>
      </c>
    </row>
    <row r="36" spans="1:3">
      <c r="A36">
        <v>11400091</v>
      </c>
      <c r="B36" t="s">
        <v>1506</v>
      </c>
      <c r="C36" s="23">
        <v>31009424.030000001</v>
      </c>
    </row>
    <row r="37" spans="1:3">
      <c r="A37">
        <v>11500001</v>
      </c>
      <c r="B37" t="s">
        <v>476</v>
      </c>
      <c r="C37" s="23">
        <v>-845839</v>
      </c>
    </row>
    <row r="38" spans="1:3">
      <c r="A38">
        <v>11500011</v>
      </c>
      <c r="B38" t="s">
        <v>320</v>
      </c>
      <c r="C38" s="23">
        <v>-302358.01</v>
      </c>
    </row>
    <row r="39" spans="1:3">
      <c r="A39">
        <v>11500031</v>
      </c>
      <c r="B39" t="s">
        <v>695</v>
      </c>
      <c r="C39" s="23">
        <v>-55620463.659999996</v>
      </c>
    </row>
    <row r="40" spans="1:3">
      <c r="A40">
        <v>11500041</v>
      </c>
      <c r="B40" t="s">
        <v>727</v>
      </c>
      <c r="C40" s="23">
        <v>-27565932.16</v>
      </c>
    </row>
    <row r="41" spans="1:3">
      <c r="A41">
        <v>11500051</v>
      </c>
      <c r="B41" t="s">
        <v>1055</v>
      </c>
      <c r="C41" s="23">
        <v>-13318384.27</v>
      </c>
    </row>
    <row r="42" spans="1:3">
      <c r="A42">
        <v>11500061</v>
      </c>
      <c r="B42" t="s">
        <v>1508</v>
      </c>
      <c r="C42" s="23">
        <v>-2336870.62</v>
      </c>
    </row>
    <row r="43" spans="1:3">
      <c r="A43">
        <v>11730002</v>
      </c>
      <c r="B43" t="s">
        <v>321</v>
      </c>
      <c r="C43" s="23">
        <v>8654564.4700000007</v>
      </c>
    </row>
    <row r="44" spans="1:3">
      <c r="A44">
        <v>12100503</v>
      </c>
      <c r="B44" t="s">
        <v>374</v>
      </c>
      <c r="C44" s="23">
        <v>-80285.2</v>
      </c>
    </row>
    <row r="45" spans="1:3">
      <c r="A45">
        <v>12100513</v>
      </c>
      <c r="B45" t="s">
        <v>375</v>
      </c>
      <c r="C45" s="23">
        <v>4990820.8600000003</v>
      </c>
    </row>
    <row r="46" spans="1:3">
      <c r="A46">
        <v>12200503</v>
      </c>
      <c r="B46" t="s">
        <v>376</v>
      </c>
      <c r="C46" s="23">
        <v>-397119.4</v>
      </c>
    </row>
    <row r="47" spans="1:3">
      <c r="A47">
        <v>12310000</v>
      </c>
      <c r="B47" t="s">
        <v>416</v>
      </c>
      <c r="C47" s="23">
        <v>36155852</v>
      </c>
    </row>
    <row r="48" spans="1:3">
      <c r="A48">
        <v>12400013</v>
      </c>
      <c r="B48" t="s">
        <v>339</v>
      </c>
      <c r="C48" s="23">
        <v>100000</v>
      </c>
    </row>
    <row r="49" spans="1:3">
      <c r="A49">
        <v>12400043</v>
      </c>
      <c r="B49" t="s">
        <v>594</v>
      </c>
      <c r="C49" s="23">
        <v>50444947.229999997</v>
      </c>
    </row>
    <row r="50" spans="1:3">
      <c r="A50">
        <v>12400063</v>
      </c>
      <c r="B50" t="s">
        <v>339</v>
      </c>
      <c r="C50" s="23">
        <v>-100000</v>
      </c>
    </row>
    <row r="51" spans="1:3">
      <c r="A51">
        <v>12400503</v>
      </c>
      <c r="B51" t="s">
        <v>171</v>
      </c>
      <c r="C51" s="23">
        <v>648231.53</v>
      </c>
    </row>
    <row r="52" spans="1:3">
      <c r="A52">
        <v>12400553</v>
      </c>
      <c r="B52" t="s">
        <v>927</v>
      </c>
      <c r="C52" s="23">
        <v>1562998.2</v>
      </c>
    </row>
    <row r="53" spans="1:3">
      <c r="A53">
        <v>12400723</v>
      </c>
      <c r="B53" t="s">
        <v>1227</v>
      </c>
      <c r="C53" s="23">
        <v>94231</v>
      </c>
    </row>
    <row r="54" spans="1:3">
      <c r="A54">
        <v>12400743</v>
      </c>
      <c r="B54" t="s">
        <v>1795</v>
      </c>
      <c r="C54" s="23">
        <v>2752.2</v>
      </c>
    </row>
    <row r="55" spans="1:3">
      <c r="A55">
        <v>12800001</v>
      </c>
      <c r="B55" t="s">
        <v>1309</v>
      </c>
      <c r="C55" s="23">
        <v>18500000</v>
      </c>
    </row>
    <row r="56" spans="1:3">
      <c r="A56">
        <v>12800003</v>
      </c>
      <c r="B56" t="s">
        <v>1808</v>
      </c>
      <c r="C56" s="23">
        <v>47489217.229999997</v>
      </c>
    </row>
    <row r="57" spans="1:3">
      <c r="A57">
        <v>12800011</v>
      </c>
      <c r="B57" t="s">
        <v>1496</v>
      </c>
      <c r="C57" s="23">
        <v>1661428.06</v>
      </c>
    </row>
    <row r="58" spans="1:3">
      <c r="A58">
        <v>13100543</v>
      </c>
      <c r="B58" t="s">
        <v>810</v>
      </c>
      <c r="C58" s="23">
        <v>22047.51</v>
      </c>
    </row>
    <row r="59" spans="1:3">
      <c r="A59">
        <v>13100563</v>
      </c>
      <c r="B59" t="s">
        <v>1597</v>
      </c>
      <c r="C59" s="23">
        <v>378006.63</v>
      </c>
    </row>
    <row r="60" spans="1:3">
      <c r="A60">
        <v>13100573</v>
      </c>
      <c r="B60" t="s">
        <v>281</v>
      </c>
      <c r="C60" s="23">
        <v>15691.45</v>
      </c>
    </row>
    <row r="61" spans="1:3">
      <c r="A61">
        <v>13101003</v>
      </c>
      <c r="B61" t="s">
        <v>1598</v>
      </c>
      <c r="C61" s="23">
        <v>2180981.2400000002</v>
      </c>
    </row>
    <row r="62" spans="1:3">
      <c r="A62">
        <v>13101013</v>
      </c>
      <c r="B62" t="s">
        <v>1599</v>
      </c>
      <c r="C62" s="23">
        <v>536684.42000000004</v>
      </c>
    </row>
    <row r="63" spans="1:3">
      <c r="A63">
        <v>13101023</v>
      </c>
      <c r="B63" t="s">
        <v>908</v>
      </c>
      <c r="C63" s="23">
        <v>21113914.050000001</v>
      </c>
    </row>
    <row r="64" spans="1:3">
      <c r="A64">
        <v>13101033</v>
      </c>
      <c r="B64" t="s">
        <v>1600</v>
      </c>
      <c r="C64" s="23">
        <v>349559.92</v>
      </c>
    </row>
    <row r="65" spans="1:3">
      <c r="A65">
        <v>13101093</v>
      </c>
      <c r="B65" t="s">
        <v>335</v>
      </c>
      <c r="C65" s="23">
        <v>2782.68</v>
      </c>
    </row>
    <row r="66" spans="1:3">
      <c r="A66">
        <v>13101113</v>
      </c>
      <c r="B66" t="s">
        <v>130</v>
      </c>
      <c r="C66" s="23">
        <v>-13164019.33</v>
      </c>
    </row>
    <row r="67" spans="1:3">
      <c r="A67">
        <v>13101123</v>
      </c>
      <c r="B67" t="s">
        <v>89</v>
      </c>
      <c r="C67" s="23">
        <v>-1541431.43</v>
      </c>
    </row>
    <row r="68" spans="1:3">
      <c r="A68">
        <v>13101133</v>
      </c>
      <c r="B68" t="s">
        <v>1641</v>
      </c>
      <c r="C68">
        <v>-300</v>
      </c>
    </row>
    <row r="69" spans="1:3">
      <c r="A69">
        <v>13101163</v>
      </c>
      <c r="B69" t="s">
        <v>200</v>
      </c>
      <c r="C69" s="23">
        <v>116295.14</v>
      </c>
    </row>
    <row r="70" spans="1:3">
      <c r="A70">
        <v>13101183</v>
      </c>
      <c r="B70" t="s">
        <v>844</v>
      </c>
      <c r="C70" s="23">
        <v>882492.22</v>
      </c>
    </row>
    <row r="71" spans="1:3">
      <c r="A71">
        <v>13101193</v>
      </c>
      <c r="B71" t="s">
        <v>1247</v>
      </c>
      <c r="C71" s="23">
        <v>12996.18</v>
      </c>
    </row>
    <row r="72" spans="1:3">
      <c r="A72">
        <v>13101253</v>
      </c>
      <c r="B72" t="s">
        <v>1072</v>
      </c>
      <c r="C72" s="23">
        <v>484312.59</v>
      </c>
    </row>
    <row r="73" spans="1:3">
      <c r="A73">
        <v>13109003</v>
      </c>
      <c r="B73" t="s">
        <v>1642</v>
      </c>
      <c r="C73" s="23">
        <v>35536.720000000001</v>
      </c>
    </row>
    <row r="74" spans="1:3">
      <c r="A74">
        <v>13400021</v>
      </c>
      <c r="B74" t="s">
        <v>654</v>
      </c>
      <c r="C74" s="23">
        <v>6770614.2000000002</v>
      </c>
    </row>
    <row r="75" spans="1:3">
      <c r="A75">
        <v>13400031</v>
      </c>
      <c r="B75" t="s">
        <v>655</v>
      </c>
      <c r="C75" s="23">
        <v>-6770614.2000000002</v>
      </c>
    </row>
    <row r="76" spans="1:3">
      <c r="A76">
        <v>13400073</v>
      </c>
      <c r="B76" t="s">
        <v>529</v>
      </c>
      <c r="C76" s="23">
        <v>722656.9</v>
      </c>
    </row>
    <row r="77" spans="1:3">
      <c r="A77">
        <v>13400111</v>
      </c>
      <c r="B77" t="s">
        <v>544</v>
      </c>
      <c r="C77" s="23">
        <v>145714</v>
      </c>
    </row>
    <row r="78" spans="1:3">
      <c r="A78">
        <v>13400123</v>
      </c>
      <c r="B78" t="s">
        <v>1192</v>
      </c>
      <c r="C78" s="23">
        <v>413350.93</v>
      </c>
    </row>
    <row r="79" spans="1:3">
      <c r="A79">
        <v>13400201</v>
      </c>
      <c r="B79" t="s">
        <v>1093</v>
      </c>
      <c r="C79" s="23">
        <v>27293.61</v>
      </c>
    </row>
    <row r="80" spans="1:3">
      <c r="A80">
        <v>13400211</v>
      </c>
      <c r="B80" t="s">
        <v>1248</v>
      </c>
      <c r="C80" s="23">
        <v>52300</v>
      </c>
    </row>
    <row r="81" spans="1:3">
      <c r="A81">
        <v>13400241</v>
      </c>
      <c r="B81" t="s">
        <v>1839</v>
      </c>
      <c r="C81" s="23">
        <v>449616</v>
      </c>
    </row>
    <row r="82" spans="1:3">
      <c r="A82">
        <v>13400251</v>
      </c>
      <c r="B82" t="s">
        <v>1838</v>
      </c>
      <c r="C82" s="23">
        <v>35980260.039999999</v>
      </c>
    </row>
    <row r="83" spans="1:3">
      <c r="A83">
        <v>13400261</v>
      </c>
      <c r="B83" t="s">
        <v>1934</v>
      </c>
      <c r="C83" s="23">
        <v>29580</v>
      </c>
    </row>
    <row r="84" spans="1:3">
      <c r="A84">
        <v>13400271</v>
      </c>
      <c r="B84" t="s">
        <v>1303</v>
      </c>
      <c r="C84" s="23">
        <v>386424.27</v>
      </c>
    </row>
    <row r="85" spans="1:3">
      <c r="A85">
        <v>13400281</v>
      </c>
      <c r="B85" t="s">
        <v>1285</v>
      </c>
      <c r="C85" s="23">
        <v>215369.5</v>
      </c>
    </row>
    <row r="86" spans="1:3">
      <c r="A86">
        <v>13400311</v>
      </c>
      <c r="B86" t="s">
        <v>1666</v>
      </c>
      <c r="C86" s="23">
        <v>194700</v>
      </c>
    </row>
    <row r="87" spans="1:3">
      <c r="A87">
        <v>13500003</v>
      </c>
      <c r="B87" t="s">
        <v>691</v>
      </c>
      <c r="C87" s="23">
        <v>39243.85</v>
      </c>
    </row>
    <row r="88" spans="1:3">
      <c r="A88">
        <v>13500041</v>
      </c>
      <c r="B88" t="s">
        <v>471</v>
      </c>
      <c r="C88" s="23">
        <v>170549.04</v>
      </c>
    </row>
    <row r="89" spans="1:3">
      <c r="A89">
        <v>13500051</v>
      </c>
      <c r="B89" t="s">
        <v>148</v>
      </c>
      <c r="C89" s="23">
        <v>73353</v>
      </c>
    </row>
    <row r="90" spans="1:3">
      <c r="A90">
        <v>13500061</v>
      </c>
      <c r="B90" t="s">
        <v>650</v>
      </c>
      <c r="C90" s="23">
        <v>1172175</v>
      </c>
    </row>
    <row r="91" spans="1:3">
      <c r="A91">
        <v>13500071</v>
      </c>
      <c r="B91" t="s">
        <v>651</v>
      </c>
      <c r="C91" s="23">
        <v>1537395</v>
      </c>
    </row>
    <row r="92" spans="1:3">
      <c r="A92">
        <v>13500183</v>
      </c>
      <c r="B92" t="s">
        <v>1210</v>
      </c>
      <c r="C92" s="23">
        <v>100000</v>
      </c>
    </row>
    <row r="93" spans="1:3">
      <c r="A93">
        <v>13500192</v>
      </c>
      <c r="B93" t="s">
        <v>1332</v>
      </c>
      <c r="C93" s="23">
        <v>6000</v>
      </c>
    </row>
    <row r="94" spans="1:3">
      <c r="A94">
        <v>13500201</v>
      </c>
      <c r="B94" t="s">
        <v>1498</v>
      </c>
      <c r="C94" s="23">
        <v>597475.06999999995</v>
      </c>
    </row>
    <row r="95" spans="1:3">
      <c r="A95">
        <v>14100311</v>
      </c>
      <c r="B95" t="s">
        <v>885</v>
      </c>
      <c r="C95" s="23">
        <v>835576.37</v>
      </c>
    </row>
    <row r="96" spans="1:3">
      <c r="A96">
        <v>14200003</v>
      </c>
      <c r="B96" t="s">
        <v>142</v>
      </c>
      <c r="C96" s="23">
        <v>-5015.78</v>
      </c>
    </row>
    <row r="97" spans="1:3">
      <c r="A97">
        <v>14200201</v>
      </c>
      <c r="B97" t="s">
        <v>1607</v>
      </c>
      <c r="C97" s="23">
        <v>132165889.28</v>
      </c>
    </row>
    <row r="98" spans="1:3">
      <c r="A98">
        <v>14200202</v>
      </c>
      <c r="B98" t="s">
        <v>1608</v>
      </c>
      <c r="C98" s="23">
        <v>61640513.200000003</v>
      </c>
    </row>
    <row r="99" spans="1:3">
      <c r="A99">
        <v>14200203</v>
      </c>
      <c r="B99" t="s">
        <v>1609</v>
      </c>
      <c r="C99" s="23">
        <v>-17637007.780000001</v>
      </c>
    </row>
    <row r="100" spans="1:3">
      <c r="A100">
        <v>14200213</v>
      </c>
      <c r="B100" t="s">
        <v>1626</v>
      </c>
      <c r="C100" s="23">
        <v>-67343.45</v>
      </c>
    </row>
    <row r="101" spans="1:3">
      <c r="A101">
        <v>14200223</v>
      </c>
      <c r="B101" t="s">
        <v>1627</v>
      </c>
      <c r="C101" s="23">
        <v>22084.79</v>
      </c>
    </row>
    <row r="102" spans="1:3">
      <c r="A102">
        <v>14200253</v>
      </c>
      <c r="B102" t="s">
        <v>1610</v>
      </c>
      <c r="C102" s="23">
        <v>-1812186.75</v>
      </c>
    </row>
    <row r="103" spans="1:3">
      <c r="A103">
        <v>14300062</v>
      </c>
      <c r="B103" t="s">
        <v>1391</v>
      </c>
      <c r="C103" s="23">
        <v>10291789.199999999</v>
      </c>
    </row>
    <row r="104" spans="1:3">
      <c r="A104">
        <v>14300072</v>
      </c>
      <c r="B104" t="s">
        <v>947</v>
      </c>
      <c r="C104" s="23">
        <v>199413.76000000001</v>
      </c>
    </row>
    <row r="105" spans="1:3">
      <c r="A105">
        <v>14300081</v>
      </c>
      <c r="B105" t="s">
        <v>226</v>
      </c>
      <c r="C105" s="23">
        <v>2595.77</v>
      </c>
    </row>
    <row r="106" spans="1:3">
      <c r="A106">
        <v>14300082</v>
      </c>
      <c r="B106" t="s">
        <v>1951</v>
      </c>
      <c r="C106" s="23">
        <v>338395.74</v>
      </c>
    </row>
    <row r="107" spans="1:3">
      <c r="A107">
        <v>14300141</v>
      </c>
      <c r="B107" t="s">
        <v>893</v>
      </c>
      <c r="C107" s="23">
        <v>16194077.73</v>
      </c>
    </row>
    <row r="108" spans="1:3">
      <c r="A108">
        <v>14300151</v>
      </c>
      <c r="B108" t="s">
        <v>894</v>
      </c>
      <c r="C108" s="23">
        <v>1372446.45</v>
      </c>
    </row>
    <row r="109" spans="1:3">
      <c r="A109">
        <v>14300171</v>
      </c>
      <c r="B109" t="s">
        <v>355</v>
      </c>
      <c r="C109" s="23">
        <v>14623278.26</v>
      </c>
    </row>
    <row r="110" spans="1:3">
      <c r="A110">
        <v>14300241</v>
      </c>
      <c r="B110" t="s">
        <v>1703</v>
      </c>
      <c r="C110" s="23">
        <v>57500</v>
      </c>
    </row>
    <row r="111" spans="1:3">
      <c r="A111">
        <v>14300261</v>
      </c>
      <c r="B111" t="s">
        <v>210</v>
      </c>
      <c r="C111" s="23">
        <v>4487711.6500000004</v>
      </c>
    </row>
    <row r="112" spans="1:3">
      <c r="A112">
        <v>14300333</v>
      </c>
      <c r="B112" t="s">
        <v>461</v>
      </c>
      <c r="C112" s="23">
        <v>55177.34</v>
      </c>
    </row>
    <row r="113" spans="1:3">
      <c r="A113">
        <v>14300341</v>
      </c>
      <c r="B113" t="s">
        <v>1647</v>
      </c>
      <c r="C113">
        <v>-138.97999999999999</v>
      </c>
    </row>
    <row r="114" spans="1:3">
      <c r="A114">
        <v>14300703</v>
      </c>
      <c r="B114" t="s">
        <v>1611</v>
      </c>
      <c r="C114" s="23">
        <v>9108190.2699999996</v>
      </c>
    </row>
    <row r="115" spans="1:3">
      <c r="A115">
        <v>14300713</v>
      </c>
      <c r="B115" t="s">
        <v>1612</v>
      </c>
      <c r="C115" s="23">
        <v>25735.18</v>
      </c>
    </row>
    <row r="116" spans="1:3">
      <c r="A116">
        <v>14300733</v>
      </c>
      <c r="B116" t="s">
        <v>1613</v>
      </c>
      <c r="C116" s="23">
        <v>14524701.99</v>
      </c>
    </row>
    <row r="117" spans="1:3">
      <c r="A117">
        <v>14300743</v>
      </c>
      <c r="B117" t="s">
        <v>1614</v>
      </c>
      <c r="C117" s="23">
        <v>816683.14</v>
      </c>
    </row>
    <row r="118" spans="1:3">
      <c r="A118">
        <v>14300763</v>
      </c>
      <c r="B118" t="s">
        <v>1582</v>
      </c>
      <c r="C118" s="23">
        <v>251952.63</v>
      </c>
    </row>
    <row r="119" spans="1:3">
      <c r="A119">
        <v>14300921</v>
      </c>
      <c r="B119" t="s">
        <v>446</v>
      </c>
      <c r="C119" s="23">
        <v>665540.99</v>
      </c>
    </row>
    <row r="120" spans="1:3">
      <c r="A120">
        <v>14301022</v>
      </c>
      <c r="B120" t="s">
        <v>162</v>
      </c>
      <c r="C120" s="23">
        <v>6498977.3099999996</v>
      </c>
    </row>
    <row r="121" spans="1:3">
      <c r="A121">
        <v>14301033</v>
      </c>
      <c r="B121" t="s">
        <v>1734</v>
      </c>
      <c r="C121" s="23">
        <v>4076.41</v>
      </c>
    </row>
    <row r="122" spans="1:3">
      <c r="A122">
        <v>14301041</v>
      </c>
      <c r="B122" t="s">
        <v>1792</v>
      </c>
      <c r="C122" s="23">
        <v>53025.86</v>
      </c>
    </row>
    <row r="123" spans="1:3">
      <c r="A123">
        <v>14400311</v>
      </c>
      <c r="B123" t="s">
        <v>1615</v>
      </c>
      <c r="C123" s="23">
        <v>-4538248.37</v>
      </c>
    </row>
    <row r="124" spans="1:3">
      <c r="A124">
        <v>14400312</v>
      </c>
      <c r="B124" t="s">
        <v>1616</v>
      </c>
      <c r="C124" s="23">
        <v>-1482590.35</v>
      </c>
    </row>
    <row r="125" spans="1:3">
      <c r="A125">
        <v>14400313</v>
      </c>
      <c r="B125" t="s">
        <v>1644</v>
      </c>
      <c r="C125" s="23">
        <v>-14374.75</v>
      </c>
    </row>
    <row r="126" spans="1:3">
      <c r="A126">
        <v>14400343</v>
      </c>
      <c r="B126" t="s">
        <v>744</v>
      </c>
      <c r="C126" s="23">
        <v>-1503172.6</v>
      </c>
    </row>
    <row r="127" spans="1:3">
      <c r="A127">
        <v>14400353</v>
      </c>
      <c r="B127" t="s">
        <v>1617</v>
      </c>
      <c r="C127" s="23">
        <v>-816683.14</v>
      </c>
    </row>
    <row r="128" spans="1:3">
      <c r="A128">
        <v>14600000</v>
      </c>
      <c r="B128" t="s">
        <v>95</v>
      </c>
      <c r="C128" s="23">
        <v>568695.07999999996</v>
      </c>
    </row>
    <row r="129" spans="1:3">
      <c r="A129">
        <v>15100021</v>
      </c>
      <c r="B129" t="s">
        <v>112</v>
      </c>
      <c r="C129" s="23">
        <v>3248659.11</v>
      </c>
    </row>
    <row r="130" spans="1:3">
      <c r="A130">
        <v>15100031</v>
      </c>
      <c r="B130" t="s">
        <v>9</v>
      </c>
      <c r="C130" s="23">
        <v>2780228.97</v>
      </c>
    </row>
    <row r="131" spans="1:3">
      <c r="A131">
        <v>15100041</v>
      </c>
      <c r="B131" t="s">
        <v>605</v>
      </c>
      <c r="C131" s="23">
        <v>387779.99</v>
      </c>
    </row>
    <row r="132" spans="1:3">
      <c r="A132">
        <v>15100061</v>
      </c>
      <c r="B132" t="s">
        <v>462</v>
      </c>
      <c r="C132" s="23">
        <v>29557.94</v>
      </c>
    </row>
    <row r="133" spans="1:3">
      <c r="A133">
        <v>15100081</v>
      </c>
      <c r="B133" t="s">
        <v>606</v>
      </c>
      <c r="C133" s="23">
        <v>1602834.43</v>
      </c>
    </row>
    <row r="134" spans="1:3">
      <c r="A134">
        <v>15100091</v>
      </c>
      <c r="B134" t="s">
        <v>1189</v>
      </c>
      <c r="C134" s="23">
        <v>1783910.16</v>
      </c>
    </row>
    <row r="135" spans="1:3">
      <c r="A135">
        <v>15100101</v>
      </c>
      <c r="B135" t="s">
        <v>90</v>
      </c>
      <c r="C135" s="23">
        <v>3675898.82</v>
      </c>
    </row>
    <row r="136" spans="1:3">
      <c r="A136">
        <v>15100122</v>
      </c>
      <c r="B136" t="s">
        <v>217</v>
      </c>
      <c r="C136" s="23">
        <v>296599.96000000002</v>
      </c>
    </row>
    <row r="137" spans="1:3">
      <c r="A137">
        <v>15100181</v>
      </c>
      <c r="B137" t="s">
        <v>753</v>
      </c>
      <c r="C137" s="23">
        <v>176392.11</v>
      </c>
    </row>
    <row r="138" spans="1:3">
      <c r="A138">
        <v>15100211</v>
      </c>
      <c r="B138" t="s">
        <v>63</v>
      </c>
      <c r="C138" s="23">
        <v>-127508.83</v>
      </c>
    </row>
    <row r="139" spans="1:3">
      <c r="A139">
        <v>15100221</v>
      </c>
      <c r="B139" t="s">
        <v>737</v>
      </c>
      <c r="C139" s="23">
        <v>1315632.4099999999</v>
      </c>
    </row>
    <row r="140" spans="1:3">
      <c r="A140">
        <v>15100271</v>
      </c>
      <c r="B140" t="s">
        <v>1535</v>
      </c>
      <c r="C140" s="23">
        <v>2780794.71</v>
      </c>
    </row>
    <row r="141" spans="1:3">
      <c r="A141">
        <v>15111001</v>
      </c>
      <c r="B141" t="s">
        <v>696</v>
      </c>
      <c r="C141" s="23">
        <v>252879.72</v>
      </c>
    </row>
    <row r="142" spans="1:3">
      <c r="A142">
        <v>15400023</v>
      </c>
      <c r="B142" t="s">
        <v>897</v>
      </c>
      <c r="C142" s="23">
        <v>9563138.7400000002</v>
      </c>
    </row>
    <row r="143" spans="1:3">
      <c r="A143">
        <v>15400031</v>
      </c>
      <c r="B143" t="s">
        <v>600</v>
      </c>
      <c r="C143" s="23">
        <v>5076884.87</v>
      </c>
    </row>
    <row r="144" spans="1:3">
      <c r="A144">
        <v>15400033</v>
      </c>
      <c r="B144" t="s">
        <v>632</v>
      </c>
      <c r="C144" s="23">
        <v>-9563138.7400000002</v>
      </c>
    </row>
    <row r="145" spans="1:3">
      <c r="A145">
        <v>15400041</v>
      </c>
      <c r="B145" t="s">
        <v>470</v>
      </c>
      <c r="C145" s="23">
        <v>3872654.79</v>
      </c>
    </row>
    <row r="146" spans="1:3">
      <c r="A146">
        <v>15400061</v>
      </c>
      <c r="B146" t="s">
        <v>636</v>
      </c>
      <c r="C146" s="23">
        <v>18716675.07</v>
      </c>
    </row>
    <row r="147" spans="1:3">
      <c r="A147">
        <v>15400101</v>
      </c>
      <c r="B147" t="s">
        <v>287</v>
      </c>
      <c r="C147" s="23">
        <v>36531384.909999996</v>
      </c>
    </row>
    <row r="148" spans="1:3">
      <c r="A148">
        <v>15400102</v>
      </c>
      <c r="B148" t="s">
        <v>288</v>
      </c>
      <c r="C148" s="23">
        <v>6069248.3799999999</v>
      </c>
    </row>
    <row r="149" spans="1:3">
      <c r="A149">
        <v>15400103</v>
      </c>
      <c r="B149" t="s">
        <v>638</v>
      </c>
      <c r="C149" s="23">
        <v>4095278.82</v>
      </c>
    </row>
    <row r="150" spans="1:3">
      <c r="A150">
        <v>15400181</v>
      </c>
      <c r="B150" t="s">
        <v>1505</v>
      </c>
      <c r="C150" s="23">
        <v>3829210.67</v>
      </c>
    </row>
    <row r="151" spans="1:3">
      <c r="A151">
        <v>15600003</v>
      </c>
      <c r="B151" t="s">
        <v>1797</v>
      </c>
      <c r="C151" s="23">
        <v>33889.410000000003</v>
      </c>
    </row>
    <row r="152" spans="1:3">
      <c r="A152">
        <v>16300023</v>
      </c>
      <c r="B152" t="s">
        <v>662</v>
      </c>
      <c r="C152" s="23">
        <v>3239094.38</v>
      </c>
    </row>
    <row r="153" spans="1:3">
      <c r="A153">
        <v>16300063</v>
      </c>
      <c r="B153" t="s">
        <v>663</v>
      </c>
      <c r="C153" s="23">
        <v>802699.93</v>
      </c>
    </row>
    <row r="154" spans="1:3">
      <c r="A154">
        <v>16300093</v>
      </c>
      <c r="B154" t="s">
        <v>637</v>
      </c>
      <c r="C154" s="23">
        <v>1155027.0900000001</v>
      </c>
    </row>
    <row r="155" spans="1:3">
      <c r="A155">
        <v>16410002</v>
      </c>
      <c r="B155" t="s">
        <v>679</v>
      </c>
      <c r="C155" s="23">
        <v>29245241.859999999</v>
      </c>
    </row>
    <row r="156" spans="1:3">
      <c r="A156">
        <v>16410012</v>
      </c>
      <c r="B156" t="s">
        <v>396</v>
      </c>
      <c r="C156" s="23">
        <v>4812589.8099999996</v>
      </c>
    </row>
    <row r="157" spans="1:3">
      <c r="A157">
        <v>16410022</v>
      </c>
      <c r="B157" t="s">
        <v>138</v>
      </c>
      <c r="C157" s="23">
        <v>15684517.25</v>
      </c>
    </row>
    <row r="158" spans="1:3">
      <c r="A158">
        <v>16420002</v>
      </c>
      <c r="B158" t="s">
        <v>293</v>
      </c>
      <c r="C158" s="23">
        <v>576201.30000000005</v>
      </c>
    </row>
    <row r="159" spans="1:3">
      <c r="A159">
        <v>16420012</v>
      </c>
      <c r="B159" t="s">
        <v>38</v>
      </c>
      <c r="C159" s="23">
        <v>44396.82</v>
      </c>
    </row>
    <row r="160" spans="1:3">
      <c r="A160">
        <v>16500071</v>
      </c>
      <c r="B160" t="s">
        <v>1452</v>
      </c>
      <c r="C160" s="23">
        <v>129576.91</v>
      </c>
    </row>
    <row r="161" spans="1:3">
      <c r="A161">
        <v>16500083</v>
      </c>
      <c r="B161" t="s">
        <v>193</v>
      </c>
      <c r="C161" s="23">
        <v>1198803</v>
      </c>
    </row>
    <row r="162" spans="1:3">
      <c r="A162">
        <v>16500103</v>
      </c>
      <c r="B162" t="s">
        <v>165</v>
      </c>
      <c r="C162" s="23">
        <v>20000</v>
      </c>
    </row>
    <row r="163" spans="1:3">
      <c r="A163">
        <v>16500123</v>
      </c>
      <c r="B163" t="s">
        <v>366</v>
      </c>
      <c r="C163" s="23">
        <v>132043.25</v>
      </c>
    </row>
    <row r="164" spans="1:3">
      <c r="A164">
        <v>16500143</v>
      </c>
      <c r="B164" t="s">
        <v>1403</v>
      </c>
      <c r="C164" s="23">
        <v>246007.39</v>
      </c>
    </row>
    <row r="165" spans="1:3">
      <c r="A165">
        <v>16500153</v>
      </c>
      <c r="B165" t="s">
        <v>1361</v>
      </c>
      <c r="C165" s="23">
        <v>79832.149999999994</v>
      </c>
    </row>
    <row r="166" spans="1:3">
      <c r="A166">
        <v>16500173</v>
      </c>
      <c r="B166" t="s">
        <v>1583</v>
      </c>
      <c r="C166" s="23">
        <v>23350.85</v>
      </c>
    </row>
    <row r="167" spans="1:3">
      <c r="A167">
        <v>16500183</v>
      </c>
      <c r="B167" t="s">
        <v>1594</v>
      </c>
      <c r="C167" s="23">
        <v>49008.79</v>
      </c>
    </row>
    <row r="168" spans="1:3">
      <c r="A168">
        <v>16500251</v>
      </c>
      <c r="B168" t="s">
        <v>1531</v>
      </c>
      <c r="C168" s="23">
        <v>37659.26</v>
      </c>
    </row>
    <row r="169" spans="1:3">
      <c r="A169">
        <v>16500283</v>
      </c>
      <c r="B169" t="s">
        <v>365</v>
      </c>
      <c r="C169" s="23">
        <v>301569.69</v>
      </c>
    </row>
    <row r="170" spans="1:3">
      <c r="A170">
        <v>16500333</v>
      </c>
      <c r="B170" t="s">
        <v>579</v>
      </c>
      <c r="C170" s="23">
        <v>1717.32</v>
      </c>
    </row>
    <row r="171" spans="1:3">
      <c r="A171">
        <v>16500373</v>
      </c>
      <c r="B171" t="s">
        <v>230</v>
      </c>
      <c r="C171" s="23">
        <v>3337.5</v>
      </c>
    </row>
    <row r="172" spans="1:3">
      <c r="A172">
        <v>16500383</v>
      </c>
      <c r="B172" t="s">
        <v>1162</v>
      </c>
      <c r="C172" s="23">
        <v>1153442.6200000001</v>
      </c>
    </row>
    <row r="173" spans="1:3">
      <c r="A173">
        <v>16500413</v>
      </c>
      <c r="B173" t="s">
        <v>1574</v>
      </c>
      <c r="C173" s="23">
        <v>34606.379999999997</v>
      </c>
    </row>
    <row r="174" spans="1:3">
      <c r="A174">
        <v>16500433</v>
      </c>
      <c r="B174" t="s">
        <v>1349</v>
      </c>
      <c r="C174" s="23">
        <v>27912.44</v>
      </c>
    </row>
    <row r="175" spans="1:3">
      <c r="A175">
        <v>16500443</v>
      </c>
      <c r="B175" t="s">
        <v>1350</v>
      </c>
      <c r="C175" s="23">
        <v>35288.379999999997</v>
      </c>
    </row>
    <row r="176" spans="1:3">
      <c r="A176">
        <v>16500532</v>
      </c>
      <c r="B176" t="s">
        <v>1667</v>
      </c>
      <c r="C176" s="23">
        <v>2018812.5</v>
      </c>
    </row>
    <row r="177" spans="1:3">
      <c r="A177">
        <v>16500553</v>
      </c>
      <c r="B177" t="s">
        <v>819</v>
      </c>
      <c r="C177" s="23">
        <v>1522.38</v>
      </c>
    </row>
    <row r="178" spans="1:3">
      <c r="A178">
        <v>16500563</v>
      </c>
      <c r="B178" t="s">
        <v>81</v>
      </c>
      <c r="C178" s="23">
        <v>13523.02</v>
      </c>
    </row>
    <row r="179" spans="1:3">
      <c r="A179">
        <v>16500591</v>
      </c>
      <c r="B179" t="s">
        <v>480</v>
      </c>
      <c r="C179" s="23">
        <v>135128.07999999999</v>
      </c>
    </row>
    <row r="180" spans="1:3">
      <c r="A180">
        <v>16500601</v>
      </c>
      <c r="B180" t="s">
        <v>465</v>
      </c>
      <c r="C180" s="23">
        <v>577302.86</v>
      </c>
    </row>
    <row r="181" spans="1:3">
      <c r="A181">
        <v>16500611</v>
      </c>
      <c r="B181" t="s">
        <v>381</v>
      </c>
      <c r="C181" s="23">
        <v>56631.51</v>
      </c>
    </row>
    <row r="182" spans="1:3">
      <c r="A182">
        <v>16500612</v>
      </c>
      <c r="B182" t="s">
        <v>550</v>
      </c>
      <c r="C182" s="23">
        <v>36428.26</v>
      </c>
    </row>
    <row r="183" spans="1:3">
      <c r="A183">
        <v>16500622</v>
      </c>
      <c r="B183" t="s">
        <v>998</v>
      </c>
      <c r="C183" s="23">
        <v>7005.87</v>
      </c>
    </row>
    <row r="184" spans="1:3">
      <c r="A184">
        <v>16500623</v>
      </c>
      <c r="B184" t="s">
        <v>260</v>
      </c>
      <c r="C184" s="23">
        <v>22295.82</v>
      </c>
    </row>
    <row r="185" spans="1:3">
      <c r="A185">
        <v>16500633</v>
      </c>
      <c r="B185" t="s">
        <v>1164</v>
      </c>
      <c r="C185" s="23">
        <v>1010086.9</v>
      </c>
    </row>
    <row r="186" spans="1:3">
      <c r="A186">
        <v>16500643</v>
      </c>
      <c r="B186" t="s">
        <v>1938</v>
      </c>
      <c r="C186" s="23">
        <v>87600</v>
      </c>
    </row>
    <row r="187" spans="1:3">
      <c r="A187">
        <v>16500651</v>
      </c>
      <c r="B187" t="s">
        <v>227</v>
      </c>
      <c r="C187" s="23">
        <v>835253.12</v>
      </c>
    </row>
    <row r="188" spans="1:3">
      <c r="A188">
        <v>16500661</v>
      </c>
      <c r="B188" t="s">
        <v>228</v>
      </c>
      <c r="C188" s="23">
        <v>1807016.28</v>
      </c>
    </row>
    <row r="189" spans="1:3">
      <c r="A189">
        <v>16500671</v>
      </c>
      <c r="B189" t="s">
        <v>229</v>
      </c>
      <c r="C189" s="23">
        <v>1973833.46</v>
      </c>
    </row>
    <row r="190" spans="1:3">
      <c r="A190">
        <v>16500673</v>
      </c>
      <c r="B190" t="s">
        <v>1364</v>
      </c>
      <c r="C190" s="23">
        <v>18483.2</v>
      </c>
    </row>
    <row r="191" spans="1:3">
      <c r="A191">
        <v>16500681</v>
      </c>
      <c r="B191" t="s">
        <v>466</v>
      </c>
      <c r="C191" s="23">
        <v>30370.67</v>
      </c>
    </row>
    <row r="192" spans="1:3">
      <c r="A192">
        <v>16500683</v>
      </c>
      <c r="B192" t="s">
        <v>1706</v>
      </c>
      <c r="C192" s="23">
        <v>15330</v>
      </c>
    </row>
    <row r="193" spans="1:3">
      <c r="A193">
        <v>16500693</v>
      </c>
      <c r="B193" t="s">
        <v>1212</v>
      </c>
      <c r="C193" s="23">
        <v>30565.759999999998</v>
      </c>
    </row>
    <row r="194" spans="1:3">
      <c r="A194">
        <v>16500703</v>
      </c>
      <c r="B194" t="s">
        <v>1229</v>
      </c>
      <c r="C194" s="23">
        <v>24220.45</v>
      </c>
    </row>
    <row r="195" spans="1:3">
      <c r="A195">
        <v>16500731</v>
      </c>
      <c r="B195" t="s">
        <v>715</v>
      </c>
      <c r="C195" s="23">
        <v>1193193.32</v>
      </c>
    </row>
    <row r="196" spans="1:3">
      <c r="A196">
        <v>16500741</v>
      </c>
      <c r="B196" t="s">
        <v>716</v>
      </c>
      <c r="C196" s="23">
        <v>1337822.82</v>
      </c>
    </row>
    <row r="197" spans="1:3">
      <c r="A197">
        <v>16500743</v>
      </c>
      <c r="B197" t="s">
        <v>1231</v>
      </c>
      <c r="C197" s="23">
        <v>82641.399999999994</v>
      </c>
    </row>
    <row r="198" spans="1:3">
      <c r="A198">
        <v>16500753</v>
      </c>
      <c r="B198" t="s">
        <v>1232</v>
      </c>
      <c r="C198" s="23">
        <v>370709.82</v>
      </c>
    </row>
    <row r="199" spans="1:3">
      <c r="A199">
        <v>16500763</v>
      </c>
      <c r="B199" t="s">
        <v>1720</v>
      </c>
      <c r="C199" s="23">
        <v>190414.43</v>
      </c>
    </row>
    <row r="200" spans="1:3">
      <c r="A200">
        <v>16500783</v>
      </c>
      <c r="B200" t="s">
        <v>1466</v>
      </c>
      <c r="C200" s="23">
        <v>85843.44</v>
      </c>
    </row>
    <row r="201" spans="1:3">
      <c r="A201">
        <v>16500793</v>
      </c>
      <c r="B201" t="s">
        <v>1470</v>
      </c>
      <c r="C201" s="23">
        <v>19628.45</v>
      </c>
    </row>
    <row r="202" spans="1:3">
      <c r="A202">
        <v>16500803</v>
      </c>
      <c r="B202" t="s">
        <v>1605</v>
      </c>
      <c r="C202" s="23">
        <v>84173.92</v>
      </c>
    </row>
    <row r="203" spans="1:3">
      <c r="A203">
        <v>16500881</v>
      </c>
      <c r="B203" t="s">
        <v>1098</v>
      </c>
      <c r="C203" s="23">
        <v>750000</v>
      </c>
    </row>
    <row r="204" spans="1:3">
      <c r="A204">
        <v>16500893</v>
      </c>
      <c r="B204" t="s">
        <v>1454</v>
      </c>
      <c r="C204" s="23">
        <v>142110.12</v>
      </c>
    </row>
    <row r="205" spans="1:3">
      <c r="A205">
        <v>16500901</v>
      </c>
      <c r="B205" t="s">
        <v>1356</v>
      </c>
      <c r="C205" s="23">
        <v>225268.48000000001</v>
      </c>
    </row>
    <row r="206" spans="1:3">
      <c r="A206">
        <v>16500911</v>
      </c>
      <c r="B206" t="s">
        <v>1523</v>
      </c>
      <c r="C206" s="23">
        <v>246721.5</v>
      </c>
    </row>
    <row r="207" spans="1:3">
      <c r="A207">
        <v>16501003</v>
      </c>
      <c r="B207" t="s">
        <v>647</v>
      </c>
      <c r="C207" s="23">
        <v>37070</v>
      </c>
    </row>
    <row r="208" spans="1:3">
      <c r="A208">
        <v>16501013</v>
      </c>
      <c r="B208" t="s">
        <v>999</v>
      </c>
      <c r="C208" s="23">
        <v>172763.62</v>
      </c>
    </row>
    <row r="209" spans="1:3">
      <c r="A209">
        <v>16501051</v>
      </c>
      <c r="B209" t="s">
        <v>1532</v>
      </c>
      <c r="C209" s="23">
        <v>41121.910000000003</v>
      </c>
    </row>
    <row r="210" spans="1:3">
      <c r="A210">
        <v>16501061</v>
      </c>
      <c r="B210" t="s">
        <v>1512</v>
      </c>
      <c r="C210" s="23">
        <v>4583.37</v>
      </c>
    </row>
    <row r="211" spans="1:3">
      <c r="A211">
        <v>16501062</v>
      </c>
      <c r="B211" t="s">
        <v>1512</v>
      </c>
      <c r="C211" s="23">
        <v>4166.63</v>
      </c>
    </row>
    <row r="212" spans="1:3">
      <c r="A212">
        <v>16501083</v>
      </c>
      <c r="B212" t="s">
        <v>1529</v>
      </c>
      <c r="C212" s="23">
        <v>13324.67</v>
      </c>
    </row>
    <row r="213" spans="1:3">
      <c r="A213">
        <v>16501103</v>
      </c>
      <c r="B213" t="s">
        <v>1704</v>
      </c>
      <c r="C213" s="23">
        <v>81781.3</v>
      </c>
    </row>
    <row r="214" spans="1:3">
      <c r="A214">
        <v>16502003</v>
      </c>
      <c r="B214" t="s">
        <v>1707</v>
      </c>
      <c r="C214" s="23">
        <v>11983.68</v>
      </c>
    </row>
    <row r="215" spans="1:3">
      <c r="A215">
        <v>16502011</v>
      </c>
      <c r="B215" t="s">
        <v>1917</v>
      </c>
      <c r="C215" s="23">
        <v>8314.84</v>
      </c>
    </row>
    <row r="216" spans="1:3">
      <c r="A216">
        <v>16502013</v>
      </c>
      <c r="B216" t="s">
        <v>1788</v>
      </c>
      <c r="C216" s="23">
        <v>97870.74</v>
      </c>
    </row>
    <row r="217" spans="1:3">
      <c r="A217">
        <v>16502023</v>
      </c>
      <c r="B217" t="s">
        <v>1725</v>
      </c>
      <c r="C217" s="23">
        <v>103712.35</v>
      </c>
    </row>
    <row r="218" spans="1:3">
      <c r="A218">
        <v>16502033</v>
      </c>
      <c r="B218" t="s">
        <v>1766</v>
      </c>
      <c r="C218" s="23">
        <v>60000</v>
      </c>
    </row>
    <row r="219" spans="1:3">
      <c r="A219">
        <v>16502053</v>
      </c>
      <c r="B219" t="s">
        <v>1811</v>
      </c>
      <c r="C219" s="23">
        <v>8415.23</v>
      </c>
    </row>
    <row r="220" spans="1:3">
      <c r="A220">
        <v>16502063</v>
      </c>
      <c r="B220" t="s">
        <v>1830</v>
      </c>
      <c r="C220" s="23">
        <v>14383.07</v>
      </c>
    </row>
    <row r="221" spans="1:3">
      <c r="A221">
        <v>16502083</v>
      </c>
      <c r="B221" t="s">
        <v>1852</v>
      </c>
      <c r="C221" s="23">
        <v>99991.15</v>
      </c>
    </row>
    <row r="222" spans="1:3">
      <c r="A222">
        <v>16502093</v>
      </c>
      <c r="B222" t="s">
        <v>1886</v>
      </c>
      <c r="C222" s="23">
        <v>36150.589999999997</v>
      </c>
    </row>
    <row r="223" spans="1:3">
      <c r="A223">
        <v>16502103</v>
      </c>
      <c r="B223" t="s">
        <v>1895</v>
      </c>
      <c r="C223" s="23">
        <v>78161.100000000006</v>
      </c>
    </row>
    <row r="224" spans="1:3">
      <c r="A224">
        <v>16502113</v>
      </c>
      <c r="B224" t="s">
        <v>1911</v>
      </c>
      <c r="C224" s="23">
        <v>67068.759999999995</v>
      </c>
    </row>
    <row r="225" spans="1:3">
      <c r="A225">
        <v>16504003</v>
      </c>
      <c r="B225" t="s">
        <v>1730</v>
      </c>
      <c r="C225" s="23">
        <v>43435</v>
      </c>
    </row>
    <row r="226" spans="1:3">
      <c r="A226">
        <v>16504013</v>
      </c>
      <c r="B226" t="s">
        <v>1789</v>
      </c>
      <c r="C226" s="23">
        <v>97870.79</v>
      </c>
    </row>
    <row r="227" spans="1:3">
      <c r="A227">
        <v>16504033</v>
      </c>
      <c r="B227" t="s">
        <v>1767</v>
      </c>
      <c r="C227" s="23">
        <v>160000</v>
      </c>
    </row>
    <row r="228" spans="1:3">
      <c r="A228">
        <v>16504043</v>
      </c>
      <c r="B228" t="s">
        <v>1938</v>
      </c>
      <c r="C228" s="23">
        <v>160600</v>
      </c>
    </row>
    <row r="229" spans="1:3">
      <c r="A229">
        <v>17300001</v>
      </c>
      <c r="B229" t="s">
        <v>1393</v>
      </c>
      <c r="C229" s="23">
        <v>126522877.36</v>
      </c>
    </row>
    <row r="230" spans="1:3">
      <c r="A230">
        <v>17300002</v>
      </c>
      <c r="B230" t="s">
        <v>932</v>
      </c>
      <c r="C230" s="23">
        <v>70662999.170000002</v>
      </c>
    </row>
    <row r="231" spans="1:3">
      <c r="A231">
        <v>17400001</v>
      </c>
      <c r="B231" t="s">
        <v>933</v>
      </c>
      <c r="C231" s="23">
        <v>11702551.75</v>
      </c>
    </row>
    <row r="232" spans="1:3">
      <c r="A232">
        <v>17500001</v>
      </c>
      <c r="B232" t="s">
        <v>1477</v>
      </c>
      <c r="C232" s="23">
        <v>2718923.1</v>
      </c>
    </row>
    <row r="233" spans="1:3">
      <c r="A233">
        <v>17500002</v>
      </c>
      <c r="B233" t="s">
        <v>1478</v>
      </c>
      <c r="C233" s="23">
        <v>9732358.1699999999</v>
      </c>
    </row>
    <row r="234" spans="1:3">
      <c r="A234">
        <v>17500011</v>
      </c>
      <c r="B234" t="s">
        <v>1479</v>
      </c>
      <c r="C234" s="23">
        <v>1784416.47</v>
      </c>
    </row>
    <row r="235" spans="1:3">
      <c r="A235">
        <v>17500012</v>
      </c>
      <c r="B235" t="s">
        <v>1480</v>
      </c>
      <c r="C235" s="23">
        <v>1161998.18</v>
      </c>
    </row>
    <row r="236" spans="1:3">
      <c r="A236">
        <v>18100003</v>
      </c>
      <c r="B236" t="s">
        <v>501</v>
      </c>
      <c r="C236" s="23">
        <v>357456.84</v>
      </c>
    </row>
    <row r="237" spans="1:3">
      <c r="A237">
        <v>18100093</v>
      </c>
      <c r="B237" t="s">
        <v>105</v>
      </c>
      <c r="C237" s="23">
        <v>54329.59</v>
      </c>
    </row>
    <row r="238" spans="1:3">
      <c r="A238">
        <v>18100203</v>
      </c>
      <c r="B238" t="s">
        <v>1031</v>
      </c>
      <c r="C238" s="23">
        <v>1681347.05</v>
      </c>
    </row>
    <row r="239" spans="1:3">
      <c r="A239">
        <v>18100223</v>
      </c>
      <c r="B239" t="s">
        <v>1659</v>
      </c>
      <c r="C239" s="23">
        <v>1344075.88</v>
      </c>
    </row>
    <row r="240" spans="1:3">
      <c r="A240">
        <v>18100233</v>
      </c>
      <c r="B240" t="s">
        <v>1660</v>
      </c>
      <c r="C240" s="23">
        <v>227141.54</v>
      </c>
    </row>
    <row r="241" spans="1:3">
      <c r="A241">
        <v>18100473</v>
      </c>
      <c r="B241" t="s">
        <v>659</v>
      </c>
      <c r="C241" s="23">
        <v>1315284.96</v>
      </c>
    </row>
    <row r="242" spans="1:3">
      <c r="A242">
        <v>18100493</v>
      </c>
      <c r="B242" t="s">
        <v>347</v>
      </c>
      <c r="C242" s="23">
        <v>454437.08</v>
      </c>
    </row>
    <row r="243" spans="1:3">
      <c r="A243">
        <v>18100663</v>
      </c>
      <c r="B243" t="s">
        <v>1573</v>
      </c>
      <c r="C243" s="23">
        <v>1103260.73</v>
      </c>
    </row>
    <row r="244" spans="1:3">
      <c r="A244">
        <v>18100673</v>
      </c>
      <c r="B244" t="s">
        <v>1575</v>
      </c>
      <c r="C244" s="23">
        <v>1960424.22</v>
      </c>
    </row>
    <row r="245" spans="1:3">
      <c r="A245">
        <v>18100923</v>
      </c>
      <c r="B245" t="s">
        <v>1319</v>
      </c>
      <c r="C245" s="23">
        <v>2334513.0499999998</v>
      </c>
    </row>
    <row r="246" spans="1:3">
      <c r="A246">
        <v>18100933</v>
      </c>
      <c r="B246" t="s">
        <v>1320</v>
      </c>
      <c r="C246" s="23">
        <v>472661.94</v>
      </c>
    </row>
    <row r="247" spans="1:3">
      <c r="A247">
        <v>18100973</v>
      </c>
      <c r="B247" t="s">
        <v>83</v>
      </c>
      <c r="C247" s="23">
        <v>297229.75</v>
      </c>
    </row>
    <row r="248" spans="1:3">
      <c r="A248">
        <v>18100993</v>
      </c>
      <c r="B248" t="s">
        <v>980</v>
      </c>
      <c r="C248" s="23">
        <v>100878.58</v>
      </c>
    </row>
    <row r="249" spans="1:3">
      <c r="A249">
        <v>18101023</v>
      </c>
      <c r="B249" t="s">
        <v>567</v>
      </c>
      <c r="C249" s="23">
        <v>1823962.04</v>
      </c>
    </row>
    <row r="250" spans="1:3">
      <c r="A250">
        <v>18101033</v>
      </c>
      <c r="B250" t="s">
        <v>656</v>
      </c>
      <c r="C250" s="23">
        <v>2134686.75</v>
      </c>
    </row>
    <row r="251" spans="1:3">
      <c r="A251">
        <v>18101053</v>
      </c>
      <c r="B251" t="s">
        <v>1037</v>
      </c>
      <c r="C251" s="23">
        <v>1088803.25</v>
      </c>
    </row>
    <row r="252" spans="1:3">
      <c r="A252">
        <v>18101083</v>
      </c>
      <c r="B252" t="s">
        <v>507</v>
      </c>
      <c r="C252" s="23">
        <v>849052.77</v>
      </c>
    </row>
    <row r="253" spans="1:3">
      <c r="A253">
        <v>18101093</v>
      </c>
      <c r="B253" t="s">
        <v>508</v>
      </c>
      <c r="C253" s="23">
        <v>654139.68000000005</v>
      </c>
    </row>
    <row r="254" spans="1:3">
      <c r="A254">
        <v>18101113</v>
      </c>
      <c r="B254" t="s">
        <v>886</v>
      </c>
      <c r="C254" s="23">
        <v>2938371.01</v>
      </c>
    </row>
    <row r="255" spans="1:3">
      <c r="A255">
        <v>18101123</v>
      </c>
      <c r="B255" t="s">
        <v>1156</v>
      </c>
      <c r="C255" s="23">
        <v>2849200.71</v>
      </c>
    </row>
    <row r="256" spans="1:3">
      <c r="A256">
        <v>18101133</v>
      </c>
      <c r="B256" t="s">
        <v>1157</v>
      </c>
      <c r="C256" s="23">
        <v>2206364.2000000002</v>
      </c>
    </row>
    <row r="257" spans="1:3">
      <c r="A257">
        <v>18101143</v>
      </c>
      <c r="B257" t="s">
        <v>1221</v>
      </c>
      <c r="C257" s="23">
        <v>2702157.7</v>
      </c>
    </row>
    <row r="258" spans="1:3">
      <c r="A258">
        <v>18210231</v>
      </c>
      <c r="B258" t="s">
        <v>960</v>
      </c>
      <c r="C258" s="23">
        <v>31174107</v>
      </c>
    </row>
    <row r="259" spans="1:3">
      <c r="A259">
        <v>18210261</v>
      </c>
      <c r="B259" t="s">
        <v>1196</v>
      </c>
      <c r="C259" s="23">
        <v>50185.88</v>
      </c>
    </row>
    <row r="260" spans="1:3">
      <c r="A260">
        <v>18210281</v>
      </c>
      <c r="B260" t="s">
        <v>1353</v>
      </c>
      <c r="C260" s="23">
        <v>60295490.299999997</v>
      </c>
    </row>
    <row r="261" spans="1:3">
      <c r="A261">
        <v>18210291</v>
      </c>
      <c r="B261" t="s">
        <v>1421</v>
      </c>
      <c r="C261" s="23">
        <v>10620646.77</v>
      </c>
    </row>
    <row r="262" spans="1:3">
      <c r="A262">
        <v>18210301</v>
      </c>
      <c r="B262" t="s">
        <v>1940</v>
      </c>
      <c r="C262" s="23">
        <v>10651688.08</v>
      </c>
    </row>
    <row r="263" spans="1:3">
      <c r="A263">
        <v>18220011</v>
      </c>
      <c r="B263" t="s">
        <v>235</v>
      </c>
      <c r="C263" s="23">
        <v>65708856.939999998</v>
      </c>
    </row>
    <row r="264" spans="1:3">
      <c r="A264">
        <v>18220021</v>
      </c>
      <c r="B264" t="s">
        <v>592</v>
      </c>
      <c r="C264" s="23">
        <v>744794.53</v>
      </c>
    </row>
    <row r="265" spans="1:3">
      <c r="A265">
        <v>18220031</v>
      </c>
      <c r="B265" t="s">
        <v>113</v>
      </c>
      <c r="C265" s="23">
        <v>-18818583.699999999</v>
      </c>
    </row>
    <row r="266" spans="1:3">
      <c r="A266">
        <v>18220041</v>
      </c>
      <c r="B266" t="s">
        <v>678</v>
      </c>
      <c r="C266" s="23">
        <v>-16254884.24</v>
      </c>
    </row>
    <row r="267" spans="1:3">
      <c r="A267">
        <v>18220061</v>
      </c>
      <c r="B267" t="s">
        <v>777</v>
      </c>
      <c r="C267" s="23">
        <v>-30211680.609999999</v>
      </c>
    </row>
    <row r="268" spans="1:3">
      <c r="A268">
        <v>18220091</v>
      </c>
      <c r="B268" t="s">
        <v>1343</v>
      </c>
      <c r="C268" s="23">
        <v>502641.71</v>
      </c>
    </row>
    <row r="269" spans="1:3">
      <c r="A269">
        <v>18220101</v>
      </c>
      <c r="B269" t="s">
        <v>1953</v>
      </c>
      <c r="C269" s="23">
        <v>14431226</v>
      </c>
    </row>
    <row r="270" spans="1:3">
      <c r="A270">
        <v>18230002</v>
      </c>
      <c r="B270" t="s">
        <v>0</v>
      </c>
      <c r="C270" s="23">
        <v>-139384.28</v>
      </c>
    </row>
    <row r="271" spans="1:3">
      <c r="A271">
        <v>18230021</v>
      </c>
      <c r="B271" t="s">
        <v>301</v>
      </c>
      <c r="C271" s="23">
        <v>86768054.629999995</v>
      </c>
    </row>
    <row r="272" spans="1:3">
      <c r="A272">
        <v>18230031</v>
      </c>
      <c r="B272" t="s">
        <v>680</v>
      </c>
      <c r="C272" s="23">
        <v>53276954.659999996</v>
      </c>
    </row>
    <row r="273" spans="1:3">
      <c r="A273">
        <v>18230032</v>
      </c>
      <c r="B273" t="s">
        <v>436</v>
      </c>
      <c r="C273" s="23">
        <v>10030679.859999999</v>
      </c>
    </row>
    <row r="274" spans="1:3">
      <c r="A274">
        <v>18230041</v>
      </c>
      <c r="B274" t="s">
        <v>385</v>
      </c>
      <c r="C274" s="23">
        <v>21589277</v>
      </c>
    </row>
    <row r="275" spans="1:3">
      <c r="A275">
        <v>18230042</v>
      </c>
      <c r="B275" t="s">
        <v>911</v>
      </c>
      <c r="C275" s="23">
        <v>-5011544.83</v>
      </c>
    </row>
    <row r="276" spans="1:3">
      <c r="A276">
        <v>18230051</v>
      </c>
      <c r="B276" t="s">
        <v>386</v>
      </c>
      <c r="C276" s="23">
        <v>-16093512.460000001</v>
      </c>
    </row>
    <row r="277" spans="1:3">
      <c r="A277">
        <v>18230061</v>
      </c>
      <c r="B277" t="s">
        <v>330</v>
      </c>
      <c r="C277" s="23">
        <v>1328016</v>
      </c>
    </row>
    <row r="278" spans="1:3">
      <c r="A278">
        <v>18230071</v>
      </c>
      <c r="B278" t="s">
        <v>515</v>
      </c>
      <c r="C278" s="23">
        <v>113632921</v>
      </c>
    </row>
    <row r="279" spans="1:3">
      <c r="A279">
        <v>18230081</v>
      </c>
      <c r="B279" t="s">
        <v>497</v>
      </c>
      <c r="C279" s="23">
        <v>-104522577.98999999</v>
      </c>
    </row>
    <row r="280" spans="1:3">
      <c r="A280">
        <v>18230281</v>
      </c>
      <c r="B280" t="s">
        <v>62</v>
      </c>
      <c r="C280" s="23">
        <v>1828298</v>
      </c>
    </row>
    <row r="281" spans="1:3">
      <c r="A281">
        <v>18230291</v>
      </c>
      <c r="B281" t="s">
        <v>820</v>
      </c>
      <c r="C281" s="23">
        <v>-1828298</v>
      </c>
    </row>
    <row r="282" spans="1:3">
      <c r="A282">
        <v>18230311</v>
      </c>
      <c r="B282" t="s">
        <v>850</v>
      </c>
      <c r="C282" s="23">
        <v>15000</v>
      </c>
    </row>
    <row r="283" spans="1:3">
      <c r="A283">
        <v>18230351</v>
      </c>
      <c r="B283" t="s">
        <v>102</v>
      </c>
      <c r="C283" s="23">
        <v>119906443.54000001</v>
      </c>
    </row>
    <row r="284" spans="1:3">
      <c r="A284">
        <v>18230401</v>
      </c>
      <c r="B284" t="s">
        <v>1368</v>
      </c>
      <c r="C284" s="23">
        <v>13262.01</v>
      </c>
    </row>
    <row r="285" spans="1:3">
      <c r="A285">
        <v>18230621</v>
      </c>
      <c r="B285" t="s">
        <v>694</v>
      </c>
      <c r="C285" s="23">
        <v>-56274772.5</v>
      </c>
    </row>
    <row r="286" spans="1:3">
      <c r="A286">
        <v>18230631</v>
      </c>
      <c r="B286" t="s">
        <v>1032</v>
      </c>
      <c r="C286" s="23">
        <v>136994535.83000001</v>
      </c>
    </row>
    <row r="287" spans="1:3">
      <c r="A287">
        <v>18230691</v>
      </c>
      <c r="B287" t="s">
        <v>697</v>
      </c>
      <c r="C287" s="23">
        <v>-474402.14</v>
      </c>
    </row>
    <row r="288" spans="1:3">
      <c r="A288">
        <v>18230711</v>
      </c>
      <c r="B288" t="s">
        <v>523</v>
      </c>
      <c r="C288" s="23">
        <v>29551324</v>
      </c>
    </row>
    <row r="289" spans="1:3">
      <c r="A289">
        <v>18230721</v>
      </c>
      <c r="B289" t="s">
        <v>524</v>
      </c>
      <c r="C289" s="23">
        <v>-29551324</v>
      </c>
    </row>
    <row r="290" spans="1:3">
      <c r="A290">
        <v>18230731</v>
      </c>
      <c r="B290" t="s">
        <v>984</v>
      </c>
      <c r="C290" s="23">
        <v>9957561</v>
      </c>
    </row>
    <row r="291" spans="1:3">
      <c r="A291">
        <v>18230741</v>
      </c>
      <c r="B291" t="s">
        <v>110</v>
      </c>
      <c r="C291" s="23">
        <v>-9957561</v>
      </c>
    </row>
    <row r="292" spans="1:3">
      <c r="A292">
        <v>18230751</v>
      </c>
      <c r="B292" t="s">
        <v>132</v>
      </c>
      <c r="C292" s="23">
        <v>-12375488</v>
      </c>
    </row>
    <row r="293" spans="1:3">
      <c r="A293">
        <v>18230761</v>
      </c>
      <c r="B293" t="s">
        <v>133</v>
      </c>
      <c r="C293" s="23">
        <v>12375488</v>
      </c>
    </row>
    <row r="294" spans="1:3">
      <c r="A294">
        <v>18230771</v>
      </c>
      <c r="B294" t="s">
        <v>464</v>
      </c>
      <c r="C294" s="23">
        <v>-96506</v>
      </c>
    </row>
    <row r="295" spans="1:3">
      <c r="A295">
        <v>18230781</v>
      </c>
      <c r="B295" t="s">
        <v>410</v>
      </c>
      <c r="C295" s="23">
        <v>96506</v>
      </c>
    </row>
    <row r="296" spans="1:3">
      <c r="A296">
        <v>18230791</v>
      </c>
      <c r="B296" t="s">
        <v>182</v>
      </c>
      <c r="C296" s="23">
        <v>2929076</v>
      </c>
    </row>
    <row r="297" spans="1:3">
      <c r="A297">
        <v>18230811</v>
      </c>
      <c r="B297" t="s">
        <v>901</v>
      </c>
      <c r="C297" s="23">
        <v>-671033</v>
      </c>
    </row>
    <row r="298" spans="1:3">
      <c r="A298">
        <v>18230821</v>
      </c>
      <c r="B298" t="s">
        <v>902</v>
      </c>
      <c r="C298" s="23">
        <v>671033</v>
      </c>
    </row>
    <row r="299" spans="1:3">
      <c r="A299">
        <v>18230831</v>
      </c>
      <c r="B299" t="s">
        <v>798</v>
      </c>
      <c r="C299" s="23">
        <v>-30212669</v>
      </c>
    </row>
    <row r="300" spans="1:3">
      <c r="A300">
        <v>18230841</v>
      </c>
      <c r="B300" t="s">
        <v>377</v>
      </c>
      <c r="C300" s="23">
        <v>30212669</v>
      </c>
    </row>
    <row r="301" spans="1:3">
      <c r="A301">
        <v>18230851</v>
      </c>
      <c r="B301" t="s">
        <v>613</v>
      </c>
      <c r="C301" s="23">
        <v>-1764924</v>
      </c>
    </row>
    <row r="302" spans="1:3">
      <c r="A302">
        <v>18230861</v>
      </c>
      <c r="B302" t="s">
        <v>614</v>
      </c>
      <c r="C302" s="23">
        <v>1764924</v>
      </c>
    </row>
    <row r="303" spans="1:3">
      <c r="A303">
        <v>18230871</v>
      </c>
      <c r="B303" t="s">
        <v>84</v>
      </c>
      <c r="C303" s="23">
        <v>30270096</v>
      </c>
    </row>
    <row r="304" spans="1:3">
      <c r="A304">
        <v>18230881</v>
      </c>
      <c r="B304" t="s">
        <v>85</v>
      </c>
      <c r="C304" s="23">
        <v>-30270096</v>
      </c>
    </row>
    <row r="305" spans="1:3">
      <c r="A305">
        <v>18230891</v>
      </c>
      <c r="B305" t="s">
        <v>481</v>
      </c>
      <c r="C305" s="23">
        <v>36163528</v>
      </c>
    </row>
    <row r="306" spans="1:3">
      <c r="A306">
        <v>18230921</v>
      </c>
      <c r="B306" t="s">
        <v>93</v>
      </c>
      <c r="C306" s="23">
        <v>2937.22</v>
      </c>
    </row>
    <row r="307" spans="1:3">
      <c r="A307">
        <v>18230971</v>
      </c>
      <c r="B307" t="s">
        <v>756</v>
      </c>
      <c r="C307" s="23">
        <v>2749643.08</v>
      </c>
    </row>
    <row r="308" spans="1:3">
      <c r="A308">
        <v>18230981</v>
      </c>
      <c r="B308" t="s">
        <v>483</v>
      </c>
      <c r="C308" s="23">
        <v>-36163528</v>
      </c>
    </row>
    <row r="309" spans="1:3">
      <c r="A309">
        <v>18231051</v>
      </c>
      <c r="B309" t="s">
        <v>1206</v>
      </c>
      <c r="C309" s="23">
        <v>-34827817</v>
      </c>
    </row>
    <row r="310" spans="1:3">
      <c r="A310">
        <v>18231061</v>
      </c>
      <c r="B310" t="s">
        <v>1207</v>
      </c>
      <c r="C310" s="23">
        <v>34827817</v>
      </c>
    </row>
    <row r="311" spans="1:3">
      <c r="A311">
        <v>18231081</v>
      </c>
      <c r="B311" t="s">
        <v>1351</v>
      </c>
      <c r="C311" s="23">
        <v>-25644564</v>
      </c>
    </row>
    <row r="312" spans="1:3">
      <c r="A312">
        <v>18231091</v>
      </c>
      <c r="B312" t="s">
        <v>1352</v>
      </c>
      <c r="C312" s="23">
        <v>25644564</v>
      </c>
    </row>
    <row r="313" spans="1:3">
      <c r="A313">
        <v>18231141</v>
      </c>
      <c r="B313" t="s">
        <v>1577</v>
      </c>
      <c r="C313" s="23">
        <v>-37811937</v>
      </c>
    </row>
    <row r="314" spans="1:3">
      <c r="A314">
        <v>18231151</v>
      </c>
      <c r="B314" t="s">
        <v>1578</v>
      </c>
      <c r="C314" s="23">
        <v>37811937</v>
      </c>
    </row>
    <row r="315" spans="1:3">
      <c r="A315">
        <v>18231161</v>
      </c>
      <c r="B315" t="s">
        <v>1824</v>
      </c>
      <c r="C315" s="23">
        <v>38370199</v>
      </c>
    </row>
    <row r="316" spans="1:3">
      <c r="A316">
        <v>18231171</v>
      </c>
      <c r="B316" t="s">
        <v>1825</v>
      </c>
      <c r="C316" s="23">
        <v>-38370199</v>
      </c>
    </row>
    <row r="317" spans="1:3">
      <c r="A317">
        <v>18232221</v>
      </c>
      <c r="B317" t="s">
        <v>851</v>
      </c>
      <c r="C317" s="23">
        <v>250307.28</v>
      </c>
    </row>
    <row r="318" spans="1:3">
      <c r="A318">
        <v>18232251</v>
      </c>
      <c r="B318" t="s">
        <v>852</v>
      </c>
      <c r="C318" s="23">
        <v>2140681.11</v>
      </c>
    </row>
    <row r="319" spans="1:3">
      <c r="A319">
        <v>18232261</v>
      </c>
      <c r="B319" t="s">
        <v>887</v>
      </c>
      <c r="C319" s="23">
        <v>111500</v>
      </c>
    </row>
    <row r="320" spans="1:3">
      <c r="A320">
        <v>18232271</v>
      </c>
      <c r="B320" t="s">
        <v>853</v>
      </c>
      <c r="C320" s="23">
        <v>88343.87</v>
      </c>
    </row>
    <row r="321" spans="1:3">
      <c r="A321">
        <v>18232301</v>
      </c>
      <c r="B321" t="s">
        <v>1422</v>
      </c>
      <c r="C321" s="23">
        <v>73268144.370000005</v>
      </c>
    </row>
    <row r="322" spans="1:3">
      <c r="A322">
        <v>18232311</v>
      </c>
      <c r="B322" t="s">
        <v>1423</v>
      </c>
      <c r="C322" s="23">
        <v>15488949</v>
      </c>
    </row>
    <row r="323" spans="1:3">
      <c r="A323">
        <v>18232321</v>
      </c>
      <c r="B323" t="s">
        <v>1424</v>
      </c>
      <c r="C323" s="23">
        <v>2541666.5</v>
      </c>
    </row>
    <row r="324" spans="1:3">
      <c r="A324">
        <v>18232331</v>
      </c>
      <c r="B324" t="s">
        <v>1435</v>
      </c>
      <c r="C324" s="23">
        <v>6374476.6200000001</v>
      </c>
    </row>
    <row r="325" spans="1:3">
      <c r="A325">
        <v>18233061</v>
      </c>
      <c r="B325" t="s">
        <v>854</v>
      </c>
      <c r="C325" s="23">
        <v>10000</v>
      </c>
    </row>
    <row r="326" spans="1:3">
      <c r="A326">
        <v>18233091</v>
      </c>
      <c r="B326" t="s">
        <v>855</v>
      </c>
      <c r="C326" s="23">
        <v>198092.16</v>
      </c>
    </row>
    <row r="327" spans="1:3">
      <c r="A327">
        <v>18235521</v>
      </c>
      <c r="B327" t="s">
        <v>1108</v>
      </c>
      <c r="C327" s="23">
        <v>29645963.879999999</v>
      </c>
    </row>
    <row r="328" spans="1:3">
      <c r="A328">
        <v>18236021</v>
      </c>
      <c r="B328" t="s">
        <v>11</v>
      </c>
      <c r="C328" s="23">
        <v>15256064.07</v>
      </c>
    </row>
    <row r="329" spans="1:3">
      <c r="A329">
        <v>18236031</v>
      </c>
      <c r="B329" t="s">
        <v>12</v>
      </c>
      <c r="C329" s="23">
        <v>2873005.76</v>
      </c>
    </row>
    <row r="330" spans="1:3">
      <c r="A330">
        <v>18236041</v>
      </c>
      <c r="B330" t="s">
        <v>13</v>
      </c>
      <c r="C330" s="23">
        <v>-228709.77</v>
      </c>
    </row>
    <row r="331" spans="1:3">
      <c r="A331">
        <v>18236051</v>
      </c>
      <c r="B331" t="s">
        <v>657</v>
      </c>
      <c r="C331" s="23">
        <v>107024.51</v>
      </c>
    </row>
    <row r="332" spans="1:3">
      <c r="A332">
        <v>18236061</v>
      </c>
      <c r="B332" t="s">
        <v>155</v>
      </c>
      <c r="C332" s="23">
        <v>1031542.85</v>
      </c>
    </row>
    <row r="333" spans="1:3">
      <c r="A333">
        <v>18236071</v>
      </c>
      <c r="B333" t="s">
        <v>156</v>
      </c>
      <c r="C333" s="23">
        <v>671052.84</v>
      </c>
    </row>
    <row r="334" spans="1:3">
      <c r="A334">
        <v>18236091</v>
      </c>
      <c r="B334" t="s">
        <v>757</v>
      </c>
      <c r="C334" s="23">
        <v>-102739.3</v>
      </c>
    </row>
    <row r="335" spans="1:3">
      <c r="A335">
        <v>18236101</v>
      </c>
      <c r="B335" t="s">
        <v>779</v>
      </c>
      <c r="C335" s="23">
        <v>3769772.47</v>
      </c>
    </row>
    <row r="336" spans="1:3">
      <c r="A336">
        <v>18236111</v>
      </c>
      <c r="B336" t="s">
        <v>1844</v>
      </c>
      <c r="C336" s="23">
        <v>126181.58</v>
      </c>
    </row>
    <row r="337" spans="1:3">
      <c r="A337">
        <v>18237112</v>
      </c>
      <c r="B337" t="s">
        <v>331</v>
      </c>
      <c r="C337" s="23">
        <v>279321.2</v>
      </c>
    </row>
    <row r="338" spans="1:3">
      <c r="A338">
        <v>18237122</v>
      </c>
      <c r="B338" t="s">
        <v>512</v>
      </c>
      <c r="C338" s="23">
        <v>169602.13</v>
      </c>
    </row>
    <row r="339" spans="1:3">
      <c r="A339">
        <v>18237132</v>
      </c>
      <c r="B339" t="s">
        <v>20</v>
      </c>
      <c r="C339" s="23">
        <v>133750.43</v>
      </c>
    </row>
    <row r="340" spans="1:3">
      <c r="A340">
        <v>18237142</v>
      </c>
      <c r="B340" t="s">
        <v>21</v>
      </c>
      <c r="C340" s="23">
        <v>53995.63</v>
      </c>
    </row>
    <row r="341" spans="1:3">
      <c r="A341">
        <v>18237152</v>
      </c>
      <c r="B341" t="s">
        <v>154</v>
      </c>
      <c r="C341" s="23">
        <v>67987.45</v>
      </c>
    </row>
    <row r="342" spans="1:3">
      <c r="A342">
        <v>18238031</v>
      </c>
      <c r="B342" t="s">
        <v>1693</v>
      </c>
      <c r="C342" s="23">
        <v>4405093.13</v>
      </c>
    </row>
    <row r="343" spans="1:3">
      <c r="A343">
        <v>18238032</v>
      </c>
      <c r="B343" t="s">
        <v>1693</v>
      </c>
      <c r="C343" s="23">
        <v>2753441.75</v>
      </c>
    </row>
    <row r="344" spans="1:3">
      <c r="A344">
        <v>18238041</v>
      </c>
      <c r="B344" t="s">
        <v>1694</v>
      </c>
      <c r="C344" s="23">
        <v>18180119</v>
      </c>
    </row>
    <row r="345" spans="1:3">
      <c r="A345">
        <v>18238042</v>
      </c>
      <c r="B345" t="s">
        <v>1695</v>
      </c>
      <c r="C345" s="23">
        <v>8094438</v>
      </c>
    </row>
    <row r="346" spans="1:3">
      <c r="A346">
        <v>18238141</v>
      </c>
      <c r="B346" t="s">
        <v>1880</v>
      </c>
      <c r="C346" s="23">
        <v>14916157.189999999</v>
      </c>
    </row>
    <row r="347" spans="1:3">
      <c r="A347">
        <v>18238142</v>
      </c>
      <c r="B347" t="s">
        <v>1879</v>
      </c>
      <c r="C347" s="23">
        <v>18421241.010000002</v>
      </c>
    </row>
    <row r="348" spans="1:3">
      <c r="A348">
        <v>18238151</v>
      </c>
      <c r="B348" t="s">
        <v>1779</v>
      </c>
      <c r="C348" s="23">
        <v>5437445.8099999996</v>
      </c>
    </row>
    <row r="349" spans="1:3">
      <c r="A349">
        <v>18238152</v>
      </c>
      <c r="B349" t="s">
        <v>1709</v>
      </c>
      <c r="C349" s="23">
        <v>4241192.6900000004</v>
      </c>
    </row>
    <row r="350" spans="1:3">
      <c r="A350">
        <v>18238161</v>
      </c>
      <c r="B350" t="s">
        <v>1692</v>
      </c>
      <c r="C350" s="23">
        <v>11460.58</v>
      </c>
    </row>
    <row r="351" spans="1:3">
      <c r="A351">
        <v>18238162</v>
      </c>
      <c r="B351" t="s">
        <v>1956</v>
      </c>
      <c r="C351" s="23">
        <v>34201.980000000003</v>
      </c>
    </row>
    <row r="352" spans="1:3">
      <c r="A352">
        <v>18238171</v>
      </c>
      <c r="B352" t="s">
        <v>1859</v>
      </c>
      <c r="C352" s="23">
        <v>97087.73</v>
      </c>
    </row>
    <row r="353" spans="1:3">
      <c r="A353">
        <v>18238172</v>
      </c>
      <c r="B353" t="s">
        <v>1710</v>
      </c>
      <c r="C353" s="23">
        <v>76023.240000000005</v>
      </c>
    </row>
    <row r="354" spans="1:3">
      <c r="A354">
        <v>18238181</v>
      </c>
      <c r="B354" t="s">
        <v>1820</v>
      </c>
      <c r="C354" s="23">
        <v>1035091.9</v>
      </c>
    </row>
    <row r="355" spans="1:3">
      <c r="A355">
        <v>18238191</v>
      </c>
      <c r="B355" t="s">
        <v>1821</v>
      </c>
      <c r="C355" s="23">
        <v>1581646.08</v>
      </c>
    </row>
    <row r="356" spans="1:3">
      <c r="A356">
        <v>18238211</v>
      </c>
      <c r="B356" t="s">
        <v>1814</v>
      </c>
      <c r="C356" s="23">
        <v>11180.63</v>
      </c>
    </row>
    <row r="357" spans="1:3">
      <c r="A357">
        <v>18238221</v>
      </c>
      <c r="B357" t="s">
        <v>1815</v>
      </c>
      <c r="C357" s="23">
        <v>15747.73</v>
      </c>
    </row>
    <row r="358" spans="1:3">
      <c r="A358">
        <v>18238232</v>
      </c>
      <c r="B358" t="s">
        <v>1813</v>
      </c>
      <c r="C358" s="23">
        <v>17715.400000000001</v>
      </c>
    </row>
    <row r="359" spans="1:3">
      <c r="A359">
        <v>18238311</v>
      </c>
      <c r="B359" t="s">
        <v>1780</v>
      </c>
      <c r="C359" s="23">
        <v>22225411.760000002</v>
      </c>
    </row>
    <row r="360" spans="1:3">
      <c r="A360">
        <v>18238321</v>
      </c>
      <c r="B360" t="s">
        <v>1781</v>
      </c>
      <c r="C360" s="23">
        <v>2637293.9</v>
      </c>
    </row>
    <row r="361" spans="1:3">
      <c r="A361">
        <v>18238331</v>
      </c>
      <c r="B361" t="s">
        <v>1786</v>
      </c>
      <c r="C361" s="23">
        <v>10356149.720000001</v>
      </c>
    </row>
    <row r="362" spans="1:3">
      <c r="A362">
        <v>18239001</v>
      </c>
      <c r="B362" t="s">
        <v>1024</v>
      </c>
      <c r="C362" s="23">
        <v>91649341.230000004</v>
      </c>
    </row>
    <row r="363" spans="1:3">
      <c r="A363">
        <v>18239002</v>
      </c>
      <c r="B363" t="s">
        <v>1025</v>
      </c>
      <c r="C363" s="23">
        <v>30402166.140000001</v>
      </c>
    </row>
    <row r="364" spans="1:3">
      <c r="A364">
        <v>18239011</v>
      </c>
      <c r="B364" t="s">
        <v>290</v>
      </c>
      <c r="C364" s="23">
        <v>2906740.88</v>
      </c>
    </row>
    <row r="365" spans="1:3">
      <c r="A365">
        <v>18239012</v>
      </c>
      <c r="B365" t="s">
        <v>291</v>
      </c>
      <c r="C365" s="23">
        <v>1162004.51</v>
      </c>
    </row>
    <row r="366" spans="1:3">
      <c r="A366">
        <v>18239021</v>
      </c>
      <c r="B366" t="s">
        <v>1026</v>
      </c>
      <c r="C366" s="23">
        <v>20785278.440000001</v>
      </c>
    </row>
    <row r="367" spans="1:3">
      <c r="A367">
        <v>18239022</v>
      </c>
      <c r="B367" t="s">
        <v>1027</v>
      </c>
      <c r="C367" s="23">
        <v>8044501.7300000004</v>
      </c>
    </row>
    <row r="368" spans="1:3">
      <c r="A368">
        <v>18239031</v>
      </c>
      <c r="B368" t="s">
        <v>472</v>
      </c>
      <c r="C368" s="23">
        <v>-115341360.55</v>
      </c>
    </row>
    <row r="369" spans="1:3">
      <c r="A369">
        <v>18239032</v>
      </c>
      <c r="B369" t="s">
        <v>473</v>
      </c>
      <c r="C369" s="23">
        <v>-39608672.380000003</v>
      </c>
    </row>
    <row r="370" spans="1:3">
      <c r="A370">
        <v>18239061</v>
      </c>
      <c r="B370" t="s">
        <v>929</v>
      </c>
      <c r="C370" s="23">
        <v>756785</v>
      </c>
    </row>
    <row r="371" spans="1:3">
      <c r="A371">
        <v>18239092</v>
      </c>
      <c r="B371" t="s">
        <v>1869</v>
      </c>
      <c r="C371" s="23">
        <v>170451.12</v>
      </c>
    </row>
    <row r="372" spans="1:3">
      <c r="A372">
        <v>18300131</v>
      </c>
      <c r="B372" t="s">
        <v>1773</v>
      </c>
      <c r="C372" s="23">
        <v>148846.57</v>
      </c>
    </row>
    <row r="373" spans="1:3">
      <c r="A373">
        <v>18400013</v>
      </c>
      <c r="B373" t="s">
        <v>939</v>
      </c>
      <c r="C373" s="23">
        <v>-464027.45</v>
      </c>
    </row>
    <row r="374" spans="1:3">
      <c r="A374">
        <v>18400123</v>
      </c>
      <c r="B374" t="s">
        <v>940</v>
      </c>
      <c r="C374" s="23">
        <v>-318420.12</v>
      </c>
    </row>
    <row r="375" spans="1:3">
      <c r="A375">
        <v>18400143</v>
      </c>
      <c r="B375" t="s">
        <v>941</v>
      </c>
      <c r="C375" s="23">
        <v>-583345.15</v>
      </c>
    </row>
    <row r="376" spans="1:3">
      <c r="A376">
        <v>18400433</v>
      </c>
      <c r="B376" t="s">
        <v>1845</v>
      </c>
      <c r="C376" s="23">
        <v>-63367.96</v>
      </c>
    </row>
    <row r="377" spans="1:3">
      <c r="A377">
        <v>18400483</v>
      </c>
      <c r="B377" t="s">
        <v>323</v>
      </c>
      <c r="C377" s="23">
        <v>-136620.04</v>
      </c>
    </row>
    <row r="378" spans="1:3">
      <c r="A378">
        <v>18500003</v>
      </c>
      <c r="B378" t="s">
        <v>342</v>
      </c>
      <c r="C378" s="23">
        <v>19799.330000000002</v>
      </c>
    </row>
    <row r="379" spans="1:3">
      <c r="A379">
        <v>18600011</v>
      </c>
      <c r="B379" t="s">
        <v>137</v>
      </c>
      <c r="C379" s="23">
        <v>-30402.76</v>
      </c>
    </row>
    <row r="380" spans="1:3">
      <c r="A380">
        <v>18600013</v>
      </c>
      <c r="B380" t="s">
        <v>692</v>
      </c>
      <c r="C380" s="23">
        <v>1350820.85</v>
      </c>
    </row>
    <row r="381" spans="1:3">
      <c r="A381">
        <v>18600053</v>
      </c>
      <c r="B381" t="s">
        <v>693</v>
      </c>
      <c r="C381" s="23">
        <v>3559258.72</v>
      </c>
    </row>
    <row r="382" spans="1:3">
      <c r="A382">
        <v>18600091</v>
      </c>
      <c r="B382" t="s">
        <v>1262</v>
      </c>
      <c r="C382" s="23">
        <v>2046.86</v>
      </c>
    </row>
    <row r="383" spans="1:3">
      <c r="A383">
        <v>18600122</v>
      </c>
      <c r="B383" t="s">
        <v>913</v>
      </c>
      <c r="C383">
        <v>643.74</v>
      </c>
    </row>
    <row r="384" spans="1:3">
      <c r="A384">
        <v>18600123</v>
      </c>
      <c r="B384" t="s">
        <v>111</v>
      </c>
      <c r="C384" s="23">
        <v>1990.05</v>
      </c>
    </row>
    <row r="385" spans="1:3">
      <c r="A385">
        <v>18600143</v>
      </c>
      <c r="B385" t="s">
        <v>698</v>
      </c>
      <c r="C385" s="23">
        <v>25380.22</v>
      </c>
    </row>
    <row r="386" spans="1:3">
      <c r="A386">
        <v>18600291</v>
      </c>
      <c r="B386" t="s">
        <v>1875</v>
      </c>
      <c r="C386" s="23">
        <v>12399.37</v>
      </c>
    </row>
    <row r="387" spans="1:3">
      <c r="A387">
        <v>18600342</v>
      </c>
      <c r="B387" t="s">
        <v>1801</v>
      </c>
      <c r="C387" s="23">
        <v>10256.49</v>
      </c>
    </row>
    <row r="388" spans="1:3">
      <c r="A388">
        <v>18600403</v>
      </c>
      <c r="B388" t="s">
        <v>1633</v>
      </c>
      <c r="C388" s="23">
        <v>1483711.45</v>
      </c>
    </row>
    <row r="389" spans="1:3">
      <c r="A389">
        <v>18600411</v>
      </c>
      <c r="B389" t="s">
        <v>1802</v>
      </c>
      <c r="C389" s="23">
        <v>129880.74</v>
      </c>
    </row>
    <row r="390" spans="1:3">
      <c r="A390">
        <v>18600512</v>
      </c>
      <c r="B390" t="s">
        <v>1481</v>
      </c>
      <c r="C390" s="23">
        <v>25869349.620000001</v>
      </c>
    </row>
    <row r="391" spans="1:3">
      <c r="A391">
        <v>18600551</v>
      </c>
      <c r="B391" t="s">
        <v>828</v>
      </c>
      <c r="C391" s="23">
        <v>62283</v>
      </c>
    </row>
    <row r="392" spans="1:3">
      <c r="A392">
        <v>18600561</v>
      </c>
      <c r="B392" t="s">
        <v>593</v>
      </c>
      <c r="C392" s="23">
        <v>9216819</v>
      </c>
    </row>
    <row r="393" spans="1:3">
      <c r="A393">
        <v>18600571</v>
      </c>
      <c r="B393" t="s">
        <v>739</v>
      </c>
      <c r="C393" s="23">
        <v>61428443.93</v>
      </c>
    </row>
    <row r="394" spans="1:3">
      <c r="A394">
        <v>18600751</v>
      </c>
      <c r="B394" t="s">
        <v>1310</v>
      </c>
      <c r="C394" s="23">
        <v>2596200.92</v>
      </c>
    </row>
    <row r="395" spans="1:3">
      <c r="A395">
        <v>18600761</v>
      </c>
      <c r="B395" t="s">
        <v>1311</v>
      </c>
      <c r="C395" s="23">
        <v>1130158.71</v>
      </c>
    </row>
    <row r="396" spans="1:3">
      <c r="A396">
        <v>18600771</v>
      </c>
      <c r="B396" t="s">
        <v>1458</v>
      </c>
      <c r="C396" s="23">
        <v>2681925.2000000002</v>
      </c>
    </row>
    <row r="397" spans="1:3">
      <c r="A397">
        <v>18600781</v>
      </c>
      <c r="B397" t="s">
        <v>1459</v>
      </c>
      <c r="C397" s="23">
        <v>1443602.84</v>
      </c>
    </row>
    <row r="398" spans="1:3">
      <c r="A398">
        <v>18600941</v>
      </c>
      <c r="B398" t="s">
        <v>1898</v>
      </c>
      <c r="C398" s="23">
        <v>10376.14</v>
      </c>
    </row>
    <row r="399" spans="1:3">
      <c r="A399">
        <v>18600943</v>
      </c>
      <c r="B399" t="s">
        <v>1899</v>
      </c>
      <c r="C399" s="23">
        <v>135360.54</v>
      </c>
    </row>
    <row r="400" spans="1:3">
      <c r="A400">
        <v>18601021</v>
      </c>
      <c r="B400" t="s">
        <v>1670</v>
      </c>
      <c r="C400" s="23">
        <v>952081.11</v>
      </c>
    </row>
    <row r="401" spans="1:3">
      <c r="A401">
        <v>18601173</v>
      </c>
      <c r="B401" t="s">
        <v>1818</v>
      </c>
      <c r="C401" s="23">
        <v>162853.93</v>
      </c>
    </row>
    <row r="402" spans="1:3">
      <c r="A402">
        <v>18601502</v>
      </c>
      <c r="B402" t="s">
        <v>1635</v>
      </c>
      <c r="C402" s="23">
        <v>172875.06</v>
      </c>
    </row>
    <row r="403" spans="1:3">
      <c r="A403">
        <v>18602231</v>
      </c>
      <c r="B403" t="s">
        <v>1165</v>
      </c>
      <c r="C403" s="23">
        <v>26052.76</v>
      </c>
    </row>
    <row r="404" spans="1:3">
      <c r="A404">
        <v>18603003</v>
      </c>
      <c r="B404" t="s">
        <v>1897</v>
      </c>
      <c r="C404" s="23">
        <v>2705280.79</v>
      </c>
    </row>
    <row r="405" spans="1:3">
      <c r="A405">
        <v>18603011</v>
      </c>
      <c r="B405" t="s">
        <v>1855</v>
      </c>
      <c r="C405" s="23">
        <v>2296467.83</v>
      </c>
    </row>
    <row r="406" spans="1:3">
      <c r="A406">
        <v>18603021</v>
      </c>
      <c r="B406" t="s">
        <v>1876</v>
      </c>
      <c r="C406" s="23">
        <v>4904603.22</v>
      </c>
    </row>
    <row r="407" spans="1:3">
      <c r="A407">
        <v>18603031</v>
      </c>
      <c r="B407" t="s">
        <v>1850</v>
      </c>
      <c r="C407" s="23">
        <v>2484953.36</v>
      </c>
    </row>
    <row r="408" spans="1:3">
      <c r="A408">
        <v>18603041</v>
      </c>
      <c r="B408" t="s">
        <v>1877</v>
      </c>
      <c r="C408" s="23">
        <v>1218824.52</v>
      </c>
    </row>
    <row r="409" spans="1:3">
      <c r="A409">
        <v>18603051</v>
      </c>
      <c r="B409" t="s">
        <v>1881</v>
      </c>
      <c r="C409" s="23">
        <v>1582452.89</v>
      </c>
    </row>
    <row r="410" spans="1:3">
      <c r="A410">
        <v>18605011</v>
      </c>
      <c r="B410" t="s">
        <v>1952</v>
      </c>
      <c r="C410" s="23">
        <v>2802122.36</v>
      </c>
    </row>
    <row r="411" spans="1:3">
      <c r="A411">
        <v>18608001</v>
      </c>
      <c r="B411" t="s">
        <v>856</v>
      </c>
      <c r="C411" s="23">
        <v>401594.03</v>
      </c>
    </row>
    <row r="412" spans="1:3">
      <c r="A412">
        <v>18608002</v>
      </c>
      <c r="B412" t="s">
        <v>1887</v>
      </c>
      <c r="C412" s="23">
        <v>20675.54</v>
      </c>
    </row>
    <row r="413" spans="1:3">
      <c r="A413">
        <v>18608011</v>
      </c>
      <c r="B413" t="s">
        <v>857</v>
      </c>
      <c r="C413" s="23">
        <v>267622.8</v>
      </c>
    </row>
    <row r="414" spans="1:3">
      <c r="A414">
        <v>18608012</v>
      </c>
      <c r="B414" t="s">
        <v>1883</v>
      </c>
      <c r="C414" s="23">
        <v>285656.25</v>
      </c>
    </row>
    <row r="415" spans="1:3">
      <c r="A415">
        <v>18608021</v>
      </c>
      <c r="B415" t="s">
        <v>858</v>
      </c>
      <c r="C415" s="23">
        <v>2254508.17</v>
      </c>
    </row>
    <row r="416" spans="1:3">
      <c r="A416">
        <v>18608031</v>
      </c>
      <c r="B416" t="s">
        <v>859</v>
      </c>
      <c r="C416" s="23">
        <v>490000</v>
      </c>
    </row>
    <row r="417" spans="1:3">
      <c r="A417">
        <v>18608041</v>
      </c>
      <c r="B417" t="s">
        <v>870</v>
      </c>
      <c r="C417" s="23">
        <v>2084468.4</v>
      </c>
    </row>
    <row r="418" spans="1:3">
      <c r="A418">
        <v>18608051</v>
      </c>
      <c r="B418" t="s">
        <v>860</v>
      </c>
      <c r="C418" s="23">
        <v>1448068.83</v>
      </c>
    </row>
    <row r="419" spans="1:3">
      <c r="A419">
        <v>18608062</v>
      </c>
      <c r="B419" t="s">
        <v>245</v>
      </c>
      <c r="C419" s="23">
        <v>-50260052.850000001</v>
      </c>
    </row>
    <row r="420" spans="1:3">
      <c r="A420">
        <v>18608081</v>
      </c>
      <c r="B420" t="s">
        <v>861</v>
      </c>
      <c r="C420" s="23">
        <v>659654.59</v>
      </c>
    </row>
    <row r="421" spans="1:3">
      <c r="A421">
        <v>18608111</v>
      </c>
      <c r="B421" t="s">
        <v>862</v>
      </c>
      <c r="C421" s="23">
        <v>250000</v>
      </c>
    </row>
    <row r="422" spans="1:3">
      <c r="A422">
        <v>18608112</v>
      </c>
      <c r="B422" t="s">
        <v>871</v>
      </c>
      <c r="C422" s="23">
        <v>38709751.939999998</v>
      </c>
    </row>
    <row r="423" spans="1:3">
      <c r="A423">
        <v>18608141</v>
      </c>
      <c r="B423" t="s">
        <v>835</v>
      </c>
      <c r="C423" s="23">
        <v>224879.76</v>
      </c>
    </row>
    <row r="424" spans="1:3">
      <c r="A424">
        <v>18608151</v>
      </c>
      <c r="B424" t="s">
        <v>888</v>
      </c>
      <c r="C424" s="23">
        <v>75000</v>
      </c>
    </row>
    <row r="425" spans="1:3">
      <c r="A425">
        <v>18608171</v>
      </c>
      <c r="B425" t="s">
        <v>1618</v>
      </c>
      <c r="C425" s="23">
        <v>212588.68</v>
      </c>
    </row>
    <row r="426" spans="1:3">
      <c r="A426">
        <v>18608181</v>
      </c>
      <c r="B426" t="s">
        <v>1258</v>
      </c>
      <c r="C426" s="23">
        <v>50000</v>
      </c>
    </row>
    <row r="427" spans="1:3">
      <c r="A427">
        <v>18608191</v>
      </c>
      <c r="B427" t="s">
        <v>1263</v>
      </c>
      <c r="C427" s="23">
        <v>400495.47</v>
      </c>
    </row>
    <row r="428" spans="1:3">
      <c r="A428">
        <v>18608211</v>
      </c>
      <c r="B428" t="s">
        <v>1619</v>
      </c>
      <c r="C428" s="23">
        <v>111880.23</v>
      </c>
    </row>
    <row r="429" spans="1:3">
      <c r="A429">
        <v>18608212</v>
      </c>
      <c r="B429" t="s">
        <v>872</v>
      </c>
      <c r="C429" s="23">
        <v>1459702.79</v>
      </c>
    </row>
    <row r="430" spans="1:3">
      <c r="A430">
        <v>18608221</v>
      </c>
      <c r="B430" t="s">
        <v>1369</v>
      </c>
      <c r="C430" s="23">
        <v>103463.48</v>
      </c>
    </row>
    <row r="431" spans="1:3">
      <c r="A431">
        <v>18608231</v>
      </c>
      <c r="B431" t="s">
        <v>1464</v>
      </c>
      <c r="C431" s="23">
        <v>196349.47</v>
      </c>
    </row>
    <row r="432" spans="1:3">
      <c r="A432">
        <v>18608241</v>
      </c>
      <c r="B432" t="s">
        <v>1370</v>
      </c>
      <c r="C432" s="23">
        <v>80000</v>
      </c>
    </row>
    <row r="433" spans="1:3">
      <c r="A433">
        <v>18608312</v>
      </c>
      <c r="B433" t="s">
        <v>873</v>
      </c>
      <c r="C433" s="23">
        <v>3945645.97</v>
      </c>
    </row>
    <row r="434" spans="1:3">
      <c r="A434">
        <v>18608412</v>
      </c>
      <c r="B434" t="s">
        <v>1593</v>
      </c>
      <c r="C434" s="23">
        <v>2651381.7400000002</v>
      </c>
    </row>
    <row r="435" spans="1:3">
      <c r="A435">
        <v>18608612</v>
      </c>
      <c r="B435" t="s">
        <v>874</v>
      </c>
      <c r="C435" s="23">
        <v>776531.8</v>
      </c>
    </row>
    <row r="436" spans="1:3">
      <c r="A436">
        <v>18608712</v>
      </c>
      <c r="B436" t="s">
        <v>875</v>
      </c>
      <c r="C436" s="23">
        <v>4066899.1</v>
      </c>
    </row>
    <row r="437" spans="1:3">
      <c r="A437">
        <v>18608752</v>
      </c>
      <c r="B437" t="s">
        <v>876</v>
      </c>
      <c r="C437" s="23">
        <v>935530</v>
      </c>
    </row>
    <row r="438" spans="1:3">
      <c r="A438">
        <v>18608772</v>
      </c>
      <c r="B438" t="s">
        <v>1763</v>
      </c>
      <c r="C438" s="23">
        <v>-3488999.1</v>
      </c>
    </row>
    <row r="439" spans="1:3">
      <c r="A439">
        <v>18608782</v>
      </c>
      <c r="B439" t="s">
        <v>1764</v>
      </c>
      <c r="C439" s="23">
        <v>-801550.75</v>
      </c>
    </row>
    <row r="440" spans="1:3">
      <c r="A440">
        <v>18608792</v>
      </c>
      <c r="B440" t="s">
        <v>1765</v>
      </c>
      <c r="C440" s="23">
        <v>-160310.15</v>
      </c>
    </row>
    <row r="441" spans="1:3">
      <c r="A441">
        <v>18609312</v>
      </c>
      <c r="B441" t="s">
        <v>1584</v>
      </c>
      <c r="C441" s="23">
        <v>12405154.710000001</v>
      </c>
    </row>
    <row r="442" spans="1:3">
      <c r="A442">
        <v>18609422</v>
      </c>
      <c r="B442" t="s">
        <v>1384</v>
      </c>
      <c r="C442" s="23">
        <v>20976731.640000001</v>
      </c>
    </row>
    <row r="443" spans="1:3">
      <c r="A443">
        <v>18609432</v>
      </c>
      <c r="B443" t="s">
        <v>1592</v>
      </c>
      <c r="C443" s="23">
        <v>4499379.5199999996</v>
      </c>
    </row>
    <row r="444" spans="1:3">
      <c r="A444">
        <v>18609532</v>
      </c>
      <c r="B444" t="s">
        <v>877</v>
      </c>
      <c r="C444" s="23">
        <v>231369.84</v>
      </c>
    </row>
    <row r="445" spans="1:3">
      <c r="A445">
        <v>18609542</v>
      </c>
      <c r="B445" t="s">
        <v>513</v>
      </c>
      <c r="C445" s="23">
        <v>1230020.25</v>
      </c>
    </row>
    <row r="446" spans="1:3">
      <c r="A446">
        <v>18609572</v>
      </c>
      <c r="B446" t="s">
        <v>1380</v>
      </c>
      <c r="C446" s="23">
        <v>725000</v>
      </c>
    </row>
    <row r="447" spans="1:3">
      <c r="A447">
        <v>18609582</v>
      </c>
      <c r="B447" t="s">
        <v>1381</v>
      </c>
      <c r="C447" s="23">
        <v>3292137.5</v>
      </c>
    </row>
    <row r="448" spans="1:3">
      <c r="A448">
        <v>18609592</v>
      </c>
      <c r="B448" t="s">
        <v>1382</v>
      </c>
      <c r="C448" s="23">
        <v>2973501.24</v>
      </c>
    </row>
    <row r="449" spans="1:3">
      <c r="A449">
        <v>18609602</v>
      </c>
      <c r="B449" t="s">
        <v>1383</v>
      </c>
      <c r="C449" s="23">
        <v>236667.89</v>
      </c>
    </row>
    <row r="450" spans="1:3">
      <c r="A450">
        <v>18609622</v>
      </c>
      <c r="B450" t="s">
        <v>1385</v>
      </c>
      <c r="C450" s="23">
        <v>1000000</v>
      </c>
    </row>
    <row r="451" spans="1:3">
      <c r="A451">
        <v>18609642</v>
      </c>
      <c r="B451" t="s">
        <v>1386</v>
      </c>
      <c r="C451" s="23">
        <v>912374.12</v>
      </c>
    </row>
    <row r="452" spans="1:3">
      <c r="A452">
        <v>18609652</v>
      </c>
      <c r="B452" t="s">
        <v>1387</v>
      </c>
      <c r="C452" s="23">
        <v>1270000</v>
      </c>
    </row>
    <row r="453" spans="1:3">
      <c r="A453">
        <v>18609662</v>
      </c>
      <c r="B453" t="s">
        <v>1388</v>
      </c>
      <c r="C453" s="23">
        <v>526709.31000000006</v>
      </c>
    </row>
    <row r="454" spans="1:3">
      <c r="A454">
        <v>18609672</v>
      </c>
      <c r="B454" t="s">
        <v>1389</v>
      </c>
      <c r="C454" s="23">
        <v>300000</v>
      </c>
    </row>
    <row r="455" spans="1:3">
      <c r="A455">
        <v>18609682</v>
      </c>
      <c r="B455" t="s">
        <v>1406</v>
      </c>
      <c r="C455" s="23">
        <v>70000</v>
      </c>
    </row>
    <row r="456" spans="1:3">
      <c r="A456">
        <v>18609692</v>
      </c>
      <c r="B456" t="s">
        <v>1407</v>
      </c>
      <c r="C456" s="23">
        <v>50000</v>
      </c>
    </row>
    <row r="457" spans="1:3">
      <c r="A457">
        <v>18609801</v>
      </c>
      <c r="B457" t="s">
        <v>1304</v>
      </c>
      <c r="C457" s="23">
        <v>163563</v>
      </c>
    </row>
    <row r="458" spans="1:3">
      <c r="A458">
        <v>18609821</v>
      </c>
      <c r="B458" t="s">
        <v>557</v>
      </c>
      <c r="C458" s="23">
        <v>1175482.24</v>
      </c>
    </row>
    <row r="459" spans="1:3">
      <c r="A459">
        <v>18609841</v>
      </c>
      <c r="B459" t="s">
        <v>1497</v>
      </c>
      <c r="C459" s="23">
        <v>1449786</v>
      </c>
    </row>
    <row r="460" spans="1:3">
      <c r="A460">
        <v>18609861</v>
      </c>
      <c r="B460" t="s">
        <v>1305</v>
      </c>
      <c r="C460" s="23">
        <v>1978034.52</v>
      </c>
    </row>
    <row r="461" spans="1:3">
      <c r="A461">
        <v>18630031</v>
      </c>
      <c r="B461" t="s">
        <v>1038</v>
      </c>
      <c r="C461" s="23">
        <v>465681.06</v>
      </c>
    </row>
    <row r="462" spans="1:3">
      <c r="A462">
        <v>18700032</v>
      </c>
      <c r="B462" t="s">
        <v>1425</v>
      </c>
      <c r="C462" s="23">
        <v>35891.71</v>
      </c>
    </row>
    <row r="463" spans="1:3">
      <c r="A463">
        <v>18700041</v>
      </c>
      <c r="B463" t="s">
        <v>1172</v>
      </c>
      <c r="C463" s="23">
        <v>428029.03</v>
      </c>
    </row>
    <row r="464" spans="1:3">
      <c r="A464">
        <v>18700062</v>
      </c>
      <c r="B464" t="s">
        <v>1426</v>
      </c>
      <c r="C464" s="23">
        <v>5520.71</v>
      </c>
    </row>
    <row r="465" spans="1:3">
      <c r="A465">
        <v>18700071</v>
      </c>
      <c r="B465" t="s">
        <v>1427</v>
      </c>
      <c r="C465" s="23">
        <v>55721.35</v>
      </c>
    </row>
    <row r="466" spans="1:3">
      <c r="A466">
        <v>18900013</v>
      </c>
      <c r="B466" t="s">
        <v>326</v>
      </c>
      <c r="C466" s="23">
        <v>35934</v>
      </c>
    </row>
    <row r="467" spans="1:3">
      <c r="A467">
        <v>18900173</v>
      </c>
      <c r="B467" t="s">
        <v>258</v>
      </c>
      <c r="C467" s="23">
        <v>1548068.06</v>
      </c>
    </row>
    <row r="468" spans="1:3">
      <c r="A468">
        <v>18900183</v>
      </c>
      <c r="B468" t="s">
        <v>167</v>
      </c>
      <c r="C468" s="23">
        <v>350273.93</v>
      </c>
    </row>
    <row r="469" spans="1:3">
      <c r="A469">
        <v>18900193</v>
      </c>
      <c r="B469" t="s">
        <v>261</v>
      </c>
      <c r="C469" s="23">
        <v>2872551.76</v>
      </c>
    </row>
    <row r="470" spans="1:3">
      <c r="A470">
        <v>18900243</v>
      </c>
      <c r="B470" t="s">
        <v>1009</v>
      </c>
      <c r="C470" s="23">
        <v>12537.08</v>
      </c>
    </row>
    <row r="471" spans="1:3">
      <c r="A471">
        <v>18900253</v>
      </c>
      <c r="B471" t="s">
        <v>1006</v>
      </c>
      <c r="C471" s="23">
        <v>739057.23</v>
      </c>
    </row>
    <row r="472" spans="1:3">
      <c r="A472">
        <v>18900263</v>
      </c>
      <c r="B472" t="s">
        <v>1007</v>
      </c>
      <c r="C472" s="23">
        <v>561622.5</v>
      </c>
    </row>
    <row r="473" spans="1:3">
      <c r="A473">
        <v>18900273</v>
      </c>
      <c r="B473" t="s">
        <v>400</v>
      </c>
      <c r="C473" s="23">
        <v>1719663</v>
      </c>
    </row>
    <row r="474" spans="1:3">
      <c r="A474">
        <v>18900283</v>
      </c>
      <c r="B474" t="s">
        <v>272</v>
      </c>
      <c r="C474" s="23">
        <v>524839.82999999996</v>
      </c>
    </row>
    <row r="475" spans="1:3">
      <c r="A475">
        <v>18900293</v>
      </c>
      <c r="B475" t="s">
        <v>181</v>
      </c>
      <c r="C475" s="23">
        <v>8082.83</v>
      </c>
    </row>
    <row r="476" spans="1:3">
      <c r="A476">
        <v>18900303</v>
      </c>
      <c r="B476" t="s">
        <v>404</v>
      </c>
      <c r="C476" s="23">
        <v>18858.93</v>
      </c>
    </row>
    <row r="477" spans="1:3">
      <c r="A477">
        <v>18900323</v>
      </c>
      <c r="B477" t="s">
        <v>325</v>
      </c>
      <c r="C477" s="23">
        <v>484264.38</v>
      </c>
    </row>
    <row r="478" spans="1:3">
      <c r="A478">
        <v>18900353</v>
      </c>
      <c r="B478" t="s">
        <v>526</v>
      </c>
      <c r="C478" s="23">
        <v>92353.01</v>
      </c>
    </row>
    <row r="479" spans="1:3">
      <c r="A479">
        <v>18900373</v>
      </c>
      <c r="B479" t="s">
        <v>517</v>
      </c>
      <c r="C479" s="23">
        <v>4252377.8099999996</v>
      </c>
    </row>
    <row r="480" spans="1:3">
      <c r="A480">
        <v>18900383</v>
      </c>
      <c r="B480" t="s">
        <v>514</v>
      </c>
      <c r="C480" s="23">
        <v>477387.09</v>
      </c>
    </row>
    <row r="481" spans="1:3">
      <c r="A481">
        <v>18900393</v>
      </c>
      <c r="B481" t="s">
        <v>1331</v>
      </c>
      <c r="C481" s="23">
        <v>14785821.23</v>
      </c>
    </row>
    <row r="482" spans="1:3">
      <c r="A482">
        <v>18900403</v>
      </c>
      <c r="B482" t="s">
        <v>1585</v>
      </c>
      <c r="C482" s="23">
        <v>200456.31</v>
      </c>
    </row>
    <row r="483" spans="1:3">
      <c r="A483">
        <v>18900413</v>
      </c>
      <c r="B483" t="s">
        <v>1589</v>
      </c>
      <c r="C483" s="23">
        <v>263307.24</v>
      </c>
    </row>
    <row r="484" spans="1:3">
      <c r="A484">
        <v>18900423</v>
      </c>
      <c r="B484" t="s">
        <v>1586</v>
      </c>
      <c r="C484" s="23">
        <v>1049530.25</v>
      </c>
    </row>
    <row r="485" spans="1:3">
      <c r="A485">
        <v>18900433</v>
      </c>
      <c r="B485" t="s">
        <v>1671</v>
      </c>
      <c r="C485" s="23">
        <v>4860842.59</v>
      </c>
    </row>
    <row r="486" spans="1:3">
      <c r="A486">
        <v>18900443</v>
      </c>
      <c r="B486" t="s">
        <v>1856</v>
      </c>
      <c r="C486" s="23">
        <v>121110.17</v>
      </c>
    </row>
    <row r="487" spans="1:3">
      <c r="A487">
        <v>18900451</v>
      </c>
      <c r="B487" t="s">
        <v>1909</v>
      </c>
      <c r="C487" s="23">
        <v>41073.93</v>
      </c>
    </row>
    <row r="488" spans="1:3">
      <c r="A488">
        <v>18900452</v>
      </c>
      <c r="B488" t="s">
        <v>1909</v>
      </c>
      <c r="C488" s="23">
        <v>25174.34</v>
      </c>
    </row>
    <row r="489" spans="1:3">
      <c r="A489">
        <v>18900533</v>
      </c>
      <c r="B489" t="s">
        <v>1672</v>
      </c>
      <c r="C489" s="23">
        <v>821491.69</v>
      </c>
    </row>
    <row r="490" spans="1:3">
      <c r="A490">
        <v>19000003</v>
      </c>
      <c r="B490" t="s">
        <v>45</v>
      </c>
      <c r="C490" s="23">
        <v>4019028.64</v>
      </c>
    </row>
    <row r="491" spans="1:3">
      <c r="A491">
        <v>19000013</v>
      </c>
      <c r="B491" t="s">
        <v>382</v>
      </c>
      <c r="C491" s="23">
        <v>3061690.52</v>
      </c>
    </row>
    <row r="492" spans="1:3">
      <c r="A492">
        <v>19000032</v>
      </c>
      <c r="B492" t="s">
        <v>979</v>
      </c>
      <c r="C492" s="23">
        <v>8514566.5199999996</v>
      </c>
    </row>
    <row r="493" spans="1:3">
      <c r="A493">
        <v>19000042</v>
      </c>
      <c r="B493" t="s">
        <v>995</v>
      </c>
      <c r="C493" s="23">
        <v>4352731.04</v>
      </c>
    </row>
    <row r="494" spans="1:3">
      <c r="A494">
        <v>19000043</v>
      </c>
      <c r="B494" t="s">
        <v>3</v>
      </c>
      <c r="C494" s="23">
        <v>8445043.6400000006</v>
      </c>
    </row>
    <row r="495" spans="1:3">
      <c r="A495">
        <v>19000062</v>
      </c>
      <c r="B495" t="s">
        <v>157</v>
      </c>
      <c r="C495">
        <v>-0.97</v>
      </c>
    </row>
    <row r="496" spans="1:3">
      <c r="A496">
        <v>19000081</v>
      </c>
      <c r="B496" t="s">
        <v>942</v>
      </c>
      <c r="C496" s="23">
        <v>9777894.3000000007</v>
      </c>
    </row>
    <row r="497" spans="1:3">
      <c r="A497">
        <v>19000091</v>
      </c>
      <c r="B497" t="s">
        <v>341</v>
      </c>
      <c r="C497" s="23">
        <v>8037020</v>
      </c>
    </row>
    <row r="498" spans="1:3">
      <c r="A498">
        <v>19000093</v>
      </c>
      <c r="B498" t="s">
        <v>387</v>
      </c>
      <c r="C498" s="23">
        <v>4726291.57</v>
      </c>
    </row>
    <row r="499" spans="1:3">
      <c r="A499">
        <v>19000103</v>
      </c>
      <c r="B499" t="s">
        <v>1819</v>
      </c>
      <c r="C499" s="23">
        <v>1171477.75</v>
      </c>
    </row>
    <row r="500" spans="1:3">
      <c r="A500">
        <v>19000111</v>
      </c>
      <c r="B500" t="s">
        <v>459</v>
      </c>
      <c r="C500" s="23">
        <v>38003.620000000003</v>
      </c>
    </row>
    <row r="501" spans="1:3">
      <c r="A501">
        <v>19000112</v>
      </c>
      <c r="B501" t="s">
        <v>1096</v>
      </c>
      <c r="C501" s="23">
        <v>48279.15</v>
      </c>
    </row>
    <row r="502" spans="1:3">
      <c r="A502">
        <v>19000122</v>
      </c>
      <c r="B502" t="s">
        <v>1200</v>
      </c>
      <c r="C502" s="23">
        <v>15780.43</v>
      </c>
    </row>
    <row r="503" spans="1:3">
      <c r="A503">
        <v>19000133</v>
      </c>
      <c r="B503" t="s">
        <v>538</v>
      </c>
      <c r="C503" s="23">
        <v>13250635.43</v>
      </c>
    </row>
    <row r="504" spans="1:3">
      <c r="A504">
        <v>19000151</v>
      </c>
      <c r="B504" t="s">
        <v>69</v>
      </c>
      <c r="C504" s="23">
        <v>537599.30000000005</v>
      </c>
    </row>
    <row r="505" spans="1:3">
      <c r="A505">
        <v>19000181</v>
      </c>
      <c r="B505" t="s">
        <v>500</v>
      </c>
      <c r="C505" s="23">
        <v>-1149457.6599999999</v>
      </c>
    </row>
    <row r="506" spans="1:3">
      <c r="A506">
        <v>19000193</v>
      </c>
      <c r="B506" t="s">
        <v>1542</v>
      </c>
      <c r="C506" s="23">
        <v>720695.44</v>
      </c>
    </row>
    <row r="507" spans="1:3">
      <c r="A507">
        <v>19000251</v>
      </c>
      <c r="B507" t="s">
        <v>363</v>
      </c>
      <c r="C507" s="23">
        <v>28782.9</v>
      </c>
    </row>
    <row r="508" spans="1:3">
      <c r="A508">
        <v>19000283</v>
      </c>
      <c r="B508" t="s">
        <v>830</v>
      </c>
      <c r="C508" s="23">
        <v>2236055.58</v>
      </c>
    </row>
    <row r="509" spans="1:3">
      <c r="A509">
        <v>19000361</v>
      </c>
      <c r="B509" t="s">
        <v>573</v>
      </c>
      <c r="C509" s="23">
        <v>159437</v>
      </c>
    </row>
    <row r="510" spans="1:3">
      <c r="A510">
        <v>19000371</v>
      </c>
      <c r="B510" t="s">
        <v>574</v>
      </c>
      <c r="C510" s="23">
        <v>36047.49</v>
      </c>
    </row>
    <row r="511" spans="1:3">
      <c r="A511">
        <v>19000403</v>
      </c>
      <c r="B511" t="s">
        <v>124</v>
      </c>
      <c r="C511" s="23">
        <v>162998.04999999999</v>
      </c>
    </row>
    <row r="512" spans="1:3">
      <c r="A512">
        <v>19000413</v>
      </c>
      <c r="B512" t="s">
        <v>499</v>
      </c>
      <c r="C512" s="23">
        <v>35000</v>
      </c>
    </row>
    <row r="513" spans="1:3">
      <c r="A513">
        <v>19000433</v>
      </c>
      <c r="B513" t="s">
        <v>1799</v>
      </c>
      <c r="C513" s="23">
        <v>-10282674.039999999</v>
      </c>
    </row>
    <row r="514" spans="1:3">
      <c r="A514">
        <v>19000441</v>
      </c>
      <c r="B514" t="s">
        <v>149</v>
      </c>
      <c r="C514" s="23">
        <v>4513202.62</v>
      </c>
    </row>
    <row r="515" spans="1:3">
      <c r="A515">
        <v>19000443</v>
      </c>
      <c r="B515" t="s">
        <v>253</v>
      </c>
      <c r="C515" s="23">
        <v>40958267.469999999</v>
      </c>
    </row>
    <row r="516" spans="1:3">
      <c r="A516">
        <v>19000453</v>
      </c>
      <c r="B516" t="s">
        <v>254</v>
      </c>
      <c r="C516" s="23">
        <v>4302989.67</v>
      </c>
    </row>
    <row r="517" spans="1:3">
      <c r="A517">
        <v>19000463</v>
      </c>
      <c r="B517" t="s">
        <v>255</v>
      </c>
      <c r="C517" s="23">
        <v>-1778496.29</v>
      </c>
    </row>
    <row r="518" spans="1:3">
      <c r="A518">
        <v>19000471</v>
      </c>
      <c r="B518" t="s">
        <v>402</v>
      </c>
      <c r="C518" s="23">
        <v>3553612.83</v>
      </c>
    </row>
    <row r="519" spans="1:3">
      <c r="A519">
        <v>19000473</v>
      </c>
      <c r="B519" t="s">
        <v>1171</v>
      </c>
      <c r="C519" s="23">
        <v>2562568</v>
      </c>
    </row>
    <row r="520" spans="1:3">
      <c r="A520">
        <v>19000491</v>
      </c>
      <c r="B520" t="s">
        <v>1439</v>
      </c>
      <c r="C520" s="23">
        <v>2170722.75</v>
      </c>
    </row>
    <row r="521" spans="1:3">
      <c r="A521">
        <v>19000551</v>
      </c>
      <c r="B521" t="s">
        <v>1919</v>
      </c>
      <c r="C521" s="23">
        <v>1965399</v>
      </c>
    </row>
    <row r="522" spans="1:3">
      <c r="A522">
        <v>19000552</v>
      </c>
      <c r="B522" t="s">
        <v>1420</v>
      </c>
      <c r="C522" s="23">
        <v>518906.62</v>
      </c>
    </row>
    <row r="523" spans="1:3">
      <c r="A523">
        <v>19000553</v>
      </c>
      <c r="B523" t="s">
        <v>31</v>
      </c>
      <c r="C523" s="23">
        <v>312067.18</v>
      </c>
    </row>
    <row r="524" spans="1:3">
      <c r="A524">
        <v>19000562</v>
      </c>
      <c r="B524" t="s">
        <v>383</v>
      </c>
      <c r="C524" s="23">
        <v>1053511.02</v>
      </c>
    </row>
    <row r="525" spans="1:3">
      <c r="A525">
        <v>19000563</v>
      </c>
      <c r="B525" t="s">
        <v>1178</v>
      </c>
      <c r="C525" s="23">
        <v>13465.38</v>
      </c>
    </row>
    <row r="526" spans="1:3">
      <c r="A526">
        <v>19000572</v>
      </c>
      <c r="B526" t="s">
        <v>384</v>
      </c>
      <c r="C526" s="23">
        <v>293035.57</v>
      </c>
    </row>
    <row r="527" spans="1:3">
      <c r="A527">
        <v>19000573</v>
      </c>
      <c r="B527" t="s">
        <v>1223</v>
      </c>
      <c r="C527" s="23">
        <v>317366.25</v>
      </c>
    </row>
    <row r="528" spans="1:3">
      <c r="A528">
        <v>19000581</v>
      </c>
      <c r="B528" t="s">
        <v>86</v>
      </c>
      <c r="C528" s="23">
        <v>3205772.04</v>
      </c>
    </row>
    <row r="529" spans="1:3">
      <c r="A529">
        <v>19000592</v>
      </c>
      <c r="B529" t="s">
        <v>285</v>
      </c>
      <c r="C529" s="23">
        <v>3743709.28</v>
      </c>
    </row>
    <row r="530" spans="1:3">
      <c r="A530">
        <v>19000601</v>
      </c>
      <c r="B530" t="s">
        <v>1159</v>
      </c>
      <c r="C530" s="23">
        <v>153438697</v>
      </c>
    </row>
    <row r="531" spans="1:3">
      <c r="A531">
        <v>19000621</v>
      </c>
      <c r="B531" t="s">
        <v>1186</v>
      </c>
      <c r="C531" s="23">
        <v>50714044.149999999</v>
      </c>
    </row>
    <row r="532" spans="1:3">
      <c r="A532">
        <v>19000641</v>
      </c>
      <c r="B532" t="s">
        <v>1185</v>
      </c>
      <c r="C532" s="23">
        <v>630915.5</v>
      </c>
    </row>
    <row r="533" spans="1:3">
      <c r="A533">
        <v>19000671</v>
      </c>
      <c r="B533" t="s">
        <v>1197</v>
      </c>
      <c r="C533" s="23">
        <v>32765538.120000001</v>
      </c>
    </row>
    <row r="534" spans="1:3">
      <c r="A534">
        <v>19000691</v>
      </c>
      <c r="B534" t="s">
        <v>1440</v>
      </c>
      <c r="C534" s="23">
        <v>21000</v>
      </c>
    </row>
    <row r="535" spans="1:3">
      <c r="A535">
        <v>19000692</v>
      </c>
      <c r="B535" t="s">
        <v>621</v>
      </c>
      <c r="C535" s="23">
        <v>350000</v>
      </c>
    </row>
    <row r="536" spans="1:3">
      <c r="A536">
        <v>19000711</v>
      </c>
      <c r="B536" t="s">
        <v>1097</v>
      </c>
      <c r="C536" s="23">
        <v>736995.94</v>
      </c>
    </row>
    <row r="537" spans="1:3">
      <c r="A537">
        <v>19000721</v>
      </c>
      <c r="B537" t="s">
        <v>1201</v>
      </c>
      <c r="C537" s="23">
        <v>-11931.75</v>
      </c>
    </row>
    <row r="538" spans="1:3">
      <c r="A538">
        <v>19000731</v>
      </c>
      <c r="B538" t="s">
        <v>1272</v>
      </c>
      <c r="C538" s="23">
        <v>395280.29</v>
      </c>
    </row>
    <row r="539" spans="1:3">
      <c r="A539">
        <v>19000732</v>
      </c>
      <c r="B539" t="s">
        <v>1268</v>
      </c>
      <c r="C539" s="23">
        <v>267969.82</v>
      </c>
    </row>
    <row r="540" spans="1:3">
      <c r="A540">
        <v>19000741</v>
      </c>
      <c r="B540" t="s">
        <v>1301</v>
      </c>
      <c r="C540" s="23">
        <v>866024.63</v>
      </c>
    </row>
    <row r="541" spans="1:3">
      <c r="A541">
        <v>19000751</v>
      </c>
      <c r="B541" t="s">
        <v>1324</v>
      </c>
      <c r="C541" s="23">
        <v>2124917.5499999998</v>
      </c>
    </row>
    <row r="542" spans="1:3">
      <c r="A542">
        <v>19000752</v>
      </c>
      <c r="B542" t="s">
        <v>1325</v>
      </c>
      <c r="C542" s="23">
        <v>1136644.95</v>
      </c>
    </row>
    <row r="543" spans="1:3">
      <c r="A543">
        <v>19000761</v>
      </c>
      <c r="B543" t="s">
        <v>1341</v>
      </c>
      <c r="C543" s="23">
        <v>407438.98</v>
      </c>
    </row>
    <row r="544" spans="1:3">
      <c r="A544">
        <v>19000771</v>
      </c>
      <c r="B544" t="s">
        <v>1342</v>
      </c>
      <c r="C544">
        <v>0.01</v>
      </c>
    </row>
    <row r="545" spans="1:3">
      <c r="A545">
        <v>19000781</v>
      </c>
      <c r="B545" t="s">
        <v>1441</v>
      </c>
      <c r="C545" s="23">
        <v>2405367.6</v>
      </c>
    </row>
    <row r="546" spans="1:3">
      <c r="A546">
        <v>19000791</v>
      </c>
      <c r="B546" t="s">
        <v>1442</v>
      </c>
      <c r="C546" s="23">
        <v>342148.27</v>
      </c>
    </row>
    <row r="547" spans="1:3">
      <c r="A547">
        <v>19000801</v>
      </c>
      <c r="B547" t="s">
        <v>1443</v>
      </c>
      <c r="C547" s="23">
        <v>28170.91</v>
      </c>
    </row>
    <row r="548" spans="1:3">
      <c r="A548">
        <v>19000811</v>
      </c>
      <c r="B548" t="s">
        <v>1444</v>
      </c>
      <c r="C548" s="23">
        <v>14252.55</v>
      </c>
    </row>
    <row r="549" spans="1:3">
      <c r="A549">
        <v>19000821</v>
      </c>
      <c r="B549" t="s">
        <v>1475</v>
      </c>
      <c r="C549" s="23">
        <v>737396.91</v>
      </c>
    </row>
    <row r="550" spans="1:3">
      <c r="A550">
        <v>19000831</v>
      </c>
      <c r="B550" t="s">
        <v>1513</v>
      </c>
      <c r="C550" s="23">
        <v>931493.09</v>
      </c>
    </row>
    <row r="551" spans="1:3">
      <c r="A551">
        <v>19000841</v>
      </c>
      <c r="B551" t="s">
        <v>1543</v>
      </c>
      <c r="C551" s="23">
        <v>-336438.19</v>
      </c>
    </row>
    <row r="552" spans="1:3">
      <c r="A552">
        <v>19000851</v>
      </c>
      <c r="B552" t="s">
        <v>1655</v>
      </c>
      <c r="C552" s="23">
        <v>1193770.78</v>
      </c>
    </row>
    <row r="553" spans="1:3">
      <c r="A553">
        <v>19000861</v>
      </c>
      <c r="B553" t="s">
        <v>1700</v>
      </c>
      <c r="C553" s="23">
        <v>300164.96999999997</v>
      </c>
    </row>
    <row r="554" spans="1:3">
      <c r="A554">
        <v>19002003</v>
      </c>
      <c r="B554" t="s">
        <v>1805</v>
      </c>
      <c r="C554" s="23">
        <v>122850000</v>
      </c>
    </row>
    <row r="555" spans="1:3">
      <c r="A555">
        <v>19003011</v>
      </c>
      <c r="B555" t="s">
        <v>1860</v>
      </c>
      <c r="C555" s="23">
        <v>2273145.35</v>
      </c>
    </row>
    <row r="556" spans="1:3">
      <c r="A556">
        <v>19003021</v>
      </c>
      <c r="B556" t="s">
        <v>1878</v>
      </c>
      <c r="C556" s="23">
        <v>658036.05000000005</v>
      </c>
    </row>
    <row r="557" spans="1:3">
      <c r="A557">
        <v>19100012</v>
      </c>
      <c r="B557" t="s">
        <v>504</v>
      </c>
      <c r="C557" s="23">
        <v>3703443.97</v>
      </c>
    </row>
    <row r="558" spans="1:3">
      <c r="A558">
        <v>19100022</v>
      </c>
      <c r="B558" t="s">
        <v>338</v>
      </c>
      <c r="C558" s="23">
        <v>-224298.75</v>
      </c>
    </row>
    <row r="559" spans="1:3">
      <c r="A559">
        <v>19100132</v>
      </c>
      <c r="B559" t="s">
        <v>332</v>
      </c>
      <c r="C559">
        <v>29.33</v>
      </c>
    </row>
    <row r="560" spans="1:3">
      <c r="A560">
        <v>19100142</v>
      </c>
      <c r="B560" t="s">
        <v>333</v>
      </c>
      <c r="C560" s="23">
        <v>-731648.49</v>
      </c>
    </row>
    <row r="561" spans="1:3">
      <c r="A561">
        <v>19100152</v>
      </c>
      <c r="B561" t="s">
        <v>578</v>
      </c>
      <c r="C561" s="23">
        <v>-47242.76</v>
      </c>
    </row>
    <row r="562" spans="1:3">
      <c r="A562">
        <v>19100162</v>
      </c>
      <c r="B562" t="s">
        <v>136</v>
      </c>
      <c r="C562" s="23">
        <v>27108461.460000001</v>
      </c>
    </row>
    <row r="563" spans="1:3">
      <c r="A563">
        <v>20100023</v>
      </c>
      <c r="B563" t="s">
        <v>1058</v>
      </c>
      <c r="C563" s="23">
        <v>-859037.91</v>
      </c>
    </row>
    <row r="564" spans="1:3">
      <c r="A564">
        <v>20700003</v>
      </c>
      <c r="B564" t="s">
        <v>664</v>
      </c>
      <c r="C564" s="23">
        <v>-122847945.22</v>
      </c>
    </row>
    <row r="565" spans="1:3">
      <c r="A565">
        <v>20700013</v>
      </c>
      <c r="B565" t="s">
        <v>1010</v>
      </c>
      <c r="C565" s="23">
        <v>-338395484.31</v>
      </c>
    </row>
    <row r="566" spans="1:3">
      <c r="A566">
        <v>20700023</v>
      </c>
      <c r="B566" t="s">
        <v>689</v>
      </c>
      <c r="C566" s="23">
        <v>-16901820.34</v>
      </c>
    </row>
    <row r="567" spans="1:3">
      <c r="A567">
        <v>21100003</v>
      </c>
      <c r="B567" t="s">
        <v>601</v>
      </c>
      <c r="C567" s="23">
        <v>-2774705116.4699998</v>
      </c>
    </row>
    <row r="568" spans="1:3">
      <c r="A568">
        <v>21100383</v>
      </c>
      <c r="B568" t="s">
        <v>6</v>
      </c>
      <c r="C568" s="23">
        <v>-491575</v>
      </c>
    </row>
    <row r="569" spans="1:3">
      <c r="A569">
        <v>21400013</v>
      </c>
      <c r="B569" t="s">
        <v>532</v>
      </c>
      <c r="C569" s="23">
        <v>2148854.7200000002</v>
      </c>
    </row>
    <row r="570" spans="1:3">
      <c r="A570">
        <v>21400033</v>
      </c>
      <c r="B570" t="s">
        <v>533</v>
      </c>
      <c r="C570" s="23">
        <v>4985024.68</v>
      </c>
    </row>
    <row r="571" spans="1:3">
      <c r="A571">
        <v>21500023</v>
      </c>
      <c r="B571" t="s">
        <v>690</v>
      </c>
      <c r="C571" s="23">
        <v>-9346764</v>
      </c>
    </row>
    <row r="572" spans="1:3">
      <c r="A572">
        <v>21500033</v>
      </c>
      <c r="B572" t="s">
        <v>1011</v>
      </c>
      <c r="C572" s="23">
        <v>-2541813</v>
      </c>
    </row>
    <row r="573" spans="1:3">
      <c r="A573">
        <v>21600003</v>
      </c>
      <c r="B573" t="s">
        <v>192</v>
      </c>
      <c r="C573" s="23">
        <v>-413187265.80000001</v>
      </c>
    </row>
    <row r="574" spans="1:3">
      <c r="A574">
        <v>21600011</v>
      </c>
      <c r="B574" t="s">
        <v>1123</v>
      </c>
      <c r="C574" s="23">
        <v>24309059.420000002</v>
      </c>
    </row>
    <row r="575" spans="1:3">
      <c r="A575">
        <v>21600013</v>
      </c>
      <c r="B575" t="s">
        <v>328</v>
      </c>
      <c r="C575" s="23">
        <v>77562549.519999996</v>
      </c>
    </row>
    <row r="576" spans="1:3">
      <c r="A576">
        <v>21600023</v>
      </c>
      <c r="B576" t="s">
        <v>1012</v>
      </c>
      <c r="C576" s="23">
        <v>1755001.25</v>
      </c>
    </row>
    <row r="577" spans="1:3">
      <c r="A577">
        <v>21600033</v>
      </c>
      <c r="B577" t="s">
        <v>607</v>
      </c>
      <c r="C577" s="23">
        <v>1471103.62</v>
      </c>
    </row>
    <row r="578" spans="1:3">
      <c r="A578">
        <v>21600053</v>
      </c>
      <c r="B578" t="s">
        <v>549</v>
      </c>
      <c r="C578" s="23">
        <v>16359946.109999999</v>
      </c>
    </row>
    <row r="579" spans="1:3">
      <c r="A579">
        <v>21610013</v>
      </c>
      <c r="B579" t="s">
        <v>151</v>
      </c>
      <c r="C579" s="23">
        <v>8341592</v>
      </c>
    </row>
    <row r="580" spans="1:3">
      <c r="A580">
        <v>21900023</v>
      </c>
      <c r="B580" t="s">
        <v>1482</v>
      </c>
      <c r="C580" s="23">
        <v>274209162.23000002</v>
      </c>
    </row>
    <row r="581" spans="1:3">
      <c r="A581">
        <v>21900033</v>
      </c>
      <c r="B581" t="s">
        <v>1483</v>
      </c>
      <c r="C581" s="23">
        <v>-273045051.33999997</v>
      </c>
    </row>
    <row r="582" spans="1:3">
      <c r="A582">
        <v>21900103</v>
      </c>
      <c r="B582" t="s">
        <v>1941</v>
      </c>
      <c r="C582" s="23">
        <v>-15338999.1</v>
      </c>
    </row>
    <row r="583" spans="1:3">
      <c r="A583">
        <v>21900113</v>
      </c>
      <c r="B583" t="s">
        <v>1942</v>
      </c>
      <c r="C583" s="23">
        <v>24128696.399999999</v>
      </c>
    </row>
    <row r="584" spans="1:3">
      <c r="A584">
        <v>21900133</v>
      </c>
      <c r="B584" t="s">
        <v>1943</v>
      </c>
      <c r="C584" s="23">
        <v>465708.7</v>
      </c>
    </row>
    <row r="585" spans="1:3">
      <c r="A585">
        <v>21900143</v>
      </c>
      <c r="B585" t="s">
        <v>1958</v>
      </c>
      <c r="C585" s="23">
        <v>117023621.34999999</v>
      </c>
    </row>
    <row r="586" spans="1:3">
      <c r="A586">
        <v>21900153</v>
      </c>
      <c r="B586" t="s">
        <v>1945</v>
      </c>
      <c r="C586" s="23">
        <v>-40958267.469999999</v>
      </c>
    </row>
    <row r="587" spans="1:3">
      <c r="A587">
        <v>21900163</v>
      </c>
      <c r="B587" t="s">
        <v>1959</v>
      </c>
      <c r="C587" s="23">
        <v>12294256.5</v>
      </c>
    </row>
    <row r="588" spans="1:3">
      <c r="A588">
        <v>21900173</v>
      </c>
      <c r="B588" t="s">
        <v>1947</v>
      </c>
      <c r="C588" s="23">
        <v>-4302989.7300000004</v>
      </c>
    </row>
    <row r="589" spans="1:3">
      <c r="A589">
        <v>21900183</v>
      </c>
      <c r="B589" t="s">
        <v>1948</v>
      </c>
      <c r="C589" s="23">
        <v>-5081416.6500000004</v>
      </c>
    </row>
    <row r="590" spans="1:3">
      <c r="A590">
        <v>21900193</v>
      </c>
      <c r="B590" t="s">
        <v>1949</v>
      </c>
      <c r="C590" s="23">
        <v>1778495.74</v>
      </c>
    </row>
    <row r="591" spans="1:3">
      <c r="A591">
        <v>21900213</v>
      </c>
      <c r="B591" t="s">
        <v>769</v>
      </c>
      <c r="C591" s="23">
        <v>-407439.23</v>
      </c>
    </row>
    <row r="592" spans="1:3">
      <c r="A592">
        <v>21900223</v>
      </c>
      <c r="B592" t="s">
        <v>1933</v>
      </c>
      <c r="C592" s="23">
        <v>-162998.04999999999</v>
      </c>
    </row>
    <row r="593" spans="1:3">
      <c r="A593">
        <v>21900233</v>
      </c>
      <c r="B593" t="s">
        <v>1902</v>
      </c>
      <c r="C593" s="23">
        <v>5368649.6900000004</v>
      </c>
    </row>
    <row r="594" spans="1:3">
      <c r="A594">
        <v>21900243</v>
      </c>
      <c r="B594" t="s">
        <v>1950</v>
      </c>
      <c r="C594" s="23">
        <v>-8445043.7400000002</v>
      </c>
    </row>
    <row r="595" spans="1:3">
      <c r="A595">
        <v>22100353</v>
      </c>
      <c r="B595" t="s">
        <v>1046</v>
      </c>
      <c r="C595" s="23">
        <v>-10000000</v>
      </c>
    </row>
    <row r="596" spans="1:3">
      <c r="A596">
        <v>22100363</v>
      </c>
      <c r="B596" t="s">
        <v>223</v>
      </c>
      <c r="C596" s="23">
        <v>-2000000</v>
      </c>
    </row>
    <row r="597" spans="1:3">
      <c r="A597">
        <v>22100393</v>
      </c>
      <c r="B597" t="s">
        <v>224</v>
      </c>
      <c r="C597" s="23">
        <v>-15000000</v>
      </c>
    </row>
    <row r="598" spans="1:3">
      <c r="A598">
        <v>22100413</v>
      </c>
      <c r="B598" t="s">
        <v>52</v>
      </c>
      <c r="C598" s="23">
        <v>-2000000</v>
      </c>
    </row>
    <row r="599" spans="1:3">
      <c r="A599">
        <v>22100713</v>
      </c>
      <c r="B599" t="s">
        <v>246</v>
      </c>
      <c r="C599" s="23">
        <v>-300000000</v>
      </c>
    </row>
    <row r="600" spans="1:3">
      <c r="A600">
        <v>22100723</v>
      </c>
      <c r="B600" t="s">
        <v>247</v>
      </c>
      <c r="C600" s="23">
        <v>-200000000</v>
      </c>
    </row>
    <row r="601" spans="1:3">
      <c r="A601">
        <v>22100743</v>
      </c>
      <c r="B601" t="s">
        <v>675</v>
      </c>
      <c r="C601" s="23">
        <v>-100000000</v>
      </c>
    </row>
    <row r="602" spans="1:3">
      <c r="A602">
        <v>22100823</v>
      </c>
      <c r="B602" t="s">
        <v>1033</v>
      </c>
      <c r="C602" s="23">
        <v>-250000000</v>
      </c>
    </row>
    <row r="603" spans="1:3">
      <c r="A603">
        <v>22100833</v>
      </c>
      <c r="B603" t="s">
        <v>1659</v>
      </c>
      <c r="C603" s="23">
        <v>-138460000</v>
      </c>
    </row>
    <row r="604" spans="1:3">
      <c r="A604">
        <v>22100843</v>
      </c>
      <c r="B604" t="s">
        <v>1660</v>
      </c>
      <c r="C604" s="23">
        <v>-23400000</v>
      </c>
    </row>
    <row r="605" spans="1:3">
      <c r="A605">
        <v>22100923</v>
      </c>
      <c r="B605" t="s">
        <v>1319</v>
      </c>
      <c r="C605" s="23">
        <v>-250000000</v>
      </c>
    </row>
    <row r="606" spans="1:3">
      <c r="A606">
        <v>22100933</v>
      </c>
      <c r="B606" t="s">
        <v>1320</v>
      </c>
      <c r="C606" s="23">
        <v>-45000000</v>
      </c>
    </row>
    <row r="607" spans="1:3">
      <c r="A607">
        <v>22100973</v>
      </c>
      <c r="B607" t="s">
        <v>87</v>
      </c>
      <c r="C607" s="23">
        <v>-250000000</v>
      </c>
    </row>
    <row r="608" spans="1:3">
      <c r="A608">
        <v>22100993</v>
      </c>
      <c r="B608" t="s">
        <v>937</v>
      </c>
      <c r="C608" s="23">
        <v>-150000000</v>
      </c>
    </row>
    <row r="609" spans="1:3">
      <c r="A609">
        <v>22101023</v>
      </c>
      <c r="B609" t="s">
        <v>519</v>
      </c>
      <c r="C609" s="23">
        <v>-250000000</v>
      </c>
    </row>
    <row r="610" spans="1:3">
      <c r="A610">
        <v>22101033</v>
      </c>
      <c r="B610" t="s">
        <v>1014</v>
      </c>
      <c r="C610" s="23">
        <v>-300000000</v>
      </c>
    </row>
    <row r="611" spans="1:3">
      <c r="A611">
        <v>22101053</v>
      </c>
      <c r="B611" t="s">
        <v>1037</v>
      </c>
      <c r="C611" s="23">
        <v>-250000000</v>
      </c>
    </row>
    <row r="612" spans="1:3">
      <c r="A612">
        <v>22101113</v>
      </c>
      <c r="B612" t="s">
        <v>848</v>
      </c>
      <c r="C612" s="23">
        <v>-350000000</v>
      </c>
    </row>
    <row r="613" spans="1:3">
      <c r="A613">
        <v>22101123</v>
      </c>
      <c r="B613" t="s">
        <v>1158</v>
      </c>
      <c r="C613" s="23">
        <v>-325000000</v>
      </c>
    </row>
    <row r="614" spans="1:3">
      <c r="A614">
        <v>22101133</v>
      </c>
      <c r="B614" t="s">
        <v>1154</v>
      </c>
      <c r="C614" s="23">
        <v>-250000000</v>
      </c>
    </row>
    <row r="615" spans="1:3">
      <c r="A615">
        <v>22101143</v>
      </c>
      <c r="B615" t="s">
        <v>1222</v>
      </c>
      <c r="C615" s="23">
        <v>-300000000</v>
      </c>
    </row>
    <row r="616" spans="1:3">
      <c r="A616">
        <v>22600083</v>
      </c>
      <c r="B616" t="s">
        <v>1218</v>
      </c>
      <c r="C616" s="23">
        <v>13181.37</v>
      </c>
    </row>
    <row r="617" spans="1:3">
      <c r="A617">
        <v>22700003</v>
      </c>
      <c r="B617" t="s">
        <v>1250</v>
      </c>
      <c r="C617" s="23">
        <v>-2526028.64</v>
      </c>
    </row>
    <row r="618" spans="1:3">
      <c r="A618">
        <v>22820011</v>
      </c>
      <c r="B618" t="s">
        <v>996</v>
      </c>
      <c r="C618" s="23">
        <v>-60000</v>
      </c>
    </row>
    <row r="619" spans="1:3">
      <c r="A619">
        <v>22820012</v>
      </c>
      <c r="B619" t="s">
        <v>997</v>
      </c>
      <c r="C619" s="23">
        <v>-1000000</v>
      </c>
    </row>
    <row r="620" spans="1:3">
      <c r="A620">
        <v>22830003</v>
      </c>
      <c r="B620" t="s">
        <v>536</v>
      </c>
      <c r="C620" s="23">
        <v>-50153213.869999997</v>
      </c>
    </row>
    <row r="621" spans="1:3">
      <c r="A621">
        <v>22830013</v>
      </c>
      <c r="B621" t="s">
        <v>535</v>
      </c>
      <c r="C621" s="23">
        <v>-3666270.54</v>
      </c>
    </row>
    <row r="622" spans="1:3">
      <c r="A622">
        <v>22830033</v>
      </c>
      <c r="B622" t="s">
        <v>1336</v>
      </c>
      <c r="C622" s="23">
        <v>-1608655.15</v>
      </c>
    </row>
    <row r="623" spans="1:3">
      <c r="A623">
        <v>22830043</v>
      </c>
      <c r="B623" t="s">
        <v>1679</v>
      </c>
      <c r="C623" s="23">
        <v>-123883.98</v>
      </c>
    </row>
    <row r="624" spans="1:3">
      <c r="A624">
        <v>22830053</v>
      </c>
      <c r="B624" t="s">
        <v>1809</v>
      </c>
      <c r="C624" s="23">
        <v>-1444529.13</v>
      </c>
    </row>
    <row r="625" spans="1:3">
      <c r="A625">
        <v>22830063</v>
      </c>
      <c r="B625" t="s">
        <v>1847</v>
      </c>
      <c r="C625" s="23">
        <v>-114786</v>
      </c>
    </row>
    <row r="626" spans="1:3">
      <c r="A626">
        <v>22830073</v>
      </c>
      <c r="B626" t="s">
        <v>1848</v>
      </c>
      <c r="C626" s="23">
        <v>-179109</v>
      </c>
    </row>
    <row r="627" spans="1:3">
      <c r="A627">
        <v>22840012</v>
      </c>
      <c r="B627" t="s">
        <v>1408</v>
      </c>
      <c r="C627" s="23">
        <v>-725000</v>
      </c>
    </row>
    <row r="628" spans="1:3">
      <c r="A628">
        <v>22840021</v>
      </c>
      <c r="B628" t="s">
        <v>863</v>
      </c>
      <c r="C628" s="23">
        <v>-250307.28</v>
      </c>
    </row>
    <row r="629" spans="1:3">
      <c r="A629">
        <v>22840022</v>
      </c>
      <c r="B629" t="s">
        <v>1409</v>
      </c>
      <c r="C629" s="23">
        <v>-3292137.5</v>
      </c>
    </row>
    <row r="630" spans="1:3">
      <c r="A630">
        <v>22840031</v>
      </c>
      <c r="B630" t="s">
        <v>878</v>
      </c>
      <c r="C630" s="23">
        <v>-129471.05</v>
      </c>
    </row>
    <row r="631" spans="1:3">
      <c r="A631">
        <v>22840032</v>
      </c>
      <c r="B631" t="s">
        <v>1410</v>
      </c>
      <c r="C631" s="23">
        <v>-2973501.24</v>
      </c>
    </row>
    <row r="632" spans="1:3">
      <c r="A632">
        <v>22840042</v>
      </c>
      <c r="B632" t="s">
        <v>1411</v>
      </c>
      <c r="C632" s="23">
        <v>-236667.89</v>
      </c>
    </row>
    <row r="633" spans="1:3">
      <c r="A633">
        <v>22840051</v>
      </c>
      <c r="B633" t="s">
        <v>879</v>
      </c>
      <c r="C633" s="23">
        <v>-15000</v>
      </c>
    </row>
    <row r="634" spans="1:3">
      <c r="A634">
        <v>22840062</v>
      </c>
      <c r="B634" t="s">
        <v>1413</v>
      </c>
      <c r="C634" s="23">
        <v>-1000000</v>
      </c>
    </row>
    <row r="635" spans="1:3">
      <c r="A635">
        <v>22840081</v>
      </c>
      <c r="B635" t="s">
        <v>864</v>
      </c>
      <c r="C635" s="23">
        <v>-453028.42</v>
      </c>
    </row>
    <row r="636" spans="1:3">
      <c r="A636">
        <v>22840082</v>
      </c>
      <c r="B636" t="s">
        <v>1414</v>
      </c>
      <c r="C636" s="23">
        <v>-912374.12</v>
      </c>
    </row>
    <row r="637" spans="1:3">
      <c r="A637">
        <v>22840092</v>
      </c>
      <c r="B637" t="s">
        <v>1415</v>
      </c>
      <c r="C637" s="23">
        <v>-1270000</v>
      </c>
    </row>
    <row r="638" spans="1:3">
      <c r="A638">
        <v>22840102</v>
      </c>
      <c r="B638" t="s">
        <v>1416</v>
      </c>
      <c r="C638" s="23">
        <v>-526709.31000000006</v>
      </c>
    </row>
    <row r="639" spans="1:3">
      <c r="A639">
        <v>22840111</v>
      </c>
      <c r="B639" t="s">
        <v>880</v>
      </c>
      <c r="C639" s="23">
        <v>-10000</v>
      </c>
    </row>
    <row r="640" spans="1:3">
      <c r="A640">
        <v>22840112</v>
      </c>
      <c r="B640" t="s">
        <v>1417</v>
      </c>
      <c r="C640" s="23">
        <v>-300000</v>
      </c>
    </row>
    <row r="641" spans="1:3">
      <c r="A641">
        <v>22840122</v>
      </c>
      <c r="B641" t="s">
        <v>1418</v>
      </c>
      <c r="C641" s="23">
        <v>-70000</v>
      </c>
    </row>
    <row r="642" spans="1:3">
      <c r="A642">
        <v>22840131</v>
      </c>
      <c r="B642" t="s">
        <v>865</v>
      </c>
      <c r="C642" s="23">
        <v>-496387.65</v>
      </c>
    </row>
    <row r="643" spans="1:3">
      <c r="A643">
        <v>22840132</v>
      </c>
      <c r="B643" t="s">
        <v>1419</v>
      </c>
      <c r="C643" s="23">
        <v>-50000</v>
      </c>
    </row>
    <row r="644" spans="1:3">
      <c r="A644">
        <v>22840161</v>
      </c>
      <c r="B644" t="s">
        <v>866</v>
      </c>
      <c r="C644" s="23">
        <v>-267622.8</v>
      </c>
    </row>
    <row r="645" spans="1:3">
      <c r="A645">
        <v>22840162</v>
      </c>
      <c r="B645" t="s">
        <v>1884</v>
      </c>
      <c r="C645" s="23">
        <v>-285656.25</v>
      </c>
    </row>
    <row r="646" spans="1:3">
      <c r="A646">
        <v>22840171</v>
      </c>
      <c r="B646" t="s">
        <v>867</v>
      </c>
      <c r="C646" s="23">
        <v>-490000</v>
      </c>
    </row>
    <row r="647" spans="1:3">
      <c r="A647">
        <v>22840181</v>
      </c>
      <c r="B647" t="s">
        <v>881</v>
      </c>
      <c r="C647" s="23">
        <v>-1448068.83</v>
      </c>
    </row>
    <row r="648" spans="1:3">
      <c r="A648">
        <v>22840191</v>
      </c>
      <c r="B648" t="s">
        <v>868</v>
      </c>
      <c r="C648" s="23">
        <v>-250000</v>
      </c>
    </row>
    <row r="649" spans="1:3">
      <c r="A649">
        <v>22840221</v>
      </c>
      <c r="B649" t="s">
        <v>889</v>
      </c>
      <c r="C649" s="23">
        <v>-111500</v>
      </c>
    </row>
    <row r="650" spans="1:3">
      <c r="A650">
        <v>22840231</v>
      </c>
      <c r="B650" t="s">
        <v>205</v>
      </c>
      <c r="C650" s="23">
        <v>-75000</v>
      </c>
    </row>
    <row r="651" spans="1:3">
      <c r="A651">
        <v>22840251</v>
      </c>
      <c r="B651" t="s">
        <v>496</v>
      </c>
      <c r="C651" s="23">
        <v>-14576289</v>
      </c>
    </row>
    <row r="652" spans="1:3">
      <c r="A652">
        <v>22840281</v>
      </c>
      <c r="B652" t="s">
        <v>1259</v>
      </c>
      <c r="C652" s="23">
        <v>-50000</v>
      </c>
    </row>
    <row r="653" spans="1:3">
      <c r="A653">
        <v>22840301</v>
      </c>
      <c r="B653" t="s">
        <v>1371</v>
      </c>
      <c r="C653" s="23">
        <v>-103463.48</v>
      </c>
    </row>
    <row r="654" spans="1:3">
      <c r="A654">
        <v>22840311</v>
      </c>
      <c r="B654" t="s">
        <v>1372</v>
      </c>
      <c r="C654" s="23">
        <v>-80000</v>
      </c>
    </row>
    <row r="655" spans="1:3">
      <c r="A655">
        <v>22840321</v>
      </c>
      <c r="B655" t="s">
        <v>1528</v>
      </c>
      <c r="C655" s="23">
        <v>-165919572</v>
      </c>
    </row>
    <row r="656" spans="1:3">
      <c r="A656">
        <v>22840331</v>
      </c>
      <c r="B656" t="s">
        <v>1885</v>
      </c>
      <c r="C656" s="23">
        <v>-78638212</v>
      </c>
    </row>
    <row r="657" spans="1:3">
      <c r="A657">
        <v>22840332</v>
      </c>
      <c r="B657" t="s">
        <v>1412</v>
      </c>
      <c r="C657" s="23">
        <v>-20976731.640000001</v>
      </c>
    </row>
    <row r="658" spans="1:3">
      <c r="A658">
        <v>22840341</v>
      </c>
      <c r="B658" t="s">
        <v>1864</v>
      </c>
      <c r="C658" s="23">
        <v>-27294327</v>
      </c>
    </row>
    <row r="659" spans="1:3">
      <c r="A659">
        <v>22841001</v>
      </c>
      <c r="B659" t="s">
        <v>869</v>
      </c>
      <c r="C659" s="23">
        <v>-4610484.08</v>
      </c>
    </row>
    <row r="660" spans="1:3">
      <c r="A660">
        <v>23001021</v>
      </c>
      <c r="B660" t="s">
        <v>7</v>
      </c>
      <c r="C660" s="23">
        <v>-2137847.19</v>
      </c>
    </row>
    <row r="661" spans="1:3">
      <c r="A661">
        <v>23001031</v>
      </c>
      <c r="B661" t="s">
        <v>597</v>
      </c>
      <c r="C661" s="23">
        <v>-1163547.24</v>
      </c>
    </row>
    <row r="662" spans="1:3">
      <c r="A662">
        <v>23001041</v>
      </c>
      <c r="B662" t="s">
        <v>174</v>
      </c>
      <c r="C662" s="23">
        <v>-1492517.56</v>
      </c>
    </row>
    <row r="663" spans="1:3">
      <c r="A663">
        <v>23001043</v>
      </c>
      <c r="B663" t="s">
        <v>1537</v>
      </c>
      <c r="C663" s="23">
        <v>-421903.65</v>
      </c>
    </row>
    <row r="664" spans="1:3">
      <c r="A664">
        <v>23001061</v>
      </c>
      <c r="B664" t="s">
        <v>537</v>
      </c>
      <c r="C664" s="23">
        <v>-7024866.1799999997</v>
      </c>
    </row>
    <row r="665" spans="1:3">
      <c r="A665">
        <v>23001071</v>
      </c>
      <c r="B665" t="s">
        <v>434</v>
      </c>
      <c r="C665" s="23">
        <v>-9457913.6899999995</v>
      </c>
    </row>
    <row r="666" spans="1:3">
      <c r="A666">
        <v>23001092</v>
      </c>
      <c r="B666" t="s">
        <v>266</v>
      </c>
      <c r="C666" s="23">
        <v>-9580175.4499999993</v>
      </c>
    </row>
    <row r="667" spans="1:3">
      <c r="A667">
        <v>23001131</v>
      </c>
      <c r="B667" t="s">
        <v>1358</v>
      </c>
      <c r="C667" s="23">
        <v>-5961565.1399999997</v>
      </c>
    </row>
    <row r="668" spans="1:3">
      <c r="A668">
        <v>23001141</v>
      </c>
      <c r="B668" t="s">
        <v>1533</v>
      </c>
      <c r="C668" s="23">
        <v>-581566.99</v>
      </c>
    </row>
    <row r="669" spans="1:3">
      <c r="A669">
        <v>23001151</v>
      </c>
      <c r="B669" t="s">
        <v>1632</v>
      </c>
      <c r="C669" s="23">
        <v>-362411.17</v>
      </c>
    </row>
    <row r="670" spans="1:3">
      <c r="A670">
        <v>23001231</v>
      </c>
      <c r="B670" t="s">
        <v>1514</v>
      </c>
      <c r="C670" s="23">
        <v>-1624735.12</v>
      </c>
    </row>
    <row r="671" spans="1:3">
      <c r="A671">
        <v>23002011</v>
      </c>
      <c r="B671" t="s">
        <v>1000</v>
      </c>
      <c r="C671" s="23">
        <v>-838399.93</v>
      </c>
    </row>
    <row r="672" spans="1:3">
      <c r="A672">
        <v>23002012</v>
      </c>
      <c r="B672" t="s">
        <v>944</v>
      </c>
      <c r="C672" s="23">
        <v>362823.32</v>
      </c>
    </row>
    <row r="673" spans="1:3">
      <c r="A673">
        <v>23002032</v>
      </c>
      <c r="B673" t="s">
        <v>23</v>
      </c>
      <c r="C673" s="23">
        <v>157517.5</v>
      </c>
    </row>
    <row r="674" spans="1:3">
      <c r="A674">
        <v>23002041</v>
      </c>
      <c r="B674" t="s">
        <v>623</v>
      </c>
      <c r="C674" s="23">
        <v>-8638631.1799999997</v>
      </c>
    </row>
    <row r="675" spans="1:3">
      <c r="A675">
        <v>23002061</v>
      </c>
      <c r="B675" t="s">
        <v>24</v>
      </c>
      <c r="C675" s="23">
        <v>84429</v>
      </c>
    </row>
    <row r="676" spans="1:3">
      <c r="A676">
        <v>23002071</v>
      </c>
      <c r="B676" t="s">
        <v>16</v>
      </c>
      <c r="C676" s="23">
        <v>250045.14</v>
      </c>
    </row>
    <row r="677" spans="1:3">
      <c r="A677">
        <v>23002072</v>
      </c>
      <c r="B677" t="s">
        <v>1538</v>
      </c>
      <c r="C677" s="23">
        <v>1848310.3</v>
      </c>
    </row>
    <row r="678" spans="1:3">
      <c r="A678">
        <v>23002091</v>
      </c>
      <c r="B678" t="s">
        <v>267</v>
      </c>
      <c r="C678" s="23">
        <v>-334474.14</v>
      </c>
    </row>
    <row r="679" spans="1:3">
      <c r="A679">
        <v>23002092</v>
      </c>
      <c r="B679" t="s">
        <v>268</v>
      </c>
      <c r="C679" s="23">
        <v>-2005827.8</v>
      </c>
    </row>
    <row r="680" spans="1:3">
      <c r="A680">
        <v>23108323</v>
      </c>
      <c r="B680" t="s">
        <v>54</v>
      </c>
      <c r="C680" s="23">
        <v>-20000000</v>
      </c>
    </row>
    <row r="681" spans="1:3">
      <c r="A681">
        <v>23108383</v>
      </c>
      <c r="B681" t="s">
        <v>509</v>
      </c>
      <c r="C681" s="23">
        <v>-15000000</v>
      </c>
    </row>
    <row r="682" spans="1:3">
      <c r="A682">
        <v>23200011</v>
      </c>
      <c r="B682" t="s">
        <v>957</v>
      </c>
      <c r="C682" s="23">
        <v>-6444830.9900000002</v>
      </c>
    </row>
    <row r="683" spans="1:3">
      <c r="A683">
        <v>23200031</v>
      </c>
      <c r="B683" t="s">
        <v>198</v>
      </c>
      <c r="C683" s="23">
        <v>-24826718.030000001</v>
      </c>
    </row>
    <row r="684" spans="1:3">
      <c r="A684">
        <v>23200033</v>
      </c>
      <c r="B684" t="s">
        <v>199</v>
      </c>
      <c r="C684" s="23">
        <v>-279473.15999999997</v>
      </c>
    </row>
    <row r="685" spans="1:3">
      <c r="A685">
        <v>23200041</v>
      </c>
      <c r="B685" t="s">
        <v>406</v>
      </c>
      <c r="C685" s="23">
        <v>-8747738</v>
      </c>
    </row>
    <row r="686" spans="1:3">
      <c r="A686">
        <v>23200051</v>
      </c>
      <c r="B686" t="s">
        <v>407</v>
      </c>
      <c r="C686" s="23">
        <v>-2262339.02</v>
      </c>
    </row>
    <row r="687" spans="1:3">
      <c r="A687">
        <v>23200061</v>
      </c>
      <c r="B687" t="s">
        <v>169</v>
      </c>
      <c r="C687" s="23">
        <v>-29463388.899999999</v>
      </c>
    </row>
    <row r="688" spans="1:3">
      <c r="A688">
        <v>23200071</v>
      </c>
      <c r="B688" t="s">
        <v>1019</v>
      </c>
      <c r="C688" s="23">
        <v>-1963534.18</v>
      </c>
    </row>
    <row r="689" spans="1:3">
      <c r="A689">
        <v>23200081</v>
      </c>
      <c r="B689" t="s">
        <v>1020</v>
      </c>
      <c r="C689" s="23">
        <v>-3481901.57</v>
      </c>
    </row>
    <row r="690" spans="1:3">
      <c r="A690">
        <v>23200101</v>
      </c>
      <c r="B690" t="s">
        <v>403</v>
      </c>
      <c r="C690" s="23">
        <v>-709167</v>
      </c>
    </row>
    <row r="691" spans="1:3">
      <c r="A691">
        <v>23200103</v>
      </c>
      <c r="B691" t="s">
        <v>50</v>
      </c>
      <c r="C691" s="23">
        <v>-61672.480000000003</v>
      </c>
    </row>
    <row r="692" spans="1:3">
      <c r="A692">
        <v>23200111</v>
      </c>
      <c r="B692" t="s">
        <v>1021</v>
      </c>
      <c r="C692" s="23">
        <v>-480279.85</v>
      </c>
    </row>
    <row r="693" spans="1:3">
      <c r="A693">
        <v>23200121</v>
      </c>
      <c r="B693" t="s">
        <v>890</v>
      </c>
      <c r="C693" s="23">
        <v>-204208.97</v>
      </c>
    </row>
    <row r="694" spans="1:3">
      <c r="A694">
        <v>23200222</v>
      </c>
      <c r="B694" t="s">
        <v>120</v>
      </c>
      <c r="C694" s="23">
        <v>-10814878.83</v>
      </c>
    </row>
    <row r="695" spans="1:3">
      <c r="A695">
        <v>23200242</v>
      </c>
      <c r="B695" t="s">
        <v>922</v>
      </c>
      <c r="C695" s="23">
        <v>-44743606.520000003</v>
      </c>
    </row>
    <row r="696" spans="1:3">
      <c r="A696">
        <v>23200333</v>
      </c>
      <c r="B696" t="s">
        <v>528</v>
      </c>
      <c r="C696" s="23">
        <v>-13503688.310000001</v>
      </c>
    </row>
    <row r="697" spans="1:3">
      <c r="A697">
        <v>23200483</v>
      </c>
      <c r="B697" t="s">
        <v>324</v>
      </c>
      <c r="C697" s="23">
        <v>-17111354.02</v>
      </c>
    </row>
    <row r="698" spans="1:3">
      <c r="A698">
        <v>23200493</v>
      </c>
      <c r="B698" t="s">
        <v>1892</v>
      </c>
      <c r="C698" s="23">
        <v>-128227.83</v>
      </c>
    </row>
    <row r="699" spans="1:3">
      <c r="A699">
        <v>23200543</v>
      </c>
      <c r="B699" t="s">
        <v>364</v>
      </c>
      <c r="C699" s="23">
        <v>-70700948.099999994</v>
      </c>
    </row>
    <row r="700" spans="1:3">
      <c r="A700">
        <v>23200643</v>
      </c>
      <c r="B700" t="s">
        <v>315</v>
      </c>
      <c r="C700" s="23">
        <v>-5962638.1600000001</v>
      </c>
    </row>
    <row r="701" spans="1:3">
      <c r="A701">
        <v>23200653</v>
      </c>
      <c r="B701" t="s">
        <v>917</v>
      </c>
      <c r="C701" s="23">
        <v>-1485067.83</v>
      </c>
    </row>
    <row r="702" spans="1:3">
      <c r="A702">
        <v>23200693</v>
      </c>
      <c r="B702" t="s">
        <v>699</v>
      </c>
      <c r="C702">
        <v>170.64</v>
      </c>
    </row>
    <row r="703" spans="1:3">
      <c r="A703">
        <v>23200733</v>
      </c>
      <c r="B703" t="s">
        <v>107</v>
      </c>
      <c r="C703" s="23">
        <v>1679.89</v>
      </c>
    </row>
    <row r="704" spans="1:3">
      <c r="A704">
        <v>23200743</v>
      </c>
      <c r="B704" t="s">
        <v>1040</v>
      </c>
      <c r="C704">
        <v>460.33</v>
      </c>
    </row>
    <row r="705" spans="1:3">
      <c r="A705">
        <v>23200753</v>
      </c>
      <c r="B705" t="s">
        <v>903</v>
      </c>
      <c r="C705">
        <v>-23.55</v>
      </c>
    </row>
    <row r="706" spans="1:3">
      <c r="A706">
        <v>23200763</v>
      </c>
      <c r="B706" t="s">
        <v>1039</v>
      </c>
      <c r="C706">
        <v>-306.55</v>
      </c>
    </row>
    <row r="707" spans="1:3">
      <c r="A707">
        <v>23200773</v>
      </c>
      <c r="B707" t="s">
        <v>575</v>
      </c>
      <c r="C707" s="23">
        <v>-11903.98</v>
      </c>
    </row>
    <row r="708" spans="1:3">
      <c r="A708">
        <v>23201003</v>
      </c>
      <c r="B708" t="s">
        <v>392</v>
      </c>
      <c r="C708" s="23">
        <v>-19146295.16</v>
      </c>
    </row>
    <row r="709" spans="1:3">
      <c r="A709">
        <v>23201013</v>
      </c>
      <c r="B709" t="s">
        <v>752</v>
      </c>
      <c r="C709" s="23">
        <v>-9441253.0899999999</v>
      </c>
    </row>
    <row r="710" spans="1:3">
      <c r="A710">
        <v>23201033</v>
      </c>
      <c r="B710" t="s">
        <v>598</v>
      </c>
      <c r="C710" s="23">
        <v>-89760.58</v>
      </c>
    </row>
    <row r="711" spans="1:3">
      <c r="A711">
        <v>23201043</v>
      </c>
      <c r="B711" t="s">
        <v>240</v>
      </c>
      <c r="C711" s="23">
        <v>-181868.22</v>
      </c>
    </row>
    <row r="712" spans="1:3">
      <c r="A712">
        <v>23201113</v>
      </c>
      <c r="B712" t="s">
        <v>282</v>
      </c>
      <c r="C712" s="23">
        <v>3042.12</v>
      </c>
    </row>
    <row r="713" spans="1:3">
      <c r="A713">
        <v>23201153</v>
      </c>
      <c r="B713" t="s">
        <v>1601</v>
      </c>
      <c r="C713" s="23">
        <v>7389.43</v>
      </c>
    </row>
    <row r="714" spans="1:3">
      <c r="A714">
        <v>23201163</v>
      </c>
      <c r="B714" t="s">
        <v>1602</v>
      </c>
      <c r="C714" s="23">
        <v>-5072.84</v>
      </c>
    </row>
    <row r="715" spans="1:3">
      <c r="A715">
        <v>23201173</v>
      </c>
      <c r="B715" t="s">
        <v>238</v>
      </c>
      <c r="C715" s="23">
        <v>10167.67</v>
      </c>
    </row>
    <row r="716" spans="1:3">
      <c r="A716">
        <v>23201193</v>
      </c>
      <c r="B716" t="s">
        <v>1603</v>
      </c>
      <c r="C716" s="23">
        <v>-20233.22</v>
      </c>
    </row>
    <row r="717" spans="1:3">
      <c r="A717">
        <v>23201203</v>
      </c>
      <c r="B717" t="s">
        <v>1604</v>
      </c>
      <c r="C717" s="23">
        <v>-5853.36</v>
      </c>
    </row>
    <row r="718" spans="1:3">
      <c r="A718">
        <v>23201251</v>
      </c>
      <c r="B718" t="s">
        <v>1539</v>
      </c>
      <c r="C718" s="23">
        <v>-316812</v>
      </c>
    </row>
    <row r="719" spans="1:3">
      <c r="A719">
        <v>23202183</v>
      </c>
      <c r="B719" t="s">
        <v>642</v>
      </c>
      <c r="C719" s="23">
        <v>-105210.12</v>
      </c>
    </row>
    <row r="720" spans="1:3">
      <c r="A720">
        <v>23300043</v>
      </c>
      <c r="B720" t="s">
        <v>520</v>
      </c>
      <c r="C720" s="23">
        <v>-28932785.219999999</v>
      </c>
    </row>
    <row r="721" spans="1:3">
      <c r="A721">
        <v>23500003</v>
      </c>
      <c r="B721" t="s">
        <v>1620</v>
      </c>
      <c r="C721" s="23">
        <v>-22287950.800000001</v>
      </c>
    </row>
    <row r="722" spans="1:3">
      <c r="A722">
        <v>23500011</v>
      </c>
      <c r="B722" t="s">
        <v>498</v>
      </c>
      <c r="C722" s="23">
        <v>-2637953.81</v>
      </c>
    </row>
    <row r="723" spans="1:3">
      <c r="A723">
        <v>23500141</v>
      </c>
      <c r="B723" t="s">
        <v>720</v>
      </c>
      <c r="C723">
        <v>-500</v>
      </c>
    </row>
    <row r="724" spans="1:3">
      <c r="A724">
        <v>23600021</v>
      </c>
      <c r="B724" t="s">
        <v>1395</v>
      </c>
      <c r="C724" s="23">
        <v>-4900737.13</v>
      </c>
    </row>
    <row r="725" spans="1:3">
      <c r="A725">
        <v>23600022</v>
      </c>
      <c r="B725" t="s">
        <v>1396</v>
      </c>
      <c r="C725" s="23">
        <v>-2721938.73</v>
      </c>
    </row>
    <row r="726" spans="1:3">
      <c r="A726">
        <v>23600033</v>
      </c>
      <c r="B726" t="s">
        <v>1028</v>
      </c>
      <c r="C726" s="23">
        <v>1451.26</v>
      </c>
    </row>
    <row r="727" spans="1:3">
      <c r="A727">
        <v>23600063</v>
      </c>
      <c r="B727" t="s">
        <v>475</v>
      </c>
      <c r="C727">
        <v>-176.3</v>
      </c>
    </row>
    <row r="728" spans="1:3">
      <c r="A728">
        <v>23600201</v>
      </c>
      <c r="B728" t="s">
        <v>231</v>
      </c>
      <c r="C728" s="23">
        <v>-42675439.380000003</v>
      </c>
    </row>
    <row r="729" spans="1:3">
      <c r="A729">
        <v>23600211</v>
      </c>
      <c r="B729" t="s">
        <v>232</v>
      </c>
      <c r="C729" s="23">
        <v>-4006978.34</v>
      </c>
    </row>
    <row r="730" spans="1:3">
      <c r="A730">
        <v>23600213</v>
      </c>
      <c r="B730" t="s">
        <v>991</v>
      </c>
      <c r="C730" s="23">
        <v>-13461.48</v>
      </c>
    </row>
    <row r="731" spans="1:3">
      <c r="A731">
        <v>23600221</v>
      </c>
      <c r="B731" t="s">
        <v>348</v>
      </c>
      <c r="C731" s="23">
        <v>351449.71</v>
      </c>
    </row>
    <row r="732" spans="1:3">
      <c r="A732">
        <v>23600232</v>
      </c>
      <c r="B732" t="s">
        <v>233</v>
      </c>
      <c r="C732" s="23">
        <v>-19942303.190000001</v>
      </c>
    </row>
    <row r="733" spans="1:3">
      <c r="A733">
        <v>23600351</v>
      </c>
      <c r="B733" t="s">
        <v>898</v>
      </c>
      <c r="C733" s="23">
        <v>-7418399.4900000002</v>
      </c>
    </row>
    <row r="734" spans="1:3">
      <c r="A734">
        <v>23600391</v>
      </c>
      <c r="B734" t="s">
        <v>369</v>
      </c>
      <c r="C734" s="23">
        <v>-257250.72</v>
      </c>
    </row>
    <row r="735" spans="1:3">
      <c r="A735">
        <v>23600431</v>
      </c>
      <c r="B735" t="s">
        <v>1920</v>
      </c>
      <c r="C735" s="23">
        <v>-4146.3900000000003</v>
      </c>
    </row>
    <row r="736" spans="1:3">
      <c r="A736">
        <v>23600451</v>
      </c>
      <c r="B736" t="s">
        <v>683</v>
      </c>
      <c r="C736">
        <v>-7.0000000000000007E-2</v>
      </c>
    </row>
    <row r="737" spans="1:3">
      <c r="A737">
        <v>23600471</v>
      </c>
      <c r="B737" t="s">
        <v>986</v>
      </c>
      <c r="C737" s="23">
        <v>-5363231.24</v>
      </c>
    </row>
    <row r="738" spans="1:3">
      <c r="A738">
        <v>23600552</v>
      </c>
      <c r="B738" t="s">
        <v>986</v>
      </c>
      <c r="C738" s="23">
        <v>-3006884.16</v>
      </c>
    </row>
    <row r="739" spans="1:3">
      <c r="A739">
        <v>23600602</v>
      </c>
      <c r="B739" t="s">
        <v>987</v>
      </c>
      <c r="C739" s="23">
        <v>-3876893.68</v>
      </c>
    </row>
    <row r="740" spans="1:3">
      <c r="A740">
        <v>23601003</v>
      </c>
      <c r="B740" t="s">
        <v>935</v>
      </c>
      <c r="C740" s="23">
        <v>-115614.61</v>
      </c>
    </row>
    <row r="741" spans="1:3">
      <c r="A741">
        <v>23601013</v>
      </c>
      <c r="B741" t="s">
        <v>1397</v>
      </c>
      <c r="C741" s="23">
        <v>-32124.27</v>
      </c>
    </row>
    <row r="742" spans="1:3">
      <c r="A742">
        <v>23601023</v>
      </c>
      <c r="B742" t="s">
        <v>334</v>
      </c>
      <c r="C742" s="23">
        <v>-6543.36</v>
      </c>
    </row>
    <row r="743" spans="1:3">
      <c r="A743">
        <v>23601043</v>
      </c>
      <c r="B743" t="s">
        <v>992</v>
      </c>
      <c r="C743" s="23">
        <v>-2184.31</v>
      </c>
    </row>
    <row r="744" spans="1:3">
      <c r="A744">
        <v>23700323</v>
      </c>
      <c r="B744" t="s">
        <v>923</v>
      </c>
      <c r="C744" s="23">
        <v>-336875</v>
      </c>
    </row>
    <row r="745" spans="1:3">
      <c r="A745">
        <v>23700333</v>
      </c>
      <c r="B745" t="s">
        <v>924</v>
      </c>
      <c r="C745" s="23">
        <v>-67466.820000000007</v>
      </c>
    </row>
    <row r="746" spans="1:3">
      <c r="A746">
        <v>23700363</v>
      </c>
      <c r="B746" t="s">
        <v>925</v>
      </c>
      <c r="C746" s="23">
        <v>-491562.5</v>
      </c>
    </row>
    <row r="747" spans="1:3">
      <c r="A747">
        <v>23700383</v>
      </c>
      <c r="B747" t="s">
        <v>88</v>
      </c>
      <c r="C747" s="23">
        <v>-66000</v>
      </c>
    </row>
    <row r="748" spans="1:3">
      <c r="A748">
        <v>23700713</v>
      </c>
      <c r="B748" t="s">
        <v>596</v>
      </c>
      <c r="C748" s="23">
        <v>-116700.29</v>
      </c>
    </row>
    <row r="749" spans="1:3">
      <c r="A749">
        <v>23700813</v>
      </c>
      <c r="B749" t="s">
        <v>180</v>
      </c>
      <c r="C749" s="23">
        <v>-874999.83</v>
      </c>
    </row>
    <row r="750" spans="1:3">
      <c r="A750">
        <v>23700823</v>
      </c>
      <c r="B750" t="s">
        <v>48</v>
      </c>
      <c r="C750" s="23">
        <v>-2808333.16</v>
      </c>
    </row>
    <row r="751" spans="1:3">
      <c r="A751">
        <v>23700841</v>
      </c>
      <c r="B751" t="s">
        <v>648</v>
      </c>
      <c r="C751" s="23">
        <v>-233257.36</v>
      </c>
    </row>
    <row r="752" spans="1:3">
      <c r="A752">
        <v>23700873</v>
      </c>
      <c r="B752" t="s">
        <v>1029</v>
      </c>
      <c r="C752" s="23">
        <v>-4387500</v>
      </c>
    </row>
    <row r="753" spans="1:3">
      <c r="A753">
        <v>23700963</v>
      </c>
      <c r="B753" t="s">
        <v>1050</v>
      </c>
      <c r="C753" s="23">
        <v>-6891826.6699999999</v>
      </c>
    </row>
    <row r="754" spans="1:3">
      <c r="A754">
        <v>23700973</v>
      </c>
      <c r="B754" t="s">
        <v>1051</v>
      </c>
      <c r="C754" s="23">
        <v>-6421875</v>
      </c>
    </row>
    <row r="755" spans="1:3">
      <c r="A755">
        <v>23700993</v>
      </c>
      <c r="B755" t="s">
        <v>936</v>
      </c>
      <c r="C755" s="23">
        <v>-1299250</v>
      </c>
    </row>
    <row r="756" spans="1:3">
      <c r="A756">
        <v>23701013</v>
      </c>
      <c r="B756" t="s">
        <v>521</v>
      </c>
      <c r="C756" s="23">
        <v>-15808.87</v>
      </c>
    </row>
    <row r="757" spans="1:3">
      <c r="A757">
        <v>23701023</v>
      </c>
      <c r="B757" t="s">
        <v>522</v>
      </c>
      <c r="C757" s="23">
        <v>-7750637.8200000003</v>
      </c>
    </row>
    <row r="758" spans="1:3">
      <c r="A758">
        <v>23701033</v>
      </c>
      <c r="B758" t="s">
        <v>1015</v>
      </c>
      <c r="C758" s="23">
        <v>-3973533.33</v>
      </c>
    </row>
    <row r="759" spans="1:3">
      <c r="A759">
        <v>23701053</v>
      </c>
      <c r="B759" t="s">
        <v>1037</v>
      </c>
      <c r="C759" s="23">
        <v>-8717500.1199999992</v>
      </c>
    </row>
    <row r="760" spans="1:3">
      <c r="A760">
        <v>23701063</v>
      </c>
      <c r="B760" t="s">
        <v>1059</v>
      </c>
      <c r="C760" s="23">
        <v>-195862.43</v>
      </c>
    </row>
    <row r="761" spans="1:3">
      <c r="A761">
        <v>23701113</v>
      </c>
      <c r="B761" t="s">
        <v>209</v>
      </c>
      <c r="C761" s="23">
        <v>-3358250</v>
      </c>
    </row>
    <row r="762" spans="1:3">
      <c r="A762">
        <v>23701123</v>
      </c>
      <c r="B762" t="s">
        <v>1158</v>
      </c>
      <c r="C762" s="23">
        <v>-4028329.95</v>
      </c>
    </row>
    <row r="763" spans="1:3">
      <c r="A763">
        <v>23701133</v>
      </c>
      <c r="B763" t="s">
        <v>1154</v>
      </c>
      <c r="C763" s="23">
        <v>-5443777.5899999999</v>
      </c>
    </row>
    <row r="764" spans="1:3">
      <c r="A764">
        <v>23701143</v>
      </c>
      <c r="B764" t="s">
        <v>1222</v>
      </c>
      <c r="C764" s="23">
        <v>-2208216.66</v>
      </c>
    </row>
    <row r="765" spans="1:3">
      <c r="A765">
        <v>23701153</v>
      </c>
      <c r="B765" t="s">
        <v>1319</v>
      </c>
      <c r="C765" s="23">
        <v>-492666.67</v>
      </c>
    </row>
    <row r="766" spans="1:3">
      <c r="A766">
        <v>23701163</v>
      </c>
      <c r="B766" t="s">
        <v>1320</v>
      </c>
      <c r="C766" s="23">
        <v>-94000</v>
      </c>
    </row>
    <row r="767" spans="1:3">
      <c r="A767">
        <v>23701173</v>
      </c>
      <c r="B767" t="s">
        <v>1628</v>
      </c>
      <c r="C767" s="23">
        <v>-25176.61</v>
      </c>
    </row>
    <row r="768" spans="1:3">
      <c r="A768">
        <v>23701183</v>
      </c>
      <c r="B768" t="s">
        <v>1659</v>
      </c>
      <c r="C768" s="23">
        <v>-1364984.83</v>
      </c>
    </row>
    <row r="769" spans="1:3">
      <c r="A769">
        <v>23701193</v>
      </c>
      <c r="B769" t="s">
        <v>1660</v>
      </c>
      <c r="C769" s="23">
        <v>-236600</v>
      </c>
    </row>
    <row r="770" spans="1:3">
      <c r="A770">
        <v>24100063</v>
      </c>
      <c r="B770" t="s">
        <v>1030</v>
      </c>
      <c r="C770">
        <v>444.44</v>
      </c>
    </row>
    <row r="771" spans="1:3">
      <c r="A771">
        <v>24100173</v>
      </c>
      <c r="B771" t="s">
        <v>1030</v>
      </c>
      <c r="C771" s="23">
        <v>-68481.899999999994</v>
      </c>
    </row>
    <row r="772" spans="1:3">
      <c r="A772">
        <v>24100212</v>
      </c>
      <c r="B772" t="s">
        <v>611</v>
      </c>
      <c r="C772" s="23">
        <v>-1723732.91</v>
      </c>
    </row>
    <row r="773" spans="1:3">
      <c r="A773">
        <v>24200011</v>
      </c>
      <c r="B773" t="s">
        <v>1357</v>
      </c>
      <c r="C773" s="23">
        <v>-59525.65</v>
      </c>
    </row>
    <row r="774" spans="1:3">
      <c r="A774">
        <v>24200041</v>
      </c>
      <c r="B774" t="s">
        <v>624</v>
      </c>
      <c r="C774" s="23">
        <v>-436490</v>
      </c>
    </row>
    <row r="775" spans="1:3">
      <c r="A775">
        <v>24200061</v>
      </c>
      <c r="B775" t="s">
        <v>1606</v>
      </c>
      <c r="C775" s="23">
        <v>-878459.77</v>
      </c>
    </row>
    <row r="776" spans="1:3">
      <c r="A776">
        <v>24200103</v>
      </c>
      <c r="B776" t="s">
        <v>1509</v>
      </c>
      <c r="C776" s="23">
        <v>-25000</v>
      </c>
    </row>
    <row r="777" spans="1:3">
      <c r="A777">
        <v>24200451</v>
      </c>
      <c r="B777" t="s">
        <v>1205</v>
      </c>
      <c r="C777" s="23">
        <v>-351556.19</v>
      </c>
    </row>
    <row r="778" spans="1:3">
      <c r="A778">
        <v>24200461</v>
      </c>
      <c r="B778" t="s">
        <v>1528</v>
      </c>
      <c r="C778" s="23">
        <v>-2366594.67</v>
      </c>
    </row>
    <row r="779" spans="1:3">
      <c r="A779">
        <v>24200511</v>
      </c>
      <c r="B779" t="s">
        <v>551</v>
      </c>
      <c r="C779" s="23">
        <v>-3855523.24</v>
      </c>
    </row>
    <row r="780" spans="1:3">
      <c r="A780">
        <v>24200521</v>
      </c>
      <c r="B780" t="s">
        <v>1731</v>
      </c>
      <c r="C780" s="23">
        <v>-161798.07999999999</v>
      </c>
    </row>
    <row r="781" spans="1:3">
      <c r="A781">
        <v>24200541</v>
      </c>
      <c r="B781" t="s">
        <v>660</v>
      </c>
      <c r="C781" s="23">
        <v>-62229.36</v>
      </c>
    </row>
    <row r="782" spans="1:3">
      <c r="A782">
        <v>24200551</v>
      </c>
      <c r="B782" t="s">
        <v>15</v>
      </c>
      <c r="C782" s="23">
        <v>-62229.36</v>
      </c>
    </row>
    <row r="783" spans="1:3">
      <c r="A783">
        <v>24200561</v>
      </c>
      <c r="B783" t="s">
        <v>424</v>
      </c>
      <c r="C783" s="23">
        <v>-10641.6</v>
      </c>
    </row>
    <row r="784" spans="1:3">
      <c r="A784">
        <v>24200571</v>
      </c>
      <c r="B784" t="s">
        <v>190</v>
      </c>
      <c r="C784" s="23">
        <v>-10641.6</v>
      </c>
    </row>
    <row r="785" spans="1:3">
      <c r="A785">
        <v>24200611</v>
      </c>
      <c r="B785" t="s">
        <v>1188</v>
      </c>
      <c r="C785" s="23">
        <v>-114833.34</v>
      </c>
    </row>
    <row r="786" spans="1:3">
      <c r="A786">
        <v>24200622</v>
      </c>
      <c r="B786" t="s">
        <v>391</v>
      </c>
      <c r="C786" s="23">
        <v>-1749480.88</v>
      </c>
    </row>
    <row r="787" spans="1:3">
      <c r="A787">
        <v>24200633</v>
      </c>
      <c r="B787" t="s">
        <v>1841</v>
      </c>
      <c r="C787" s="23">
        <v>-1901183.3</v>
      </c>
    </row>
    <row r="788" spans="1:3">
      <c r="A788">
        <v>24200651</v>
      </c>
      <c r="B788" t="s">
        <v>721</v>
      </c>
      <c r="C788" s="23">
        <v>-28250</v>
      </c>
    </row>
    <row r="789" spans="1:3">
      <c r="A789">
        <v>24200653</v>
      </c>
      <c r="B789" t="s">
        <v>928</v>
      </c>
      <c r="C789" s="23">
        <v>-1026681.24</v>
      </c>
    </row>
    <row r="790" spans="1:3">
      <c r="A790">
        <v>24200661</v>
      </c>
      <c r="B790" t="s">
        <v>722</v>
      </c>
      <c r="C790" s="23">
        <v>-276846.8</v>
      </c>
    </row>
    <row r="791" spans="1:3">
      <c r="A791">
        <v>24200671</v>
      </c>
      <c r="B791" t="s">
        <v>723</v>
      </c>
      <c r="C791" s="23">
        <v>-81991.600000000006</v>
      </c>
    </row>
    <row r="792" spans="1:3">
      <c r="A792">
        <v>24200681</v>
      </c>
      <c r="B792" t="s">
        <v>724</v>
      </c>
      <c r="C792" s="23">
        <v>-81991.600000000006</v>
      </c>
    </row>
    <row r="793" spans="1:3">
      <c r="A793">
        <v>24200811</v>
      </c>
      <c r="B793" t="s">
        <v>558</v>
      </c>
      <c r="C793" s="23">
        <v>-150302</v>
      </c>
    </row>
    <row r="794" spans="1:3">
      <c r="A794">
        <v>24200821</v>
      </c>
      <c r="B794" t="s">
        <v>559</v>
      </c>
      <c r="C794" s="23">
        <v>-150270</v>
      </c>
    </row>
    <row r="795" spans="1:3">
      <c r="A795">
        <v>24200831</v>
      </c>
      <c r="B795" t="s">
        <v>560</v>
      </c>
      <c r="C795" s="23">
        <v>-76272.2</v>
      </c>
    </row>
    <row r="796" spans="1:3">
      <c r="A796">
        <v>24200841</v>
      </c>
      <c r="B796" t="s">
        <v>1122</v>
      </c>
      <c r="C796" s="23">
        <v>-323168.90000000002</v>
      </c>
    </row>
    <row r="797" spans="1:3">
      <c r="A797">
        <v>24200851</v>
      </c>
      <c r="B797" t="s">
        <v>766</v>
      </c>
      <c r="C797" s="23">
        <v>-250742</v>
      </c>
    </row>
    <row r="798" spans="1:3">
      <c r="A798">
        <v>24200871</v>
      </c>
      <c r="B798" t="s">
        <v>1220</v>
      </c>
      <c r="C798" s="23">
        <v>-99037.36</v>
      </c>
    </row>
    <row r="799" spans="1:3">
      <c r="A799">
        <v>24200881</v>
      </c>
      <c r="B799" t="s">
        <v>1471</v>
      </c>
      <c r="C799" s="23">
        <v>-194202</v>
      </c>
    </row>
    <row r="800" spans="1:3">
      <c r="A800">
        <v>24200891</v>
      </c>
      <c r="B800" t="s">
        <v>1193</v>
      </c>
      <c r="C800" s="23">
        <v>-148787.54</v>
      </c>
    </row>
    <row r="801" spans="1:3">
      <c r="A801">
        <v>24200901</v>
      </c>
      <c r="B801" t="s">
        <v>1304</v>
      </c>
      <c r="C801" s="23">
        <v>-163563</v>
      </c>
    </row>
    <row r="802" spans="1:3">
      <c r="A802">
        <v>24200911</v>
      </c>
      <c r="B802" t="s">
        <v>1194</v>
      </c>
      <c r="C802" s="23">
        <v>-16724.07</v>
      </c>
    </row>
    <row r="803" spans="1:3">
      <c r="A803">
        <v>24200921</v>
      </c>
      <c r="B803" t="s">
        <v>557</v>
      </c>
      <c r="C803" s="23">
        <v>-2557282.2400000002</v>
      </c>
    </row>
    <row r="804" spans="1:3">
      <c r="A804">
        <v>24200931</v>
      </c>
      <c r="B804" t="s">
        <v>561</v>
      </c>
      <c r="C804" s="23">
        <v>-78642.73</v>
      </c>
    </row>
    <row r="805" spans="1:3">
      <c r="A805">
        <v>24200941</v>
      </c>
      <c r="B805" t="s">
        <v>1497</v>
      </c>
      <c r="C805" s="23">
        <v>-67986</v>
      </c>
    </row>
    <row r="806" spans="1:3">
      <c r="A806">
        <v>24200951</v>
      </c>
      <c r="B806" t="s">
        <v>1307</v>
      </c>
      <c r="C806" s="23">
        <v>-201753.7</v>
      </c>
    </row>
    <row r="807" spans="1:3">
      <c r="A807">
        <v>24200961</v>
      </c>
      <c r="B807" t="s">
        <v>1305</v>
      </c>
      <c r="C807" s="23">
        <v>-1978034.52</v>
      </c>
    </row>
    <row r="808" spans="1:3">
      <c r="A808">
        <v>24200971</v>
      </c>
      <c r="B808" t="s">
        <v>562</v>
      </c>
      <c r="C808" s="23">
        <v>-101346.71</v>
      </c>
    </row>
    <row r="809" spans="1:3">
      <c r="A809">
        <v>24200991</v>
      </c>
      <c r="B809" t="s">
        <v>1363</v>
      </c>
      <c r="C809" s="23">
        <v>-2501.0500000000002</v>
      </c>
    </row>
    <row r="810" spans="1:3">
      <c r="A810">
        <v>24201031</v>
      </c>
      <c r="B810" t="s">
        <v>1472</v>
      </c>
      <c r="C810" s="23">
        <v>-91356.08</v>
      </c>
    </row>
    <row r="811" spans="1:3">
      <c r="A811">
        <v>24201041</v>
      </c>
      <c r="B811" t="s">
        <v>1473</v>
      </c>
      <c r="C811" s="23">
        <v>-16944</v>
      </c>
    </row>
    <row r="812" spans="1:3">
      <c r="A812">
        <v>24300013</v>
      </c>
      <c r="B812" t="s">
        <v>1251</v>
      </c>
      <c r="C812" s="23">
        <v>-7578087.7199999997</v>
      </c>
    </row>
    <row r="813" spans="1:3">
      <c r="A813">
        <v>24400001</v>
      </c>
      <c r="B813" t="s">
        <v>1484</v>
      </c>
      <c r="C813" s="23">
        <v>-27936841.059999999</v>
      </c>
    </row>
    <row r="814" spans="1:3">
      <c r="A814">
        <v>24400002</v>
      </c>
      <c r="B814" t="s">
        <v>1485</v>
      </c>
      <c r="C814" s="23">
        <v>-24327333.129999999</v>
      </c>
    </row>
    <row r="815" spans="1:3">
      <c r="A815">
        <v>24400011</v>
      </c>
      <c r="B815" t="s">
        <v>1486</v>
      </c>
      <c r="C815" s="23">
        <v>-22962913</v>
      </c>
    </row>
    <row r="816" spans="1:3">
      <c r="A816">
        <v>24400012</v>
      </c>
      <c r="B816" t="s">
        <v>1487</v>
      </c>
      <c r="C816" s="23">
        <v>-12436372.84</v>
      </c>
    </row>
    <row r="817" spans="1:3">
      <c r="A817">
        <v>24500111</v>
      </c>
      <c r="B817" t="s">
        <v>1392</v>
      </c>
      <c r="C817" s="23">
        <v>-1164110.8899999999</v>
      </c>
    </row>
    <row r="818" spans="1:3">
      <c r="A818">
        <v>25200121</v>
      </c>
      <c r="B818" t="s">
        <v>1018</v>
      </c>
      <c r="C818" s="23">
        <v>-135739.34</v>
      </c>
    </row>
    <row r="819" spans="1:3">
      <c r="A819">
        <v>25200122</v>
      </c>
      <c r="B819" t="s">
        <v>583</v>
      </c>
      <c r="C819" s="23">
        <v>-16384</v>
      </c>
    </row>
    <row r="820" spans="1:3">
      <c r="A820">
        <v>25200152</v>
      </c>
      <c r="B820" t="s">
        <v>649</v>
      </c>
      <c r="C820" s="23">
        <v>-107354.9</v>
      </c>
    </row>
    <row r="821" spans="1:3">
      <c r="A821">
        <v>25200161</v>
      </c>
      <c r="B821" t="s">
        <v>18</v>
      </c>
      <c r="C821" s="23">
        <v>-5163571.1900000004</v>
      </c>
    </row>
    <row r="822" spans="1:3">
      <c r="A822">
        <v>25200171</v>
      </c>
      <c r="B822" t="s">
        <v>19</v>
      </c>
      <c r="C822" s="23">
        <v>-11479991.390000001</v>
      </c>
    </row>
    <row r="823" spans="1:3">
      <c r="A823">
        <v>25200181</v>
      </c>
      <c r="B823" t="s">
        <v>652</v>
      </c>
      <c r="C823" s="23">
        <v>-23745930.98</v>
      </c>
    </row>
    <row r="824" spans="1:3">
      <c r="A824">
        <v>25200202</v>
      </c>
      <c r="B824" t="s">
        <v>702</v>
      </c>
      <c r="C824" s="23">
        <v>-17001659.34</v>
      </c>
    </row>
    <row r="825" spans="1:3">
      <c r="A825">
        <v>25200222</v>
      </c>
      <c r="B825" t="s">
        <v>703</v>
      </c>
      <c r="C825" s="23">
        <v>-920950</v>
      </c>
    </row>
    <row r="826" spans="1:3">
      <c r="A826">
        <v>25200262</v>
      </c>
      <c r="B826" t="s">
        <v>582</v>
      </c>
      <c r="C826" s="23">
        <v>-39367.31</v>
      </c>
    </row>
    <row r="827" spans="1:3">
      <c r="A827">
        <v>25300001</v>
      </c>
      <c r="B827" t="s">
        <v>292</v>
      </c>
      <c r="C827" s="23">
        <v>-102991.83</v>
      </c>
    </row>
    <row r="828" spans="1:3">
      <c r="A828">
        <v>25300011</v>
      </c>
      <c r="B828" t="s">
        <v>539</v>
      </c>
      <c r="C828" s="23">
        <v>-6901</v>
      </c>
    </row>
    <row r="829" spans="1:3">
      <c r="A829">
        <v>25300033</v>
      </c>
      <c r="B829" t="s">
        <v>150</v>
      </c>
      <c r="C829" s="23">
        <v>-11482938.16</v>
      </c>
    </row>
    <row r="830" spans="1:3">
      <c r="A830">
        <v>25300071</v>
      </c>
      <c r="B830" t="s">
        <v>1179</v>
      </c>
      <c r="C830" s="23">
        <v>-144897269</v>
      </c>
    </row>
    <row r="831" spans="1:3">
      <c r="A831">
        <v>25300081</v>
      </c>
      <c r="B831" t="s">
        <v>1681</v>
      </c>
      <c r="C831" s="23">
        <v>-1000</v>
      </c>
    </row>
    <row r="832" spans="1:3">
      <c r="A832">
        <v>25300091</v>
      </c>
      <c r="B832" t="s">
        <v>1652</v>
      </c>
      <c r="C832" s="23">
        <v>-3410773.64</v>
      </c>
    </row>
    <row r="833" spans="1:3">
      <c r="A833">
        <v>25300121</v>
      </c>
      <c r="B833" t="s">
        <v>1696</v>
      </c>
      <c r="C833" s="23">
        <v>-857614.2</v>
      </c>
    </row>
    <row r="834" spans="1:3">
      <c r="A834">
        <v>25300141</v>
      </c>
      <c r="B834" t="s">
        <v>388</v>
      </c>
      <c r="C834" s="23">
        <v>-3037125.92</v>
      </c>
    </row>
    <row r="835" spans="1:3">
      <c r="A835">
        <v>25300151</v>
      </c>
      <c r="B835" t="s">
        <v>643</v>
      </c>
      <c r="C835" s="23">
        <v>-8942848.5700000003</v>
      </c>
    </row>
    <row r="836" spans="1:3">
      <c r="A836">
        <v>25300153</v>
      </c>
      <c r="B836" t="s">
        <v>1510</v>
      </c>
      <c r="C836" s="23">
        <v>-125000</v>
      </c>
    </row>
    <row r="837" spans="1:3">
      <c r="A837">
        <v>25300161</v>
      </c>
      <c r="B837" t="s">
        <v>175</v>
      </c>
      <c r="C837" s="23">
        <v>-286284.45</v>
      </c>
    </row>
    <row r="838" spans="1:3">
      <c r="A838">
        <v>25300181</v>
      </c>
      <c r="B838" t="s">
        <v>1175</v>
      </c>
      <c r="C838" s="23">
        <v>-4487711.4800000004</v>
      </c>
    </row>
    <row r="839" spans="1:3">
      <c r="A839">
        <v>25300201</v>
      </c>
      <c r="B839" t="s">
        <v>1176</v>
      </c>
      <c r="C839" s="23">
        <v>-6202065</v>
      </c>
    </row>
    <row r="840" spans="1:3">
      <c r="A840">
        <v>25300212</v>
      </c>
      <c r="B840" t="s">
        <v>491</v>
      </c>
      <c r="C840" s="23">
        <v>-137940.04999999999</v>
      </c>
    </row>
    <row r="841" spans="1:3">
      <c r="A841">
        <v>25300271</v>
      </c>
      <c r="B841" t="s">
        <v>1373</v>
      </c>
      <c r="C841" s="23">
        <v>-2106848.3199999998</v>
      </c>
    </row>
    <row r="842" spans="1:3">
      <c r="A842">
        <v>25300281</v>
      </c>
      <c r="B842" t="s">
        <v>1456</v>
      </c>
      <c r="C842" s="23">
        <v>-502860</v>
      </c>
    </row>
    <row r="843" spans="1:3">
      <c r="A843">
        <v>25300293</v>
      </c>
      <c r="B843" t="s">
        <v>829</v>
      </c>
      <c r="C843" s="23">
        <v>-6388732</v>
      </c>
    </row>
    <row r="844" spans="1:3">
      <c r="A844">
        <v>25300323</v>
      </c>
      <c r="B844" t="s">
        <v>681</v>
      </c>
      <c r="C844" s="23">
        <v>-69268.11</v>
      </c>
    </row>
    <row r="845" spans="1:3">
      <c r="A845">
        <v>25300343</v>
      </c>
      <c r="B845" t="s">
        <v>1733</v>
      </c>
      <c r="C845" s="23">
        <v>-4188992.24</v>
      </c>
    </row>
    <row r="846" spans="1:3">
      <c r="A846">
        <v>25300353</v>
      </c>
      <c r="B846" t="s">
        <v>993</v>
      </c>
      <c r="C846" s="23">
        <v>-749867.04</v>
      </c>
    </row>
    <row r="847" spans="1:3">
      <c r="A847">
        <v>25300363</v>
      </c>
      <c r="B847" t="s">
        <v>946</v>
      </c>
      <c r="C847" s="23">
        <v>-2383593.66</v>
      </c>
    </row>
    <row r="848" spans="1:3">
      <c r="A848">
        <v>25300413</v>
      </c>
      <c r="B848" t="s">
        <v>468</v>
      </c>
      <c r="C848" s="23">
        <v>-891620.3</v>
      </c>
    </row>
    <row r="849" spans="1:3">
      <c r="A849">
        <v>25300443</v>
      </c>
      <c r="B849" t="s">
        <v>1215</v>
      </c>
      <c r="C849" s="23">
        <v>-906760.96</v>
      </c>
    </row>
    <row r="850" spans="1:3">
      <c r="A850">
        <v>25300521</v>
      </c>
      <c r="B850" t="s">
        <v>1770</v>
      </c>
      <c r="C850" s="23">
        <v>-160000</v>
      </c>
    </row>
    <row r="851" spans="1:3">
      <c r="A851">
        <v>25300541</v>
      </c>
      <c r="B851" t="s">
        <v>455</v>
      </c>
      <c r="C851" s="23">
        <v>-35554758.840000004</v>
      </c>
    </row>
    <row r="852" spans="1:3">
      <c r="A852">
        <v>25300553</v>
      </c>
      <c r="B852" t="s">
        <v>1732</v>
      </c>
      <c r="C852" s="23">
        <v>-5827.93</v>
      </c>
    </row>
    <row r="853" spans="1:3">
      <c r="A853">
        <v>25300561</v>
      </c>
      <c r="B853" t="s">
        <v>1041</v>
      </c>
      <c r="C853" s="23">
        <v>-9216819</v>
      </c>
    </row>
    <row r="854" spans="1:3">
      <c r="A854">
        <v>25300563</v>
      </c>
      <c r="B854" t="s">
        <v>1174</v>
      </c>
      <c r="C854" s="23">
        <v>-38472.480000000003</v>
      </c>
    </row>
    <row r="855" spans="1:3">
      <c r="A855">
        <v>25300581</v>
      </c>
      <c r="B855" t="s">
        <v>359</v>
      </c>
      <c r="C855" s="23">
        <v>-4536636.9400000004</v>
      </c>
    </row>
    <row r="856" spans="1:3">
      <c r="A856">
        <v>25300582</v>
      </c>
      <c r="B856" t="s">
        <v>359</v>
      </c>
      <c r="C856" s="23">
        <v>-1916881.14</v>
      </c>
    </row>
    <row r="857" spans="1:3">
      <c r="A857">
        <v>25300591</v>
      </c>
      <c r="B857" t="s">
        <v>360</v>
      </c>
      <c r="C857" s="23">
        <v>4536636.9400000004</v>
      </c>
    </row>
    <row r="858" spans="1:3">
      <c r="A858">
        <v>25300592</v>
      </c>
      <c r="B858" t="s">
        <v>360</v>
      </c>
      <c r="C858" s="23">
        <v>1916881.14</v>
      </c>
    </row>
    <row r="859" spans="1:3">
      <c r="A859">
        <v>25300611</v>
      </c>
      <c r="B859" t="s">
        <v>725</v>
      </c>
      <c r="C859" s="23">
        <v>-61428443.93</v>
      </c>
    </row>
    <row r="860" spans="1:3">
      <c r="A860">
        <v>25300621</v>
      </c>
      <c r="B860" t="s">
        <v>740</v>
      </c>
      <c r="C860" s="23">
        <v>-9159334</v>
      </c>
    </row>
    <row r="861" spans="1:3">
      <c r="A861">
        <v>25300641</v>
      </c>
      <c r="B861" t="s">
        <v>1265</v>
      </c>
      <c r="C861" s="23">
        <v>-1129372.07</v>
      </c>
    </row>
    <row r="862" spans="1:3">
      <c r="A862">
        <v>25300642</v>
      </c>
      <c r="B862" t="s">
        <v>1265</v>
      </c>
      <c r="C862" s="23">
        <v>-765627.89</v>
      </c>
    </row>
    <row r="863" spans="1:3">
      <c r="A863">
        <v>25300663</v>
      </c>
      <c r="B863" t="s">
        <v>1467</v>
      </c>
      <c r="C863" s="23">
        <v>-132654.32</v>
      </c>
    </row>
    <row r="864" spans="1:3">
      <c r="A864">
        <v>25300731</v>
      </c>
      <c r="B864" t="s">
        <v>1906</v>
      </c>
      <c r="C864" s="23">
        <v>-15154.75</v>
      </c>
    </row>
    <row r="865" spans="1:3">
      <c r="A865">
        <v>25300733</v>
      </c>
      <c r="B865" t="s">
        <v>1910</v>
      </c>
      <c r="C865" s="23">
        <v>-50468.17</v>
      </c>
    </row>
    <row r="866" spans="1:3">
      <c r="A866">
        <v>25300761</v>
      </c>
      <c r="B866" t="s">
        <v>172</v>
      </c>
      <c r="C866" s="23">
        <v>-212253.45</v>
      </c>
    </row>
    <row r="867" spans="1:3">
      <c r="A867">
        <v>25300771</v>
      </c>
      <c r="B867" t="s">
        <v>103</v>
      </c>
      <c r="C867" s="23">
        <v>-3307433.82</v>
      </c>
    </row>
    <row r="868" spans="1:3">
      <c r="A868">
        <v>25300863</v>
      </c>
      <c r="B868" t="s">
        <v>1390</v>
      </c>
      <c r="C868" s="23">
        <v>-100000</v>
      </c>
    </row>
    <row r="869" spans="1:3">
      <c r="A869">
        <v>25301073</v>
      </c>
      <c r="B869" t="s">
        <v>284</v>
      </c>
      <c r="C869" s="23">
        <v>-1483.71</v>
      </c>
    </row>
    <row r="870" spans="1:3">
      <c r="A870">
        <v>25301151</v>
      </c>
      <c r="B870" t="s">
        <v>1515</v>
      </c>
      <c r="C870" s="23">
        <v>-2661408.8199999998</v>
      </c>
    </row>
    <row r="871" spans="1:3">
      <c r="A871">
        <v>25301203</v>
      </c>
      <c r="B871" t="s">
        <v>546</v>
      </c>
      <c r="C871" s="23">
        <v>-276690.28000000003</v>
      </c>
    </row>
    <row r="872" spans="1:3">
      <c r="A872">
        <v>25302221</v>
      </c>
      <c r="B872" t="s">
        <v>977</v>
      </c>
      <c r="C872" s="23">
        <v>-1841378.82</v>
      </c>
    </row>
    <row r="873" spans="1:3">
      <c r="A873">
        <v>25302222</v>
      </c>
      <c r="B873" t="s">
        <v>658</v>
      </c>
      <c r="C873" s="23">
        <v>-2726629.56</v>
      </c>
    </row>
    <row r="874" spans="1:3">
      <c r="A874">
        <v>25400101</v>
      </c>
      <c r="B874" t="s">
        <v>673</v>
      </c>
      <c r="C874" s="23">
        <v>-67187.91</v>
      </c>
    </row>
    <row r="875" spans="1:3">
      <c r="A875">
        <v>25400111</v>
      </c>
      <c r="B875" t="s">
        <v>674</v>
      </c>
      <c r="C875" s="23">
        <v>-15049.19</v>
      </c>
    </row>
    <row r="876" spans="1:3">
      <c r="A876">
        <v>25400181</v>
      </c>
      <c r="B876" t="s">
        <v>958</v>
      </c>
      <c r="C876" s="23">
        <v>-6071193</v>
      </c>
    </row>
    <row r="877" spans="1:3">
      <c r="A877">
        <v>25400182</v>
      </c>
      <c r="B877" t="s">
        <v>959</v>
      </c>
      <c r="C877" s="23">
        <v>-3247557</v>
      </c>
    </row>
    <row r="878" spans="1:3">
      <c r="A878">
        <v>25400191</v>
      </c>
      <c r="B878" t="s">
        <v>1109</v>
      </c>
      <c r="C878" s="23">
        <v>-2105702.92</v>
      </c>
    </row>
    <row r="879" spans="1:3">
      <c r="A879">
        <v>25400201</v>
      </c>
      <c r="B879" t="s">
        <v>1110</v>
      </c>
      <c r="C879" s="23">
        <v>-1535998.27</v>
      </c>
    </row>
    <row r="880" spans="1:3">
      <c r="A880">
        <v>25400221</v>
      </c>
      <c r="B880" t="s">
        <v>1187</v>
      </c>
      <c r="C880" s="23">
        <v>-1802615.72</v>
      </c>
    </row>
    <row r="881" spans="1:3">
      <c r="A881">
        <v>25400261</v>
      </c>
      <c r="B881" t="s">
        <v>1195</v>
      </c>
      <c r="C881" s="23">
        <v>-93615823</v>
      </c>
    </row>
    <row r="882" spans="1:3">
      <c r="A882">
        <v>25400291</v>
      </c>
      <c r="B882" t="s">
        <v>1433</v>
      </c>
      <c r="C882" s="23">
        <v>-977566.47</v>
      </c>
    </row>
    <row r="883" spans="1:3">
      <c r="A883">
        <v>25400301</v>
      </c>
      <c r="B883" t="s">
        <v>1434</v>
      </c>
      <c r="C883" s="23">
        <v>-80488.31</v>
      </c>
    </row>
    <row r="884" spans="1:3">
      <c r="A884">
        <v>25400311</v>
      </c>
      <c r="B884" t="s">
        <v>1436</v>
      </c>
      <c r="C884" s="23">
        <v>-40721.589999999997</v>
      </c>
    </row>
    <row r="885" spans="1:3">
      <c r="A885">
        <v>25400321</v>
      </c>
      <c r="B885" t="s">
        <v>1525</v>
      </c>
      <c r="C885" s="23">
        <v>-58230.33</v>
      </c>
    </row>
    <row r="886" spans="1:3">
      <c r="A886">
        <v>25400331</v>
      </c>
      <c r="B886" t="s">
        <v>1526</v>
      </c>
      <c r="C886" s="23">
        <v>-961251.97</v>
      </c>
    </row>
    <row r="887" spans="1:3">
      <c r="A887">
        <v>25400411</v>
      </c>
      <c r="B887" t="s">
        <v>1870</v>
      </c>
      <c r="C887" s="23">
        <v>-7204931.5099999998</v>
      </c>
    </row>
    <row r="888" spans="1:3">
      <c r="A888">
        <v>25400412</v>
      </c>
      <c r="B888" t="s">
        <v>1871</v>
      </c>
      <c r="C888" s="23">
        <v>-3824590.94</v>
      </c>
    </row>
    <row r="889" spans="1:3">
      <c r="A889">
        <v>25400421</v>
      </c>
      <c r="B889" t="s">
        <v>1872</v>
      </c>
      <c r="C889" s="23">
        <v>-309287.17</v>
      </c>
    </row>
    <row r="890" spans="1:3">
      <c r="A890">
        <v>25400431</v>
      </c>
      <c r="B890" t="s">
        <v>1776</v>
      </c>
      <c r="C890" s="23">
        <v>-1963991.28</v>
      </c>
    </row>
    <row r="891" spans="1:3">
      <c r="A891">
        <v>25400441</v>
      </c>
      <c r="B891" t="s">
        <v>1782</v>
      </c>
      <c r="C891" s="23">
        <v>-510364.78</v>
      </c>
    </row>
    <row r="892" spans="1:3">
      <c r="A892">
        <v>25400471</v>
      </c>
      <c r="B892" t="s">
        <v>1873</v>
      </c>
      <c r="C892" s="23">
        <v>-78439.81</v>
      </c>
    </row>
    <row r="893" spans="1:3">
      <c r="A893">
        <v>25400481</v>
      </c>
      <c r="B893" t="s">
        <v>1874</v>
      </c>
      <c r="C893" s="23">
        <v>-59650.14</v>
      </c>
    </row>
    <row r="894" spans="1:3">
      <c r="A894">
        <v>25400491</v>
      </c>
      <c r="B894" t="s">
        <v>1890</v>
      </c>
      <c r="C894" s="23">
        <v>-6494701</v>
      </c>
    </row>
    <row r="895" spans="1:3">
      <c r="A895">
        <v>25400501</v>
      </c>
      <c r="B895" t="s">
        <v>1891</v>
      </c>
      <c r="C895" s="23">
        <v>-1880103</v>
      </c>
    </row>
    <row r="896" spans="1:3">
      <c r="A896">
        <v>25400511</v>
      </c>
      <c r="B896" t="s">
        <v>1916</v>
      </c>
      <c r="C896" s="23">
        <v>-56316803</v>
      </c>
    </row>
    <row r="897" spans="1:3">
      <c r="A897">
        <v>25500002</v>
      </c>
      <c r="B897" t="s">
        <v>930</v>
      </c>
      <c r="C897" s="23">
        <v>-8165809</v>
      </c>
    </row>
    <row r="898" spans="1:3">
      <c r="A898">
        <v>25500022</v>
      </c>
      <c r="B898" t="s">
        <v>930</v>
      </c>
      <c r="C898" s="23">
        <v>8165809</v>
      </c>
    </row>
    <row r="899" spans="1:3">
      <c r="A899">
        <v>25600072</v>
      </c>
      <c r="B899" t="s">
        <v>1226</v>
      </c>
      <c r="C899" s="23">
        <v>-65777.98</v>
      </c>
    </row>
    <row r="900" spans="1:3">
      <c r="A900">
        <v>25600081</v>
      </c>
      <c r="B900" t="s">
        <v>1111</v>
      </c>
      <c r="C900" s="23">
        <v>-376565.58</v>
      </c>
    </row>
    <row r="901" spans="1:3">
      <c r="A901">
        <v>25600102</v>
      </c>
      <c r="B901" t="s">
        <v>1428</v>
      </c>
      <c r="C901" s="23">
        <v>-20721.39</v>
      </c>
    </row>
    <row r="902" spans="1:3">
      <c r="A902">
        <v>25600111</v>
      </c>
      <c r="B902" t="s">
        <v>1429</v>
      </c>
      <c r="C902" s="23">
        <v>-215766.57</v>
      </c>
    </row>
    <row r="903" spans="1:3">
      <c r="A903">
        <v>28200002</v>
      </c>
      <c r="B903" t="s">
        <v>206</v>
      </c>
      <c r="C903" s="23">
        <v>-454885831.79000002</v>
      </c>
    </row>
    <row r="904" spans="1:3">
      <c r="A904">
        <v>28200013</v>
      </c>
      <c r="B904" t="s">
        <v>207</v>
      </c>
      <c r="C904" s="23">
        <v>-36249194.32</v>
      </c>
    </row>
    <row r="905" spans="1:3">
      <c r="A905">
        <v>28200121</v>
      </c>
      <c r="B905" t="s">
        <v>208</v>
      </c>
      <c r="C905" s="23">
        <v>-1166341837.47</v>
      </c>
    </row>
    <row r="906" spans="1:3">
      <c r="A906">
        <v>28300031</v>
      </c>
      <c r="B906" t="s">
        <v>754</v>
      </c>
      <c r="C906" s="23">
        <v>-951623.99</v>
      </c>
    </row>
    <row r="907" spans="1:3">
      <c r="A907">
        <v>28300033</v>
      </c>
      <c r="B907" t="s">
        <v>121</v>
      </c>
      <c r="C907" s="23">
        <v>-65302427.770000003</v>
      </c>
    </row>
    <row r="908" spans="1:3">
      <c r="A908">
        <v>28300041</v>
      </c>
      <c r="B908" t="s">
        <v>469</v>
      </c>
      <c r="C908" s="23">
        <v>-624546.02</v>
      </c>
    </row>
    <row r="909" spans="1:3">
      <c r="A909">
        <v>28300043</v>
      </c>
      <c r="B909" t="s">
        <v>122</v>
      </c>
      <c r="C909" s="23">
        <v>-12528458.92</v>
      </c>
    </row>
    <row r="910" spans="1:3">
      <c r="A910">
        <v>28300081</v>
      </c>
      <c r="B910" t="s">
        <v>1445</v>
      </c>
      <c r="C910" s="23">
        <v>-5421132.1500000004</v>
      </c>
    </row>
    <row r="911" spans="1:3">
      <c r="A911">
        <v>28300091</v>
      </c>
      <c r="B911" t="s">
        <v>1656</v>
      </c>
      <c r="C911" s="23">
        <v>-3624652.4</v>
      </c>
    </row>
    <row r="912" spans="1:3">
      <c r="A912">
        <v>28300152</v>
      </c>
      <c r="B912" t="s">
        <v>505</v>
      </c>
      <c r="C912" s="23">
        <v>-3406325.42</v>
      </c>
    </row>
    <row r="913" spans="1:3">
      <c r="A913">
        <v>28300162</v>
      </c>
      <c r="B913" t="s">
        <v>395</v>
      </c>
      <c r="C913" s="23">
        <v>-406699.58</v>
      </c>
    </row>
    <row r="914" spans="1:3">
      <c r="A914">
        <v>28300211</v>
      </c>
      <c r="B914" t="s">
        <v>271</v>
      </c>
      <c r="C914" s="23">
        <v>-35749150.479999997</v>
      </c>
    </row>
    <row r="915" spans="1:3">
      <c r="A915">
        <v>28300232</v>
      </c>
      <c r="B915" t="s">
        <v>487</v>
      </c>
      <c r="C915" s="23">
        <v>-9054272.5600000005</v>
      </c>
    </row>
    <row r="916" spans="1:3">
      <c r="A916">
        <v>28300252</v>
      </c>
      <c r="B916" t="s">
        <v>1326</v>
      </c>
      <c r="C916" s="23">
        <v>-5924025.5199999996</v>
      </c>
    </row>
    <row r="917" spans="1:3">
      <c r="A917">
        <v>28300262</v>
      </c>
      <c r="B917" t="s">
        <v>1327</v>
      </c>
      <c r="C917" s="23">
        <v>-1756696.91</v>
      </c>
    </row>
    <row r="918" spans="1:3">
      <c r="A918">
        <v>28300361</v>
      </c>
      <c r="B918" t="s">
        <v>67</v>
      </c>
      <c r="C918" s="23">
        <v>-136994535.83000001</v>
      </c>
    </row>
    <row r="919" spans="1:3">
      <c r="A919">
        <v>28300362</v>
      </c>
      <c r="B919" t="s">
        <v>68</v>
      </c>
      <c r="C919" s="23">
        <v>139384.28</v>
      </c>
    </row>
    <row r="920" spans="1:3">
      <c r="A920">
        <v>28300431</v>
      </c>
      <c r="B920" t="s">
        <v>270</v>
      </c>
      <c r="C920" s="23">
        <v>-2909589.27</v>
      </c>
    </row>
    <row r="921" spans="1:3">
      <c r="A921">
        <v>28300471</v>
      </c>
      <c r="B921" t="s">
        <v>8</v>
      </c>
      <c r="C921" s="23">
        <v>-1027.95</v>
      </c>
    </row>
    <row r="922" spans="1:3">
      <c r="A922">
        <v>28300501</v>
      </c>
      <c r="B922" t="s">
        <v>1169</v>
      </c>
      <c r="C922" s="23">
        <v>1830665.9</v>
      </c>
    </row>
    <row r="923" spans="1:3">
      <c r="A923">
        <v>28300503</v>
      </c>
      <c r="B923" t="s">
        <v>899</v>
      </c>
      <c r="C923" s="23">
        <v>-5368649.6900000004</v>
      </c>
    </row>
    <row r="924" spans="1:3">
      <c r="A924">
        <v>28300511</v>
      </c>
      <c r="B924" t="s">
        <v>916</v>
      </c>
      <c r="C924" s="23">
        <v>-1025176.6</v>
      </c>
    </row>
    <row r="925" spans="1:3">
      <c r="A925">
        <v>28300561</v>
      </c>
      <c r="B925" t="s">
        <v>467</v>
      </c>
      <c r="C925" s="23">
        <v>-15619353.300000001</v>
      </c>
    </row>
    <row r="926" spans="1:3">
      <c r="A926">
        <v>28300581</v>
      </c>
      <c r="B926" t="s">
        <v>732</v>
      </c>
      <c r="C926" s="23">
        <v>-10672648.74</v>
      </c>
    </row>
    <row r="927" spans="1:3">
      <c r="A927">
        <v>28300651</v>
      </c>
      <c r="B927" t="s">
        <v>563</v>
      </c>
      <c r="C927" s="23">
        <v>-9436070.3000000007</v>
      </c>
    </row>
    <row r="928" spans="1:3">
      <c r="A928">
        <v>28300661</v>
      </c>
      <c r="B928" t="s">
        <v>1112</v>
      </c>
      <c r="C928" s="23">
        <v>-10376087.4</v>
      </c>
    </row>
    <row r="929" spans="1:3">
      <c r="A929">
        <v>28300721</v>
      </c>
      <c r="B929" t="s">
        <v>1379</v>
      </c>
      <c r="C929" s="23">
        <v>-2231066.8199999998</v>
      </c>
    </row>
    <row r="930" spans="1:3">
      <c r="A930">
        <v>28300731</v>
      </c>
      <c r="B930" t="s">
        <v>1516</v>
      </c>
      <c r="C930" s="23">
        <v>-7778894.1200000001</v>
      </c>
    </row>
    <row r="931" spans="1:3">
      <c r="A931">
        <v>28300741</v>
      </c>
      <c r="B931" t="s">
        <v>1701</v>
      </c>
      <c r="C931" s="23">
        <v>-923052.87</v>
      </c>
    </row>
    <row r="932" spans="1:3">
      <c r="A932">
        <v>28302001</v>
      </c>
      <c r="B932" t="s">
        <v>1711</v>
      </c>
      <c r="C932" s="23">
        <v>-2702940.19</v>
      </c>
    </row>
    <row r="933" spans="1:3">
      <c r="A933">
        <v>28302002</v>
      </c>
      <c r="B933" t="s">
        <v>1712</v>
      </c>
      <c r="C933" s="23">
        <v>-5120798.22</v>
      </c>
    </row>
    <row r="934" spans="1:3">
      <c r="A934">
        <v>28302011</v>
      </c>
      <c r="B934" t="s">
        <v>1713</v>
      </c>
      <c r="C934" s="23">
        <v>-1828836.23</v>
      </c>
    </row>
    <row r="935" spans="1:3">
      <c r="A935">
        <v>28302012</v>
      </c>
      <c r="B935" t="s">
        <v>1714</v>
      </c>
      <c r="C935" s="23">
        <v>-1570683.47</v>
      </c>
    </row>
    <row r="936" spans="1:3">
      <c r="A936">
        <v>28302021</v>
      </c>
      <c r="B936" t="s">
        <v>1715</v>
      </c>
      <c r="C936" s="23">
        <v>-7904824.25</v>
      </c>
    </row>
    <row r="937" spans="1:3">
      <c r="A937">
        <v>28302022</v>
      </c>
      <c r="B937" t="s">
        <v>1716</v>
      </c>
      <c r="C937" s="23">
        <v>-3796757.91</v>
      </c>
    </row>
    <row r="938" spans="1:3">
      <c r="A938">
        <v>28302031</v>
      </c>
      <c r="B938" t="s">
        <v>1826</v>
      </c>
      <c r="C938" s="23">
        <v>-876951.74</v>
      </c>
    </row>
    <row r="939" spans="1:3">
      <c r="A939">
        <v>28302032</v>
      </c>
      <c r="B939" t="s">
        <v>1827</v>
      </c>
      <c r="C939" s="23">
        <v>-6200.39</v>
      </c>
    </row>
    <row r="940" spans="1:3">
      <c r="A940">
        <v>28302041</v>
      </c>
      <c r="B940" t="s">
        <v>1851</v>
      </c>
      <c r="C940" s="23">
        <v>-4907423.4400000004</v>
      </c>
    </row>
    <row r="941" spans="1:3">
      <c r="A941">
        <v>28302051</v>
      </c>
      <c r="B941" t="s">
        <v>1957</v>
      </c>
      <c r="C941" s="23">
        <v>-980742.83</v>
      </c>
    </row>
    <row r="942" spans="1:3">
      <c r="A942">
        <v>43800003</v>
      </c>
      <c r="B942" t="s">
        <v>953</v>
      </c>
      <c r="C942" s="23">
        <v>263279509.53</v>
      </c>
    </row>
    <row r="943" spans="1:3">
      <c r="A943">
        <v>43900003</v>
      </c>
      <c r="B943" t="s">
        <v>672</v>
      </c>
      <c r="C943" s="23">
        <v>5848610</v>
      </c>
    </row>
    <row r="944" spans="1:3">
      <c r="A944" t="s">
        <v>191</v>
      </c>
      <c r="C944" s="23">
        <v>-224132609.28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C956"/>
  <sheetViews>
    <sheetView topLeftCell="A925" workbookViewId="0">
      <selection activeCell="A933" sqref="A933"/>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8897593086.4899998</v>
      </c>
    </row>
    <row r="3" spans="1:3">
      <c r="A3">
        <v>10100502</v>
      </c>
      <c r="B3" t="s">
        <v>439</v>
      </c>
      <c r="C3" s="23">
        <v>3177027960.4899998</v>
      </c>
    </row>
    <row r="4" spans="1:3">
      <c r="A4">
        <v>10100503</v>
      </c>
      <c r="B4" t="s">
        <v>440</v>
      </c>
      <c r="C4" s="23">
        <v>470683607.79000002</v>
      </c>
    </row>
    <row r="5" spans="1:3">
      <c r="A5">
        <v>10100602</v>
      </c>
      <c r="B5" t="s">
        <v>1771</v>
      </c>
      <c r="C5" s="23">
        <v>-262446.77</v>
      </c>
    </row>
    <row r="6" spans="1:3">
      <c r="A6">
        <v>10110013</v>
      </c>
      <c r="B6" t="s">
        <v>1256</v>
      </c>
      <c r="C6" s="23">
        <v>9472609.0500000007</v>
      </c>
    </row>
    <row r="7" spans="1:3">
      <c r="A7">
        <v>10500501</v>
      </c>
      <c r="B7" t="s">
        <v>441</v>
      </c>
      <c r="C7" s="23">
        <v>49527245.469999999</v>
      </c>
    </row>
    <row r="8" spans="1:3">
      <c r="A8">
        <v>10500502</v>
      </c>
      <c r="B8" t="s">
        <v>442</v>
      </c>
      <c r="C8" s="23">
        <v>5621109.9900000002</v>
      </c>
    </row>
    <row r="9" spans="1:3">
      <c r="A9">
        <v>10600501</v>
      </c>
      <c r="B9" t="s">
        <v>443</v>
      </c>
      <c r="C9" s="23">
        <v>29753961.32</v>
      </c>
    </row>
    <row r="10" spans="1:3">
      <c r="A10">
        <v>10600502</v>
      </c>
      <c r="B10" t="s">
        <v>444</v>
      </c>
      <c r="C10" s="23">
        <v>43849697.93</v>
      </c>
    </row>
    <row r="11" spans="1:3">
      <c r="A11">
        <v>10600503</v>
      </c>
      <c r="B11" t="s">
        <v>1199</v>
      </c>
      <c r="C11" s="23">
        <v>4080243.21</v>
      </c>
    </row>
    <row r="12" spans="1:3">
      <c r="A12">
        <v>10700013</v>
      </c>
      <c r="B12" t="s">
        <v>920</v>
      </c>
      <c r="C12" s="23">
        <v>-2395426.2799999998</v>
      </c>
    </row>
    <row r="13" spans="1:3">
      <c r="A13">
        <v>10700023</v>
      </c>
      <c r="B13" t="s">
        <v>1198</v>
      </c>
      <c r="C13" s="23">
        <v>-393750</v>
      </c>
    </row>
    <row r="14" spans="1:3">
      <c r="A14">
        <v>10700031</v>
      </c>
      <c r="B14" t="s">
        <v>1394</v>
      </c>
      <c r="C14" s="23">
        <v>541238</v>
      </c>
    </row>
    <row r="15" spans="1:3">
      <c r="A15">
        <v>10700501</v>
      </c>
      <c r="B15" t="s">
        <v>195</v>
      </c>
      <c r="C15" s="23">
        <v>176241009.5</v>
      </c>
    </row>
    <row r="16" spans="1:3">
      <c r="A16">
        <v>10700502</v>
      </c>
      <c r="B16" t="s">
        <v>445</v>
      </c>
      <c r="C16" s="23">
        <v>47294065.270000003</v>
      </c>
    </row>
    <row r="17" spans="1:3">
      <c r="A17">
        <v>10700503</v>
      </c>
      <c r="B17" t="s">
        <v>988</v>
      </c>
      <c r="C17" s="23">
        <v>31595002.609999999</v>
      </c>
    </row>
    <row r="18" spans="1:3">
      <c r="A18">
        <v>10700601</v>
      </c>
      <c r="B18" t="s">
        <v>1736</v>
      </c>
      <c r="C18" s="23">
        <v>210111.59</v>
      </c>
    </row>
    <row r="19" spans="1:3">
      <c r="A19">
        <v>10700602</v>
      </c>
      <c r="B19" t="s">
        <v>1737</v>
      </c>
      <c r="C19" s="23">
        <v>632591.01</v>
      </c>
    </row>
    <row r="20" spans="1:3">
      <c r="A20">
        <v>10700603</v>
      </c>
      <c r="B20" t="s">
        <v>1969</v>
      </c>
      <c r="C20" s="23">
        <v>-200000</v>
      </c>
    </row>
    <row r="21" spans="1:3">
      <c r="A21">
        <v>10800061</v>
      </c>
      <c r="B21" t="s">
        <v>452</v>
      </c>
      <c r="C21" s="23">
        <v>-72430746</v>
      </c>
    </row>
    <row r="22" spans="1:3">
      <c r="A22">
        <v>10800062</v>
      </c>
      <c r="B22" t="s">
        <v>452</v>
      </c>
      <c r="C22" s="23">
        <v>-240656928</v>
      </c>
    </row>
    <row r="23" spans="1:3">
      <c r="A23">
        <v>10800071</v>
      </c>
      <c r="B23" t="s">
        <v>453</v>
      </c>
      <c r="C23" s="23">
        <v>72430746</v>
      </c>
    </row>
    <row r="24" spans="1:3">
      <c r="A24">
        <v>10800072</v>
      </c>
      <c r="B24" t="s">
        <v>453</v>
      </c>
      <c r="C24" s="23">
        <v>240656928</v>
      </c>
    </row>
    <row r="25" spans="1:3">
      <c r="A25">
        <v>10800501</v>
      </c>
      <c r="B25" t="s">
        <v>275</v>
      </c>
      <c r="C25" s="23">
        <v>-3250998003.71</v>
      </c>
    </row>
    <row r="26" spans="1:3">
      <c r="A26">
        <v>10800502</v>
      </c>
      <c r="B26" t="s">
        <v>276</v>
      </c>
      <c r="C26" s="23">
        <v>-1196571127.99</v>
      </c>
    </row>
    <row r="27" spans="1:3">
      <c r="A27">
        <v>10800503</v>
      </c>
      <c r="B27" t="s">
        <v>547</v>
      </c>
      <c r="C27" s="23">
        <v>-100810463.84999999</v>
      </c>
    </row>
    <row r="28" spans="1:3">
      <c r="A28">
        <v>10800541</v>
      </c>
      <c r="B28" t="s">
        <v>29</v>
      </c>
      <c r="C28" s="23">
        <v>4242359.75</v>
      </c>
    </row>
    <row r="29" spans="1:3">
      <c r="A29">
        <v>10800543</v>
      </c>
      <c r="B29" t="s">
        <v>30</v>
      </c>
      <c r="C29" s="23">
        <v>280809.90999999997</v>
      </c>
    </row>
    <row r="30" spans="1:3">
      <c r="A30">
        <v>10800552</v>
      </c>
      <c r="B30" t="s">
        <v>548</v>
      </c>
      <c r="C30" s="23">
        <v>2350677.87</v>
      </c>
    </row>
    <row r="31" spans="1:3">
      <c r="A31">
        <v>10800602</v>
      </c>
      <c r="B31" t="s">
        <v>1772</v>
      </c>
      <c r="C31" s="23">
        <v>262446.77</v>
      </c>
    </row>
    <row r="32" spans="1:3">
      <c r="A32">
        <v>11100501</v>
      </c>
      <c r="B32" t="s">
        <v>371</v>
      </c>
      <c r="C32" s="23">
        <v>-29672582.18</v>
      </c>
    </row>
    <row r="33" spans="1:3">
      <c r="A33">
        <v>11100502</v>
      </c>
      <c r="B33" t="s">
        <v>372</v>
      </c>
      <c r="C33" s="23">
        <v>-6624788.5099999998</v>
      </c>
    </row>
    <row r="34" spans="1:3">
      <c r="A34">
        <v>11100503</v>
      </c>
      <c r="B34" t="s">
        <v>373</v>
      </c>
      <c r="C34" s="23">
        <v>-84343705.290000007</v>
      </c>
    </row>
    <row r="35" spans="1:3">
      <c r="A35">
        <v>11400001</v>
      </c>
      <c r="B35" t="s">
        <v>101</v>
      </c>
      <c r="C35" s="23">
        <v>946172.25</v>
      </c>
    </row>
    <row r="36" spans="1:3">
      <c r="A36">
        <v>11400011</v>
      </c>
      <c r="B36" t="s">
        <v>1005</v>
      </c>
      <c r="C36" s="23">
        <v>302358.01</v>
      </c>
    </row>
    <row r="37" spans="1:3">
      <c r="A37">
        <v>11400031</v>
      </c>
      <c r="B37" t="s">
        <v>812</v>
      </c>
      <c r="C37" s="23">
        <v>76622596.840000004</v>
      </c>
    </row>
    <row r="38" spans="1:3">
      <c r="A38">
        <v>11400061</v>
      </c>
      <c r="B38" t="s">
        <v>736</v>
      </c>
      <c r="C38" s="23">
        <v>156960790.84</v>
      </c>
    </row>
    <row r="39" spans="1:3">
      <c r="A39">
        <v>11400071</v>
      </c>
      <c r="B39" t="s">
        <v>1054</v>
      </c>
      <c r="C39" s="23">
        <v>16950332.899999999</v>
      </c>
    </row>
    <row r="40" spans="1:3">
      <c r="A40">
        <v>11400091</v>
      </c>
      <c r="B40" t="s">
        <v>1506</v>
      </c>
      <c r="C40" s="23">
        <v>31009424.030000001</v>
      </c>
    </row>
    <row r="41" spans="1:3">
      <c r="A41">
        <v>11500001</v>
      </c>
      <c r="B41" t="s">
        <v>476</v>
      </c>
      <c r="C41" s="23">
        <v>-847989</v>
      </c>
    </row>
    <row r="42" spans="1:3">
      <c r="A42">
        <v>11500011</v>
      </c>
      <c r="B42" t="s">
        <v>320</v>
      </c>
      <c r="C42" s="23">
        <v>-302358.01</v>
      </c>
    </row>
    <row r="43" spans="1:3">
      <c r="A43">
        <v>11500031</v>
      </c>
      <c r="B43" t="s">
        <v>695</v>
      </c>
      <c r="C43" s="23">
        <v>-55841538.659999996</v>
      </c>
    </row>
    <row r="44" spans="1:3">
      <c r="A44">
        <v>11500041</v>
      </c>
      <c r="B44" t="s">
        <v>727</v>
      </c>
      <c r="C44" s="23">
        <v>-27950640.440000001</v>
      </c>
    </row>
    <row r="45" spans="1:3">
      <c r="A45">
        <v>11500051</v>
      </c>
      <c r="B45" t="s">
        <v>1055</v>
      </c>
      <c r="C45" s="23">
        <v>-13508793.01</v>
      </c>
    </row>
    <row r="46" spans="1:3">
      <c r="A46">
        <v>11500061</v>
      </c>
      <c r="B46" t="s">
        <v>1508</v>
      </c>
      <c r="C46" s="23">
        <v>-2432286.77</v>
      </c>
    </row>
    <row r="47" spans="1:3">
      <c r="A47">
        <v>11730002</v>
      </c>
      <c r="B47" t="s">
        <v>321</v>
      </c>
      <c r="C47" s="23">
        <v>8654564.4700000007</v>
      </c>
    </row>
    <row r="48" spans="1:3">
      <c r="A48">
        <v>12100503</v>
      </c>
      <c r="B48" t="s">
        <v>374</v>
      </c>
      <c r="C48" s="23">
        <v>157047.4</v>
      </c>
    </row>
    <row r="49" spans="1:3">
      <c r="A49">
        <v>12100513</v>
      </c>
      <c r="B49" t="s">
        <v>375</v>
      </c>
      <c r="C49" s="23">
        <v>4984228.8600000003</v>
      </c>
    </row>
    <row r="50" spans="1:3">
      <c r="A50">
        <v>12200503</v>
      </c>
      <c r="B50" t="s">
        <v>376</v>
      </c>
      <c r="C50" s="23">
        <v>-397105.3</v>
      </c>
    </row>
    <row r="51" spans="1:3">
      <c r="A51">
        <v>12310000</v>
      </c>
      <c r="B51" t="s">
        <v>416</v>
      </c>
      <c r="C51" s="23">
        <v>29865407</v>
      </c>
    </row>
    <row r="52" spans="1:3">
      <c r="A52">
        <v>12400043</v>
      </c>
      <c r="B52" t="s">
        <v>594</v>
      </c>
      <c r="C52" s="23">
        <v>50907414.039999999</v>
      </c>
    </row>
    <row r="53" spans="1:3">
      <c r="A53">
        <v>12400503</v>
      </c>
      <c r="B53" t="s">
        <v>171</v>
      </c>
      <c r="C53" s="23">
        <v>634589.44999999995</v>
      </c>
    </row>
    <row r="54" spans="1:3">
      <c r="A54">
        <v>12400553</v>
      </c>
      <c r="B54" t="s">
        <v>927</v>
      </c>
      <c r="C54" s="23">
        <v>1591162.46</v>
      </c>
    </row>
    <row r="55" spans="1:3">
      <c r="A55">
        <v>12400723</v>
      </c>
      <c r="B55" t="s">
        <v>1227</v>
      </c>
      <c r="C55" s="23">
        <v>94231</v>
      </c>
    </row>
    <row r="56" spans="1:3">
      <c r="A56">
        <v>12400743</v>
      </c>
      <c r="B56" t="s">
        <v>1795</v>
      </c>
      <c r="C56" s="23">
        <v>2752.2</v>
      </c>
    </row>
    <row r="57" spans="1:3">
      <c r="A57">
        <v>12800001</v>
      </c>
      <c r="B57" t="s">
        <v>1309</v>
      </c>
      <c r="C57" s="23">
        <v>18500000</v>
      </c>
    </row>
    <row r="58" spans="1:3">
      <c r="A58">
        <v>12800003</v>
      </c>
      <c r="B58" t="s">
        <v>1989</v>
      </c>
      <c r="C58" s="23">
        <v>1609.83</v>
      </c>
    </row>
    <row r="59" spans="1:3">
      <c r="A59">
        <v>12800011</v>
      </c>
      <c r="B59" t="s">
        <v>1496</v>
      </c>
      <c r="C59" s="23">
        <v>1661470.4</v>
      </c>
    </row>
    <row r="60" spans="1:3">
      <c r="A60">
        <v>13100543</v>
      </c>
      <c r="B60" t="s">
        <v>810</v>
      </c>
      <c r="C60" s="23">
        <v>23117.51</v>
      </c>
    </row>
    <row r="61" spans="1:3">
      <c r="A61">
        <v>13100563</v>
      </c>
      <c r="B61" t="s">
        <v>1597</v>
      </c>
      <c r="C61" s="23">
        <v>52143.94</v>
      </c>
    </row>
    <row r="62" spans="1:3">
      <c r="A62">
        <v>13100573</v>
      </c>
      <c r="B62" t="s">
        <v>281</v>
      </c>
      <c r="C62" s="23">
        <v>13358.02</v>
      </c>
    </row>
    <row r="63" spans="1:3">
      <c r="A63">
        <v>13101003</v>
      </c>
      <c r="B63" t="s">
        <v>1598</v>
      </c>
      <c r="C63" s="23">
        <v>9372770.7100000009</v>
      </c>
    </row>
    <row r="64" spans="1:3">
      <c r="A64">
        <v>13101013</v>
      </c>
      <c r="B64" t="s">
        <v>1599</v>
      </c>
      <c r="C64" s="23">
        <v>-1239.6500000000001</v>
      </c>
    </row>
    <row r="65" spans="1:3">
      <c r="A65">
        <v>13101023</v>
      </c>
      <c r="B65" t="s">
        <v>908</v>
      </c>
      <c r="C65" s="23">
        <v>30221038.890000001</v>
      </c>
    </row>
    <row r="66" spans="1:3">
      <c r="A66">
        <v>13101033</v>
      </c>
      <c r="B66" t="s">
        <v>1600</v>
      </c>
      <c r="C66" s="23">
        <v>638122.79</v>
      </c>
    </row>
    <row r="67" spans="1:3">
      <c r="A67">
        <v>13101113</v>
      </c>
      <c r="B67" t="s">
        <v>130</v>
      </c>
      <c r="C67" s="23">
        <v>-9072079.9100000001</v>
      </c>
    </row>
    <row r="68" spans="1:3">
      <c r="A68">
        <v>13101123</v>
      </c>
      <c r="B68" t="s">
        <v>89</v>
      </c>
      <c r="C68" s="23">
        <v>-1615633.73</v>
      </c>
    </row>
    <row r="69" spans="1:3">
      <c r="A69">
        <v>13101163</v>
      </c>
      <c r="B69" t="s">
        <v>200</v>
      </c>
      <c r="C69" s="23">
        <v>92357.48</v>
      </c>
    </row>
    <row r="70" spans="1:3">
      <c r="A70">
        <v>13101183</v>
      </c>
      <c r="B70" t="s">
        <v>844</v>
      </c>
      <c r="C70" s="23">
        <v>1325619.94</v>
      </c>
    </row>
    <row r="71" spans="1:3">
      <c r="A71">
        <v>13101193</v>
      </c>
      <c r="B71" t="s">
        <v>1247</v>
      </c>
      <c r="C71" s="23">
        <v>13247.49</v>
      </c>
    </row>
    <row r="72" spans="1:3">
      <c r="A72">
        <v>13101253</v>
      </c>
      <c r="B72" t="s">
        <v>1072</v>
      </c>
      <c r="C72" s="23">
        <v>634273.63</v>
      </c>
    </row>
    <row r="73" spans="1:3">
      <c r="A73">
        <v>13109003</v>
      </c>
      <c r="B73" t="s">
        <v>1642</v>
      </c>
      <c r="C73" s="23">
        <v>6591.75</v>
      </c>
    </row>
    <row r="74" spans="1:3">
      <c r="A74">
        <v>13400021</v>
      </c>
      <c r="B74" t="s">
        <v>654</v>
      </c>
      <c r="C74" s="23">
        <v>6770614.2000000002</v>
      </c>
    </row>
    <row r="75" spans="1:3">
      <c r="A75">
        <v>13400031</v>
      </c>
      <c r="B75" t="s">
        <v>655</v>
      </c>
      <c r="C75" s="23">
        <v>-6770614.2000000002</v>
      </c>
    </row>
    <row r="76" spans="1:3">
      <c r="A76">
        <v>13400073</v>
      </c>
      <c r="B76" t="s">
        <v>529</v>
      </c>
      <c r="C76" s="23">
        <v>698485.9</v>
      </c>
    </row>
    <row r="77" spans="1:3">
      <c r="A77">
        <v>13400111</v>
      </c>
      <c r="B77" t="s">
        <v>544</v>
      </c>
      <c r="C77" s="23">
        <v>145714</v>
      </c>
    </row>
    <row r="78" spans="1:3">
      <c r="A78">
        <v>13400123</v>
      </c>
      <c r="B78" t="s">
        <v>1192</v>
      </c>
      <c r="C78" s="23">
        <v>413772.43</v>
      </c>
    </row>
    <row r="79" spans="1:3">
      <c r="A79">
        <v>13400201</v>
      </c>
      <c r="B79" t="s">
        <v>1093</v>
      </c>
      <c r="C79" s="23">
        <v>7608.16</v>
      </c>
    </row>
    <row r="80" spans="1:3">
      <c r="A80">
        <v>13400211</v>
      </c>
      <c r="B80" t="s">
        <v>1248</v>
      </c>
      <c r="C80" s="23">
        <v>52300</v>
      </c>
    </row>
    <row r="81" spans="1:3">
      <c r="A81">
        <v>13400241</v>
      </c>
      <c r="B81" t="s">
        <v>1839</v>
      </c>
      <c r="C81" s="23">
        <v>449616</v>
      </c>
    </row>
    <row r="82" spans="1:3">
      <c r="A82">
        <v>13400251</v>
      </c>
      <c r="B82" t="s">
        <v>1838</v>
      </c>
      <c r="C82" s="23">
        <v>30087575.940000001</v>
      </c>
    </row>
    <row r="83" spans="1:3">
      <c r="A83">
        <v>13400261</v>
      </c>
      <c r="B83" t="s">
        <v>1934</v>
      </c>
      <c r="C83" s="23">
        <v>29580</v>
      </c>
    </row>
    <row r="84" spans="1:3">
      <c r="A84">
        <v>13400271</v>
      </c>
      <c r="B84" t="s">
        <v>1303</v>
      </c>
      <c r="C84" s="23">
        <v>420161.75</v>
      </c>
    </row>
    <row r="85" spans="1:3">
      <c r="A85">
        <v>13400281</v>
      </c>
      <c r="B85" t="s">
        <v>1285</v>
      </c>
      <c r="C85" s="23">
        <v>275603.21999999997</v>
      </c>
    </row>
    <row r="86" spans="1:3">
      <c r="A86">
        <v>13400311</v>
      </c>
      <c r="B86" t="s">
        <v>1666</v>
      </c>
      <c r="C86" s="23">
        <v>194700</v>
      </c>
    </row>
    <row r="87" spans="1:3">
      <c r="A87">
        <v>13500003</v>
      </c>
      <c r="B87" t="s">
        <v>691</v>
      </c>
      <c r="C87" s="23">
        <v>39169.35</v>
      </c>
    </row>
    <row r="88" spans="1:3">
      <c r="A88">
        <v>13500041</v>
      </c>
      <c r="B88" t="s">
        <v>471</v>
      </c>
      <c r="C88" s="23">
        <v>27489.22</v>
      </c>
    </row>
    <row r="89" spans="1:3">
      <c r="A89">
        <v>13500051</v>
      </c>
      <c r="B89" t="s">
        <v>148</v>
      </c>
      <c r="C89" s="23">
        <v>73353</v>
      </c>
    </row>
    <row r="90" spans="1:3">
      <c r="A90">
        <v>13500061</v>
      </c>
      <c r="B90" t="s">
        <v>650</v>
      </c>
      <c r="C90" s="23">
        <v>1172175</v>
      </c>
    </row>
    <row r="91" spans="1:3">
      <c r="A91">
        <v>13500071</v>
      </c>
      <c r="B91" t="s">
        <v>651</v>
      </c>
      <c r="C91" s="23">
        <v>1537395</v>
      </c>
    </row>
    <row r="92" spans="1:3">
      <c r="A92">
        <v>13500183</v>
      </c>
      <c r="B92" t="s">
        <v>1210</v>
      </c>
      <c r="C92" s="23">
        <v>100000</v>
      </c>
    </row>
    <row r="93" spans="1:3">
      <c r="A93">
        <v>13500192</v>
      </c>
      <c r="B93" t="s">
        <v>1332</v>
      </c>
      <c r="C93" s="23">
        <v>6000</v>
      </c>
    </row>
    <row r="94" spans="1:3">
      <c r="A94">
        <v>13500201</v>
      </c>
      <c r="B94" t="s">
        <v>1498</v>
      </c>
      <c r="C94" s="23">
        <v>871371.74</v>
      </c>
    </row>
    <row r="95" spans="1:3">
      <c r="A95">
        <v>14100311</v>
      </c>
      <c r="B95" t="s">
        <v>885</v>
      </c>
      <c r="C95" s="23">
        <v>835576.37</v>
      </c>
    </row>
    <row r="96" spans="1:3">
      <c r="A96">
        <v>14200003</v>
      </c>
      <c r="B96" t="s">
        <v>142</v>
      </c>
      <c r="C96" s="23">
        <v>3300.54</v>
      </c>
    </row>
    <row r="97" spans="1:3">
      <c r="A97">
        <v>14200201</v>
      </c>
      <c r="B97" t="s">
        <v>1607</v>
      </c>
      <c r="C97" s="23">
        <v>122864409.38</v>
      </c>
    </row>
    <row r="98" spans="1:3">
      <c r="A98">
        <v>14200202</v>
      </c>
      <c r="B98" t="s">
        <v>1608</v>
      </c>
      <c r="C98" s="23">
        <v>85381931.569999993</v>
      </c>
    </row>
    <row r="99" spans="1:3">
      <c r="A99">
        <v>14200203</v>
      </c>
      <c r="B99" t="s">
        <v>1609</v>
      </c>
      <c r="C99" s="23">
        <v>-16487428.699999999</v>
      </c>
    </row>
    <row r="100" spans="1:3">
      <c r="A100">
        <v>14200213</v>
      </c>
      <c r="B100" t="s">
        <v>1626</v>
      </c>
      <c r="C100" s="23">
        <v>-29923.95</v>
      </c>
    </row>
    <row r="101" spans="1:3">
      <c r="A101">
        <v>14200223</v>
      </c>
      <c r="B101" t="s">
        <v>1627</v>
      </c>
      <c r="C101" s="23">
        <v>21854.79</v>
      </c>
    </row>
    <row r="102" spans="1:3">
      <c r="A102">
        <v>14200253</v>
      </c>
      <c r="B102" t="s">
        <v>1610</v>
      </c>
      <c r="C102" s="23">
        <v>-305760.27</v>
      </c>
    </row>
    <row r="103" spans="1:3">
      <c r="A103">
        <v>14300062</v>
      </c>
      <c r="B103" t="s">
        <v>1391</v>
      </c>
      <c r="C103" s="23">
        <v>14823667.27</v>
      </c>
    </row>
    <row r="104" spans="1:3">
      <c r="A104">
        <v>14300072</v>
      </c>
      <c r="B104" t="s">
        <v>947</v>
      </c>
      <c r="C104" s="23">
        <v>228284.54</v>
      </c>
    </row>
    <row r="105" spans="1:3">
      <c r="A105">
        <v>14300081</v>
      </c>
      <c r="B105" t="s">
        <v>226</v>
      </c>
      <c r="C105" s="23">
        <v>1808.03</v>
      </c>
    </row>
    <row r="106" spans="1:3">
      <c r="A106">
        <v>14300082</v>
      </c>
      <c r="B106" t="s">
        <v>1951</v>
      </c>
      <c r="C106" s="23">
        <v>427698.26</v>
      </c>
    </row>
    <row r="107" spans="1:3">
      <c r="A107">
        <v>14300141</v>
      </c>
      <c r="B107" t="s">
        <v>893</v>
      </c>
      <c r="C107" s="23">
        <v>13733718.810000001</v>
      </c>
    </row>
    <row r="108" spans="1:3">
      <c r="A108">
        <v>14300151</v>
      </c>
      <c r="B108" t="s">
        <v>894</v>
      </c>
      <c r="C108" s="23">
        <v>1413588.22</v>
      </c>
    </row>
    <row r="109" spans="1:3">
      <c r="A109">
        <v>14300171</v>
      </c>
      <c r="B109" t="s">
        <v>355</v>
      </c>
      <c r="C109" s="23">
        <v>18453880.100000001</v>
      </c>
    </row>
    <row r="110" spans="1:3">
      <c r="A110">
        <v>14300241</v>
      </c>
      <c r="B110" t="s">
        <v>1703</v>
      </c>
      <c r="C110" s="23">
        <v>66500</v>
      </c>
    </row>
    <row r="111" spans="1:3">
      <c r="A111">
        <v>14300261</v>
      </c>
      <c r="B111" t="s">
        <v>210</v>
      </c>
      <c r="C111" s="23">
        <v>4476388.2</v>
      </c>
    </row>
    <row r="112" spans="1:3">
      <c r="A112">
        <v>14300333</v>
      </c>
      <c r="B112" t="s">
        <v>461</v>
      </c>
      <c r="C112" s="23">
        <v>55177.34</v>
      </c>
    </row>
    <row r="113" spans="1:3">
      <c r="A113">
        <v>14300341</v>
      </c>
      <c r="B113" t="s">
        <v>1647</v>
      </c>
      <c r="C113" s="23">
        <v>-1368.81</v>
      </c>
    </row>
    <row r="114" spans="1:3">
      <c r="A114">
        <v>14300703</v>
      </c>
      <c r="B114" t="s">
        <v>1611</v>
      </c>
      <c r="C114" s="23">
        <v>9535310.3699999992</v>
      </c>
    </row>
    <row r="115" spans="1:3">
      <c r="A115">
        <v>14300713</v>
      </c>
      <c r="B115" t="s">
        <v>1612</v>
      </c>
      <c r="C115" s="23">
        <v>25303.27</v>
      </c>
    </row>
    <row r="116" spans="1:3">
      <c r="A116">
        <v>14300733</v>
      </c>
      <c r="B116" t="s">
        <v>1613</v>
      </c>
      <c r="C116" s="23">
        <v>14747410.07</v>
      </c>
    </row>
    <row r="117" spans="1:3">
      <c r="A117">
        <v>14300743</v>
      </c>
      <c r="B117" t="s">
        <v>1614</v>
      </c>
      <c r="C117" s="23">
        <v>786838.25</v>
      </c>
    </row>
    <row r="118" spans="1:3">
      <c r="A118">
        <v>14300763</v>
      </c>
      <c r="B118" t="s">
        <v>1582</v>
      </c>
      <c r="C118" s="23">
        <v>156419.54999999999</v>
      </c>
    </row>
    <row r="119" spans="1:3">
      <c r="A119">
        <v>14300921</v>
      </c>
      <c r="B119" t="s">
        <v>446</v>
      </c>
      <c r="C119" s="23">
        <v>667342.82999999996</v>
      </c>
    </row>
    <row r="120" spans="1:3">
      <c r="A120">
        <v>14301022</v>
      </c>
      <c r="B120" t="s">
        <v>162</v>
      </c>
      <c r="C120" s="23">
        <v>5200332.82</v>
      </c>
    </row>
    <row r="121" spans="1:3">
      <c r="A121">
        <v>14301033</v>
      </c>
      <c r="B121" t="s">
        <v>1734</v>
      </c>
      <c r="C121" s="23">
        <v>15234.11</v>
      </c>
    </row>
    <row r="122" spans="1:3">
      <c r="A122">
        <v>14301041</v>
      </c>
      <c r="B122" t="s">
        <v>1792</v>
      </c>
      <c r="C122" s="23">
        <v>261545.05</v>
      </c>
    </row>
    <row r="123" spans="1:3">
      <c r="A123">
        <v>14400311</v>
      </c>
      <c r="B123" t="s">
        <v>1615</v>
      </c>
      <c r="C123" s="23">
        <v>-3996679.11</v>
      </c>
    </row>
    <row r="124" spans="1:3">
      <c r="A124">
        <v>14400312</v>
      </c>
      <c r="B124" t="s">
        <v>1616</v>
      </c>
      <c r="C124" s="23">
        <v>-1306919.18</v>
      </c>
    </row>
    <row r="125" spans="1:3">
      <c r="A125">
        <v>14400313</v>
      </c>
      <c r="B125" t="s">
        <v>1644</v>
      </c>
      <c r="C125" s="23">
        <v>-11182.97</v>
      </c>
    </row>
    <row r="126" spans="1:3">
      <c r="A126">
        <v>14400323</v>
      </c>
      <c r="B126" t="s">
        <v>1645</v>
      </c>
      <c r="C126">
        <v>-194.36</v>
      </c>
    </row>
    <row r="127" spans="1:3">
      <c r="A127">
        <v>14400343</v>
      </c>
      <c r="B127" t="s">
        <v>744</v>
      </c>
      <c r="C127" s="23">
        <v>-1370182.08</v>
      </c>
    </row>
    <row r="128" spans="1:3">
      <c r="A128">
        <v>14400353</v>
      </c>
      <c r="B128" t="s">
        <v>1617</v>
      </c>
      <c r="C128" s="23">
        <v>-786838.25</v>
      </c>
    </row>
    <row r="129" spans="1:3">
      <c r="A129">
        <v>14600000</v>
      </c>
      <c r="B129" t="s">
        <v>95</v>
      </c>
      <c r="C129" s="23">
        <v>440711.74</v>
      </c>
    </row>
    <row r="130" spans="1:3">
      <c r="A130">
        <v>15100021</v>
      </c>
      <c r="B130" t="s">
        <v>112</v>
      </c>
      <c r="C130" s="23">
        <v>3243216.69</v>
      </c>
    </row>
    <row r="131" spans="1:3">
      <c r="A131">
        <v>15100031</v>
      </c>
      <c r="B131" t="s">
        <v>9</v>
      </c>
      <c r="C131" s="23">
        <v>2653623.2200000002</v>
      </c>
    </row>
    <row r="132" spans="1:3">
      <c r="A132">
        <v>15100041</v>
      </c>
      <c r="B132" t="s">
        <v>605</v>
      </c>
      <c r="C132" s="23">
        <v>545925.99</v>
      </c>
    </row>
    <row r="133" spans="1:3">
      <c r="A133">
        <v>15100061</v>
      </c>
      <c r="B133" t="s">
        <v>462</v>
      </c>
      <c r="C133" s="23">
        <v>44707.59</v>
      </c>
    </row>
    <row r="134" spans="1:3">
      <c r="A134">
        <v>15100081</v>
      </c>
      <c r="B134" t="s">
        <v>606</v>
      </c>
      <c r="C134" s="23">
        <v>1587730.6</v>
      </c>
    </row>
    <row r="135" spans="1:3">
      <c r="A135">
        <v>15100091</v>
      </c>
      <c r="B135" t="s">
        <v>1189</v>
      </c>
      <c r="C135" s="23">
        <v>1783910.16</v>
      </c>
    </row>
    <row r="136" spans="1:3">
      <c r="A136">
        <v>15100101</v>
      </c>
      <c r="B136" t="s">
        <v>90</v>
      </c>
      <c r="C136" s="23">
        <v>4685610.72</v>
      </c>
    </row>
    <row r="137" spans="1:3">
      <c r="A137">
        <v>15100122</v>
      </c>
      <c r="B137" t="s">
        <v>217</v>
      </c>
      <c r="C137" s="23">
        <v>296599.96000000002</v>
      </c>
    </row>
    <row r="138" spans="1:3">
      <c r="A138">
        <v>15100181</v>
      </c>
      <c r="B138" t="s">
        <v>753</v>
      </c>
      <c r="C138" s="23">
        <v>176391.11</v>
      </c>
    </row>
    <row r="139" spans="1:3">
      <c r="A139">
        <v>15100211</v>
      </c>
      <c r="B139" t="s">
        <v>63</v>
      </c>
      <c r="C139" s="23">
        <v>154601.35</v>
      </c>
    </row>
    <row r="140" spans="1:3">
      <c r="A140">
        <v>15100221</v>
      </c>
      <c r="B140" t="s">
        <v>737</v>
      </c>
      <c r="C140" s="23">
        <v>1858150.13</v>
      </c>
    </row>
    <row r="141" spans="1:3">
      <c r="A141">
        <v>15100231</v>
      </c>
      <c r="B141" t="s">
        <v>738</v>
      </c>
      <c r="C141" s="23">
        <v>-85895.14</v>
      </c>
    </row>
    <row r="142" spans="1:3">
      <c r="A142">
        <v>15100271</v>
      </c>
      <c r="B142" t="s">
        <v>1535</v>
      </c>
      <c r="C142" s="23">
        <v>2780457.09</v>
      </c>
    </row>
    <row r="143" spans="1:3">
      <c r="A143">
        <v>15111001</v>
      </c>
      <c r="B143" t="s">
        <v>696</v>
      </c>
      <c r="C143" s="23">
        <v>252247.48</v>
      </c>
    </row>
    <row r="144" spans="1:3">
      <c r="A144">
        <v>15400023</v>
      </c>
      <c r="B144" t="s">
        <v>897</v>
      </c>
      <c r="C144" s="23">
        <v>10887355.529999999</v>
      </c>
    </row>
    <row r="145" spans="1:3">
      <c r="A145">
        <v>15400031</v>
      </c>
      <c r="B145" t="s">
        <v>600</v>
      </c>
      <c r="C145" s="23">
        <v>5183842.87</v>
      </c>
    </row>
    <row r="146" spans="1:3">
      <c r="A146">
        <v>15400033</v>
      </c>
      <c r="B146" t="s">
        <v>632</v>
      </c>
      <c r="C146" s="23">
        <v>-10898370.66</v>
      </c>
    </row>
    <row r="147" spans="1:3">
      <c r="A147">
        <v>15400041</v>
      </c>
      <c r="B147" t="s">
        <v>470</v>
      </c>
      <c r="C147" s="23">
        <v>3952874.79</v>
      </c>
    </row>
    <row r="148" spans="1:3">
      <c r="A148">
        <v>15400061</v>
      </c>
      <c r="B148" t="s">
        <v>636</v>
      </c>
      <c r="C148" s="23">
        <v>19040052.219999999</v>
      </c>
    </row>
    <row r="149" spans="1:3">
      <c r="A149">
        <v>15400101</v>
      </c>
      <c r="B149" t="s">
        <v>287</v>
      </c>
      <c r="C149" s="23">
        <v>35751140.619999997</v>
      </c>
    </row>
    <row r="150" spans="1:3">
      <c r="A150">
        <v>15400102</v>
      </c>
      <c r="B150" t="s">
        <v>288</v>
      </c>
      <c r="C150" s="23">
        <v>6245395.3300000001</v>
      </c>
    </row>
    <row r="151" spans="1:3">
      <c r="A151">
        <v>15400103</v>
      </c>
      <c r="B151" t="s">
        <v>638</v>
      </c>
      <c r="C151" s="23">
        <v>4106196.43</v>
      </c>
    </row>
    <row r="152" spans="1:3">
      <c r="A152">
        <v>15400181</v>
      </c>
      <c r="B152" t="s">
        <v>1505</v>
      </c>
      <c r="C152" s="23">
        <v>3788257.1</v>
      </c>
    </row>
    <row r="153" spans="1:3">
      <c r="A153">
        <v>15600003</v>
      </c>
      <c r="B153" t="s">
        <v>1797</v>
      </c>
      <c r="C153" s="23">
        <v>34475.660000000003</v>
      </c>
    </row>
    <row r="154" spans="1:3">
      <c r="A154">
        <v>15810001</v>
      </c>
      <c r="B154" t="s">
        <v>1965</v>
      </c>
      <c r="C154" s="23">
        <v>34267.199999999997</v>
      </c>
    </row>
    <row r="155" spans="1:3">
      <c r="A155">
        <v>16300023</v>
      </c>
      <c r="B155" t="s">
        <v>662</v>
      </c>
      <c r="C155" s="23">
        <v>3222878.41</v>
      </c>
    </row>
    <row r="156" spans="1:3">
      <c r="A156">
        <v>16300063</v>
      </c>
      <c r="B156" t="s">
        <v>663</v>
      </c>
      <c r="C156" s="23">
        <v>817505.7</v>
      </c>
    </row>
    <row r="157" spans="1:3">
      <c r="A157">
        <v>16300093</v>
      </c>
      <c r="B157" t="s">
        <v>637</v>
      </c>
      <c r="C157" s="23">
        <v>1057885.0900000001</v>
      </c>
    </row>
    <row r="158" spans="1:3">
      <c r="A158">
        <v>16410002</v>
      </c>
      <c r="B158" t="s">
        <v>679</v>
      </c>
      <c r="C158" s="23">
        <v>28369880.68</v>
      </c>
    </row>
    <row r="159" spans="1:3">
      <c r="A159">
        <v>16410012</v>
      </c>
      <c r="B159" t="s">
        <v>396</v>
      </c>
      <c r="C159" s="23">
        <v>4781113.24</v>
      </c>
    </row>
    <row r="160" spans="1:3">
      <c r="A160">
        <v>16410022</v>
      </c>
      <c r="B160" t="s">
        <v>138</v>
      </c>
      <c r="C160" s="23">
        <v>12857950.41</v>
      </c>
    </row>
    <row r="161" spans="1:3">
      <c r="A161">
        <v>16420002</v>
      </c>
      <c r="B161" t="s">
        <v>293</v>
      </c>
      <c r="C161" s="23">
        <v>576201.30000000005</v>
      </c>
    </row>
    <row r="162" spans="1:3">
      <c r="A162">
        <v>16420012</v>
      </c>
      <c r="B162" t="s">
        <v>38</v>
      </c>
      <c r="C162" s="23">
        <v>59007.42</v>
      </c>
    </row>
    <row r="163" spans="1:3">
      <c r="A163">
        <v>16500013</v>
      </c>
      <c r="B163" t="s">
        <v>294</v>
      </c>
      <c r="C163" s="23">
        <v>3901503.39</v>
      </c>
    </row>
    <row r="164" spans="1:3">
      <c r="A164">
        <v>16500063</v>
      </c>
      <c r="B164" t="s">
        <v>1034</v>
      </c>
      <c r="C164" s="23">
        <v>403094.08</v>
      </c>
    </row>
    <row r="165" spans="1:3">
      <c r="A165">
        <v>16500071</v>
      </c>
      <c r="B165" t="s">
        <v>1452</v>
      </c>
      <c r="C165" s="23">
        <v>128763.31</v>
      </c>
    </row>
    <row r="166" spans="1:3">
      <c r="A166">
        <v>16500083</v>
      </c>
      <c r="B166" t="s">
        <v>193</v>
      </c>
      <c r="C166" s="23">
        <v>899102.25</v>
      </c>
    </row>
    <row r="167" spans="1:3">
      <c r="A167">
        <v>16500123</v>
      </c>
      <c r="B167" t="s">
        <v>366</v>
      </c>
      <c r="C167" s="23">
        <v>2303806</v>
      </c>
    </row>
    <row r="168" spans="1:3">
      <c r="A168">
        <v>16500143</v>
      </c>
      <c r="B168" t="s">
        <v>1403</v>
      </c>
      <c r="C168" s="23">
        <v>196805.91</v>
      </c>
    </row>
    <row r="169" spans="1:3">
      <c r="A169">
        <v>16500153</v>
      </c>
      <c r="B169" t="s">
        <v>1361</v>
      </c>
      <c r="C169" s="23">
        <v>59874.12</v>
      </c>
    </row>
    <row r="170" spans="1:3">
      <c r="A170">
        <v>16500173</v>
      </c>
      <c r="B170" t="s">
        <v>1583</v>
      </c>
      <c r="C170" s="23">
        <v>11675.41</v>
      </c>
    </row>
    <row r="171" spans="1:3">
      <c r="A171">
        <v>16500183</v>
      </c>
      <c r="B171" t="s">
        <v>1594</v>
      </c>
      <c r="C171" s="23">
        <v>36756.589999999997</v>
      </c>
    </row>
    <row r="172" spans="1:3">
      <c r="A172">
        <v>16500251</v>
      </c>
      <c r="B172" t="s">
        <v>1531</v>
      </c>
      <c r="C172" s="23">
        <v>37659.26</v>
      </c>
    </row>
    <row r="173" spans="1:3">
      <c r="A173">
        <v>16500333</v>
      </c>
      <c r="B173" t="s">
        <v>579</v>
      </c>
      <c r="C173" s="23">
        <v>1502.65</v>
      </c>
    </row>
    <row r="174" spans="1:3">
      <c r="A174">
        <v>16500373</v>
      </c>
      <c r="B174" t="s">
        <v>230</v>
      </c>
      <c r="C174" s="23">
        <v>8072.79</v>
      </c>
    </row>
    <row r="175" spans="1:3">
      <c r="A175">
        <v>16500383</v>
      </c>
      <c r="B175" t="s">
        <v>1162</v>
      </c>
      <c r="C175" s="23">
        <v>1022244.1</v>
      </c>
    </row>
    <row r="176" spans="1:3">
      <c r="A176">
        <v>16500413</v>
      </c>
      <c r="B176" t="s">
        <v>1574</v>
      </c>
      <c r="C176" s="23">
        <v>446138.04</v>
      </c>
    </row>
    <row r="177" spans="1:3">
      <c r="A177">
        <v>16500443</v>
      </c>
      <c r="B177" t="s">
        <v>1350</v>
      </c>
      <c r="C177" s="23">
        <v>315117.73</v>
      </c>
    </row>
    <row r="178" spans="1:3">
      <c r="A178">
        <v>16500532</v>
      </c>
      <c r="B178" t="s">
        <v>1667</v>
      </c>
      <c r="C178" s="23">
        <v>1931525</v>
      </c>
    </row>
    <row r="179" spans="1:3">
      <c r="A179">
        <v>16500553</v>
      </c>
      <c r="B179" t="s">
        <v>819</v>
      </c>
      <c r="C179">
        <v>397.5</v>
      </c>
    </row>
    <row r="180" spans="1:3">
      <c r="A180">
        <v>16500563</v>
      </c>
      <c r="B180" t="s">
        <v>81</v>
      </c>
      <c r="C180" s="23">
        <v>146037.35</v>
      </c>
    </row>
    <row r="181" spans="1:3">
      <c r="A181">
        <v>16500591</v>
      </c>
      <c r="B181" t="s">
        <v>480</v>
      </c>
      <c r="C181" s="23">
        <v>135128.07999999999</v>
      </c>
    </row>
    <row r="182" spans="1:3">
      <c r="A182">
        <v>16500601</v>
      </c>
      <c r="B182" t="s">
        <v>465</v>
      </c>
      <c r="C182" s="23">
        <v>577302.85</v>
      </c>
    </row>
    <row r="183" spans="1:3">
      <c r="A183">
        <v>16500623</v>
      </c>
      <c r="B183" t="s">
        <v>260</v>
      </c>
      <c r="C183" s="23">
        <v>14863.87</v>
      </c>
    </row>
    <row r="184" spans="1:3">
      <c r="A184">
        <v>16500633</v>
      </c>
      <c r="B184" t="s">
        <v>1164</v>
      </c>
      <c r="C184" s="23">
        <v>1010086.9</v>
      </c>
    </row>
    <row r="185" spans="1:3">
      <c r="A185">
        <v>16500643</v>
      </c>
      <c r="B185" t="s">
        <v>1938</v>
      </c>
      <c r="C185" s="23">
        <v>87600</v>
      </c>
    </row>
    <row r="186" spans="1:3">
      <c r="A186">
        <v>16500651</v>
      </c>
      <c r="B186" t="s">
        <v>227</v>
      </c>
      <c r="C186" s="23">
        <v>843083.67</v>
      </c>
    </row>
    <row r="187" spans="1:3">
      <c r="A187">
        <v>16500661</v>
      </c>
      <c r="B187" t="s">
        <v>228</v>
      </c>
      <c r="C187" s="23">
        <v>1823957.18</v>
      </c>
    </row>
    <row r="188" spans="1:3">
      <c r="A188">
        <v>16500671</v>
      </c>
      <c r="B188" t="s">
        <v>229</v>
      </c>
      <c r="C188" s="23">
        <v>1981438.11</v>
      </c>
    </row>
    <row r="189" spans="1:3">
      <c r="A189">
        <v>16500681</v>
      </c>
      <c r="B189" t="s">
        <v>466</v>
      </c>
      <c r="C189" s="23">
        <v>30370.68</v>
      </c>
    </row>
    <row r="190" spans="1:3">
      <c r="A190">
        <v>16500683</v>
      </c>
      <c r="B190" t="s">
        <v>1706</v>
      </c>
      <c r="C190" s="23">
        <v>15330</v>
      </c>
    </row>
    <row r="191" spans="1:3">
      <c r="A191">
        <v>16500693</v>
      </c>
      <c r="B191" t="s">
        <v>1212</v>
      </c>
      <c r="C191" s="23">
        <v>428287.66</v>
      </c>
    </row>
    <row r="192" spans="1:3">
      <c r="A192">
        <v>16500703</v>
      </c>
      <c r="B192" t="s">
        <v>1229</v>
      </c>
      <c r="C192" s="23">
        <v>18165.330000000002</v>
      </c>
    </row>
    <row r="193" spans="1:3">
      <c r="A193">
        <v>16500731</v>
      </c>
      <c r="B193" t="s">
        <v>715</v>
      </c>
      <c r="C193" s="23">
        <v>1332915.57</v>
      </c>
    </row>
    <row r="194" spans="1:3">
      <c r="A194">
        <v>16500741</v>
      </c>
      <c r="B194" t="s">
        <v>716</v>
      </c>
      <c r="C194" s="23">
        <v>1494481.1</v>
      </c>
    </row>
    <row r="195" spans="1:3">
      <c r="A195">
        <v>16500743</v>
      </c>
      <c r="B195" t="s">
        <v>1231</v>
      </c>
      <c r="C195" s="23">
        <v>66113.13</v>
      </c>
    </row>
    <row r="196" spans="1:3">
      <c r="A196">
        <v>16500753</v>
      </c>
      <c r="B196" t="s">
        <v>1232</v>
      </c>
      <c r="C196" s="23">
        <v>308924.84000000003</v>
      </c>
    </row>
    <row r="197" spans="1:3">
      <c r="A197">
        <v>16500763</v>
      </c>
      <c r="B197" t="s">
        <v>1720</v>
      </c>
      <c r="C197" s="23">
        <v>180893.71</v>
      </c>
    </row>
    <row r="198" spans="1:3">
      <c r="A198">
        <v>16500783</v>
      </c>
      <c r="B198" t="s">
        <v>1466</v>
      </c>
      <c r="C198" s="23">
        <v>77259.09</v>
      </c>
    </row>
    <row r="199" spans="1:3">
      <c r="A199">
        <v>16500881</v>
      </c>
      <c r="B199" t="s">
        <v>1098</v>
      </c>
      <c r="C199" s="23">
        <v>750000</v>
      </c>
    </row>
    <row r="200" spans="1:3">
      <c r="A200">
        <v>16500893</v>
      </c>
      <c r="B200" t="s">
        <v>1454</v>
      </c>
      <c r="C200" s="23">
        <v>113688.12</v>
      </c>
    </row>
    <row r="201" spans="1:3">
      <c r="A201">
        <v>16500901</v>
      </c>
      <c r="B201" t="s">
        <v>1356</v>
      </c>
      <c r="C201" s="23">
        <v>183311.69</v>
      </c>
    </row>
    <row r="202" spans="1:3">
      <c r="A202">
        <v>16500911</v>
      </c>
      <c r="B202" t="s">
        <v>1523</v>
      </c>
      <c r="C202" s="23">
        <v>245464</v>
      </c>
    </row>
    <row r="203" spans="1:3">
      <c r="A203">
        <v>16501003</v>
      </c>
      <c r="B203" t="s">
        <v>647</v>
      </c>
      <c r="C203" s="23">
        <v>37070</v>
      </c>
    </row>
    <row r="204" spans="1:3">
      <c r="A204">
        <v>16501013</v>
      </c>
      <c r="B204" t="s">
        <v>1990</v>
      </c>
      <c r="C204" s="23">
        <v>641218.46</v>
      </c>
    </row>
    <row r="205" spans="1:3">
      <c r="A205">
        <v>16501051</v>
      </c>
      <c r="B205" t="s">
        <v>1532</v>
      </c>
      <c r="C205" s="23">
        <v>294016.59999999998</v>
      </c>
    </row>
    <row r="206" spans="1:3">
      <c r="A206">
        <v>16501083</v>
      </c>
      <c r="B206" t="s">
        <v>1529</v>
      </c>
      <c r="C206" s="23">
        <v>29851.17</v>
      </c>
    </row>
    <row r="207" spans="1:3">
      <c r="A207">
        <v>16501103</v>
      </c>
      <c r="B207" t="s">
        <v>1704</v>
      </c>
      <c r="C207" s="23">
        <v>70098.259999999995</v>
      </c>
    </row>
    <row r="208" spans="1:3">
      <c r="A208">
        <v>16502003</v>
      </c>
      <c r="B208" t="s">
        <v>1707</v>
      </c>
      <c r="C208" s="23">
        <v>11983.68</v>
      </c>
    </row>
    <row r="209" spans="1:3">
      <c r="A209">
        <v>16502013</v>
      </c>
      <c r="B209" t="s">
        <v>1788</v>
      </c>
      <c r="C209" s="23">
        <v>97870.74</v>
      </c>
    </row>
    <row r="210" spans="1:3">
      <c r="A210">
        <v>16502023</v>
      </c>
      <c r="B210" t="s">
        <v>1725</v>
      </c>
      <c r="C210" s="23">
        <v>92188.74</v>
      </c>
    </row>
    <row r="211" spans="1:3">
      <c r="A211">
        <v>16502033</v>
      </c>
      <c r="B211" t="s">
        <v>1766</v>
      </c>
      <c r="C211" s="23">
        <v>60000</v>
      </c>
    </row>
    <row r="212" spans="1:3">
      <c r="A212">
        <v>16502083</v>
      </c>
      <c r="B212" t="s">
        <v>1852</v>
      </c>
      <c r="C212" s="23">
        <v>76463.83</v>
      </c>
    </row>
    <row r="213" spans="1:3">
      <c r="A213">
        <v>16502093</v>
      </c>
      <c r="B213" t="s">
        <v>1886</v>
      </c>
      <c r="C213" s="23">
        <v>27112.93</v>
      </c>
    </row>
    <row r="214" spans="1:3">
      <c r="A214">
        <v>16502103</v>
      </c>
      <c r="B214" t="s">
        <v>1895</v>
      </c>
      <c r="C214" s="23">
        <v>65134.25</v>
      </c>
    </row>
    <row r="215" spans="1:3">
      <c r="A215">
        <v>16502113</v>
      </c>
      <c r="B215" t="s">
        <v>1911</v>
      </c>
      <c r="C215" s="23">
        <v>58685.17</v>
      </c>
    </row>
    <row r="216" spans="1:3">
      <c r="A216">
        <v>16504003</v>
      </c>
      <c r="B216" t="s">
        <v>1730</v>
      </c>
      <c r="C216" s="23">
        <v>42157.5</v>
      </c>
    </row>
    <row r="217" spans="1:3">
      <c r="A217">
        <v>16504013</v>
      </c>
      <c r="B217" t="s">
        <v>1789</v>
      </c>
      <c r="C217" s="23">
        <v>89714.9</v>
      </c>
    </row>
    <row r="218" spans="1:3">
      <c r="A218">
        <v>16504033</v>
      </c>
      <c r="B218" t="s">
        <v>1767</v>
      </c>
      <c r="C218" s="23">
        <v>155000</v>
      </c>
    </row>
    <row r="219" spans="1:3">
      <c r="A219">
        <v>16504043</v>
      </c>
      <c r="B219" t="s">
        <v>1938</v>
      </c>
      <c r="C219" s="23">
        <v>153300</v>
      </c>
    </row>
    <row r="220" spans="1:3">
      <c r="A220">
        <v>17300001</v>
      </c>
      <c r="B220" t="s">
        <v>1393</v>
      </c>
      <c r="C220" s="23">
        <v>96301025.180000007</v>
      </c>
    </row>
    <row r="221" spans="1:3">
      <c r="A221">
        <v>17300002</v>
      </c>
      <c r="B221" t="s">
        <v>932</v>
      </c>
      <c r="C221" s="23">
        <v>71737892.870000005</v>
      </c>
    </row>
    <row r="222" spans="1:3">
      <c r="A222">
        <v>17500001</v>
      </c>
      <c r="B222" t="s">
        <v>1477</v>
      </c>
      <c r="C222" s="23">
        <v>3217133.17</v>
      </c>
    </row>
    <row r="223" spans="1:3">
      <c r="A223">
        <v>17500002</v>
      </c>
      <c r="B223" t="s">
        <v>1478</v>
      </c>
      <c r="C223" s="23">
        <v>17961128.370000001</v>
      </c>
    </row>
    <row r="224" spans="1:3">
      <c r="A224">
        <v>17500011</v>
      </c>
      <c r="B224" t="s">
        <v>1479</v>
      </c>
      <c r="C224" s="23">
        <v>1604997.92</v>
      </c>
    </row>
    <row r="225" spans="1:3">
      <c r="A225">
        <v>17500012</v>
      </c>
      <c r="B225" t="s">
        <v>1480</v>
      </c>
      <c r="C225" s="23">
        <v>1565485.72</v>
      </c>
    </row>
    <row r="226" spans="1:3">
      <c r="A226">
        <v>18100003</v>
      </c>
      <c r="B226" t="s">
        <v>501</v>
      </c>
      <c r="C226" s="23">
        <v>349046.08</v>
      </c>
    </row>
    <row r="227" spans="1:3">
      <c r="A227">
        <v>18100093</v>
      </c>
      <c r="B227" t="s">
        <v>105</v>
      </c>
      <c r="C227" s="23">
        <v>53379.360000000001</v>
      </c>
    </row>
    <row r="228" spans="1:3">
      <c r="A228">
        <v>18100203</v>
      </c>
      <c r="B228" t="s">
        <v>1031</v>
      </c>
      <c r="C228" s="23">
        <v>1674512.3</v>
      </c>
    </row>
    <row r="229" spans="1:3">
      <c r="A229">
        <v>18100223</v>
      </c>
      <c r="B229" t="s">
        <v>1659</v>
      </c>
      <c r="C229" s="23">
        <v>1337202.6399999999</v>
      </c>
    </row>
    <row r="230" spans="1:3">
      <c r="A230">
        <v>18100233</v>
      </c>
      <c r="B230" t="s">
        <v>1660</v>
      </c>
      <c r="C230" s="23">
        <v>225979.95</v>
      </c>
    </row>
    <row r="231" spans="1:3">
      <c r="A231">
        <v>18100473</v>
      </c>
      <c r="B231" t="s">
        <v>659</v>
      </c>
      <c r="C231" s="23">
        <v>1306853.6399999999</v>
      </c>
    </row>
    <row r="232" spans="1:3">
      <c r="A232">
        <v>18100493</v>
      </c>
      <c r="B232" t="s">
        <v>347</v>
      </c>
      <c r="C232" s="23">
        <v>451784.21</v>
      </c>
    </row>
    <row r="233" spans="1:3">
      <c r="A233">
        <v>18100663</v>
      </c>
      <c r="B233" t="s">
        <v>1573</v>
      </c>
      <c r="C233" s="23">
        <v>1081999.99</v>
      </c>
    </row>
    <row r="234" spans="1:3">
      <c r="A234">
        <v>18100673</v>
      </c>
      <c r="B234" t="s">
        <v>1575</v>
      </c>
      <c r="C234" s="23">
        <v>1923435.08</v>
      </c>
    </row>
    <row r="235" spans="1:3">
      <c r="A235">
        <v>18100923</v>
      </c>
      <c r="B235" t="s">
        <v>1319</v>
      </c>
      <c r="C235" s="23">
        <v>2327285.46</v>
      </c>
    </row>
    <row r="236" spans="1:3">
      <c r="A236">
        <v>18100933</v>
      </c>
      <c r="B236" t="s">
        <v>1320</v>
      </c>
      <c r="C236" s="23">
        <v>471594.98</v>
      </c>
    </row>
    <row r="237" spans="1:3">
      <c r="A237">
        <v>18100973</v>
      </c>
      <c r="B237" t="s">
        <v>83</v>
      </c>
      <c r="C237" s="23">
        <v>274381.2</v>
      </c>
    </row>
    <row r="238" spans="1:3">
      <c r="A238">
        <v>18100993</v>
      </c>
      <c r="B238" t="s">
        <v>980</v>
      </c>
      <c r="C238" s="23">
        <v>90790.75</v>
      </c>
    </row>
    <row r="239" spans="1:3">
      <c r="A239">
        <v>18101023</v>
      </c>
      <c r="B239" t="s">
        <v>567</v>
      </c>
      <c r="C239" s="23">
        <v>1816911.16</v>
      </c>
    </row>
    <row r="240" spans="1:3">
      <c r="A240">
        <v>18101033</v>
      </c>
      <c r="B240" t="s">
        <v>656</v>
      </c>
      <c r="C240" s="23">
        <v>2126691.67</v>
      </c>
    </row>
    <row r="241" spans="1:3">
      <c r="A241">
        <v>18101053</v>
      </c>
      <c r="B241" t="s">
        <v>1037</v>
      </c>
      <c r="C241" s="23">
        <v>1051386.76</v>
      </c>
    </row>
    <row r="242" spans="1:3">
      <c r="A242">
        <v>18101083</v>
      </c>
      <c r="B242" t="s">
        <v>507</v>
      </c>
      <c r="C242" s="23">
        <v>826709.27</v>
      </c>
    </row>
    <row r="243" spans="1:3">
      <c r="A243">
        <v>18101093</v>
      </c>
      <c r="B243" t="s">
        <v>508</v>
      </c>
      <c r="C243" s="23">
        <v>636925.48</v>
      </c>
    </row>
    <row r="244" spans="1:3">
      <c r="A244">
        <v>18101113</v>
      </c>
      <c r="B244" t="s">
        <v>886</v>
      </c>
      <c r="C244" s="23">
        <v>2928477.51</v>
      </c>
    </row>
    <row r="245" spans="1:3">
      <c r="A245">
        <v>18101123</v>
      </c>
      <c r="B245" t="s">
        <v>1156</v>
      </c>
      <c r="C245" s="23">
        <v>2839797.41</v>
      </c>
    </row>
    <row r="246" spans="1:3">
      <c r="A246">
        <v>18101133</v>
      </c>
      <c r="B246" t="s">
        <v>1157</v>
      </c>
      <c r="C246" s="23">
        <v>2199200.6800000002</v>
      </c>
    </row>
    <row r="247" spans="1:3">
      <c r="A247">
        <v>18101143</v>
      </c>
      <c r="B247" t="s">
        <v>1221</v>
      </c>
      <c r="C247" s="23">
        <v>2693652.57</v>
      </c>
    </row>
    <row r="248" spans="1:3">
      <c r="A248">
        <v>18210231</v>
      </c>
      <c r="B248" t="s">
        <v>960</v>
      </c>
      <c r="C248" s="23">
        <v>30510829</v>
      </c>
    </row>
    <row r="249" spans="1:3">
      <c r="A249">
        <v>18210261</v>
      </c>
      <c r="B249" t="s">
        <v>1196</v>
      </c>
      <c r="C249" s="23">
        <v>50185.88</v>
      </c>
    </row>
    <row r="250" spans="1:3">
      <c r="A250">
        <v>18210281</v>
      </c>
      <c r="B250" t="s">
        <v>1353</v>
      </c>
      <c r="C250" s="23">
        <v>60295490.299999997</v>
      </c>
    </row>
    <row r="251" spans="1:3">
      <c r="A251">
        <v>18210291</v>
      </c>
      <c r="B251" t="s">
        <v>1421</v>
      </c>
      <c r="C251" s="23">
        <v>9994141.7699999996</v>
      </c>
    </row>
    <row r="252" spans="1:3">
      <c r="A252">
        <v>18210301</v>
      </c>
      <c r="B252" t="s">
        <v>1940</v>
      </c>
      <c r="C252" s="23">
        <v>17973018.84</v>
      </c>
    </row>
    <row r="253" spans="1:3">
      <c r="A253">
        <v>18220011</v>
      </c>
      <c r="B253" t="s">
        <v>235</v>
      </c>
      <c r="C253" s="23">
        <v>65708856.939999998</v>
      </c>
    </row>
    <row r="254" spans="1:3">
      <c r="A254">
        <v>18220021</v>
      </c>
      <c r="B254" t="s">
        <v>592</v>
      </c>
      <c r="C254" s="23">
        <v>744794.53</v>
      </c>
    </row>
    <row r="255" spans="1:3">
      <c r="A255">
        <v>18220031</v>
      </c>
      <c r="B255" t="s">
        <v>113</v>
      </c>
      <c r="C255" s="23">
        <v>-18818583.699999999</v>
      </c>
    </row>
    <row r="256" spans="1:3">
      <c r="A256">
        <v>18220041</v>
      </c>
      <c r="B256" t="s">
        <v>678</v>
      </c>
      <c r="C256" s="23">
        <v>-16379442.74</v>
      </c>
    </row>
    <row r="257" spans="1:3">
      <c r="A257">
        <v>18220061</v>
      </c>
      <c r="B257" t="s">
        <v>777</v>
      </c>
      <c r="C257" s="23">
        <v>-30211680.609999999</v>
      </c>
    </row>
    <row r="258" spans="1:3">
      <c r="A258">
        <v>18220091</v>
      </c>
      <c r="B258" t="s">
        <v>1343</v>
      </c>
      <c r="C258" s="23">
        <v>482536.03</v>
      </c>
    </row>
    <row r="259" spans="1:3">
      <c r="A259">
        <v>18220101</v>
      </c>
      <c r="B259" t="s">
        <v>1953</v>
      </c>
      <c r="C259" s="23">
        <v>14007694</v>
      </c>
    </row>
    <row r="260" spans="1:3">
      <c r="A260">
        <v>18230002</v>
      </c>
      <c r="B260" t="s">
        <v>0</v>
      </c>
      <c r="C260" s="23">
        <v>561967.86</v>
      </c>
    </row>
    <row r="261" spans="1:3">
      <c r="A261">
        <v>18230021</v>
      </c>
      <c r="B261" t="s">
        <v>301</v>
      </c>
      <c r="C261" s="23">
        <v>99335153.060000002</v>
      </c>
    </row>
    <row r="262" spans="1:3">
      <c r="A262">
        <v>18230031</v>
      </c>
      <c r="B262" t="s">
        <v>680</v>
      </c>
      <c r="C262" s="23">
        <v>53708794.140000001</v>
      </c>
    </row>
    <row r="263" spans="1:3">
      <c r="A263">
        <v>18230032</v>
      </c>
      <c r="B263" t="s">
        <v>436</v>
      </c>
      <c r="C263" s="23">
        <v>11888463.119999999</v>
      </c>
    </row>
    <row r="264" spans="1:3">
      <c r="A264">
        <v>18230041</v>
      </c>
      <c r="B264" t="s">
        <v>385</v>
      </c>
      <c r="C264" s="23">
        <v>21589277</v>
      </c>
    </row>
    <row r="265" spans="1:3">
      <c r="A265">
        <v>18230042</v>
      </c>
      <c r="B265" t="s">
        <v>911</v>
      </c>
      <c r="C265" s="23">
        <v>-6415825.9299999997</v>
      </c>
    </row>
    <row r="266" spans="1:3">
      <c r="A266">
        <v>18230051</v>
      </c>
      <c r="B266" t="s">
        <v>386</v>
      </c>
      <c r="C266" s="23">
        <v>-16141552.35</v>
      </c>
    </row>
    <row r="267" spans="1:3">
      <c r="A267">
        <v>18230061</v>
      </c>
      <c r="B267" t="s">
        <v>330</v>
      </c>
      <c r="C267" s="23">
        <v>1316449</v>
      </c>
    </row>
    <row r="268" spans="1:3">
      <c r="A268">
        <v>18230071</v>
      </c>
      <c r="B268" t="s">
        <v>515</v>
      </c>
      <c r="C268" s="23">
        <v>113632921</v>
      </c>
    </row>
    <row r="269" spans="1:3">
      <c r="A269">
        <v>18230081</v>
      </c>
      <c r="B269" t="s">
        <v>497</v>
      </c>
      <c r="C269" s="23">
        <v>-104816462.98999999</v>
      </c>
    </row>
    <row r="270" spans="1:3">
      <c r="A270">
        <v>18230281</v>
      </c>
      <c r="B270" t="s">
        <v>62</v>
      </c>
      <c r="C270" s="23">
        <v>1828298</v>
      </c>
    </row>
    <row r="271" spans="1:3">
      <c r="A271">
        <v>18230291</v>
      </c>
      <c r="B271" t="s">
        <v>820</v>
      </c>
      <c r="C271" s="23">
        <v>-1828298</v>
      </c>
    </row>
    <row r="272" spans="1:3">
      <c r="A272">
        <v>18230311</v>
      </c>
      <c r="B272" t="s">
        <v>850</v>
      </c>
      <c r="C272" s="23">
        <v>30000</v>
      </c>
    </row>
    <row r="273" spans="1:3">
      <c r="A273">
        <v>18230351</v>
      </c>
      <c r="B273" t="s">
        <v>102</v>
      </c>
      <c r="C273" s="23">
        <v>119315771.41</v>
      </c>
    </row>
    <row r="274" spans="1:3">
      <c r="A274">
        <v>18230401</v>
      </c>
      <c r="B274" t="s">
        <v>1368</v>
      </c>
      <c r="C274" s="23">
        <v>13262.01</v>
      </c>
    </row>
    <row r="275" spans="1:3">
      <c r="A275">
        <v>18230621</v>
      </c>
      <c r="B275" t="s">
        <v>694</v>
      </c>
      <c r="C275" s="23">
        <v>-66070329.780000001</v>
      </c>
    </row>
    <row r="276" spans="1:3">
      <c r="A276">
        <v>18230631</v>
      </c>
      <c r="B276" t="s">
        <v>1032</v>
      </c>
      <c r="C276" s="23">
        <v>94351520.689999998</v>
      </c>
    </row>
    <row r="277" spans="1:3">
      <c r="A277">
        <v>18230691</v>
      </c>
      <c r="B277" t="s">
        <v>697</v>
      </c>
      <c r="C277" s="23">
        <v>-474402.14</v>
      </c>
    </row>
    <row r="278" spans="1:3">
      <c r="A278">
        <v>18230711</v>
      </c>
      <c r="B278" t="s">
        <v>523</v>
      </c>
      <c r="C278" s="23">
        <v>29551324</v>
      </c>
    </row>
    <row r="279" spans="1:3">
      <c r="A279">
        <v>18230721</v>
      </c>
      <c r="B279" t="s">
        <v>524</v>
      </c>
      <c r="C279" s="23">
        <v>-29551324</v>
      </c>
    </row>
    <row r="280" spans="1:3">
      <c r="A280">
        <v>18230731</v>
      </c>
      <c r="B280" t="s">
        <v>984</v>
      </c>
      <c r="C280" s="23">
        <v>9957561</v>
      </c>
    </row>
    <row r="281" spans="1:3">
      <c r="A281">
        <v>18230741</v>
      </c>
      <c r="B281" t="s">
        <v>110</v>
      </c>
      <c r="C281" s="23">
        <v>-9957561</v>
      </c>
    </row>
    <row r="282" spans="1:3">
      <c r="A282">
        <v>18230751</v>
      </c>
      <c r="B282" t="s">
        <v>132</v>
      </c>
      <c r="C282" s="23">
        <v>-12375488</v>
      </c>
    </row>
    <row r="283" spans="1:3">
      <c r="A283">
        <v>18230761</v>
      </c>
      <c r="B283" t="s">
        <v>133</v>
      </c>
      <c r="C283" s="23">
        <v>12375488</v>
      </c>
    </row>
    <row r="284" spans="1:3">
      <c r="A284">
        <v>18230771</v>
      </c>
      <c r="B284" t="s">
        <v>464</v>
      </c>
      <c r="C284" s="23">
        <v>731106</v>
      </c>
    </row>
    <row r="285" spans="1:3">
      <c r="A285">
        <v>18230781</v>
      </c>
      <c r="B285" t="s">
        <v>410</v>
      </c>
      <c r="C285" s="23">
        <v>-731106</v>
      </c>
    </row>
    <row r="286" spans="1:3">
      <c r="A286">
        <v>18230791</v>
      </c>
      <c r="B286" t="s">
        <v>182</v>
      </c>
      <c r="C286" s="23">
        <v>3858376</v>
      </c>
    </row>
    <row r="287" spans="1:3">
      <c r="A287">
        <v>18230811</v>
      </c>
      <c r="B287" t="s">
        <v>901</v>
      </c>
      <c r="C287" s="23">
        <v>-671033</v>
      </c>
    </row>
    <row r="288" spans="1:3">
      <c r="A288">
        <v>18230821</v>
      </c>
      <c r="B288" t="s">
        <v>902</v>
      </c>
      <c r="C288" s="23">
        <v>671033</v>
      </c>
    </row>
    <row r="289" spans="1:3">
      <c r="A289">
        <v>18230831</v>
      </c>
      <c r="B289" t="s">
        <v>798</v>
      </c>
      <c r="C289" s="23">
        <v>-30212669</v>
      </c>
    </row>
    <row r="290" spans="1:3">
      <c r="A290">
        <v>18230841</v>
      </c>
      <c r="B290" t="s">
        <v>377</v>
      </c>
      <c r="C290" s="23">
        <v>30212669</v>
      </c>
    </row>
    <row r="291" spans="1:3">
      <c r="A291">
        <v>18230851</v>
      </c>
      <c r="B291" t="s">
        <v>613</v>
      </c>
      <c r="C291" s="23">
        <v>-1764924</v>
      </c>
    </row>
    <row r="292" spans="1:3">
      <c r="A292">
        <v>18230861</v>
      </c>
      <c r="B292" t="s">
        <v>614</v>
      </c>
      <c r="C292" s="23">
        <v>1764924</v>
      </c>
    </row>
    <row r="293" spans="1:3">
      <c r="A293">
        <v>18230871</v>
      </c>
      <c r="B293" t="s">
        <v>84</v>
      </c>
      <c r="C293" s="23">
        <v>30270096</v>
      </c>
    </row>
    <row r="294" spans="1:3">
      <c r="A294">
        <v>18230881</v>
      </c>
      <c r="B294" t="s">
        <v>85</v>
      </c>
      <c r="C294" s="23">
        <v>-30270096</v>
      </c>
    </row>
    <row r="295" spans="1:3">
      <c r="A295">
        <v>18230891</v>
      </c>
      <c r="B295" t="s">
        <v>481</v>
      </c>
      <c r="C295" s="23">
        <v>36163528</v>
      </c>
    </row>
    <row r="296" spans="1:3">
      <c r="A296">
        <v>18230971</v>
      </c>
      <c r="B296" t="s">
        <v>756</v>
      </c>
      <c r="C296" s="23">
        <v>2749643.08</v>
      </c>
    </row>
    <row r="297" spans="1:3">
      <c r="A297">
        <v>18230981</v>
      </c>
      <c r="B297" t="s">
        <v>483</v>
      </c>
      <c r="C297" s="23">
        <v>-36163528</v>
      </c>
    </row>
    <row r="298" spans="1:3">
      <c r="A298">
        <v>18231051</v>
      </c>
      <c r="B298" t="s">
        <v>1206</v>
      </c>
      <c r="C298" s="23">
        <v>-34827817</v>
      </c>
    </row>
    <row r="299" spans="1:3">
      <c r="A299">
        <v>18231061</v>
      </c>
      <c r="B299" t="s">
        <v>1207</v>
      </c>
      <c r="C299" s="23">
        <v>34827817</v>
      </c>
    </row>
    <row r="300" spans="1:3">
      <c r="A300">
        <v>18231081</v>
      </c>
      <c r="B300" t="s">
        <v>1351</v>
      </c>
      <c r="C300" s="23">
        <v>-25644564</v>
      </c>
    </row>
    <row r="301" spans="1:3">
      <c r="A301">
        <v>18231091</v>
      </c>
      <c r="B301" t="s">
        <v>1352</v>
      </c>
      <c r="C301" s="23">
        <v>25644564</v>
      </c>
    </row>
    <row r="302" spans="1:3">
      <c r="A302">
        <v>18231141</v>
      </c>
      <c r="B302" t="s">
        <v>1577</v>
      </c>
      <c r="C302" s="23">
        <v>-37811937</v>
      </c>
    </row>
    <row r="303" spans="1:3">
      <c r="A303">
        <v>18231151</v>
      </c>
      <c r="B303" t="s">
        <v>1578</v>
      </c>
      <c r="C303" s="23">
        <v>37811937</v>
      </c>
    </row>
    <row r="304" spans="1:3">
      <c r="A304">
        <v>18231161</v>
      </c>
      <c r="B304" t="s">
        <v>1824</v>
      </c>
      <c r="C304" s="23">
        <v>40127111</v>
      </c>
    </row>
    <row r="305" spans="1:3">
      <c r="A305">
        <v>18231171</v>
      </c>
      <c r="B305" t="s">
        <v>1825</v>
      </c>
      <c r="C305" s="23">
        <v>-40127111</v>
      </c>
    </row>
    <row r="306" spans="1:3">
      <c r="A306">
        <v>18232221</v>
      </c>
      <c r="B306" t="s">
        <v>851</v>
      </c>
      <c r="C306" s="23">
        <v>200000</v>
      </c>
    </row>
    <row r="307" spans="1:3">
      <c r="A307">
        <v>18232251</v>
      </c>
      <c r="B307" t="s">
        <v>852</v>
      </c>
      <c r="C307" s="23">
        <v>2140681.11</v>
      </c>
    </row>
    <row r="308" spans="1:3">
      <c r="A308">
        <v>18232261</v>
      </c>
      <c r="B308" t="s">
        <v>887</v>
      </c>
      <c r="C308" s="23">
        <v>200000</v>
      </c>
    </row>
    <row r="309" spans="1:3">
      <c r="A309">
        <v>18232271</v>
      </c>
      <c r="B309" t="s">
        <v>853</v>
      </c>
      <c r="C309" s="23">
        <v>93740.17</v>
      </c>
    </row>
    <row r="310" spans="1:3">
      <c r="A310">
        <v>18232301</v>
      </c>
      <c r="B310" t="s">
        <v>1422</v>
      </c>
      <c r="C310" s="23">
        <v>73009213.370000005</v>
      </c>
    </row>
    <row r="311" spans="1:3">
      <c r="A311">
        <v>18232311</v>
      </c>
      <c r="B311" t="s">
        <v>1423</v>
      </c>
      <c r="C311" s="23">
        <v>15431664</v>
      </c>
    </row>
    <row r="312" spans="1:3">
      <c r="A312">
        <v>18232321</v>
      </c>
      <c r="B312" t="s">
        <v>1424</v>
      </c>
      <c r="C312" s="23">
        <v>2499999.83</v>
      </c>
    </row>
    <row r="313" spans="1:3">
      <c r="A313">
        <v>18232331</v>
      </c>
      <c r="B313" t="s">
        <v>1435</v>
      </c>
      <c r="C313" s="23">
        <v>5999506.6200000001</v>
      </c>
    </row>
    <row r="314" spans="1:3">
      <c r="A314">
        <v>18233061</v>
      </c>
      <c r="B314" t="s">
        <v>854</v>
      </c>
      <c r="C314" s="23">
        <v>20000</v>
      </c>
    </row>
    <row r="315" spans="1:3">
      <c r="A315">
        <v>18233091</v>
      </c>
      <c r="B315" t="s">
        <v>855</v>
      </c>
      <c r="C315" s="23">
        <v>198092.16</v>
      </c>
    </row>
    <row r="316" spans="1:3">
      <c r="A316">
        <v>18235521</v>
      </c>
      <c r="B316" t="s">
        <v>1108</v>
      </c>
      <c r="C316" s="23">
        <v>29405542.879999999</v>
      </c>
    </row>
    <row r="317" spans="1:3">
      <c r="A317">
        <v>18236021</v>
      </c>
      <c r="B317" t="s">
        <v>11</v>
      </c>
      <c r="C317" s="23">
        <v>15256064.07</v>
      </c>
    </row>
    <row r="318" spans="1:3">
      <c r="A318">
        <v>18236031</v>
      </c>
      <c r="B318" t="s">
        <v>12</v>
      </c>
      <c r="C318" s="23">
        <v>2873005.76</v>
      </c>
    </row>
    <row r="319" spans="1:3">
      <c r="A319">
        <v>18236041</v>
      </c>
      <c r="B319" t="s">
        <v>13</v>
      </c>
      <c r="C319" s="23">
        <v>-228709.77</v>
      </c>
    </row>
    <row r="320" spans="1:3">
      <c r="A320">
        <v>18236051</v>
      </c>
      <c r="B320" t="s">
        <v>657</v>
      </c>
      <c r="C320" s="23">
        <v>107024.51</v>
      </c>
    </row>
    <row r="321" spans="1:3">
      <c r="A321">
        <v>18236061</v>
      </c>
      <c r="B321" t="s">
        <v>155</v>
      </c>
      <c r="C321" s="23">
        <v>1031542.85</v>
      </c>
    </row>
    <row r="322" spans="1:3">
      <c r="A322">
        <v>18236071</v>
      </c>
      <c r="B322" t="s">
        <v>156</v>
      </c>
      <c r="C322" s="23">
        <v>671052.84</v>
      </c>
    </row>
    <row r="323" spans="1:3">
      <c r="A323">
        <v>18236091</v>
      </c>
      <c r="B323" t="s">
        <v>757</v>
      </c>
      <c r="C323" s="23">
        <v>-102739.3</v>
      </c>
    </row>
    <row r="324" spans="1:3">
      <c r="A324">
        <v>18236101</v>
      </c>
      <c r="B324" t="s">
        <v>779</v>
      </c>
      <c r="C324" s="23">
        <v>3769772.47</v>
      </c>
    </row>
    <row r="325" spans="1:3">
      <c r="A325">
        <v>18236111</v>
      </c>
      <c r="B325" t="s">
        <v>1844</v>
      </c>
      <c r="C325" s="23">
        <v>-24231.48</v>
      </c>
    </row>
    <row r="326" spans="1:3">
      <c r="A326">
        <v>18237112</v>
      </c>
      <c r="B326" t="s">
        <v>331</v>
      </c>
      <c r="C326" s="23">
        <v>279321.2</v>
      </c>
    </row>
    <row r="327" spans="1:3">
      <c r="A327">
        <v>18237122</v>
      </c>
      <c r="B327" t="s">
        <v>512</v>
      </c>
      <c r="C327" s="23">
        <v>169602.13</v>
      </c>
    </row>
    <row r="328" spans="1:3">
      <c r="A328">
        <v>18237132</v>
      </c>
      <c r="B328" t="s">
        <v>20</v>
      </c>
      <c r="C328" s="23">
        <v>133750.43</v>
      </c>
    </row>
    <row r="329" spans="1:3">
      <c r="A329">
        <v>18237142</v>
      </c>
      <c r="B329" t="s">
        <v>21</v>
      </c>
      <c r="C329" s="23">
        <v>53995.63</v>
      </c>
    </row>
    <row r="330" spans="1:3">
      <c r="A330">
        <v>18237152</v>
      </c>
      <c r="B330" t="s">
        <v>154</v>
      </c>
      <c r="C330" s="23">
        <v>67987.45</v>
      </c>
    </row>
    <row r="331" spans="1:3">
      <c r="A331">
        <v>18238031</v>
      </c>
      <c r="B331" t="s">
        <v>1693</v>
      </c>
      <c r="C331" s="23">
        <v>3524075.13</v>
      </c>
    </row>
    <row r="332" spans="1:3">
      <c r="A332">
        <v>18238032</v>
      </c>
      <c r="B332" t="s">
        <v>1693</v>
      </c>
      <c r="C332" s="23">
        <v>2202753.75</v>
      </c>
    </row>
    <row r="333" spans="1:3">
      <c r="A333">
        <v>18238041</v>
      </c>
      <c r="B333" t="s">
        <v>1694</v>
      </c>
      <c r="C333" s="23">
        <v>18927222</v>
      </c>
    </row>
    <row r="334" spans="1:3">
      <c r="A334">
        <v>18238042</v>
      </c>
      <c r="B334" t="s">
        <v>1695</v>
      </c>
      <c r="C334" s="23">
        <v>7599203</v>
      </c>
    </row>
    <row r="335" spans="1:3">
      <c r="A335">
        <v>18238141</v>
      </c>
      <c r="B335" t="s">
        <v>1880</v>
      </c>
      <c r="C335" s="23">
        <v>16037515.470000001</v>
      </c>
    </row>
    <row r="336" spans="1:3">
      <c r="A336">
        <v>18238142</v>
      </c>
      <c r="B336" t="s">
        <v>1879</v>
      </c>
      <c r="C336" s="23">
        <v>23504773.460000001</v>
      </c>
    </row>
    <row r="337" spans="1:3">
      <c r="A337">
        <v>18238151</v>
      </c>
      <c r="B337" t="s">
        <v>1779</v>
      </c>
      <c r="C337" s="23">
        <v>6586519.6600000001</v>
      </c>
    </row>
    <row r="338" spans="1:3">
      <c r="A338">
        <v>18238152</v>
      </c>
      <c r="B338" t="s">
        <v>1709</v>
      </c>
      <c r="C338" s="23">
        <v>5611247.79</v>
      </c>
    </row>
    <row r="339" spans="1:3">
      <c r="A339">
        <v>18238161</v>
      </c>
      <c r="B339" t="s">
        <v>1692</v>
      </c>
      <c r="C339" s="23">
        <v>36042</v>
      </c>
    </row>
    <row r="340" spans="1:3">
      <c r="A340">
        <v>18238162</v>
      </c>
      <c r="B340" t="s">
        <v>1956</v>
      </c>
      <c r="C340" s="23">
        <v>81585.7</v>
      </c>
    </row>
    <row r="341" spans="1:3">
      <c r="A341">
        <v>18238171</v>
      </c>
      <c r="B341" t="s">
        <v>1859</v>
      </c>
      <c r="C341" s="23">
        <v>112627.61</v>
      </c>
    </row>
    <row r="342" spans="1:3">
      <c r="A342">
        <v>18238172</v>
      </c>
      <c r="B342" t="s">
        <v>1710</v>
      </c>
      <c r="C342" s="23">
        <v>89782.95</v>
      </c>
    </row>
    <row r="343" spans="1:3">
      <c r="A343">
        <v>18238181</v>
      </c>
      <c r="B343" t="s">
        <v>1820</v>
      </c>
      <c r="C343" s="23">
        <v>1278986.8500000001</v>
      </c>
    </row>
    <row r="344" spans="1:3">
      <c r="A344">
        <v>18238191</v>
      </c>
      <c r="B344" t="s">
        <v>1821</v>
      </c>
      <c r="C344" s="23">
        <v>1831690.09</v>
      </c>
    </row>
    <row r="345" spans="1:3">
      <c r="A345">
        <v>18238201</v>
      </c>
      <c r="B345" t="s">
        <v>1793</v>
      </c>
      <c r="C345" s="23">
        <v>3633000</v>
      </c>
    </row>
    <row r="346" spans="1:3">
      <c r="A346">
        <v>18238202</v>
      </c>
      <c r="B346" t="s">
        <v>1794</v>
      </c>
      <c r="C346" s="23">
        <v>4000</v>
      </c>
    </row>
    <row r="347" spans="1:3">
      <c r="A347">
        <v>18238211</v>
      </c>
      <c r="B347" t="s">
        <v>1814</v>
      </c>
      <c r="C347" s="23">
        <v>14124.92</v>
      </c>
    </row>
    <row r="348" spans="1:3">
      <c r="A348">
        <v>18238221</v>
      </c>
      <c r="B348" t="s">
        <v>1815</v>
      </c>
      <c r="C348" s="23">
        <v>20223.05</v>
      </c>
    </row>
    <row r="349" spans="1:3">
      <c r="A349">
        <v>18238232</v>
      </c>
      <c r="B349" t="s">
        <v>1813</v>
      </c>
      <c r="C349" s="23">
        <v>14174.24</v>
      </c>
    </row>
    <row r="350" spans="1:3">
      <c r="A350">
        <v>18238311</v>
      </c>
      <c r="B350" t="s">
        <v>1780</v>
      </c>
      <c r="C350" s="23">
        <v>21848709.760000002</v>
      </c>
    </row>
    <row r="351" spans="1:3">
      <c r="A351">
        <v>18238321</v>
      </c>
      <c r="B351" t="s">
        <v>1781</v>
      </c>
      <c r="C351" s="23">
        <v>2581180.9</v>
      </c>
    </row>
    <row r="352" spans="1:3">
      <c r="A352">
        <v>18238331</v>
      </c>
      <c r="B352" t="s">
        <v>1786</v>
      </c>
      <c r="C352" s="23">
        <v>10135805.720000001</v>
      </c>
    </row>
    <row r="353" spans="1:3">
      <c r="A353">
        <v>18239001</v>
      </c>
      <c r="B353" t="s">
        <v>1024</v>
      </c>
      <c r="C353" s="23">
        <v>92975460.430000007</v>
      </c>
    </row>
    <row r="354" spans="1:3">
      <c r="A354">
        <v>18239002</v>
      </c>
      <c r="B354" t="s">
        <v>1025</v>
      </c>
      <c r="C354" s="23">
        <v>30677714.460000001</v>
      </c>
    </row>
    <row r="355" spans="1:3">
      <c r="A355">
        <v>18239011</v>
      </c>
      <c r="B355" t="s">
        <v>290</v>
      </c>
      <c r="C355" s="23">
        <v>2944571.29</v>
      </c>
    </row>
    <row r="356" spans="1:3">
      <c r="A356">
        <v>18239012</v>
      </c>
      <c r="B356" t="s">
        <v>291</v>
      </c>
      <c r="C356" s="23">
        <v>1174614.6499999999</v>
      </c>
    </row>
    <row r="357" spans="1:3">
      <c r="A357">
        <v>18239021</v>
      </c>
      <c r="B357" t="s">
        <v>1026</v>
      </c>
      <c r="C357" s="23">
        <v>21012504.510000002</v>
      </c>
    </row>
    <row r="358" spans="1:3">
      <c r="A358">
        <v>18239022</v>
      </c>
      <c r="B358" t="s">
        <v>1027</v>
      </c>
      <c r="C358" s="23">
        <v>8120243.7599999998</v>
      </c>
    </row>
    <row r="359" spans="1:3">
      <c r="A359">
        <v>18239031</v>
      </c>
      <c r="B359" t="s">
        <v>472</v>
      </c>
      <c r="C359" s="23">
        <v>-116932536.23</v>
      </c>
    </row>
    <row r="360" spans="1:3">
      <c r="A360">
        <v>18239032</v>
      </c>
      <c r="B360" t="s">
        <v>473</v>
      </c>
      <c r="C360" s="23">
        <v>-39972572.869999997</v>
      </c>
    </row>
    <row r="361" spans="1:3">
      <c r="A361">
        <v>18239061</v>
      </c>
      <c r="B361" t="s">
        <v>929</v>
      </c>
      <c r="C361" s="23">
        <v>764953</v>
      </c>
    </row>
    <row r="362" spans="1:3">
      <c r="A362">
        <v>18239092</v>
      </c>
      <c r="B362" t="s">
        <v>1869</v>
      </c>
      <c r="C362" s="23">
        <v>143868.26999999999</v>
      </c>
    </row>
    <row r="363" spans="1:3">
      <c r="A363">
        <v>18300131</v>
      </c>
      <c r="B363" t="s">
        <v>1773</v>
      </c>
      <c r="C363" s="23">
        <v>200490.66</v>
      </c>
    </row>
    <row r="364" spans="1:3">
      <c r="A364">
        <v>18500003</v>
      </c>
      <c r="B364" t="s">
        <v>342</v>
      </c>
      <c r="C364" s="23">
        <v>19300.77</v>
      </c>
    </row>
    <row r="365" spans="1:3">
      <c r="A365">
        <v>18600011</v>
      </c>
      <c r="B365" t="s">
        <v>137</v>
      </c>
      <c r="C365" s="23">
        <v>-31052.53</v>
      </c>
    </row>
    <row r="366" spans="1:3">
      <c r="A366">
        <v>18600013</v>
      </c>
      <c r="B366" t="s">
        <v>692</v>
      </c>
      <c r="C366" s="23">
        <v>1183153.8500000001</v>
      </c>
    </row>
    <row r="367" spans="1:3">
      <c r="A367">
        <v>18600053</v>
      </c>
      <c r="B367" t="s">
        <v>693</v>
      </c>
      <c r="C367" s="23">
        <v>3443590.42</v>
      </c>
    </row>
    <row r="368" spans="1:3">
      <c r="A368">
        <v>18600091</v>
      </c>
      <c r="B368" t="s">
        <v>1262</v>
      </c>
      <c r="C368" s="23">
        <v>-4339.01</v>
      </c>
    </row>
    <row r="369" spans="1:3">
      <c r="A369">
        <v>18600122</v>
      </c>
      <c r="B369" t="s">
        <v>913</v>
      </c>
      <c r="C369">
        <v>901.64</v>
      </c>
    </row>
    <row r="370" spans="1:3">
      <c r="A370">
        <v>18600143</v>
      </c>
      <c r="B370" t="s">
        <v>1960</v>
      </c>
      <c r="C370" s="23">
        <v>14283.35</v>
      </c>
    </row>
    <row r="371" spans="1:3">
      <c r="A371">
        <v>18600203</v>
      </c>
      <c r="B371" t="s">
        <v>1803</v>
      </c>
      <c r="C371" s="23">
        <v>229228.28</v>
      </c>
    </row>
    <row r="372" spans="1:3">
      <c r="A372">
        <v>18600291</v>
      </c>
      <c r="B372" t="s">
        <v>1875</v>
      </c>
      <c r="C372" s="23">
        <v>12399.37</v>
      </c>
    </row>
    <row r="373" spans="1:3">
      <c r="A373">
        <v>18600342</v>
      </c>
      <c r="B373" t="s">
        <v>1801</v>
      </c>
      <c r="C373" s="23">
        <v>8205.2000000000007</v>
      </c>
    </row>
    <row r="374" spans="1:3">
      <c r="A374">
        <v>18600403</v>
      </c>
      <c r="B374" t="s">
        <v>1633</v>
      </c>
      <c r="C374" s="23">
        <v>1425435.62</v>
      </c>
    </row>
    <row r="375" spans="1:3">
      <c r="A375">
        <v>18600411</v>
      </c>
      <c r="B375" t="s">
        <v>1802</v>
      </c>
      <c r="C375" s="23">
        <v>103904.59</v>
      </c>
    </row>
    <row r="376" spans="1:3">
      <c r="A376">
        <v>18600512</v>
      </c>
      <c r="B376" t="s">
        <v>1481</v>
      </c>
      <c r="C376" s="23">
        <v>69280455.290000007</v>
      </c>
    </row>
    <row r="377" spans="1:3">
      <c r="A377">
        <v>18600551</v>
      </c>
      <c r="B377" t="s">
        <v>828</v>
      </c>
      <c r="C377" s="23">
        <v>-1847</v>
      </c>
    </row>
    <row r="378" spans="1:3">
      <c r="A378">
        <v>18600561</v>
      </c>
      <c r="B378" t="s">
        <v>593</v>
      </c>
      <c r="C378" s="23">
        <v>9202476</v>
      </c>
    </row>
    <row r="379" spans="1:3">
      <c r="A379">
        <v>18600571</v>
      </c>
      <c r="B379" t="s">
        <v>739</v>
      </c>
      <c r="C379" s="23">
        <v>61576956.729999997</v>
      </c>
    </row>
    <row r="380" spans="1:3">
      <c r="A380">
        <v>18600573</v>
      </c>
      <c r="B380" t="s">
        <v>1971</v>
      </c>
      <c r="C380" s="23">
        <v>4620520</v>
      </c>
    </row>
    <row r="381" spans="1:3">
      <c r="A381">
        <v>18600751</v>
      </c>
      <c r="B381" t="s">
        <v>1310</v>
      </c>
      <c r="C381" s="23">
        <v>2583411.75</v>
      </c>
    </row>
    <row r="382" spans="1:3">
      <c r="A382">
        <v>18600761</v>
      </c>
      <c r="B382" t="s">
        <v>1311</v>
      </c>
      <c r="C382" s="23">
        <v>1124591.42</v>
      </c>
    </row>
    <row r="383" spans="1:3">
      <c r="A383">
        <v>18600771</v>
      </c>
      <c r="B383" t="s">
        <v>1458</v>
      </c>
      <c r="C383" s="23">
        <v>2668713.75</v>
      </c>
    </row>
    <row r="384" spans="1:3">
      <c r="A384">
        <v>18600781</v>
      </c>
      <c r="B384" t="s">
        <v>1459</v>
      </c>
      <c r="C384" s="23">
        <v>1436491.5</v>
      </c>
    </row>
    <row r="385" spans="1:3">
      <c r="A385">
        <v>18600941</v>
      </c>
      <c r="B385" t="s">
        <v>1898</v>
      </c>
      <c r="C385" s="23">
        <v>59996.480000000003</v>
      </c>
    </row>
    <row r="386" spans="1:3">
      <c r="A386">
        <v>18600943</v>
      </c>
      <c r="B386" t="s">
        <v>1899</v>
      </c>
      <c r="C386" s="23">
        <v>485446.04</v>
      </c>
    </row>
    <row r="387" spans="1:3">
      <c r="A387">
        <v>18601021</v>
      </c>
      <c r="B387" t="s">
        <v>1670</v>
      </c>
      <c r="C387" s="23">
        <v>899187.72</v>
      </c>
    </row>
    <row r="388" spans="1:3">
      <c r="A388">
        <v>18601173</v>
      </c>
      <c r="B388" t="s">
        <v>1818</v>
      </c>
      <c r="C388" s="23">
        <v>162853.93</v>
      </c>
    </row>
    <row r="389" spans="1:3">
      <c r="A389">
        <v>18601502</v>
      </c>
      <c r="B389" t="s">
        <v>1635</v>
      </c>
      <c r="C389" s="23">
        <v>167753.97</v>
      </c>
    </row>
    <row r="390" spans="1:3">
      <c r="A390">
        <v>18603003</v>
      </c>
      <c r="B390" t="s">
        <v>1897</v>
      </c>
      <c r="C390" s="23">
        <v>2718072.78</v>
      </c>
    </row>
    <row r="391" spans="1:3">
      <c r="A391">
        <v>18603011</v>
      </c>
      <c r="B391" t="s">
        <v>1855</v>
      </c>
      <c r="C391" s="23">
        <v>2267206.2000000002</v>
      </c>
    </row>
    <row r="392" spans="1:3">
      <c r="A392">
        <v>18603021</v>
      </c>
      <c r="B392" t="s">
        <v>1876</v>
      </c>
      <c r="C392" s="23">
        <v>6582516.4800000004</v>
      </c>
    </row>
    <row r="393" spans="1:3">
      <c r="A393">
        <v>18603031</v>
      </c>
      <c r="B393" t="s">
        <v>1850</v>
      </c>
      <c r="C393" s="23">
        <v>2432349.27</v>
      </c>
    </row>
    <row r="394" spans="1:3">
      <c r="A394">
        <v>18603041</v>
      </c>
      <c r="B394" t="s">
        <v>1877</v>
      </c>
      <c r="C394" s="23">
        <v>1174436.6100000001</v>
      </c>
    </row>
    <row r="395" spans="1:3">
      <c r="A395">
        <v>18603051</v>
      </c>
      <c r="B395" t="s">
        <v>1881</v>
      </c>
      <c r="C395" s="23">
        <v>1494538.84</v>
      </c>
    </row>
    <row r="396" spans="1:3">
      <c r="A396">
        <v>18605011</v>
      </c>
      <c r="B396" t="s">
        <v>1974</v>
      </c>
      <c r="C396" s="23">
        <v>2711731.32</v>
      </c>
    </row>
    <row r="397" spans="1:3">
      <c r="A397">
        <v>18608001</v>
      </c>
      <c r="B397" t="s">
        <v>856</v>
      </c>
      <c r="C397" s="23">
        <v>402104.13</v>
      </c>
    </row>
    <row r="398" spans="1:3">
      <c r="A398">
        <v>18608002</v>
      </c>
      <c r="B398" t="s">
        <v>1887</v>
      </c>
      <c r="C398" s="23">
        <v>42368.27</v>
      </c>
    </row>
    <row r="399" spans="1:3">
      <c r="A399">
        <v>18608011</v>
      </c>
      <c r="B399" t="s">
        <v>857</v>
      </c>
      <c r="C399" s="23">
        <v>350000.2</v>
      </c>
    </row>
    <row r="400" spans="1:3">
      <c r="A400">
        <v>18608012</v>
      </c>
      <c r="B400" t="s">
        <v>1883</v>
      </c>
      <c r="C400" s="23">
        <v>299856</v>
      </c>
    </row>
    <row r="401" spans="1:3">
      <c r="A401">
        <v>18608021</v>
      </c>
      <c r="B401" t="s">
        <v>858</v>
      </c>
      <c r="C401" s="23">
        <v>2254508.17</v>
      </c>
    </row>
    <row r="402" spans="1:3">
      <c r="A402">
        <v>18608031</v>
      </c>
      <c r="B402" t="s">
        <v>859</v>
      </c>
      <c r="C402" s="23">
        <v>50000</v>
      </c>
    </row>
    <row r="403" spans="1:3">
      <c r="A403">
        <v>18608041</v>
      </c>
      <c r="B403" t="s">
        <v>870</v>
      </c>
      <c r="C403" s="23">
        <v>2105022.39</v>
      </c>
    </row>
    <row r="404" spans="1:3">
      <c r="A404">
        <v>18608051</v>
      </c>
      <c r="B404" t="s">
        <v>860</v>
      </c>
      <c r="C404" s="23">
        <v>2925000</v>
      </c>
    </row>
    <row r="405" spans="1:3">
      <c r="A405">
        <v>18608062</v>
      </c>
      <c r="B405" t="s">
        <v>245</v>
      </c>
      <c r="C405" s="23">
        <v>-50260052.850000001</v>
      </c>
    </row>
    <row r="406" spans="1:3">
      <c r="A406">
        <v>18608081</v>
      </c>
      <c r="B406" t="s">
        <v>861</v>
      </c>
      <c r="C406" s="23">
        <v>659654.59</v>
      </c>
    </row>
    <row r="407" spans="1:3">
      <c r="A407">
        <v>18608111</v>
      </c>
      <c r="B407" t="s">
        <v>862</v>
      </c>
      <c r="C407" s="23">
        <v>250000</v>
      </c>
    </row>
    <row r="408" spans="1:3">
      <c r="A408">
        <v>18608112</v>
      </c>
      <c r="B408" t="s">
        <v>871</v>
      </c>
      <c r="C408" s="23">
        <v>38723404.119999997</v>
      </c>
    </row>
    <row r="409" spans="1:3">
      <c r="A409">
        <v>18608141</v>
      </c>
      <c r="B409" t="s">
        <v>835</v>
      </c>
      <c r="C409" s="23">
        <v>224879.76</v>
      </c>
    </row>
    <row r="410" spans="1:3">
      <c r="A410">
        <v>18608151</v>
      </c>
      <c r="B410" t="s">
        <v>888</v>
      </c>
      <c r="C410" s="23">
        <v>75000</v>
      </c>
    </row>
    <row r="411" spans="1:3">
      <c r="A411">
        <v>18608171</v>
      </c>
      <c r="B411" t="s">
        <v>1618</v>
      </c>
      <c r="C411" s="23">
        <v>212588.68</v>
      </c>
    </row>
    <row r="412" spans="1:3">
      <c r="A412">
        <v>18608181</v>
      </c>
      <c r="B412" t="s">
        <v>1258</v>
      </c>
      <c r="C412" s="23">
        <v>50000</v>
      </c>
    </row>
    <row r="413" spans="1:3">
      <c r="A413">
        <v>18608191</v>
      </c>
      <c r="B413" t="s">
        <v>1263</v>
      </c>
      <c r="C413" s="23">
        <v>400495.47</v>
      </c>
    </row>
    <row r="414" spans="1:3">
      <c r="A414">
        <v>18608211</v>
      </c>
      <c r="B414" t="s">
        <v>1619</v>
      </c>
      <c r="C414" s="23">
        <v>111880.23</v>
      </c>
    </row>
    <row r="415" spans="1:3">
      <c r="A415">
        <v>18608212</v>
      </c>
      <c r="B415" t="s">
        <v>872</v>
      </c>
      <c r="C415" s="23">
        <v>1460172.9</v>
      </c>
    </row>
    <row r="416" spans="1:3">
      <c r="A416">
        <v>18608221</v>
      </c>
      <c r="B416" t="s">
        <v>1369</v>
      </c>
      <c r="C416" s="23">
        <v>175000</v>
      </c>
    </row>
    <row r="417" spans="1:3">
      <c r="A417">
        <v>18608231</v>
      </c>
      <c r="B417" t="s">
        <v>1464</v>
      </c>
      <c r="C417" s="23">
        <v>197427.86</v>
      </c>
    </row>
    <row r="418" spans="1:3">
      <c r="A418">
        <v>18608241</v>
      </c>
      <c r="B418" t="s">
        <v>1370</v>
      </c>
      <c r="C418" s="23">
        <v>96000</v>
      </c>
    </row>
    <row r="419" spans="1:3">
      <c r="A419">
        <v>18608312</v>
      </c>
      <c r="B419" t="s">
        <v>873</v>
      </c>
      <c r="C419" s="23">
        <v>3946841.93</v>
      </c>
    </row>
    <row r="420" spans="1:3">
      <c r="A420">
        <v>18608412</v>
      </c>
      <c r="B420" t="s">
        <v>1593</v>
      </c>
      <c r="C420" s="23">
        <v>2651381.7400000002</v>
      </c>
    </row>
    <row r="421" spans="1:3">
      <c r="A421">
        <v>18608612</v>
      </c>
      <c r="B421" t="s">
        <v>874</v>
      </c>
      <c r="C421" s="23">
        <v>776531.8</v>
      </c>
    </row>
    <row r="422" spans="1:3">
      <c r="A422">
        <v>18608712</v>
      </c>
      <c r="B422" t="s">
        <v>875</v>
      </c>
      <c r="C422" s="23">
        <v>4066899.1</v>
      </c>
    </row>
    <row r="423" spans="1:3">
      <c r="A423">
        <v>18608752</v>
      </c>
      <c r="B423" t="s">
        <v>876</v>
      </c>
      <c r="C423" s="23">
        <v>935530</v>
      </c>
    </row>
    <row r="424" spans="1:3">
      <c r="A424">
        <v>18608772</v>
      </c>
      <c r="B424" t="s">
        <v>1763</v>
      </c>
      <c r="C424" s="23">
        <v>-3488999.1</v>
      </c>
    </row>
    <row r="425" spans="1:3">
      <c r="A425">
        <v>18608782</v>
      </c>
      <c r="B425" t="s">
        <v>1764</v>
      </c>
      <c r="C425" s="23">
        <v>-801550.75</v>
      </c>
    </row>
    <row r="426" spans="1:3">
      <c r="A426">
        <v>18608792</v>
      </c>
      <c r="B426" t="s">
        <v>1765</v>
      </c>
      <c r="C426" s="23">
        <v>-160310.15</v>
      </c>
    </row>
    <row r="427" spans="1:3">
      <c r="A427">
        <v>18609312</v>
      </c>
      <c r="B427" t="s">
        <v>1584</v>
      </c>
      <c r="C427" s="23">
        <v>12405154.710000001</v>
      </c>
    </row>
    <row r="428" spans="1:3">
      <c r="A428">
        <v>18609422</v>
      </c>
      <c r="B428" t="s">
        <v>1384</v>
      </c>
      <c r="C428" s="23">
        <v>22239450.449999999</v>
      </c>
    </row>
    <row r="429" spans="1:3">
      <c r="A429">
        <v>18609432</v>
      </c>
      <c r="B429" t="s">
        <v>1592</v>
      </c>
      <c r="C429" s="23">
        <v>4704013.0999999996</v>
      </c>
    </row>
    <row r="430" spans="1:3">
      <c r="A430">
        <v>18609532</v>
      </c>
      <c r="B430" t="s">
        <v>877</v>
      </c>
      <c r="C430" s="23">
        <v>231369.84</v>
      </c>
    </row>
    <row r="431" spans="1:3">
      <c r="A431">
        <v>18609542</v>
      </c>
      <c r="B431" t="s">
        <v>513</v>
      </c>
      <c r="C431" s="23">
        <v>1239482.97</v>
      </c>
    </row>
    <row r="432" spans="1:3">
      <c r="A432">
        <v>18609572</v>
      </c>
      <c r="B432" t="s">
        <v>1380</v>
      </c>
      <c r="C432" s="23">
        <v>609250</v>
      </c>
    </row>
    <row r="433" spans="1:3">
      <c r="A433">
        <v>18609582</v>
      </c>
      <c r="B433" t="s">
        <v>1381</v>
      </c>
      <c r="C433" s="23">
        <v>1919341.5</v>
      </c>
    </row>
    <row r="434" spans="1:3">
      <c r="A434">
        <v>18609592</v>
      </c>
      <c r="B434" t="s">
        <v>1382</v>
      </c>
      <c r="C434" s="23">
        <v>3300000.33</v>
      </c>
    </row>
    <row r="435" spans="1:3">
      <c r="A435">
        <v>18609602</v>
      </c>
      <c r="B435" t="s">
        <v>1383</v>
      </c>
      <c r="C435" s="23">
        <v>238999.97</v>
      </c>
    </row>
    <row r="436" spans="1:3">
      <c r="A436">
        <v>18609622</v>
      </c>
      <c r="B436" t="s">
        <v>1385</v>
      </c>
      <c r="C436" s="23">
        <v>1300000</v>
      </c>
    </row>
    <row r="437" spans="1:3">
      <c r="A437">
        <v>18609642</v>
      </c>
      <c r="B437" t="s">
        <v>1386</v>
      </c>
      <c r="C437" s="23">
        <v>2500000</v>
      </c>
    </row>
    <row r="438" spans="1:3">
      <c r="A438">
        <v>18609652</v>
      </c>
      <c r="B438" t="s">
        <v>1387</v>
      </c>
      <c r="C438" s="23">
        <v>2050000</v>
      </c>
    </row>
    <row r="439" spans="1:3">
      <c r="A439">
        <v>18609662</v>
      </c>
      <c r="B439" t="s">
        <v>1388</v>
      </c>
      <c r="C439" s="23">
        <v>522500</v>
      </c>
    </row>
    <row r="440" spans="1:3">
      <c r="A440">
        <v>18609672</v>
      </c>
      <c r="B440" t="s">
        <v>1389</v>
      </c>
      <c r="C440" s="23">
        <v>200000</v>
      </c>
    </row>
    <row r="441" spans="1:3">
      <c r="A441">
        <v>18609682</v>
      </c>
      <c r="B441" t="s">
        <v>1406</v>
      </c>
      <c r="C441" s="23">
        <v>140000</v>
      </c>
    </row>
    <row r="442" spans="1:3">
      <c r="A442">
        <v>18609692</v>
      </c>
      <c r="B442" t="s">
        <v>1407</v>
      </c>
      <c r="C442" s="23">
        <v>100000</v>
      </c>
    </row>
    <row r="443" spans="1:3">
      <c r="A443">
        <v>18609801</v>
      </c>
      <c r="B443" t="s">
        <v>1304</v>
      </c>
      <c r="C443" s="23">
        <v>163563</v>
      </c>
    </row>
    <row r="444" spans="1:3">
      <c r="A444">
        <v>18609821</v>
      </c>
      <c r="B444" t="s">
        <v>557</v>
      </c>
      <c r="C444" s="23">
        <v>1175482.24</v>
      </c>
    </row>
    <row r="445" spans="1:3">
      <c r="A445">
        <v>18609841</v>
      </c>
      <c r="B445" t="s">
        <v>1497</v>
      </c>
      <c r="C445" s="23">
        <v>1449786</v>
      </c>
    </row>
    <row r="446" spans="1:3">
      <c r="A446">
        <v>18609861</v>
      </c>
      <c r="B446" t="s">
        <v>1305</v>
      </c>
      <c r="C446" s="23">
        <v>1820597.39</v>
      </c>
    </row>
    <row r="447" spans="1:3">
      <c r="A447">
        <v>18700032</v>
      </c>
      <c r="B447" t="s">
        <v>1425</v>
      </c>
      <c r="C447" s="23">
        <v>35891.71</v>
      </c>
    </row>
    <row r="448" spans="1:3">
      <c r="A448">
        <v>18700041</v>
      </c>
      <c r="B448" t="s">
        <v>1172</v>
      </c>
      <c r="C448" s="23">
        <v>429724.37</v>
      </c>
    </row>
    <row r="449" spans="1:3">
      <c r="A449">
        <v>18700062</v>
      </c>
      <c r="B449" t="s">
        <v>1426</v>
      </c>
      <c r="C449" s="23">
        <v>4147.47</v>
      </c>
    </row>
    <row r="450" spans="1:3">
      <c r="A450">
        <v>18700071</v>
      </c>
      <c r="B450" t="s">
        <v>1427</v>
      </c>
      <c r="C450" s="23">
        <v>44667.3</v>
      </c>
    </row>
    <row r="451" spans="1:3">
      <c r="A451">
        <v>18900013</v>
      </c>
      <c r="B451" t="s">
        <v>326</v>
      </c>
      <c r="C451" s="23">
        <v>34406</v>
      </c>
    </row>
    <row r="452" spans="1:3">
      <c r="A452">
        <v>18900173</v>
      </c>
      <c r="B452" t="s">
        <v>258</v>
      </c>
      <c r="C452" s="23">
        <v>1533994.72</v>
      </c>
    </row>
    <row r="453" spans="1:3">
      <c r="A453">
        <v>18900183</v>
      </c>
      <c r="B453" t="s">
        <v>167</v>
      </c>
      <c r="C453" s="23">
        <v>348850.05</v>
      </c>
    </row>
    <row r="454" spans="1:3">
      <c r="A454">
        <v>18900193</v>
      </c>
      <c r="B454" t="s">
        <v>261</v>
      </c>
      <c r="C454" s="23">
        <v>2853401.41</v>
      </c>
    </row>
    <row r="455" spans="1:3">
      <c r="A455">
        <v>18900243</v>
      </c>
      <c r="B455" t="s">
        <v>1009</v>
      </c>
      <c r="C455" s="23">
        <v>12245.51</v>
      </c>
    </row>
    <row r="456" spans="1:3">
      <c r="A456">
        <v>18900253</v>
      </c>
      <c r="B456" t="s">
        <v>1006</v>
      </c>
      <c r="C456" s="23">
        <v>735267.19</v>
      </c>
    </row>
    <row r="457" spans="1:3">
      <c r="A457">
        <v>18900263</v>
      </c>
      <c r="B457" t="s">
        <v>1007</v>
      </c>
      <c r="C457" s="23">
        <v>558742.38</v>
      </c>
    </row>
    <row r="458" spans="1:3">
      <c r="A458">
        <v>18900273</v>
      </c>
      <c r="B458" t="s">
        <v>400</v>
      </c>
      <c r="C458" s="23">
        <v>1710844.21</v>
      </c>
    </row>
    <row r="459" spans="1:3">
      <c r="A459">
        <v>18900283</v>
      </c>
      <c r="B459" t="s">
        <v>272</v>
      </c>
      <c r="C459" s="23">
        <v>522148.35</v>
      </c>
    </row>
    <row r="460" spans="1:3">
      <c r="A460">
        <v>18900293</v>
      </c>
      <c r="B460" t="s">
        <v>181</v>
      </c>
      <c r="C460" s="23">
        <v>7987.74</v>
      </c>
    </row>
    <row r="461" spans="1:3">
      <c r="A461">
        <v>18900303</v>
      </c>
      <c r="B461" t="s">
        <v>404</v>
      </c>
      <c r="C461" s="23">
        <v>18637.05</v>
      </c>
    </row>
    <row r="462" spans="1:3">
      <c r="A462">
        <v>18900323</v>
      </c>
      <c r="B462" t="s">
        <v>325</v>
      </c>
      <c r="C462" s="23">
        <v>479057.24</v>
      </c>
    </row>
    <row r="463" spans="1:3">
      <c r="A463">
        <v>18900353</v>
      </c>
      <c r="B463" t="s">
        <v>526</v>
      </c>
      <c r="C463" s="23">
        <v>91465.02</v>
      </c>
    </row>
    <row r="464" spans="1:3">
      <c r="A464">
        <v>18900373</v>
      </c>
      <c r="B464" t="s">
        <v>517</v>
      </c>
      <c r="C464" s="23">
        <v>4235959.3600000003</v>
      </c>
    </row>
    <row r="465" spans="1:3">
      <c r="A465">
        <v>18900383</v>
      </c>
      <c r="B465" t="s">
        <v>514</v>
      </c>
      <c r="C465" s="23">
        <v>461474.19</v>
      </c>
    </row>
    <row r="466" spans="1:3">
      <c r="A466">
        <v>18900393</v>
      </c>
      <c r="B466" t="s">
        <v>1331</v>
      </c>
      <c r="C466" s="23">
        <v>14752444.66</v>
      </c>
    </row>
    <row r="467" spans="1:3">
      <c r="A467">
        <v>18900403</v>
      </c>
      <c r="B467" t="s">
        <v>1585</v>
      </c>
      <c r="C467" s="23">
        <v>195181.15</v>
      </c>
    </row>
    <row r="468" spans="1:3">
      <c r="A468">
        <v>18900413</v>
      </c>
      <c r="B468" t="s">
        <v>1589</v>
      </c>
      <c r="C468" s="23">
        <v>256378.1</v>
      </c>
    </row>
    <row r="469" spans="1:3">
      <c r="A469">
        <v>18900423</v>
      </c>
      <c r="B469" t="s">
        <v>1586</v>
      </c>
      <c r="C469" s="23">
        <v>1021911.03</v>
      </c>
    </row>
    <row r="470" spans="1:3">
      <c r="A470">
        <v>18900433</v>
      </c>
      <c r="B470" t="s">
        <v>1671</v>
      </c>
      <c r="C470" s="23">
        <v>4835915.2</v>
      </c>
    </row>
    <row r="471" spans="1:3">
      <c r="A471">
        <v>18900443</v>
      </c>
      <c r="B471" t="s">
        <v>1856</v>
      </c>
      <c r="C471" s="23">
        <v>118825.07</v>
      </c>
    </row>
    <row r="472" spans="1:3">
      <c r="A472">
        <v>18900451</v>
      </c>
      <c r="B472" t="s">
        <v>1909</v>
      </c>
      <c r="C472" s="23">
        <v>40298.949999999997</v>
      </c>
    </row>
    <row r="473" spans="1:3">
      <c r="A473">
        <v>18900452</v>
      </c>
      <c r="B473" t="s">
        <v>1909</v>
      </c>
      <c r="C473" s="23">
        <v>24699.35</v>
      </c>
    </row>
    <row r="474" spans="1:3">
      <c r="A474">
        <v>18900533</v>
      </c>
      <c r="B474" t="s">
        <v>1672</v>
      </c>
      <c r="C474" s="23">
        <v>817278.92</v>
      </c>
    </row>
    <row r="475" spans="1:3">
      <c r="A475">
        <v>19000003</v>
      </c>
      <c r="B475" t="s">
        <v>45</v>
      </c>
      <c r="C475" s="23">
        <v>3997235.51</v>
      </c>
    </row>
    <row r="476" spans="1:3">
      <c r="A476">
        <v>19000013</v>
      </c>
      <c r="B476" t="s">
        <v>382</v>
      </c>
      <c r="C476" s="23">
        <v>3061866.1</v>
      </c>
    </row>
    <row r="477" spans="1:3">
      <c r="A477">
        <v>19000032</v>
      </c>
      <c r="B477" t="s">
        <v>979</v>
      </c>
      <c r="C477" s="23">
        <v>23170625.23</v>
      </c>
    </row>
    <row r="478" spans="1:3">
      <c r="A478">
        <v>19000042</v>
      </c>
      <c r="B478" t="s">
        <v>995</v>
      </c>
      <c r="C478" s="23">
        <v>7911849.5300000003</v>
      </c>
    </row>
    <row r="479" spans="1:3">
      <c r="A479">
        <v>19000043</v>
      </c>
      <c r="B479" t="s">
        <v>3</v>
      </c>
      <c r="C479" s="23">
        <v>8410714.2400000002</v>
      </c>
    </row>
    <row r="480" spans="1:3">
      <c r="A480">
        <v>19000081</v>
      </c>
      <c r="B480" t="s">
        <v>942</v>
      </c>
      <c r="C480" s="23">
        <v>24050639.309999999</v>
      </c>
    </row>
    <row r="481" spans="1:3">
      <c r="A481">
        <v>19000091</v>
      </c>
      <c r="B481" t="s">
        <v>341</v>
      </c>
      <c r="C481" s="23">
        <v>13110048.17</v>
      </c>
    </row>
    <row r="482" spans="1:3">
      <c r="A482">
        <v>19000093</v>
      </c>
      <c r="B482" t="s">
        <v>387</v>
      </c>
      <c r="C482" s="23">
        <v>4699345.8</v>
      </c>
    </row>
    <row r="483" spans="1:3">
      <c r="A483">
        <v>19000103</v>
      </c>
      <c r="B483" t="s">
        <v>1819</v>
      </c>
      <c r="C483" s="23">
        <v>1018813.25</v>
      </c>
    </row>
    <row r="484" spans="1:3">
      <c r="A484">
        <v>19000111</v>
      </c>
      <c r="B484" t="s">
        <v>459</v>
      </c>
      <c r="C484" s="23">
        <v>107603.02</v>
      </c>
    </row>
    <row r="485" spans="1:3">
      <c r="A485">
        <v>19000112</v>
      </c>
      <c r="B485" t="s">
        <v>1096</v>
      </c>
      <c r="C485" s="23">
        <v>47229.61</v>
      </c>
    </row>
    <row r="486" spans="1:3">
      <c r="A486">
        <v>19000122</v>
      </c>
      <c r="B486" t="s">
        <v>1200</v>
      </c>
      <c r="C486" s="23">
        <v>14457.13</v>
      </c>
    </row>
    <row r="487" spans="1:3">
      <c r="A487">
        <v>19000133</v>
      </c>
      <c r="B487" t="s">
        <v>538</v>
      </c>
      <c r="C487" s="23">
        <v>13325923.02</v>
      </c>
    </row>
    <row r="488" spans="1:3">
      <c r="A488">
        <v>19000151</v>
      </c>
      <c r="B488" t="s">
        <v>69</v>
      </c>
      <c r="C488" s="23">
        <v>526161.02</v>
      </c>
    </row>
    <row r="489" spans="1:3">
      <c r="A489">
        <v>19000181</v>
      </c>
      <c r="B489" t="s">
        <v>500</v>
      </c>
      <c r="C489" s="23">
        <v>-1078906.72</v>
      </c>
    </row>
    <row r="490" spans="1:3">
      <c r="A490">
        <v>19000193</v>
      </c>
      <c r="B490" t="s">
        <v>1542</v>
      </c>
      <c r="C490" s="23">
        <v>721929.13</v>
      </c>
    </row>
    <row r="491" spans="1:3">
      <c r="A491">
        <v>19000251</v>
      </c>
      <c r="B491" t="s">
        <v>363</v>
      </c>
      <c r="C491" s="23">
        <v>27475.27</v>
      </c>
    </row>
    <row r="492" spans="1:3">
      <c r="A492">
        <v>19000283</v>
      </c>
      <c r="B492" t="s">
        <v>830</v>
      </c>
      <c r="C492" s="23">
        <v>2514036.4300000002</v>
      </c>
    </row>
    <row r="493" spans="1:3">
      <c r="A493">
        <v>19000361</v>
      </c>
      <c r="B493" t="s">
        <v>573</v>
      </c>
      <c r="C493" s="23">
        <v>159437</v>
      </c>
    </row>
    <row r="494" spans="1:3">
      <c r="A494">
        <v>19000371</v>
      </c>
      <c r="B494" t="s">
        <v>574</v>
      </c>
      <c r="C494" s="23">
        <v>35950.44</v>
      </c>
    </row>
    <row r="495" spans="1:3">
      <c r="A495">
        <v>19000403</v>
      </c>
      <c r="B495" t="s">
        <v>124</v>
      </c>
      <c r="C495" s="23">
        <v>162376.1</v>
      </c>
    </row>
    <row r="496" spans="1:3">
      <c r="A496">
        <v>19000433</v>
      </c>
      <c r="B496" t="s">
        <v>1799</v>
      </c>
      <c r="C496" s="23">
        <v>21491502.57</v>
      </c>
    </row>
    <row r="497" spans="1:3">
      <c r="A497">
        <v>19000441</v>
      </c>
      <c r="B497" t="s">
        <v>149</v>
      </c>
      <c r="C497" s="23">
        <v>4581211.84</v>
      </c>
    </row>
    <row r="498" spans="1:3">
      <c r="A498">
        <v>19000443</v>
      </c>
      <c r="B498" t="s">
        <v>253</v>
      </c>
      <c r="C498" s="23">
        <v>82732693.75</v>
      </c>
    </row>
    <row r="499" spans="1:3">
      <c r="A499">
        <v>19000453</v>
      </c>
      <c r="B499" t="s">
        <v>254</v>
      </c>
      <c r="C499" s="23">
        <v>6746149.0999999996</v>
      </c>
    </row>
    <row r="500" spans="1:3">
      <c r="A500">
        <v>19000463</v>
      </c>
      <c r="B500" t="s">
        <v>255</v>
      </c>
      <c r="C500" s="23">
        <v>-1019900.46</v>
      </c>
    </row>
    <row r="501" spans="1:3">
      <c r="A501">
        <v>19000471</v>
      </c>
      <c r="B501" t="s">
        <v>402</v>
      </c>
      <c r="C501" s="23">
        <v>3554837.34</v>
      </c>
    </row>
    <row r="502" spans="1:3">
      <c r="A502">
        <v>19000473</v>
      </c>
      <c r="B502" t="s">
        <v>1171</v>
      </c>
      <c r="C502" s="23">
        <v>2562568</v>
      </c>
    </row>
    <row r="503" spans="1:3">
      <c r="A503">
        <v>19000491</v>
      </c>
      <c r="B503" t="s">
        <v>1439</v>
      </c>
      <c r="C503" s="23">
        <v>2162653.15</v>
      </c>
    </row>
    <row r="504" spans="1:3">
      <c r="A504">
        <v>19000551</v>
      </c>
      <c r="B504" t="s">
        <v>1919</v>
      </c>
      <c r="C504" s="23">
        <v>1965399</v>
      </c>
    </row>
    <row r="505" spans="1:3">
      <c r="A505">
        <v>19000552</v>
      </c>
      <c r="B505" t="s">
        <v>1420</v>
      </c>
      <c r="C505" s="23">
        <v>457421.71</v>
      </c>
    </row>
    <row r="506" spans="1:3">
      <c r="A506">
        <v>19000553</v>
      </c>
      <c r="B506" t="s">
        <v>31</v>
      </c>
      <c r="C506" s="23">
        <v>304974.74</v>
      </c>
    </row>
    <row r="507" spans="1:3">
      <c r="A507">
        <v>19000562</v>
      </c>
      <c r="B507" t="s">
        <v>383</v>
      </c>
      <c r="C507" s="23">
        <v>1010812.25</v>
      </c>
    </row>
    <row r="508" spans="1:3">
      <c r="A508">
        <v>19000563</v>
      </c>
      <c r="B508" t="s">
        <v>1178</v>
      </c>
      <c r="C508" s="23">
        <v>10851.2</v>
      </c>
    </row>
    <row r="509" spans="1:3">
      <c r="A509">
        <v>19000571</v>
      </c>
      <c r="B509" t="s">
        <v>70</v>
      </c>
      <c r="C509" s="23">
        <v>30063.3</v>
      </c>
    </row>
    <row r="510" spans="1:3">
      <c r="A510">
        <v>19000572</v>
      </c>
      <c r="B510" t="s">
        <v>384</v>
      </c>
      <c r="C510" s="23">
        <v>292581.09999999998</v>
      </c>
    </row>
    <row r="511" spans="1:3">
      <c r="A511">
        <v>19000573</v>
      </c>
      <c r="B511" t="s">
        <v>1223</v>
      </c>
      <c r="C511" s="23">
        <v>313348.95</v>
      </c>
    </row>
    <row r="512" spans="1:3">
      <c r="A512">
        <v>19000581</v>
      </c>
      <c r="B512" t="s">
        <v>86</v>
      </c>
      <c r="C512" s="23">
        <v>3179967.61</v>
      </c>
    </row>
    <row r="513" spans="1:3">
      <c r="A513">
        <v>19000592</v>
      </c>
      <c r="B513" t="s">
        <v>285</v>
      </c>
      <c r="C513" s="23">
        <v>3749755.94</v>
      </c>
    </row>
    <row r="514" spans="1:3">
      <c r="A514">
        <v>19000601</v>
      </c>
      <c r="B514" t="s">
        <v>1159</v>
      </c>
      <c r="C514" s="23">
        <v>156638726</v>
      </c>
    </row>
    <row r="515" spans="1:3">
      <c r="A515">
        <v>19000621</v>
      </c>
      <c r="B515" t="s">
        <v>1186</v>
      </c>
      <c r="C515" s="23">
        <v>51578386.299999997</v>
      </c>
    </row>
    <row r="516" spans="1:3">
      <c r="A516">
        <v>19000641</v>
      </c>
      <c r="B516" t="s">
        <v>1185</v>
      </c>
      <c r="C516" s="23">
        <v>628054.25</v>
      </c>
    </row>
    <row r="517" spans="1:3">
      <c r="A517">
        <v>19000671</v>
      </c>
      <c r="B517" t="s">
        <v>1197</v>
      </c>
      <c r="C517" s="23">
        <v>32765538.120000001</v>
      </c>
    </row>
    <row r="518" spans="1:3">
      <c r="A518">
        <v>19000691</v>
      </c>
      <c r="B518" t="s">
        <v>1440</v>
      </c>
      <c r="C518" s="23">
        <v>24500</v>
      </c>
    </row>
    <row r="519" spans="1:3">
      <c r="A519">
        <v>19000692</v>
      </c>
      <c r="B519" t="s">
        <v>621</v>
      </c>
      <c r="C519" s="23">
        <v>353500</v>
      </c>
    </row>
    <row r="520" spans="1:3">
      <c r="A520">
        <v>19000711</v>
      </c>
      <c r="B520" t="s">
        <v>1097</v>
      </c>
      <c r="C520" s="23">
        <v>721315.17</v>
      </c>
    </row>
    <row r="521" spans="1:3">
      <c r="A521">
        <v>19000721</v>
      </c>
      <c r="B521" t="s">
        <v>1201</v>
      </c>
      <c r="C521" s="23">
        <v>10869.86</v>
      </c>
    </row>
    <row r="522" spans="1:3">
      <c r="A522">
        <v>19000731</v>
      </c>
      <c r="B522" t="s">
        <v>1272</v>
      </c>
      <c r="C522" s="23">
        <v>365310.67</v>
      </c>
    </row>
    <row r="523" spans="1:3">
      <c r="A523">
        <v>19000732</v>
      </c>
      <c r="B523" t="s">
        <v>1268</v>
      </c>
      <c r="C523" s="23">
        <v>246489.45</v>
      </c>
    </row>
    <row r="524" spans="1:3">
      <c r="A524">
        <v>19000741</v>
      </c>
      <c r="B524" t="s">
        <v>1301</v>
      </c>
      <c r="C524" s="23">
        <v>506093.27</v>
      </c>
    </row>
    <row r="525" spans="1:3">
      <c r="A525">
        <v>19000751</v>
      </c>
      <c r="B525" t="s">
        <v>1324</v>
      </c>
      <c r="C525" s="23">
        <v>2094989.4</v>
      </c>
    </row>
    <row r="526" spans="1:3">
      <c r="A526">
        <v>19000752</v>
      </c>
      <c r="B526" t="s">
        <v>1325</v>
      </c>
      <c r="C526" s="23">
        <v>1120635.6000000001</v>
      </c>
    </row>
    <row r="527" spans="1:3">
      <c r="A527">
        <v>19000761</v>
      </c>
      <c r="B527" t="s">
        <v>1341</v>
      </c>
      <c r="C527" s="23">
        <v>369307.13</v>
      </c>
    </row>
    <row r="528" spans="1:3">
      <c r="A528">
        <v>19000771</v>
      </c>
      <c r="B528" t="s">
        <v>1342</v>
      </c>
      <c r="C528">
        <v>0.01</v>
      </c>
    </row>
    <row r="529" spans="1:3">
      <c r="A529">
        <v>19000781</v>
      </c>
      <c r="B529" t="s">
        <v>1441</v>
      </c>
      <c r="C529" s="23">
        <v>2157776.87</v>
      </c>
    </row>
    <row r="530" spans="1:3">
      <c r="A530">
        <v>19000791</v>
      </c>
      <c r="B530" t="s">
        <v>1442</v>
      </c>
      <c r="C530" s="23">
        <v>167725.51</v>
      </c>
    </row>
    <row r="531" spans="1:3">
      <c r="A531">
        <v>19000801</v>
      </c>
      <c r="B531" t="s">
        <v>1443</v>
      </c>
      <c r="C531" s="23">
        <v>20560.66</v>
      </c>
    </row>
    <row r="532" spans="1:3">
      <c r="A532">
        <v>19000811</v>
      </c>
      <c r="B532" t="s">
        <v>1444</v>
      </c>
      <c r="C532" s="23">
        <v>17810.89</v>
      </c>
    </row>
    <row r="533" spans="1:3">
      <c r="A533">
        <v>19000821</v>
      </c>
      <c r="B533" t="s">
        <v>1475</v>
      </c>
      <c r="C533" s="23">
        <v>695064.87</v>
      </c>
    </row>
    <row r="534" spans="1:3">
      <c r="A534">
        <v>19000831</v>
      </c>
      <c r="B534" t="s">
        <v>1513</v>
      </c>
      <c r="C534" s="23">
        <v>915705.07</v>
      </c>
    </row>
    <row r="535" spans="1:3">
      <c r="A535">
        <v>19000841</v>
      </c>
      <c r="B535" t="s">
        <v>1543</v>
      </c>
      <c r="C535" s="23">
        <v>-222245.34</v>
      </c>
    </row>
    <row r="536" spans="1:3">
      <c r="A536">
        <v>19000851</v>
      </c>
      <c r="B536" t="s">
        <v>1655</v>
      </c>
      <c r="C536" s="23">
        <v>1168371.3999999999</v>
      </c>
    </row>
    <row r="537" spans="1:3">
      <c r="A537">
        <v>19000861</v>
      </c>
      <c r="B537" t="s">
        <v>1700</v>
      </c>
      <c r="C537" s="23">
        <v>293778.48</v>
      </c>
    </row>
    <row r="538" spans="1:3">
      <c r="A538">
        <v>19002003</v>
      </c>
      <c r="B538" t="s">
        <v>1805</v>
      </c>
      <c r="C538" s="23">
        <v>158900000</v>
      </c>
    </row>
    <row r="539" spans="1:3">
      <c r="A539">
        <v>19003011</v>
      </c>
      <c r="B539" t="s">
        <v>1860</v>
      </c>
      <c r="C539" s="23">
        <v>2224780.6</v>
      </c>
    </row>
    <row r="540" spans="1:3">
      <c r="A540">
        <v>19003021</v>
      </c>
      <c r="B540" t="s">
        <v>1878</v>
      </c>
      <c r="C540" s="23">
        <v>644035.35</v>
      </c>
    </row>
    <row r="541" spans="1:3">
      <c r="A541">
        <v>19100012</v>
      </c>
      <c r="B541" t="s">
        <v>504</v>
      </c>
      <c r="C541" s="23">
        <v>-690244.91</v>
      </c>
    </row>
    <row r="542" spans="1:3">
      <c r="A542">
        <v>19100022</v>
      </c>
      <c r="B542" t="s">
        <v>338</v>
      </c>
      <c r="C542" s="23">
        <v>-927153.01</v>
      </c>
    </row>
    <row r="543" spans="1:3">
      <c r="A543">
        <v>19100132</v>
      </c>
      <c r="B543" t="s">
        <v>332</v>
      </c>
      <c r="C543">
        <v>-652.38</v>
      </c>
    </row>
    <row r="544" spans="1:3">
      <c r="A544">
        <v>19100142</v>
      </c>
      <c r="B544" t="s">
        <v>333</v>
      </c>
      <c r="C544" s="23">
        <v>-721817.19</v>
      </c>
    </row>
    <row r="545" spans="1:3">
      <c r="A545">
        <v>19100152</v>
      </c>
      <c r="B545" t="s">
        <v>578</v>
      </c>
      <c r="C545" s="23">
        <v>-46786.68</v>
      </c>
    </row>
    <row r="546" spans="1:3">
      <c r="A546">
        <v>19100162</v>
      </c>
      <c r="B546" t="s">
        <v>136</v>
      </c>
      <c r="C546" s="23">
        <v>23459709.170000002</v>
      </c>
    </row>
    <row r="547" spans="1:3">
      <c r="A547">
        <v>20100023</v>
      </c>
      <c r="B547" t="s">
        <v>1058</v>
      </c>
      <c r="C547" s="23">
        <v>-859037.91</v>
      </c>
    </row>
    <row r="548" spans="1:3">
      <c r="A548">
        <v>20700003</v>
      </c>
      <c r="B548" t="s">
        <v>664</v>
      </c>
      <c r="C548" s="23">
        <v>-122847945.22</v>
      </c>
    </row>
    <row r="549" spans="1:3">
      <c r="A549">
        <v>20700013</v>
      </c>
      <c r="B549" t="s">
        <v>1010</v>
      </c>
      <c r="C549" s="23">
        <v>-338395484.31</v>
      </c>
    </row>
    <row r="550" spans="1:3">
      <c r="A550">
        <v>20700023</v>
      </c>
      <c r="B550" t="s">
        <v>689</v>
      </c>
      <c r="C550" s="23">
        <v>-16901820.34</v>
      </c>
    </row>
    <row r="551" spans="1:3">
      <c r="A551">
        <v>21100003</v>
      </c>
      <c r="B551" t="s">
        <v>601</v>
      </c>
      <c r="C551" s="23">
        <v>-2774705116.4699998</v>
      </c>
    </row>
    <row r="552" spans="1:3">
      <c r="A552">
        <v>21100383</v>
      </c>
      <c r="B552" t="s">
        <v>6</v>
      </c>
      <c r="C552" s="23">
        <v>-491575</v>
      </c>
    </row>
    <row r="553" spans="1:3">
      <c r="A553">
        <v>21400013</v>
      </c>
      <c r="B553" t="s">
        <v>532</v>
      </c>
      <c r="C553" s="23">
        <v>2148854.7200000002</v>
      </c>
    </row>
    <row r="554" spans="1:3">
      <c r="A554">
        <v>21400033</v>
      </c>
      <c r="B554" t="s">
        <v>533</v>
      </c>
      <c r="C554" s="23">
        <v>4985024.68</v>
      </c>
    </row>
    <row r="555" spans="1:3">
      <c r="A555">
        <v>21500023</v>
      </c>
      <c r="B555" t="s">
        <v>690</v>
      </c>
      <c r="C555" s="23">
        <v>-9346764</v>
      </c>
    </row>
    <row r="556" spans="1:3">
      <c r="A556">
        <v>21500033</v>
      </c>
      <c r="B556" t="s">
        <v>1011</v>
      </c>
      <c r="C556" s="23">
        <v>-2541813</v>
      </c>
    </row>
    <row r="557" spans="1:3">
      <c r="A557">
        <v>21600003</v>
      </c>
      <c r="B557" t="s">
        <v>192</v>
      </c>
      <c r="C557" s="23">
        <v>-455198360.77999997</v>
      </c>
    </row>
    <row r="558" spans="1:3">
      <c r="A558">
        <v>21600011</v>
      </c>
      <c r="B558" t="s">
        <v>1123</v>
      </c>
      <c r="C558" s="23">
        <v>60029709.399999999</v>
      </c>
    </row>
    <row r="559" spans="1:3">
      <c r="A559">
        <v>21600013</v>
      </c>
      <c r="B559" t="s">
        <v>328</v>
      </c>
      <c r="C559" s="23">
        <v>77562549.519999996</v>
      </c>
    </row>
    <row r="560" spans="1:3">
      <c r="A560">
        <v>21600023</v>
      </c>
      <c r="B560" t="s">
        <v>1012</v>
      </c>
      <c r="C560" s="23">
        <v>1755001.25</v>
      </c>
    </row>
    <row r="561" spans="1:3">
      <c r="A561">
        <v>21600033</v>
      </c>
      <c r="B561" t="s">
        <v>607</v>
      </c>
      <c r="C561" s="23">
        <v>1471103.62</v>
      </c>
    </row>
    <row r="562" spans="1:3">
      <c r="A562">
        <v>21600053</v>
      </c>
      <c r="B562" t="s">
        <v>549</v>
      </c>
      <c r="C562" s="23">
        <v>16359946.109999999</v>
      </c>
    </row>
    <row r="563" spans="1:3">
      <c r="A563">
        <v>21610013</v>
      </c>
      <c r="B563" t="s">
        <v>151</v>
      </c>
      <c r="C563" s="23">
        <v>14632037</v>
      </c>
    </row>
    <row r="564" spans="1:3">
      <c r="A564">
        <v>21900023</v>
      </c>
      <c r="B564" t="s">
        <v>1482</v>
      </c>
      <c r="C564" s="23">
        <v>274209162.23000002</v>
      </c>
    </row>
    <row r="565" spans="1:3">
      <c r="A565">
        <v>21900033</v>
      </c>
      <c r="B565" t="s">
        <v>1483</v>
      </c>
      <c r="C565" s="23">
        <v>-273153999.48000002</v>
      </c>
    </row>
    <row r="566" spans="1:3">
      <c r="A566">
        <v>21900103</v>
      </c>
      <c r="B566" t="s">
        <v>1941</v>
      </c>
      <c r="C566" s="23">
        <v>-15279775.1</v>
      </c>
    </row>
    <row r="567" spans="1:3">
      <c r="A567">
        <v>21900113</v>
      </c>
      <c r="B567" t="s">
        <v>1942</v>
      </c>
      <c r="C567" s="23">
        <v>24030612.399999999</v>
      </c>
    </row>
    <row r="568" spans="1:3">
      <c r="A568">
        <v>21900133</v>
      </c>
      <c r="B568" t="s">
        <v>1943</v>
      </c>
      <c r="C568" s="23">
        <v>463931.7</v>
      </c>
    </row>
    <row r="569" spans="1:3">
      <c r="A569">
        <v>21900143</v>
      </c>
      <c r="B569" t="s">
        <v>1958</v>
      </c>
      <c r="C569" s="23">
        <v>236379125</v>
      </c>
    </row>
    <row r="570" spans="1:3">
      <c r="A570">
        <v>21900153</v>
      </c>
      <c r="B570" t="s">
        <v>1945</v>
      </c>
      <c r="C570" s="23">
        <v>-82732693.75</v>
      </c>
    </row>
    <row r="571" spans="1:3">
      <c r="A571">
        <v>21900163</v>
      </c>
      <c r="B571" t="s">
        <v>1959</v>
      </c>
      <c r="C571" s="23">
        <v>19274712</v>
      </c>
    </row>
    <row r="572" spans="1:3">
      <c r="A572">
        <v>21900173</v>
      </c>
      <c r="B572" t="s">
        <v>1947</v>
      </c>
      <c r="C572" s="23">
        <v>-6746149.1600000001</v>
      </c>
    </row>
    <row r="573" spans="1:3">
      <c r="A573">
        <v>21900183</v>
      </c>
      <c r="B573" t="s">
        <v>1948</v>
      </c>
      <c r="C573" s="23">
        <v>-2914000</v>
      </c>
    </row>
    <row r="574" spans="1:3">
      <c r="A574">
        <v>21900193</v>
      </c>
      <c r="B574" t="s">
        <v>1949</v>
      </c>
      <c r="C574" s="23">
        <v>1019899.91</v>
      </c>
    </row>
    <row r="575" spans="1:3">
      <c r="A575">
        <v>21900213</v>
      </c>
      <c r="B575" t="s">
        <v>769</v>
      </c>
      <c r="C575" s="23">
        <v>-369307.38</v>
      </c>
    </row>
    <row r="576" spans="1:3">
      <c r="A576">
        <v>21900223</v>
      </c>
      <c r="B576" t="s">
        <v>1933</v>
      </c>
      <c r="C576" s="23">
        <v>-162376.1</v>
      </c>
    </row>
    <row r="577" spans="1:3">
      <c r="A577">
        <v>21900233</v>
      </c>
      <c r="B577" t="s">
        <v>1902</v>
      </c>
      <c r="C577" s="23">
        <v>5347921.29</v>
      </c>
    </row>
    <row r="578" spans="1:3">
      <c r="A578">
        <v>21900243</v>
      </c>
      <c r="B578" t="s">
        <v>1950</v>
      </c>
      <c r="C578" s="23">
        <v>-8410714.3399999999</v>
      </c>
    </row>
    <row r="579" spans="1:3">
      <c r="A579">
        <v>22100353</v>
      </c>
      <c r="B579" t="s">
        <v>1046</v>
      </c>
      <c r="C579" s="23">
        <v>-10000000</v>
      </c>
    </row>
    <row r="580" spans="1:3">
      <c r="A580">
        <v>22100363</v>
      </c>
      <c r="B580" t="s">
        <v>223</v>
      </c>
      <c r="C580" s="23">
        <v>-2000000</v>
      </c>
    </row>
    <row r="581" spans="1:3">
      <c r="A581">
        <v>22100393</v>
      </c>
      <c r="B581" t="s">
        <v>224</v>
      </c>
      <c r="C581" s="23">
        <v>-15000000</v>
      </c>
    </row>
    <row r="582" spans="1:3">
      <c r="A582">
        <v>22100413</v>
      </c>
      <c r="B582" t="s">
        <v>52</v>
      </c>
      <c r="C582" s="23">
        <v>-2000000</v>
      </c>
    </row>
    <row r="583" spans="1:3">
      <c r="A583">
        <v>22100713</v>
      </c>
      <c r="B583" t="s">
        <v>246</v>
      </c>
      <c r="C583" s="23">
        <v>-300000000</v>
      </c>
    </row>
    <row r="584" spans="1:3">
      <c r="A584">
        <v>22100723</v>
      </c>
      <c r="B584" t="s">
        <v>247</v>
      </c>
      <c r="C584" s="23">
        <v>-200000000</v>
      </c>
    </row>
    <row r="585" spans="1:3">
      <c r="A585">
        <v>22100743</v>
      </c>
      <c r="B585" t="s">
        <v>675</v>
      </c>
      <c r="C585" s="23">
        <v>-100000000</v>
      </c>
    </row>
    <row r="586" spans="1:3">
      <c r="A586">
        <v>22100823</v>
      </c>
      <c r="B586" t="s">
        <v>1033</v>
      </c>
      <c r="C586" s="23">
        <v>-250000000</v>
      </c>
    </row>
    <row r="587" spans="1:3">
      <c r="A587">
        <v>22100833</v>
      </c>
      <c r="B587" t="s">
        <v>1659</v>
      </c>
      <c r="C587" s="23">
        <v>-138460000</v>
      </c>
    </row>
    <row r="588" spans="1:3">
      <c r="A588">
        <v>22100843</v>
      </c>
      <c r="B588" t="s">
        <v>1660</v>
      </c>
      <c r="C588" s="23">
        <v>-23400000</v>
      </c>
    </row>
    <row r="589" spans="1:3">
      <c r="A589">
        <v>22100923</v>
      </c>
      <c r="B589" t="s">
        <v>1319</v>
      </c>
      <c r="C589" s="23">
        <v>-250000000</v>
      </c>
    </row>
    <row r="590" spans="1:3">
      <c r="A590">
        <v>22100933</v>
      </c>
      <c r="B590" t="s">
        <v>1320</v>
      </c>
      <c r="C590" s="23">
        <v>-45000000</v>
      </c>
    </row>
    <row r="591" spans="1:3">
      <c r="A591">
        <v>22100973</v>
      </c>
      <c r="B591" t="s">
        <v>87</v>
      </c>
      <c r="C591" s="23">
        <v>-250000000</v>
      </c>
    </row>
    <row r="592" spans="1:3">
      <c r="A592">
        <v>22100993</v>
      </c>
      <c r="B592" t="s">
        <v>937</v>
      </c>
      <c r="C592" s="23">
        <v>-150000000</v>
      </c>
    </row>
    <row r="593" spans="1:3">
      <c r="A593">
        <v>22101023</v>
      </c>
      <c r="B593" t="s">
        <v>519</v>
      </c>
      <c r="C593" s="23">
        <v>-250000000</v>
      </c>
    </row>
    <row r="594" spans="1:3">
      <c r="A594">
        <v>22101033</v>
      </c>
      <c r="B594" t="s">
        <v>1014</v>
      </c>
      <c r="C594" s="23">
        <v>-300000000</v>
      </c>
    </row>
    <row r="595" spans="1:3">
      <c r="A595">
        <v>22101053</v>
      </c>
      <c r="B595" t="s">
        <v>1037</v>
      </c>
      <c r="C595" s="23">
        <v>-250000000</v>
      </c>
    </row>
    <row r="596" spans="1:3">
      <c r="A596">
        <v>22101113</v>
      </c>
      <c r="B596" t="s">
        <v>848</v>
      </c>
      <c r="C596" s="23">
        <v>-350000000</v>
      </c>
    </row>
    <row r="597" spans="1:3">
      <c r="A597">
        <v>22101123</v>
      </c>
      <c r="B597" t="s">
        <v>1158</v>
      </c>
      <c r="C597" s="23">
        <v>-325000000</v>
      </c>
    </row>
    <row r="598" spans="1:3">
      <c r="A598">
        <v>22101133</v>
      </c>
      <c r="B598" t="s">
        <v>1154</v>
      </c>
      <c r="C598" s="23">
        <v>-250000000</v>
      </c>
    </row>
    <row r="599" spans="1:3">
      <c r="A599">
        <v>22101143</v>
      </c>
      <c r="B599" t="s">
        <v>1222</v>
      </c>
      <c r="C599" s="23">
        <v>-300000000</v>
      </c>
    </row>
    <row r="600" spans="1:3">
      <c r="A600">
        <v>22600083</v>
      </c>
      <c r="B600" t="s">
        <v>1218</v>
      </c>
      <c r="C600" s="23">
        <v>13139.52</v>
      </c>
    </row>
    <row r="601" spans="1:3">
      <c r="A601">
        <v>22700003</v>
      </c>
      <c r="B601" t="s">
        <v>1250</v>
      </c>
      <c r="C601" s="23">
        <v>-1894521.33</v>
      </c>
    </row>
    <row r="602" spans="1:3">
      <c r="A602">
        <v>22820011</v>
      </c>
      <c r="B602" t="s">
        <v>996</v>
      </c>
      <c r="C602" s="23">
        <v>-70000</v>
      </c>
    </row>
    <row r="603" spans="1:3">
      <c r="A603">
        <v>22820012</v>
      </c>
      <c r="B603" t="s">
        <v>997</v>
      </c>
      <c r="C603" s="23">
        <v>-1010000</v>
      </c>
    </row>
    <row r="604" spans="1:3">
      <c r="A604">
        <v>22830003</v>
      </c>
      <c r="B604" t="s">
        <v>536</v>
      </c>
      <c r="C604" s="23">
        <v>-57348776.759999998</v>
      </c>
    </row>
    <row r="605" spans="1:3">
      <c r="A605">
        <v>22830013</v>
      </c>
      <c r="B605" t="s">
        <v>535</v>
      </c>
      <c r="C605" s="23">
        <v>-5834188.8499999996</v>
      </c>
    </row>
    <row r="606" spans="1:3">
      <c r="A606">
        <v>22830023</v>
      </c>
      <c r="B606" t="s">
        <v>735</v>
      </c>
      <c r="C606" s="23">
        <v>-64021713</v>
      </c>
    </row>
    <row r="607" spans="1:3">
      <c r="A607">
        <v>22830033</v>
      </c>
      <c r="B607" t="s">
        <v>1336</v>
      </c>
      <c r="C607" s="23">
        <v>-1369000</v>
      </c>
    </row>
    <row r="608" spans="1:3">
      <c r="A608">
        <v>22830043</v>
      </c>
      <c r="B608" t="s">
        <v>1679</v>
      </c>
      <c r="C608" s="23">
        <v>-106672.28</v>
      </c>
    </row>
    <row r="609" spans="1:3">
      <c r="A609">
        <v>22830053</v>
      </c>
      <c r="B609" t="s">
        <v>1809</v>
      </c>
      <c r="C609" s="23">
        <v>-1248000</v>
      </c>
    </row>
    <row r="610" spans="1:3">
      <c r="A610">
        <v>22830063</v>
      </c>
      <c r="B610" t="s">
        <v>1847</v>
      </c>
      <c r="C610" s="23">
        <v>-114786</v>
      </c>
    </row>
    <row r="611" spans="1:3">
      <c r="A611">
        <v>22830073</v>
      </c>
      <c r="B611" t="s">
        <v>1848</v>
      </c>
      <c r="C611" s="23">
        <v>-179109</v>
      </c>
    </row>
    <row r="612" spans="1:3">
      <c r="A612">
        <v>22840012</v>
      </c>
      <c r="B612" t="s">
        <v>1408</v>
      </c>
      <c r="C612" s="23">
        <v>-609250</v>
      </c>
    </row>
    <row r="613" spans="1:3">
      <c r="A613">
        <v>22840021</v>
      </c>
      <c r="B613" t="s">
        <v>863</v>
      </c>
      <c r="C613" s="23">
        <v>-200000</v>
      </c>
    </row>
    <row r="614" spans="1:3">
      <c r="A614">
        <v>22840022</v>
      </c>
      <c r="B614" t="s">
        <v>1409</v>
      </c>
      <c r="C614" s="23">
        <v>-1919341.5</v>
      </c>
    </row>
    <row r="615" spans="1:3">
      <c r="A615">
        <v>22840031</v>
      </c>
      <c r="B615" t="s">
        <v>878</v>
      </c>
      <c r="C615" s="23">
        <v>-258000</v>
      </c>
    </row>
    <row r="616" spans="1:3">
      <c r="A616">
        <v>22840032</v>
      </c>
      <c r="B616" t="s">
        <v>1410</v>
      </c>
      <c r="C616" s="23">
        <v>-3300000.33</v>
      </c>
    </row>
    <row r="617" spans="1:3">
      <c r="A617">
        <v>22840042</v>
      </c>
      <c r="B617" t="s">
        <v>1411</v>
      </c>
      <c r="C617" s="23">
        <v>-238999.97</v>
      </c>
    </row>
    <row r="618" spans="1:3">
      <c r="A618">
        <v>22840051</v>
      </c>
      <c r="B618" t="s">
        <v>879</v>
      </c>
      <c r="C618" s="23">
        <v>-30000</v>
      </c>
    </row>
    <row r="619" spans="1:3">
      <c r="A619">
        <v>22840062</v>
      </c>
      <c r="B619" t="s">
        <v>1413</v>
      </c>
      <c r="C619" s="23">
        <v>-1300000</v>
      </c>
    </row>
    <row r="620" spans="1:3">
      <c r="A620">
        <v>22840081</v>
      </c>
      <c r="B620" t="s">
        <v>864</v>
      </c>
      <c r="C620" s="23">
        <v>-550000</v>
      </c>
    </row>
    <row r="621" spans="1:3">
      <c r="A621">
        <v>22840082</v>
      </c>
      <c r="B621" t="s">
        <v>1414</v>
      </c>
      <c r="C621" s="23">
        <v>-2500000</v>
      </c>
    </row>
    <row r="622" spans="1:3">
      <c r="A622">
        <v>22840092</v>
      </c>
      <c r="B622" t="s">
        <v>1415</v>
      </c>
      <c r="C622" s="23">
        <v>-2050000</v>
      </c>
    </row>
    <row r="623" spans="1:3">
      <c r="A623">
        <v>22840102</v>
      </c>
      <c r="B623" t="s">
        <v>1416</v>
      </c>
      <c r="C623" s="23">
        <v>-522500</v>
      </c>
    </row>
    <row r="624" spans="1:3">
      <c r="A624">
        <v>22840111</v>
      </c>
      <c r="B624" t="s">
        <v>880</v>
      </c>
      <c r="C624" s="23">
        <v>-20000</v>
      </c>
    </row>
    <row r="625" spans="1:3">
      <c r="A625">
        <v>22840112</v>
      </c>
      <c r="B625" t="s">
        <v>1417</v>
      </c>
      <c r="C625" s="23">
        <v>-200000</v>
      </c>
    </row>
    <row r="626" spans="1:3">
      <c r="A626">
        <v>22840122</v>
      </c>
      <c r="B626" t="s">
        <v>1418</v>
      </c>
      <c r="C626" s="23">
        <v>-140000</v>
      </c>
    </row>
    <row r="627" spans="1:3">
      <c r="A627">
        <v>22840131</v>
      </c>
      <c r="B627" t="s">
        <v>865</v>
      </c>
      <c r="C627" s="23">
        <v>-500000</v>
      </c>
    </row>
    <row r="628" spans="1:3">
      <c r="A628">
        <v>22840132</v>
      </c>
      <c r="B628" t="s">
        <v>1419</v>
      </c>
      <c r="C628" s="23">
        <v>-100000</v>
      </c>
    </row>
    <row r="629" spans="1:3">
      <c r="A629">
        <v>22840161</v>
      </c>
      <c r="B629" t="s">
        <v>866</v>
      </c>
      <c r="C629" s="23">
        <v>-350000.2</v>
      </c>
    </row>
    <row r="630" spans="1:3">
      <c r="A630">
        <v>22840162</v>
      </c>
      <c r="B630" t="s">
        <v>1884</v>
      </c>
      <c r="C630" s="23">
        <v>-299856</v>
      </c>
    </row>
    <row r="631" spans="1:3">
      <c r="A631">
        <v>22840171</v>
      </c>
      <c r="B631" t="s">
        <v>867</v>
      </c>
      <c r="C631" s="23">
        <v>-50000</v>
      </c>
    </row>
    <row r="632" spans="1:3">
      <c r="A632">
        <v>22840181</v>
      </c>
      <c r="B632" t="s">
        <v>881</v>
      </c>
      <c r="C632" s="23">
        <v>-2925000</v>
      </c>
    </row>
    <row r="633" spans="1:3">
      <c r="A633">
        <v>22840191</v>
      </c>
      <c r="B633" t="s">
        <v>868</v>
      </c>
      <c r="C633" s="23">
        <v>-250000</v>
      </c>
    </row>
    <row r="634" spans="1:3">
      <c r="A634">
        <v>22840221</v>
      </c>
      <c r="B634" t="s">
        <v>889</v>
      </c>
      <c r="C634" s="23">
        <v>-200000</v>
      </c>
    </row>
    <row r="635" spans="1:3">
      <c r="A635">
        <v>22840231</v>
      </c>
      <c r="B635" t="s">
        <v>205</v>
      </c>
      <c r="C635" s="23">
        <v>-75000</v>
      </c>
    </row>
    <row r="636" spans="1:3">
      <c r="A636">
        <v>22840251</v>
      </c>
      <c r="B636" t="s">
        <v>496</v>
      </c>
      <c r="C636" s="23">
        <v>-14576289</v>
      </c>
    </row>
    <row r="637" spans="1:3">
      <c r="A637">
        <v>22840281</v>
      </c>
      <c r="B637" t="s">
        <v>1259</v>
      </c>
      <c r="C637" s="23">
        <v>-50000</v>
      </c>
    </row>
    <row r="638" spans="1:3">
      <c r="A638">
        <v>22840301</v>
      </c>
      <c r="B638" t="s">
        <v>1371</v>
      </c>
      <c r="C638" s="23">
        <v>-175000</v>
      </c>
    </row>
    <row r="639" spans="1:3">
      <c r="A639">
        <v>22840311</v>
      </c>
      <c r="B639" t="s">
        <v>1372</v>
      </c>
      <c r="C639" s="23">
        <v>-96000</v>
      </c>
    </row>
    <row r="640" spans="1:3">
      <c r="A640">
        <v>22840321</v>
      </c>
      <c r="B640" t="s">
        <v>1528</v>
      </c>
      <c r="C640" s="23">
        <v>-165919572</v>
      </c>
    </row>
    <row r="641" spans="1:3">
      <c r="A641">
        <v>22840331</v>
      </c>
      <c r="B641" t="s">
        <v>1885</v>
      </c>
      <c r="C641" s="23">
        <v>-78416550</v>
      </c>
    </row>
    <row r="642" spans="1:3">
      <c r="A642">
        <v>22840332</v>
      </c>
      <c r="B642" t="s">
        <v>1412</v>
      </c>
      <c r="C642" s="23">
        <v>-22239450.449999999</v>
      </c>
    </row>
    <row r="643" spans="1:3">
      <c r="A643">
        <v>22840341</v>
      </c>
      <c r="B643" t="s">
        <v>1864</v>
      </c>
      <c r="C643" s="23">
        <v>-27242674</v>
      </c>
    </row>
    <row r="644" spans="1:3">
      <c r="A644">
        <v>22841001</v>
      </c>
      <c r="B644" t="s">
        <v>869</v>
      </c>
      <c r="C644" s="23">
        <v>-4610484.08</v>
      </c>
    </row>
    <row r="645" spans="1:3">
      <c r="A645">
        <v>23001021</v>
      </c>
      <c r="B645" t="s">
        <v>7</v>
      </c>
      <c r="C645" s="23">
        <v>-2147184.2999999998</v>
      </c>
    </row>
    <row r="646" spans="1:3">
      <c r="A646">
        <v>23001031</v>
      </c>
      <c r="B646" t="s">
        <v>597</v>
      </c>
      <c r="C646" s="23">
        <v>-1169547.83</v>
      </c>
    </row>
    <row r="647" spans="1:3">
      <c r="A647">
        <v>23001041</v>
      </c>
      <c r="B647" t="s">
        <v>174</v>
      </c>
      <c r="C647" s="23">
        <v>-2509314.4300000002</v>
      </c>
    </row>
    <row r="648" spans="1:3">
      <c r="A648">
        <v>23001043</v>
      </c>
      <c r="B648" t="s">
        <v>1537</v>
      </c>
      <c r="C648" s="23">
        <v>-422548.11</v>
      </c>
    </row>
    <row r="649" spans="1:3">
      <c r="A649">
        <v>23001061</v>
      </c>
      <c r="B649" t="s">
        <v>537</v>
      </c>
      <c r="C649" s="23">
        <v>-7594126.6100000003</v>
      </c>
    </row>
    <row r="650" spans="1:3">
      <c r="A650">
        <v>23001071</v>
      </c>
      <c r="B650" t="s">
        <v>434</v>
      </c>
      <c r="C650" s="23">
        <v>-8902922.7300000004</v>
      </c>
    </row>
    <row r="651" spans="1:3">
      <c r="A651">
        <v>23001092</v>
      </c>
      <c r="B651" t="s">
        <v>266</v>
      </c>
      <c r="C651" s="23">
        <v>-7359082.3499999996</v>
      </c>
    </row>
    <row r="652" spans="1:3">
      <c r="A652">
        <v>23001131</v>
      </c>
      <c r="B652" t="s">
        <v>1358</v>
      </c>
      <c r="C652" s="23">
        <v>-6835290.3399999999</v>
      </c>
    </row>
    <row r="653" spans="1:3">
      <c r="A653">
        <v>23001141</v>
      </c>
      <c r="B653" t="s">
        <v>1533</v>
      </c>
      <c r="C653" s="23">
        <v>-582521.24</v>
      </c>
    </row>
    <row r="654" spans="1:3">
      <c r="A654">
        <v>23001151</v>
      </c>
      <c r="B654" t="s">
        <v>1632</v>
      </c>
      <c r="C654" s="23">
        <v>-263720.39</v>
      </c>
    </row>
    <row r="655" spans="1:3">
      <c r="A655">
        <v>23001231</v>
      </c>
      <c r="B655" t="s">
        <v>1514</v>
      </c>
      <c r="C655" s="23">
        <v>-1627411.87</v>
      </c>
    </row>
    <row r="656" spans="1:3">
      <c r="A656">
        <v>23002011</v>
      </c>
      <c r="B656" t="s">
        <v>1000</v>
      </c>
      <c r="C656" s="23">
        <v>-842659.59</v>
      </c>
    </row>
    <row r="657" spans="1:3">
      <c r="A657">
        <v>23002041</v>
      </c>
      <c r="B657" t="s">
        <v>623</v>
      </c>
      <c r="C657" s="23">
        <v>-8652841.7300000004</v>
      </c>
    </row>
    <row r="658" spans="1:3">
      <c r="A658">
        <v>23002061</v>
      </c>
      <c r="B658" t="s">
        <v>24</v>
      </c>
      <c r="C658" s="23">
        <v>114248</v>
      </c>
    </row>
    <row r="659" spans="1:3">
      <c r="A659">
        <v>23002071</v>
      </c>
      <c r="B659" t="s">
        <v>16</v>
      </c>
      <c r="C659" s="23">
        <v>266857.81</v>
      </c>
    </row>
    <row r="660" spans="1:3">
      <c r="A660">
        <v>23002072</v>
      </c>
      <c r="B660" t="s">
        <v>1538</v>
      </c>
      <c r="C660" s="23">
        <v>1804646.16</v>
      </c>
    </row>
    <row r="661" spans="1:3">
      <c r="A661">
        <v>23002091</v>
      </c>
      <c r="B661" t="s">
        <v>267</v>
      </c>
      <c r="C661" s="23">
        <v>-381105.81</v>
      </c>
    </row>
    <row r="662" spans="1:3">
      <c r="A662">
        <v>23002092</v>
      </c>
      <c r="B662" t="s">
        <v>268</v>
      </c>
      <c r="C662" s="23">
        <v>-1804646.16</v>
      </c>
    </row>
    <row r="663" spans="1:3">
      <c r="A663">
        <v>23108323</v>
      </c>
      <c r="B663" t="s">
        <v>54</v>
      </c>
      <c r="C663" s="23">
        <v>-45000000</v>
      </c>
    </row>
    <row r="664" spans="1:3">
      <c r="A664">
        <v>23108383</v>
      </c>
      <c r="B664" t="s">
        <v>509</v>
      </c>
      <c r="C664" s="23">
        <v>-40000000</v>
      </c>
    </row>
    <row r="665" spans="1:3">
      <c r="A665">
        <v>23200011</v>
      </c>
      <c r="B665" t="s">
        <v>957</v>
      </c>
      <c r="C665" s="23">
        <v>-7352963.5300000003</v>
      </c>
    </row>
    <row r="666" spans="1:3">
      <c r="A666">
        <v>23200031</v>
      </c>
      <c r="B666" t="s">
        <v>198</v>
      </c>
      <c r="C666" s="23">
        <v>-27120385.199999999</v>
      </c>
    </row>
    <row r="667" spans="1:3">
      <c r="A667">
        <v>23200033</v>
      </c>
      <c r="B667" t="s">
        <v>199</v>
      </c>
      <c r="C667" s="23">
        <v>11768.82</v>
      </c>
    </row>
    <row r="668" spans="1:3">
      <c r="A668">
        <v>23200041</v>
      </c>
      <c r="B668" t="s">
        <v>406</v>
      </c>
      <c r="C668" s="23">
        <v>-8647178</v>
      </c>
    </row>
    <row r="669" spans="1:3">
      <c r="A669">
        <v>23200051</v>
      </c>
      <c r="B669" t="s">
        <v>407</v>
      </c>
      <c r="C669" s="23">
        <v>-8384216.1600000001</v>
      </c>
    </row>
    <row r="670" spans="1:3">
      <c r="A670">
        <v>23200061</v>
      </c>
      <c r="B670" t="s">
        <v>169</v>
      </c>
      <c r="C670" s="23">
        <v>-28559032.109999999</v>
      </c>
    </row>
    <row r="671" spans="1:3">
      <c r="A671">
        <v>23200071</v>
      </c>
      <c r="B671" t="s">
        <v>1019</v>
      </c>
      <c r="C671" s="23">
        <v>-1835062.45</v>
      </c>
    </row>
    <row r="672" spans="1:3">
      <c r="A672">
        <v>23200081</v>
      </c>
      <c r="B672" t="s">
        <v>1020</v>
      </c>
      <c r="C672" s="23">
        <v>-3582622.77</v>
      </c>
    </row>
    <row r="673" spans="1:3">
      <c r="A673">
        <v>23200101</v>
      </c>
      <c r="B673" t="s">
        <v>403</v>
      </c>
      <c r="C673" s="23">
        <v>-1377232</v>
      </c>
    </row>
    <row r="674" spans="1:3">
      <c r="A674">
        <v>23200103</v>
      </c>
      <c r="B674" t="s">
        <v>50</v>
      </c>
      <c r="C674" s="23">
        <v>-179236.54</v>
      </c>
    </row>
    <row r="675" spans="1:3">
      <c r="A675">
        <v>23200111</v>
      </c>
      <c r="B675" t="s">
        <v>1021</v>
      </c>
      <c r="C675" s="23">
        <v>-504653.67</v>
      </c>
    </row>
    <row r="676" spans="1:3">
      <c r="A676">
        <v>23200121</v>
      </c>
      <c r="B676" t="s">
        <v>890</v>
      </c>
      <c r="C676" s="23">
        <v>-284185.09000000003</v>
      </c>
    </row>
    <row r="677" spans="1:3">
      <c r="A677">
        <v>23200153</v>
      </c>
      <c r="B677" t="s">
        <v>1843</v>
      </c>
      <c r="C677">
        <v>-119.09</v>
      </c>
    </row>
    <row r="678" spans="1:3">
      <c r="A678">
        <v>23200222</v>
      </c>
      <c r="B678" t="s">
        <v>120</v>
      </c>
      <c r="C678" s="23">
        <v>-11587436.58</v>
      </c>
    </row>
    <row r="679" spans="1:3">
      <c r="A679">
        <v>23200242</v>
      </c>
      <c r="B679" t="s">
        <v>922</v>
      </c>
      <c r="C679" s="23">
        <v>-58903442.689999998</v>
      </c>
    </row>
    <row r="680" spans="1:3">
      <c r="A680">
        <v>23200333</v>
      </c>
      <c r="B680" t="s">
        <v>528</v>
      </c>
      <c r="C680" s="23">
        <v>-13426700.4</v>
      </c>
    </row>
    <row r="681" spans="1:3">
      <c r="A681">
        <v>23200483</v>
      </c>
      <c r="B681" t="s">
        <v>324</v>
      </c>
      <c r="C681" s="23">
        <v>-18699448.530000001</v>
      </c>
    </row>
    <row r="682" spans="1:3">
      <c r="A682">
        <v>23200493</v>
      </c>
      <c r="B682" t="s">
        <v>1892</v>
      </c>
      <c r="C682" s="23">
        <v>-126044.79</v>
      </c>
    </row>
    <row r="683" spans="1:3">
      <c r="A683">
        <v>23200543</v>
      </c>
      <c r="B683" t="s">
        <v>364</v>
      </c>
      <c r="C683" s="23">
        <v>-72748688.329999998</v>
      </c>
    </row>
    <row r="684" spans="1:3">
      <c r="A684">
        <v>23200643</v>
      </c>
      <c r="B684" t="s">
        <v>315</v>
      </c>
      <c r="C684" s="23">
        <v>-6783426.3799999999</v>
      </c>
    </row>
    <row r="685" spans="1:3">
      <c r="A685">
        <v>23200653</v>
      </c>
      <c r="B685" t="s">
        <v>917</v>
      </c>
      <c r="C685" s="23">
        <v>-2060472.44</v>
      </c>
    </row>
    <row r="686" spans="1:3">
      <c r="A686">
        <v>23200733</v>
      </c>
      <c r="B686" t="s">
        <v>107</v>
      </c>
      <c r="C686">
        <v>-597.04</v>
      </c>
    </row>
    <row r="687" spans="1:3">
      <c r="A687">
        <v>23200743</v>
      </c>
      <c r="B687" t="s">
        <v>1040</v>
      </c>
      <c r="C687" s="23">
        <v>-4535.22</v>
      </c>
    </row>
    <row r="688" spans="1:3">
      <c r="A688">
        <v>23200753</v>
      </c>
      <c r="B688" t="s">
        <v>903</v>
      </c>
      <c r="C688" s="23">
        <v>228620.79999999999</v>
      </c>
    </row>
    <row r="689" spans="1:3">
      <c r="A689">
        <v>23200763</v>
      </c>
      <c r="B689" t="s">
        <v>1039</v>
      </c>
      <c r="C689" s="23">
        <v>-4536.83</v>
      </c>
    </row>
    <row r="690" spans="1:3">
      <c r="A690">
        <v>23200773</v>
      </c>
      <c r="B690" t="s">
        <v>575</v>
      </c>
      <c r="C690" s="23">
        <v>-11687.18</v>
      </c>
    </row>
    <row r="691" spans="1:3">
      <c r="A691">
        <v>23201003</v>
      </c>
      <c r="B691" t="s">
        <v>392</v>
      </c>
      <c r="C691" s="23">
        <v>-23923991.32</v>
      </c>
    </row>
    <row r="692" spans="1:3">
      <c r="A692">
        <v>23201013</v>
      </c>
      <c r="B692" t="s">
        <v>752</v>
      </c>
      <c r="C692" s="23">
        <v>-13285222.619999999</v>
      </c>
    </row>
    <row r="693" spans="1:3">
      <c r="A693">
        <v>23201033</v>
      </c>
      <c r="B693" t="s">
        <v>598</v>
      </c>
      <c r="C693" s="23">
        <v>-128247.88</v>
      </c>
    </row>
    <row r="694" spans="1:3">
      <c r="A694">
        <v>23201053</v>
      </c>
      <c r="B694" t="s">
        <v>1534</v>
      </c>
      <c r="C694" s="23">
        <v>-188661.06</v>
      </c>
    </row>
    <row r="695" spans="1:3">
      <c r="A695">
        <v>23201113</v>
      </c>
      <c r="B695" t="s">
        <v>282</v>
      </c>
      <c r="C695" s="23">
        <v>1434.35</v>
      </c>
    </row>
    <row r="696" spans="1:3">
      <c r="A696">
        <v>23201153</v>
      </c>
      <c r="B696" t="s">
        <v>1601</v>
      </c>
      <c r="C696">
        <v>-674.32</v>
      </c>
    </row>
    <row r="697" spans="1:3">
      <c r="A697">
        <v>23201163</v>
      </c>
      <c r="B697" t="s">
        <v>1602</v>
      </c>
      <c r="C697" s="23">
        <v>-10339.89</v>
      </c>
    </row>
    <row r="698" spans="1:3">
      <c r="A698">
        <v>23201193</v>
      </c>
      <c r="B698" t="s">
        <v>1603</v>
      </c>
      <c r="C698" s="23">
        <v>-18875.71</v>
      </c>
    </row>
    <row r="699" spans="1:3">
      <c r="A699">
        <v>23201203</v>
      </c>
      <c r="B699" t="s">
        <v>1604</v>
      </c>
      <c r="C699" s="23">
        <v>-3301.36</v>
      </c>
    </row>
    <row r="700" spans="1:3">
      <c r="A700">
        <v>23201251</v>
      </c>
      <c r="B700" t="s">
        <v>1539</v>
      </c>
      <c r="C700" s="23">
        <v>-418912.2</v>
      </c>
    </row>
    <row r="701" spans="1:3">
      <c r="A701">
        <v>23202173</v>
      </c>
      <c r="B701" t="s">
        <v>189</v>
      </c>
      <c r="C701">
        <v>26.8</v>
      </c>
    </row>
    <row r="702" spans="1:3">
      <c r="A702">
        <v>23202183</v>
      </c>
      <c r="B702" t="s">
        <v>642</v>
      </c>
      <c r="C702" s="23">
        <v>-1547.15</v>
      </c>
    </row>
    <row r="703" spans="1:3">
      <c r="A703">
        <v>23300043</v>
      </c>
      <c r="B703" t="s">
        <v>520</v>
      </c>
      <c r="C703" s="23">
        <v>-28932785.219999999</v>
      </c>
    </row>
    <row r="704" spans="1:3">
      <c r="A704">
        <v>23500003</v>
      </c>
      <c r="B704" t="s">
        <v>1620</v>
      </c>
      <c r="C704" s="23">
        <v>-22029348.829999998</v>
      </c>
    </row>
    <row r="705" spans="1:3">
      <c r="A705">
        <v>23500011</v>
      </c>
      <c r="B705" t="s">
        <v>498</v>
      </c>
      <c r="C705" s="23">
        <v>-2647953.81</v>
      </c>
    </row>
    <row r="706" spans="1:3">
      <c r="A706">
        <v>23500141</v>
      </c>
      <c r="B706" t="s">
        <v>1993</v>
      </c>
      <c r="C706">
        <v>-500</v>
      </c>
    </row>
    <row r="707" spans="1:3">
      <c r="A707">
        <v>23600021</v>
      </c>
      <c r="B707" t="s">
        <v>1395</v>
      </c>
      <c r="C707" s="23">
        <v>-3730123.91</v>
      </c>
    </row>
    <row r="708" spans="1:3">
      <c r="A708">
        <v>23600022</v>
      </c>
      <c r="B708" t="s">
        <v>1396</v>
      </c>
      <c r="C708" s="23">
        <v>-2763343.63</v>
      </c>
    </row>
    <row r="709" spans="1:3">
      <c r="A709">
        <v>23600063</v>
      </c>
      <c r="B709" t="s">
        <v>475</v>
      </c>
      <c r="C709">
        <v>-264.45</v>
      </c>
    </row>
    <row r="710" spans="1:3">
      <c r="A710">
        <v>23600093</v>
      </c>
      <c r="B710" t="s">
        <v>153</v>
      </c>
      <c r="C710" s="23">
        <v>-18489.580000000002</v>
      </c>
    </row>
    <row r="711" spans="1:3">
      <c r="A711">
        <v>23600201</v>
      </c>
      <c r="B711" t="s">
        <v>231</v>
      </c>
      <c r="C711" s="23">
        <v>-46431806.579999998</v>
      </c>
    </row>
    <row r="712" spans="1:3">
      <c r="A712">
        <v>23600211</v>
      </c>
      <c r="B712" t="s">
        <v>232</v>
      </c>
      <c r="C712" s="23">
        <v>-5032132.2300000004</v>
      </c>
    </row>
    <row r="713" spans="1:3">
      <c r="A713">
        <v>23600213</v>
      </c>
      <c r="B713" t="s">
        <v>991</v>
      </c>
      <c r="C713" s="23">
        <v>-21011.96</v>
      </c>
    </row>
    <row r="714" spans="1:3">
      <c r="A714">
        <v>23600221</v>
      </c>
      <c r="B714" t="s">
        <v>348</v>
      </c>
      <c r="C714" s="23">
        <v>301243.71000000002</v>
      </c>
    </row>
    <row r="715" spans="1:3">
      <c r="A715">
        <v>23600232</v>
      </c>
      <c r="B715" t="s">
        <v>233</v>
      </c>
      <c r="C715" s="23">
        <v>-21813348.710000001</v>
      </c>
    </row>
    <row r="716" spans="1:3">
      <c r="A716">
        <v>23600351</v>
      </c>
      <c r="B716" t="s">
        <v>898</v>
      </c>
      <c r="C716" s="23">
        <v>-9223349.4199999999</v>
      </c>
    </row>
    <row r="717" spans="1:3">
      <c r="A717">
        <v>23600391</v>
      </c>
      <c r="B717" t="s">
        <v>369</v>
      </c>
      <c r="C717" s="23">
        <v>-381298.74</v>
      </c>
    </row>
    <row r="718" spans="1:3">
      <c r="A718">
        <v>23600471</v>
      </c>
      <c r="B718" t="s">
        <v>986</v>
      </c>
      <c r="C718" s="23">
        <v>-6702188.3600000003</v>
      </c>
    </row>
    <row r="719" spans="1:3">
      <c r="A719">
        <v>23600552</v>
      </c>
      <c r="B719" t="s">
        <v>986</v>
      </c>
      <c r="C719" s="23">
        <v>-4958055.51</v>
      </c>
    </row>
    <row r="720" spans="1:3">
      <c r="A720">
        <v>23600602</v>
      </c>
      <c r="B720" t="s">
        <v>987</v>
      </c>
      <c r="C720" s="23">
        <v>-6451926.8899999997</v>
      </c>
    </row>
    <row r="721" spans="1:3">
      <c r="A721">
        <v>23601003</v>
      </c>
      <c r="B721" t="s">
        <v>935</v>
      </c>
      <c r="C721" s="23">
        <v>-127559.05</v>
      </c>
    </row>
    <row r="722" spans="1:3">
      <c r="A722">
        <v>23601013</v>
      </c>
      <c r="B722" t="s">
        <v>1397</v>
      </c>
      <c r="C722" s="23">
        <v>-81975.490000000005</v>
      </c>
    </row>
    <row r="723" spans="1:3">
      <c r="A723">
        <v>23601023</v>
      </c>
      <c r="B723" t="s">
        <v>334</v>
      </c>
      <c r="C723" s="23">
        <v>-42619.21</v>
      </c>
    </row>
    <row r="724" spans="1:3">
      <c r="A724">
        <v>23601043</v>
      </c>
      <c r="B724" t="s">
        <v>992</v>
      </c>
      <c r="C724" s="23">
        <v>-2947.87</v>
      </c>
    </row>
    <row r="725" spans="1:3">
      <c r="A725">
        <v>23700323</v>
      </c>
      <c r="B725" t="s">
        <v>923</v>
      </c>
      <c r="C725" s="23">
        <v>-30625</v>
      </c>
    </row>
    <row r="726" spans="1:3">
      <c r="A726">
        <v>23700333</v>
      </c>
      <c r="B726" t="s">
        <v>924</v>
      </c>
      <c r="C726" s="23">
        <v>-6133.49</v>
      </c>
    </row>
    <row r="727" spans="1:3">
      <c r="A727">
        <v>23700363</v>
      </c>
      <c r="B727" t="s">
        <v>925</v>
      </c>
      <c r="C727" s="23">
        <v>-44687.5</v>
      </c>
    </row>
    <row r="728" spans="1:3">
      <c r="A728">
        <v>23700383</v>
      </c>
      <c r="B728" t="s">
        <v>88</v>
      </c>
      <c r="C728" s="23">
        <v>-6000</v>
      </c>
    </row>
    <row r="729" spans="1:3">
      <c r="A729">
        <v>23700713</v>
      </c>
      <c r="B729" t="s">
        <v>596</v>
      </c>
      <c r="C729" s="23">
        <v>-13811.68</v>
      </c>
    </row>
    <row r="730" spans="1:3">
      <c r="A730">
        <v>23700813</v>
      </c>
      <c r="B730" t="s">
        <v>180</v>
      </c>
      <c r="C730" s="23">
        <v>-1458333.16</v>
      </c>
    </row>
    <row r="731" spans="1:3">
      <c r="A731">
        <v>23700823</v>
      </c>
      <c r="B731" t="s">
        <v>48</v>
      </c>
      <c r="C731" s="23">
        <v>-3931666.49</v>
      </c>
    </row>
    <row r="732" spans="1:3">
      <c r="A732">
        <v>23700841</v>
      </c>
      <c r="B732" t="s">
        <v>648</v>
      </c>
      <c r="C732" s="23">
        <v>-256815.09</v>
      </c>
    </row>
    <row r="733" spans="1:3">
      <c r="A733">
        <v>23700873</v>
      </c>
      <c r="B733" t="s">
        <v>1029</v>
      </c>
      <c r="C733" s="23">
        <v>-6142500</v>
      </c>
    </row>
    <row r="734" spans="1:3">
      <c r="A734">
        <v>23700963</v>
      </c>
      <c r="B734" t="s">
        <v>1050</v>
      </c>
      <c r="C734" s="23">
        <v>-1180368.3400000001</v>
      </c>
    </row>
    <row r="735" spans="1:3">
      <c r="A735">
        <v>23700973</v>
      </c>
      <c r="B735" t="s">
        <v>1051</v>
      </c>
      <c r="C735" s="23">
        <v>-7828125</v>
      </c>
    </row>
    <row r="736" spans="1:3">
      <c r="A736">
        <v>23700993</v>
      </c>
      <c r="B736" t="s">
        <v>936</v>
      </c>
      <c r="C736" s="23">
        <v>-1948875</v>
      </c>
    </row>
    <row r="737" spans="1:3">
      <c r="A737">
        <v>23701013</v>
      </c>
      <c r="B737" t="s">
        <v>521</v>
      </c>
      <c r="C737" s="23">
        <v>-17011.32</v>
      </c>
    </row>
    <row r="738" spans="1:3">
      <c r="A738">
        <v>23701023</v>
      </c>
      <c r="B738" t="s">
        <v>522</v>
      </c>
      <c r="C738" s="23">
        <v>-746471.15</v>
      </c>
    </row>
    <row r="739" spans="1:3">
      <c r="A739">
        <v>23701033</v>
      </c>
      <c r="B739" t="s">
        <v>1015</v>
      </c>
      <c r="C739" s="23">
        <v>-5542033.3300000001</v>
      </c>
    </row>
    <row r="740" spans="1:3">
      <c r="A740">
        <v>23701053</v>
      </c>
      <c r="B740" t="s">
        <v>1037</v>
      </c>
      <c r="C740" s="23">
        <v>-1452916.79</v>
      </c>
    </row>
    <row r="741" spans="1:3">
      <c r="A741">
        <v>23701063</v>
      </c>
      <c r="B741" t="s">
        <v>1059</v>
      </c>
      <c r="C741">
        <v>49.21</v>
      </c>
    </row>
    <row r="742" spans="1:3">
      <c r="A742">
        <v>23701113</v>
      </c>
      <c r="B742" t="s">
        <v>209</v>
      </c>
      <c r="C742" s="23">
        <v>-5037375</v>
      </c>
    </row>
    <row r="743" spans="1:3">
      <c r="A743">
        <v>23701123</v>
      </c>
      <c r="B743" t="s">
        <v>1158</v>
      </c>
      <c r="C743" s="23">
        <v>-5597809.1200000001</v>
      </c>
    </row>
    <row r="744" spans="1:3">
      <c r="A744">
        <v>23701133</v>
      </c>
      <c r="B744" t="s">
        <v>1154</v>
      </c>
      <c r="C744" s="23">
        <v>-6644610.9199999999</v>
      </c>
    </row>
    <row r="745" spans="1:3">
      <c r="A745">
        <v>23701143</v>
      </c>
      <c r="B745" t="s">
        <v>1222</v>
      </c>
      <c r="C745" s="23">
        <v>-3617716.66</v>
      </c>
    </row>
    <row r="746" spans="1:3">
      <c r="A746">
        <v>23701153</v>
      </c>
      <c r="B746" t="s">
        <v>1319</v>
      </c>
      <c r="C746" s="23">
        <v>-1416416.67</v>
      </c>
    </row>
    <row r="747" spans="1:3">
      <c r="A747">
        <v>23701163</v>
      </c>
      <c r="B747" t="s">
        <v>1320</v>
      </c>
      <c r="C747" s="23">
        <v>-270250</v>
      </c>
    </row>
    <row r="748" spans="1:3">
      <c r="A748">
        <v>23701173</v>
      </c>
      <c r="B748" t="s">
        <v>1628</v>
      </c>
      <c r="C748" s="23">
        <v>-25561.18</v>
      </c>
    </row>
    <row r="749" spans="1:3">
      <c r="A749">
        <v>23701183</v>
      </c>
      <c r="B749" t="s">
        <v>1659</v>
      </c>
      <c r="C749" s="23">
        <v>-1814979.83</v>
      </c>
    </row>
    <row r="750" spans="1:3">
      <c r="A750">
        <v>23701193</v>
      </c>
      <c r="B750" t="s">
        <v>1660</v>
      </c>
      <c r="C750" s="23">
        <v>-314600</v>
      </c>
    </row>
    <row r="751" spans="1:3">
      <c r="A751">
        <v>24100043</v>
      </c>
      <c r="B751" t="s">
        <v>817</v>
      </c>
      <c r="C751" s="23">
        <v>-23605.67</v>
      </c>
    </row>
    <row r="752" spans="1:3">
      <c r="A752">
        <v>24100063</v>
      </c>
      <c r="B752" t="s">
        <v>1030</v>
      </c>
      <c r="C752" s="23">
        <v>3981.31</v>
      </c>
    </row>
    <row r="753" spans="1:3">
      <c r="A753">
        <v>24100143</v>
      </c>
      <c r="B753" t="s">
        <v>302</v>
      </c>
      <c r="C753" s="23">
        <v>-7868.56</v>
      </c>
    </row>
    <row r="754" spans="1:3">
      <c r="A754">
        <v>24100173</v>
      </c>
      <c r="B754" t="s">
        <v>1030</v>
      </c>
      <c r="C754" s="23">
        <v>-67064.56</v>
      </c>
    </row>
    <row r="755" spans="1:3">
      <c r="A755">
        <v>24100212</v>
      </c>
      <c r="B755" t="s">
        <v>611</v>
      </c>
      <c r="C755" s="23">
        <v>-1507960.41</v>
      </c>
    </row>
    <row r="756" spans="1:3">
      <c r="A756">
        <v>24200011</v>
      </c>
      <c r="B756" t="s">
        <v>1357</v>
      </c>
      <c r="C756" s="23">
        <v>-59525.65</v>
      </c>
    </row>
    <row r="757" spans="1:3">
      <c r="A757">
        <v>24200041</v>
      </c>
      <c r="B757" t="s">
        <v>624</v>
      </c>
      <c r="C757" s="23">
        <v>-609978</v>
      </c>
    </row>
    <row r="758" spans="1:3">
      <c r="A758">
        <v>24200061</v>
      </c>
      <c r="B758" t="s">
        <v>1606</v>
      </c>
      <c r="C758" s="23">
        <v>-976066.41</v>
      </c>
    </row>
    <row r="759" spans="1:3">
      <c r="A759">
        <v>24200071</v>
      </c>
      <c r="B759" t="s">
        <v>1968</v>
      </c>
      <c r="C759" s="23">
        <v>-34267.199999999997</v>
      </c>
    </row>
    <row r="760" spans="1:3">
      <c r="A760">
        <v>24200103</v>
      </c>
      <c r="B760" t="s">
        <v>1509</v>
      </c>
      <c r="C760" s="23">
        <v>-25000</v>
      </c>
    </row>
    <row r="761" spans="1:3">
      <c r="A761">
        <v>24200451</v>
      </c>
      <c r="B761" t="s">
        <v>1205</v>
      </c>
      <c r="C761" s="23">
        <v>-62571.24</v>
      </c>
    </row>
    <row r="762" spans="1:3">
      <c r="A762">
        <v>24200461</v>
      </c>
      <c r="B762" t="s">
        <v>1528</v>
      </c>
      <c r="C762" s="23">
        <v>-376564.96</v>
      </c>
    </row>
    <row r="763" spans="1:3">
      <c r="A763">
        <v>24200511</v>
      </c>
      <c r="B763" t="s">
        <v>551</v>
      </c>
      <c r="C763" s="23">
        <v>-4158714.24</v>
      </c>
    </row>
    <row r="764" spans="1:3">
      <c r="A764">
        <v>24200521</v>
      </c>
      <c r="B764" t="s">
        <v>1731</v>
      </c>
      <c r="C764" s="23">
        <v>-242697.12</v>
      </c>
    </row>
    <row r="765" spans="1:3">
      <c r="A765">
        <v>24200541</v>
      </c>
      <c r="B765" t="s">
        <v>660</v>
      </c>
      <c r="C765" s="23">
        <v>-77786.7</v>
      </c>
    </row>
    <row r="766" spans="1:3">
      <c r="A766">
        <v>24200551</v>
      </c>
      <c r="B766" t="s">
        <v>15</v>
      </c>
      <c r="C766" s="23">
        <v>-77786.7</v>
      </c>
    </row>
    <row r="767" spans="1:3">
      <c r="A767">
        <v>24200561</v>
      </c>
      <c r="B767" t="s">
        <v>424</v>
      </c>
      <c r="C767" s="23">
        <v>-13302</v>
      </c>
    </row>
    <row r="768" spans="1:3">
      <c r="A768">
        <v>24200571</v>
      </c>
      <c r="B768" t="s">
        <v>190</v>
      </c>
      <c r="C768" s="23">
        <v>-13302</v>
      </c>
    </row>
    <row r="769" spans="1:3">
      <c r="A769">
        <v>24200611</v>
      </c>
      <c r="B769" t="s">
        <v>1188</v>
      </c>
      <c r="C769" s="23">
        <v>-172250.01</v>
      </c>
    </row>
    <row r="770" spans="1:3">
      <c r="A770">
        <v>24200622</v>
      </c>
      <c r="B770" t="s">
        <v>391</v>
      </c>
      <c r="C770" s="23">
        <v>-2025717.88</v>
      </c>
    </row>
    <row r="771" spans="1:3">
      <c r="A771">
        <v>24200633</v>
      </c>
      <c r="B771" t="s">
        <v>1841</v>
      </c>
      <c r="C771" s="23">
        <v>-2034864.93</v>
      </c>
    </row>
    <row r="772" spans="1:3">
      <c r="A772">
        <v>24200651</v>
      </c>
      <c r="B772" t="s">
        <v>721</v>
      </c>
      <c r="C772" s="23">
        <v>-30500</v>
      </c>
    </row>
    <row r="773" spans="1:3">
      <c r="A773">
        <v>24200653</v>
      </c>
      <c r="B773" t="s">
        <v>928</v>
      </c>
      <c r="C773" s="23">
        <v>-1121966.9099999999</v>
      </c>
    </row>
    <row r="774" spans="1:3">
      <c r="A774">
        <v>24200661</v>
      </c>
      <c r="B774" t="s">
        <v>722</v>
      </c>
      <c r="C774" s="23">
        <v>-311452.65000000002</v>
      </c>
    </row>
    <row r="775" spans="1:3">
      <c r="A775">
        <v>24200671</v>
      </c>
      <c r="B775" t="s">
        <v>723</v>
      </c>
      <c r="C775" s="23">
        <v>-92240.55</v>
      </c>
    </row>
    <row r="776" spans="1:3">
      <c r="A776">
        <v>24200681</v>
      </c>
      <c r="B776" t="s">
        <v>724</v>
      </c>
      <c r="C776" s="23">
        <v>-92240.55</v>
      </c>
    </row>
    <row r="777" spans="1:3">
      <c r="A777">
        <v>24200811</v>
      </c>
      <c r="B777" t="s">
        <v>558</v>
      </c>
      <c r="C777" s="23">
        <v>-150302</v>
      </c>
    </row>
    <row r="778" spans="1:3">
      <c r="A778">
        <v>24200821</v>
      </c>
      <c r="B778" t="s">
        <v>559</v>
      </c>
      <c r="C778" s="23">
        <v>-150270</v>
      </c>
    </row>
    <row r="779" spans="1:3">
      <c r="A779">
        <v>24200831</v>
      </c>
      <c r="B779" t="s">
        <v>560</v>
      </c>
      <c r="C779" s="23">
        <v>-76272.2</v>
      </c>
    </row>
    <row r="780" spans="1:3">
      <c r="A780">
        <v>24200841</v>
      </c>
      <c r="B780" t="s">
        <v>1122</v>
      </c>
      <c r="C780" s="23">
        <v>-323168.90000000002</v>
      </c>
    </row>
    <row r="781" spans="1:3">
      <c r="A781">
        <v>24200851</v>
      </c>
      <c r="B781" t="s">
        <v>766</v>
      </c>
      <c r="C781" s="23">
        <v>-250742</v>
      </c>
    </row>
    <row r="782" spans="1:3">
      <c r="A782">
        <v>24200871</v>
      </c>
      <c r="B782" t="s">
        <v>1220</v>
      </c>
      <c r="C782" s="23">
        <v>-99037.36</v>
      </c>
    </row>
    <row r="783" spans="1:3">
      <c r="A783">
        <v>24200881</v>
      </c>
      <c r="B783" t="s">
        <v>1471</v>
      </c>
      <c r="C783" s="23">
        <v>-194202</v>
      </c>
    </row>
    <row r="784" spans="1:3">
      <c r="A784">
        <v>24200891</v>
      </c>
      <c r="B784" t="s">
        <v>1193</v>
      </c>
      <c r="C784" s="23">
        <v>-71651.600000000006</v>
      </c>
    </row>
    <row r="785" spans="1:3">
      <c r="A785">
        <v>24200901</v>
      </c>
      <c r="B785" t="s">
        <v>1304</v>
      </c>
      <c r="C785" s="23">
        <v>-163563</v>
      </c>
    </row>
    <row r="786" spans="1:3">
      <c r="A786">
        <v>24200911</v>
      </c>
      <c r="B786" t="s">
        <v>1194</v>
      </c>
      <c r="C786" s="23">
        <v>-16724.07</v>
      </c>
    </row>
    <row r="787" spans="1:3">
      <c r="A787">
        <v>24200921</v>
      </c>
      <c r="B787" t="s">
        <v>557</v>
      </c>
      <c r="C787" s="23">
        <v>-2557282.2400000002</v>
      </c>
    </row>
    <row r="788" spans="1:3">
      <c r="A788">
        <v>24200931</v>
      </c>
      <c r="B788" t="s">
        <v>561</v>
      </c>
      <c r="C788" s="23">
        <v>-346634.07</v>
      </c>
    </row>
    <row r="789" spans="1:3">
      <c r="A789">
        <v>24200941</v>
      </c>
      <c r="B789" t="s">
        <v>1497</v>
      </c>
      <c r="C789" s="23">
        <v>-67986</v>
      </c>
    </row>
    <row r="790" spans="1:3">
      <c r="A790">
        <v>24200951</v>
      </c>
      <c r="B790" t="s">
        <v>1307</v>
      </c>
      <c r="C790" s="23">
        <v>-201753.7</v>
      </c>
    </row>
    <row r="791" spans="1:3">
      <c r="A791">
        <v>24200961</v>
      </c>
      <c r="B791" t="s">
        <v>1305</v>
      </c>
      <c r="C791" s="23">
        <v>-1820597.39</v>
      </c>
    </row>
    <row r="792" spans="1:3">
      <c r="A792">
        <v>24200971</v>
      </c>
      <c r="B792" t="s">
        <v>562</v>
      </c>
      <c r="C792" s="23">
        <v>-101346.71</v>
      </c>
    </row>
    <row r="793" spans="1:3">
      <c r="A793">
        <v>24200991</v>
      </c>
      <c r="B793" t="s">
        <v>1363</v>
      </c>
      <c r="C793" s="23">
        <v>-2268.33</v>
      </c>
    </row>
    <row r="794" spans="1:3">
      <c r="A794">
        <v>24201031</v>
      </c>
      <c r="B794" t="s">
        <v>1472</v>
      </c>
      <c r="C794" s="23">
        <v>-91356.08</v>
      </c>
    </row>
    <row r="795" spans="1:3">
      <c r="A795">
        <v>24201041</v>
      </c>
      <c r="B795" t="s">
        <v>1473</v>
      </c>
      <c r="C795" s="23">
        <v>-16944</v>
      </c>
    </row>
    <row r="796" spans="1:3">
      <c r="A796">
        <v>24300013</v>
      </c>
      <c r="B796" t="s">
        <v>1251</v>
      </c>
      <c r="C796" s="23">
        <v>-7578087.7199999997</v>
      </c>
    </row>
    <row r="797" spans="1:3">
      <c r="A797">
        <v>24400001</v>
      </c>
      <c r="B797" t="s">
        <v>1484</v>
      </c>
      <c r="C797" s="23">
        <v>-68716112.510000005</v>
      </c>
    </row>
    <row r="798" spans="1:3">
      <c r="A798">
        <v>24400002</v>
      </c>
      <c r="B798" t="s">
        <v>1485</v>
      </c>
      <c r="C798" s="23">
        <v>-66201786.57</v>
      </c>
    </row>
    <row r="799" spans="1:3">
      <c r="A799">
        <v>24400011</v>
      </c>
      <c r="B799" t="s">
        <v>1486</v>
      </c>
      <c r="C799" s="23">
        <v>-37457279.200000003</v>
      </c>
    </row>
    <row r="800" spans="1:3">
      <c r="A800">
        <v>24400012</v>
      </c>
      <c r="B800" t="s">
        <v>1487</v>
      </c>
      <c r="C800" s="23">
        <v>-22605282.809999999</v>
      </c>
    </row>
    <row r="801" spans="1:3">
      <c r="A801">
        <v>24500111</v>
      </c>
      <c r="B801" t="s">
        <v>1392</v>
      </c>
      <c r="C801" s="23">
        <v>-1055162.75</v>
      </c>
    </row>
    <row r="802" spans="1:3">
      <c r="A802">
        <v>25200121</v>
      </c>
      <c r="B802" t="s">
        <v>1018</v>
      </c>
      <c r="C802" s="23">
        <v>-135739.34</v>
      </c>
    </row>
    <row r="803" spans="1:3">
      <c r="A803">
        <v>25200152</v>
      </c>
      <c r="B803" t="s">
        <v>649</v>
      </c>
      <c r="C803" s="23">
        <v>-107354.9</v>
      </c>
    </row>
    <row r="804" spans="1:3">
      <c r="A804">
        <v>25200161</v>
      </c>
      <c r="B804" t="s">
        <v>18</v>
      </c>
      <c r="C804" s="23">
        <v>-5195204.49</v>
      </c>
    </row>
    <row r="805" spans="1:3">
      <c r="A805">
        <v>25200171</v>
      </c>
      <c r="B805" t="s">
        <v>19</v>
      </c>
      <c r="C805" s="23">
        <v>-11393926.02</v>
      </c>
    </row>
    <row r="806" spans="1:3">
      <c r="A806">
        <v>25200181</v>
      </c>
      <c r="B806" t="s">
        <v>652</v>
      </c>
      <c r="C806" s="23">
        <v>-24068356.460000001</v>
      </c>
    </row>
    <row r="807" spans="1:3">
      <c r="A807">
        <v>25200202</v>
      </c>
      <c r="B807" t="s">
        <v>702</v>
      </c>
      <c r="C807" s="23">
        <v>-17289027.98</v>
      </c>
    </row>
    <row r="808" spans="1:3">
      <c r="A808">
        <v>25200222</v>
      </c>
      <c r="B808" t="s">
        <v>703</v>
      </c>
      <c r="C808" s="23">
        <v>-949259</v>
      </c>
    </row>
    <row r="809" spans="1:3">
      <c r="A809">
        <v>25200262</v>
      </c>
      <c r="B809" t="s">
        <v>582</v>
      </c>
      <c r="C809" s="23">
        <v>-39367.31</v>
      </c>
    </row>
    <row r="810" spans="1:3">
      <c r="A810">
        <v>25300001</v>
      </c>
      <c r="B810" t="s">
        <v>292</v>
      </c>
      <c r="C810" s="23">
        <v>-102714.55</v>
      </c>
    </row>
    <row r="811" spans="1:3">
      <c r="A811">
        <v>25300011</v>
      </c>
      <c r="B811" t="s">
        <v>539</v>
      </c>
      <c r="C811" s="23">
        <v>-6901</v>
      </c>
    </row>
    <row r="812" spans="1:3">
      <c r="A812">
        <v>25300033</v>
      </c>
      <c r="B812" t="s">
        <v>150</v>
      </c>
      <c r="C812" s="23">
        <v>-11420672.109999999</v>
      </c>
    </row>
    <row r="813" spans="1:3">
      <c r="A813">
        <v>25300071</v>
      </c>
      <c r="B813" t="s">
        <v>1179</v>
      </c>
      <c r="C813" s="23">
        <v>-147366818</v>
      </c>
    </row>
    <row r="814" spans="1:3">
      <c r="A814">
        <v>25300081</v>
      </c>
      <c r="B814" t="s">
        <v>1681</v>
      </c>
      <c r="C814" s="23">
        <v>-1000</v>
      </c>
    </row>
    <row r="815" spans="1:3">
      <c r="A815">
        <v>25300091</v>
      </c>
      <c r="B815" t="s">
        <v>1652</v>
      </c>
      <c r="C815" s="23">
        <v>-3338203.99</v>
      </c>
    </row>
    <row r="816" spans="1:3">
      <c r="A816">
        <v>25300121</v>
      </c>
      <c r="B816" t="s">
        <v>1696</v>
      </c>
      <c r="C816" s="23">
        <v>-839367.09</v>
      </c>
    </row>
    <row r="817" spans="1:3">
      <c r="A817">
        <v>25300141</v>
      </c>
      <c r="B817" t="s">
        <v>388</v>
      </c>
      <c r="C817" s="23">
        <v>-2870347.63</v>
      </c>
    </row>
    <row r="818" spans="1:3">
      <c r="A818">
        <v>25300151</v>
      </c>
      <c r="B818" t="s">
        <v>643</v>
      </c>
      <c r="C818" s="23">
        <v>-8952054.0600000005</v>
      </c>
    </row>
    <row r="819" spans="1:3">
      <c r="A819">
        <v>25300153</v>
      </c>
      <c r="B819" t="s">
        <v>1510</v>
      </c>
      <c r="C819" s="23">
        <v>-125000</v>
      </c>
    </row>
    <row r="820" spans="1:3">
      <c r="A820">
        <v>25300161</v>
      </c>
      <c r="B820" t="s">
        <v>175</v>
      </c>
      <c r="C820" s="23">
        <v>-260110.21</v>
      </c>
    </row>
    <row r="821" spans="1:3">
      <c r="A821">
        <v>25300181</v>
      </c>
      <c r="B821" t="s">
        <v>1175</v>
      </c>
      <c r="C821" s="23">
        <v>-4476388.03</v>
      </c>
    </row>
    <row r="822" spans="1:3">
      <c r="A822">
        <v>25300201</v>
      </c>
      <c r="B822" t="s">
        <v>1176</v>
      </c>
      <c r="C822" s="23">
        <v>-6179009</v>
      </c>
    </row>
    <row r="823" spans="1:3">
      <c r="A823">
        <v>25300212</v>
      </c>
      <c r="B823" t="s">
        <v>491</v>
      </c>
      <c r="C823" s="23">
        <v>-134941.35</v>
      </c>
    </row>
    <row r="824" spans="1:3">
      <c r="A824">
        <v>25300271</v>
      </c>
      <c r="B824" t="s">
        <v>1373</v>
      </c>
      <c r="C824" s="23">
        <v>-1985899.62</v>
      </c>
    </row>
    <row r="825" spans="1:3">
      <c r="A825">
        <v>25300281</v>
      </c>
      <c r="B825" t="s">
        <v>1456</v>
      </c>
      <c r="C825" s="23">
        <v>-502860</v>
      </c>
    </row>
    <row r="826" spans="1:3">
      <c r="A826">
        <v>25300293</v>
      </c>
      <c r="B826" t="s">
        <v>829</v>
      </c>
      <c r="C826" s="23">
        <v>-7182963</v>
      </c>
    </row>
    <row r="827" spans="1:3">
      <c r="A827">
        <v>25300323</v>
      </c>
      <c r="B827" t="s">
        <v>681</v>
      </c>
      <c r="C827" s="23">
        <v>-68122.28</v>
      </c>
    </row>
    <row r="828" spans="1:3">
      <c r="A828">
        <v>25300343</v>
      </c>
      <c r="B828" t="s">
        <v>1733</v>
      </c>
      <c r="C828" s="23">
        <v>-4143508.4</v>
      </c>
    </row>
    <row r="829" spans="1:3">
      <c r="A829">
        <v>25300353</v>
      </c>
      <c r="B829" t="s">
        <v>993</v>
      </c>
      <c r="C829" s="23">
        <v>-656133.71</v>
      </c>
    </row>
    <row r="830" spans="1:3">
      <c r="A830">
        <v>25300363</v>
      </c>
      <c r="B830" t="s">
        <v>946</v>
      </c>
      <c r="C830" s="23">
        <v>-2329421.0699999998</v>
      </c>
    </row>
    <row r="831" spans="1:3">
      <c r="A831">
        <v>25300413</v>
      </c>
      <c r="B831" t="s">
        <v>468</v>
      </c>
      <c r="C831" s="23">
        <v>-871356.2</v>
      </c>
    </row>
    <row r="832" spans="1:3">
      <c r="A832">
        <v>25300433</v>
      </c>
      <c r="B832" t="s">
        <v>644</v>
      </c>
      <c r="C832" s="23">
        <v>-50179.18</v>
      </c>
    </row>
    <row r="833" spans="1:3">
      <c r="A833">
        <v>25300443</v>
      </c>
      <c r="B833" t="s">
        <v>1215</v>
      </c>
      <c r="C833" s="23">
        <v>-895282.98</v>
      </c>
    </row>
    <row r="834" spans="1:3">
      <c r="A834">
        <v>25300503</v>
      </c>
      <c r="B834" t="s">
        <v>197</v>
      </c>
      <c r="C834" s="23">
        <v>-1287.75</v>
      </c>
    </row>
    <row r="835" spans="1:3">
      <c r="A835">
        <v>25300521</v>
      </c>
      <c r="B835" t="s">
        <v>1770</v>
      </c>
      <c r="C835" s="23">
        <v>-160000</v>
      </c>
    </row>
    <row r="836" spans="1:3">
      <c r="A836">
        <v>25300541</v>
      </c>
      <c r="B836" t="s">
        <v>455</v>
      </c>
      <c r="C836" s="23">
        <v>-28241478.109999999</v>
      </c>
    </row>
    <row r="837" spans="1:3">
      <c r="A837">
        <v>25300553</v>
      </c>
      <c r="B837" t="s">
        <v>1732</v>
      </c>
      <c r="C837" s="23">
        <v>-5827.93</v>
      </c>
    </row>
    <row r="838" spans="1:3">
      <c r="A838">
        <v>25300561</v>
      </c>
      <c r="B838" t="s">
        <v>1041</v>
      </c>
      <c r="C838" s="23">
        <v>-9202476</v>
      </c>
    </row>
    <row r="839" spans="1:3">
      <c r="A839">
        <v>25300563</v>
      </c>
      <c r="B839" t="s">
        <v>1174</v>
      </c>
      <c r="C839" s="23">
        <v>-31003.37</v>
      </c>
    </row>
    <row r="840" spans="1:3">
      <c r="A840">
        <v>25300581</v>
      </c>
      <c r="B840" t="s">
        <v>359</v>
      </c>
      <c r="C840" s="23">
        <v>-4536636.9400000004</v>
      </c>
    </row>
    <row r="841" spans="1:3">
      <c r="A841">
        <v>25300582</v>
      </c>
      <c r="B841" t="s">
        <v>359</v>
      </c>
      <c r="C841" s="23">
        <v>-1916881.14</v>
      </c>
    </row>
    <row r="842" spans="1:3">
      <c r="A842">
        <v>25300591</v>
      </c>
      <c r="B842" t="s">
        <v>360</v>
      </c>
      <c r="C842" s="23">
        <v>4536636.9400000004</v>
      </c>
    </row>
    <row r="843" spans="1:3">
      <c r="A843">
        <v>25300592</v>
      </c>
      <c r="B843" t="s">
        <v>360</v>
      </c>
      <c r="C843" s="23">
        <v>1916881.14</v>
      </c>
    </row>
    <row r="844" spans="1:3">
      <c r="A844">
        <v>25300611</v>
      </c>
      <c r="B844" t="s">
        <v>725</v>
      </c>
      <c r="C844" s="23">
        <v>-61576956.729999997</v>
      </c>
    </row>
    <row r="845" spans="1:3">
      <c r="A845">
        <v>25300621</v>
      </c>
      <c r="B845" t="s">
        <v>740</v>
      </c>
      <c r="C845" s="23">
        <v>-9085607.0399999991</v>
      </c>
    </row>
    <row r="846" spans="1:3">
      <c r="A846">
        <v>25300641</v>
      </c>
      <c r="B846" t="s">
        <v>1265</v>
      </c>
      <c r="C846" s="23">
        <v>-1043744.57</v>
      </c>
    </row>
    <row r="847" spans="1:3">
      <c r="A847">
        <v>25300642</v>
      </c>
      <c r="B847" t="s">
        <v>1265</v>
      </c>
      <c r="C847" s="23">
        <v>-704255.39</v>
      </c>
    </row>
    <row r="848" spans="1:3">
      <c r="A848">
        <v>25300663</v>
      </c>
      <c r="B848" t="s">
        <v>1467</v>
      </c>
      <c r="C848" s="23">
        <v>-128969.48</v>
      </c>
    </row>
    <row r="849" spans="1:3">
      <c r="A849">
        <v>25300731</v>
      </c>
      <c r="B849" t="s">
        <v>1980</v>
      </c>
      <c r="C849" s="23">
        <v>-15154.75</v>
      </c>
    </row>
    <row r="850" spans="1:3">
      <c r="A850">
        <v>25300733</v>
      </c>
      <c r="B850" t="s">
        <v>1981</v>
      </c>
      <c r="C850" s="23">
        <v>-50468.17</v>
      </c>
    </row>
    <row r="851" spans="1:3">
      <c r="A851">
        <v>25300761</v>
      </c>
      <c r="B851" t="s">
        <v>172</v>
      </c>
      <c r="C851" s="23">
        <v>-210007.01</v>
      </c>
    </row>
    <row r="852" spans="1:3">
      <c r="A852">
        <v>25300771</v>
      </c>
      <c r="B852" t="s">
        <v>103</v>
      </c>
      <c r="C852" s="23">
        <v>-3270480.74</v>
      </c>
    </row>
    <row r="853" spans="1:3">
      <c r="A853">
        <v>25300863</v>
      </c>
      <c r="B853" t="s">
        <v>1390</v>
      </c>
      <c r="C853" s="23">
        <v>-100000</v>
      </c>
    </row>
    <row r="854" spans="1:3">
      <c r="A854">
        <v>25301151</v>
      </c>
      <c r="B854" t="s">
        <v>1515</v>
      </c>
      <c r="C854" s="23">
        <v>-2616300.19</v>
      </c>
    </row>
    <row r="855" spans="1:3">
      <c r="A855">
        <v>25301203</v>
      </c>
      <c r="B855" t="s">
        <v>546</v>
      </c>
      <c r="C855" s="23">
        <v>-269004.45</v>
      </c>
    </row>
    <row r="856" spans="1:3">
      <c r="A856">
        <v>25302221</v>
      </c>
      <c r="B856" t="s">
        <v>977</v>
      </c>
      <c r="C856" s="23">
        <v>-1791224.58</v>
      </c>
    </row>
    <row r="857" spans="1:3">
      <c r="A857">
        <v>25302222</v>
      </c>
      <c r="B857" t="s">
        <v>658</v>
      </c>
      <c r="C857" s="23">
        <v>-3022886.99</v>
      </c>
    </row>
    <row r="858" spans="1:3">
      <c r="A858">
        <v>25302223</v>
      </c>
      <c r="B858" t="s">
        <v>1971</v>
      </c>
      <c r="C858" s="23">
        <v>-4620520</v>
      </c>
    </row>
    <row r="859" spans="1:3">
      <c r="A859">
        <v>25400101</v>
      </c>
      <c r="B859" t="s">
        <v>673</v>
      </c>
      <c r="C859" s="23">
        <v>-64135.55</v>
      </c>
    </row>
    <row r="860" spans="1:3">
      <c r="A860">
        <v>25400111</v>
      </c>
      <c r="B860" t="s">
        <v>674</v>
      </c>
      <c r="C860" s="23">
        <v>-14365.46</v>
      </c>
    </row>
    <row r="861" spans="1:3">
      <c r="A861">
        <v>25400181</v>
      </c>
      <c r="B861" t="s">
        <v>958</v>
      </c>
      <c r="C861" s="23">
        <v>-5985684</v>
      </c>
    </row>
    <row r="862" spans="1:3">
      <c r="A862">
        <v>25400182</v>
      </c>
      <c r="B862" t="s">
        <v>959</v>
      </c>
      <c r="C862" s="23">
        <v>-3201816</v>
      </c>
    </row>
    <row r="863" spans="1:3">
      <c r="A863">
        <v>25400191</v>
      </c>
      <c r="B863" t="s">
        <v>1109</v>
      </c>
      <c r="C863" s="23">
        <v>-2060900.74</v>
      </c>
    </row>
    <row r="864" spans="1:3">
      <c r="A864">
        <v>25400201</v>
      </c>
      <c r="B864" t="s">
        <v>1110</v>
      </c>
      <c r="C864" s="23">
        <v>-1503317.46</v>
      </c>
    </row>
    <row r="865" spans="1:3">
      <c r="A865">
        <v>25400221</v>
      </c>
      <c r="B865" t="s">
        <v>1187</v>
      </c>
      <c r="C865" s="23">
        <v>-1794440.72</v>
      </c>
    </row>
    <row r="866" spans="1:3">
      <c r="A866">
        <v>25400261</v>
      </c>
      <c r="B866" t="s">
        <v>1195</v>
      </c>
      <c r="C866" s="23">
        <v>-93615823</v>
      </c>
    </row>
    <row r="867" spans="1:3">
      <c r="A867">
        <v>25400291</v>
      </c>
      <c r="B867" t="s">
        <v>1433</v>
      </c>
      <c r="C867" s="23">
        <v>-479215.74</v>
      </c>
    </row>
    <row r="868" spans="1:3">
      <c r="A868">
        <v>25400301</v>
      </c>
      <c r="B868" t="s">
        <v>1434</v>
      </c>
      <c r="C868" s="23">
        <v>-58744.76</v>
      </c>
    </row>
    <row r="869" spans="1:3">
      <c r="A869">
        <v>25400311</v>
      </c>
      <c r="B869" t="s">
        <v>1436</v>
      </c>
      <c r="C869" s="23">
        <v>-50888.26</v>
      </c>
    </row>
    <row r="870" spans="1:3">
      <c r="A870">
        <v>25400321</v>
      </c>
      <c r="B870" t="s">
        <v>1525</v>
      </c>
      <c r="C870" s="23">
        <v>-38267.300000000003</v>
      </c>
    </row>
    <row r="871" spans="1:3">
      <c r="A871">
        <v>25400331</v>
      </c>
      <c r="B871" t="s">
        <v>1526</v>
      </c>
      <c r="C871" s="23">
        <v>-634986.68000000005</v>
      </c>
    </row>
    <row r="872" spans="1:3">
      <c r="A872">
        <v>25400411</v>
      </c>
      <c r="B872" t="s">
        <v>1870</v>
      </c>
      <c r="C872" s="23">
        <v>-5661376.5300000003</v>
      </c>
    </row>
    <row r="873" spans="1:3">
      <c r="A873">
        <v>25400412</v>
      </c>
      <c r="B873" t="s">
        <v>1871</v>
      </c>
      <c r="C873" s="23">
        <v>-3111835.51</v>
      </c>
    </row>
    <row r="874" spans="1:3">
      <c r="A874">
        <v>25400421</v>
      </c>
      <c r="B874" t="s">
        <v>1872</v>
      </c>
      <c r="C874" s="23">
        <v>-250166.8</v>
      </c>
    </row>
    <row r="875" spans="1:3">
      <c r="A875">
        <v>25400431</v>
      </c>
      <c r="B875" t="s">
        <v>1776</v>
      </c>
      <c r="C875" s="23">
        <v>-948369.09</v>
      </c>
    </row>
    <row r="876" spans="1:3">
      <c r="A876">
        <v>25400441</v>
      </c>
      <c r="B876" t="s">
        <v>1782</v>
      </c>
      <c r="C876" s="23">
        <v>-497611.68</v>
      </c>
    </row>
    <row r="877" spans="1:3">
      <c r="A877">
        <v>25400471</v>
      </c>
      <c r="B877" t="s">
        <v>1873</v>
      </c>
      <c r="C877" s="23">
        <v>-64131.65</v>
      </c>
    </row>
    <row r="878" spans="1:3">
      <c r="A878">
        <v>25400481</v>
      </c>
      <c r="B878" t="s">
        <v>1874</v>
      </c>
      <c r="C878" s="23">
        <v>-49807.62</v>
      </c>
    </row>
    <row r="879" spans="1:3">
      <c r="A879">
        <v>25400491</v>
      </c>
      <c r="B879" t="s">
        <v>1890</v>
      </c>
      <c r="C879" s="23">
        <v>-6356516</v>
      </c>
    </row>
    <row r="880" spans="1:3">
      <c r="A880">
        <v>25400501</v>
      </c>
      <c r="B880" t="s">
        <v>1891</v>
      </c>
      <c r="C880" s="23">
        <v>-1840101</v>
      </c>
    </row>
    <row r="881" spans="1:3">
      <c r="A881">
        <v>25400511</v>
      </c>
      <c r="B881" t="s">
        <v>1916</v>
      </c>
      <c r="C881" s="23">
        <v>-4731253.8600000003</v>
      </c>
    </row>
    <row r="882" spans="1:3">
      <c r="A882">
        <v>25400521</v>
      </c>
      <c r="B882" t="s">
        <v>1967</v>
      </c>
      <c r="C882" s="23">
        <v>-3445055</v>
      </c>
    </row>
    <row r="883" spans="1:3">
      <c r="A883">
        <v>25500002</v>
      </c>
      <c r="B883" t="s">
        <v>930</v>
      </c>
      <c r="C883" s="23">
        <v>-8165809</v>
      </c>
    </row>
    <row r="884" spans="1:3">
      <c r="A884">
        <v>25500022</v>
      </c>
      <c r="B884" t="s">
        <v>930</v>
      </c>
      <c r="C884" s="23">
        <v>8165809</v>
      </c>
    </row>
    <row r="885" spans="1:3">
      <c r="A885">
        <v>25600072</v>
      </c>
      <c r="B885" t="s">
        <v>1226</v>
      </c>
      <c r="C885" s="23">
        <v>-65777.98</v>
      </c>
    </row>
    <row r="886" spans="1:3">
      <c r="A886">
        <v>25600081</v>
      </c>
      <c r="B886" t="s">
        <v>1111</v>
      </c>
      <c r="C886" s="23">
        <v>-618812.96</v>
      </c>
    </row>
    <row r="887" spans="1:3">
      <c r="A887">
        <v>25600102</v>
      </c>
      <c r="B887" t="s">
        <v>1428</v>
      </c>
      <c r="C887" s="23">
        <v>-15567.3</v>
      </c>
    </row>
    <row r="888" spans="1:3">
      <c r="A888">
        <v>25600111</v>
      </c>
      <c r="B888" t="s">
        <v>1429</v>
      </c>
      <c r="C888" s="23">
        <v>-163015.93</v>
      </c>
    </row>
    <row r="889" spans="1:3">
      <c r="A889">
        <v>28200002</v>
      </c>
      <c r="B889" t="s">
        <v>206</v>
      </c>
      <c r="C889" s="23">
        <v>-479227872.44</v>
      </c>
    </row>
    <row r="890" spans="1:3">
      <c r="A890">
        <v>28200013</v>
      </c>
      <c r="B890" t="s">
        <v>207</v>
      </c>
      <c r="C890" s="23">
        <v>-43163005.329999998</v>
      </c>
    </row>
    <row r="891" spans="1:3">
      <c r="A891">
        <v>28200121</v>
      </c>
      <c r="B891" t="s">
        <v>208</v>
      </c>
      <c r="C891" s="23">
        <v>-1206669911.6300001</v>
      </c>
    </row>
    <row r="892" spans="1:3">
      <c r="A892">
        <v>28300031</v>
      </c>
      <c r="B892" t="s">
        <v>754</v>
      </c>
      <c r="C892" s="23">
        <v>-1125997.51</v>
      </c>
    </row>
    <row r="893" spans="1:3">
      <c r="A893">
        <v>28300033</v>
      </c>
      <c r="B893" t="s">
        <v>121</v>
      </c>
      <c r="C893" s="23">
        <v>-67111710.75</v>
      </c>
    </row>
    <row r="894" spans="1:3">
      <c r="A894">
        <v>28300041</v>
      </c>
      <c r="B894" t="s">
        <v>469</v>
      </c>
      <c r="C894" s="23">
        <v>-561749.52</v>
      </c>
    </row>
    <row r="895" spans="1:3">
      <c r="A895">
        <v>28300043</v>
      </c>
      <c r="B895" t="s">
        <v>122</v>
      </c>
      <c r="C895" s="23">
        <v>-12458715.710000001</v>
      </c>
    </row>
    <row r="896" spans="1:3">
      <c r="A896">
        <v>28300081</v>
      </c>
      <c r="B896" t="s">
        <v>1445</v>
      </c>
      <c r="C896" s="23">
        <v>-5401082.4000000004</v>
      </c>
    </row>
    <row r="897" spans="1:3">
      <c r="A897">
        <v>28300091</v>
      </c>
      <c r="B897" t="s">
        <v>1656</v>
      </c>
      <c r="C897" s="23">
        <v>-3547532</v>
      </c>
    </row>
    <row r="898" spans="1:3">
      <c r="A898">
        <v>28300152</v>
      </c>
      <c r="B898" t="s">
        <v>505</v>
      </c>
      <c r="C898" s="23">
        <v>-6286394.9900000002</v>
      </c>
    </row>
    <row r="899" spans="1:3">
      <c r="A899">
        <v>28300162</v>
      </c>
      <c r="B899" t="s">
        <v>395</v>
      </c>
      <c r="C899" s="23">
        <v>-547920.22</v>
      </c>
    </row>
    <row r="900" spans="1:3">
      <c r="A900">
        <v>28300211</v>
      </c>
      <c r="B900" t="s">
        <v>271</v>
      </c>
      <c r="C900" s="23">
        <v>-35297726.43</v>
      </c>
    </row>
    <row r="901" spans="1:3">
      <c r="A901">
        <v>28300221</v>
      </c>
      <c r="B901" t="s">
        <v>1975</v>
      </c>
      <c r="C901" s="23">
        <v>-6290556.5899999999</v>
      </c>
    </row>
    <row r="902" spans="1:3">
      <c r="A902">
        <v>28300232</v>
      </c>
      <c r="B902" t="s">
        <v>487</v>
      </c>
      <c r="C902" s="23">
        <v>-24248159.550000001</v>
      </c>
    </row>
    <row r="903" spans="1:3">
      <c r="A903">
        <v>28300252</v>
      </c>
      <c r="B903" t="s">
        <v>1326</v>
      </c>
      <c r="C903" s="23">
        <v>-6011913.0599999996</v>
      </c>
    </row>
    <row r="904" spans="1:3">
      <c r="A904">
        <v>28300262</v>
      </c>
      <c r="B904" t="s">
        <v>1327</v>
      </c>
      <c r="C904" s="23">
        <v>-1915422.66</v>
      </c>
    </row>
    <row r="905" spans="1:3">
      <c r="A905">
        <v>28300361</v>
      </c>
      <c r="B905" t="s">
        <v>67</v>
      </c>
      <c r="C905" s="23">
        <v>-94351520.689999998</v>
      </c>
    </row>
    <row r="906" spans="1:3">
      <c r="A906">
        <v>28300362</v>
      </c>
      <c r="B906" t="s">
        <v>68</v>
      </c>
      <c r="C906" s="23">
        <v>-561967.86</v>
      </c>
    </row>
    <row r="907" spans="1:3">
      <c r="A907">
        <v>28300431</v>
      </c>
      <c r="B907" t="s">
        <v>270</v>
      </c>
      <c r="C907" s="23">
        <v>-2815737.85</v>
      </c>
    </row>
    <row r="908" spans="1:3">
      <c r="A908">
        <v>28300471</v>
      </c>
      <c r="B908" t="s">
        <v>8</v>
      </c>
      <c r="C908">
        <v>0.08</v>
      </c>
    </row>
    <row r="909" spans="1:3">
      <c r="A909">
        <v>28300501</v>
      </c>
      <c r="B909" t="s">
        <v>1169</v>
      </c>
      <c r="C909" s="23">
        <v>1796314.36</v>
      </c>
    </row>
    <row r="910" spans="1:3">
      <c r="A910">
        <v>28300503</v>
      </c>
      <c r="B910" t="s">
        <v>899</v>
      </c>
      <c r="C910" s="23">
        <v>-5347921.29</v>
      </c>
    </row>
    <row r="911" spans="1:3">
      <c r="A911">
        <v>28300511</v>
      </c>
      <c r="B911" t="s">
        <v>916</v>
      </c>
      <c r="C911" s="23">
        <v>-1350431.6</v>
      </c>
    </row>
    <row r="912" spans="1:3">
      <c r="A912">
        <v>28300561</v>
      </c>
      <c r="B912" t="s">
        <v>467</v>
      </c>
      <c r="C912" s="23">
        <v>-15542409.720000001</v>
      </c>
    </row>
    <row r="913" spans="1:3">
      <c r="A913">
        <v>28300581</v>
      </c>
      <c r="B913" t="s">
        <v>732</v>
      </c>
      <c r="C913" s="23">
        <v>-11642688.15</v>
      </c>
    </row>
    <row r="914" spans="1:3">
      <c r="A914">
        <v>28300651</v>
      </c>
      <c r="B914" t="s">
        <v>563</v>
      </c>
      <c r="C914" s="23">
        <v>-9339830.2599999998</v>
      </c>
    </row>
    <row r="915" spans="1:3">
      <c r="A915">
        <v>28300661</v>
      </c>
      <c r="B915" t="s">
        <v>1112</v>
      </c>
      <c r="C915" s="23">
        <v>-10291940.050000001</v>
      </c>
    </row>
    <row r="916" spans="1:3">
      <c r="A916">
        <v>28300721</v>
      </c>
      <c r="B916" t="s">
        <v>1379</v>
      </c>
      <c r="C916" s="23">
        <v>-2099827.3199999998</v>
      </c>
    </row>
    <row r="917" spans="1:3">
      <c r="A917">
        <v>28300731</v>
      </c>
      <c r="B917" t="s">
        <v>1516</v>
      </c>
      <c r="C917" s="23">
        <v>-7647048.4199999999</v>
      </c>
    </row>
    <row r="918" spans="1:3">
      <c r="A918">
        <v>28300741</v>
      </c>
      <c r="B918" t="s">
        <v>1701</v>
      </c>
      <c r="C918" s="23">
        <v>-903413.32</v>
      </c>
    </row>
    <row r="919" spans="1:3">
      <c r="A919">
        <v>28302001</v>
      </c>
      <c r="B919" t="s">
        <v>1711</v>
      </c>
      <c r="C919" s="23">
        <v>-3644263.33</v>
      </c>
    </row>
    <row r="920" spans="1:3">
      <c r="A920">
        <v>28302002</v>
      </c>
      <c r="B920" t="s">
        <v>1712</v>
      </c>
      <c r="C920" s="23">
        <v>-7166083.2800000003</v>
      </c>
    </row>
    <row r="921" spans="1:3">
      <c r="A921">
        <v>28302011</v>
      </c>
      <c r="B921" t="s">
        <v>1713</v>
      </c>
      <c r="C921" s="23">
        <v>-2257143.16</v>
      </c>
    </row>
    <row r="922" spans="1:3">
      <c r="A922">
        <v>28302012</v>
      </c>
      <c r="B922" t="s">
        <v>1714</v>
      </c>
      <c r="C922" s="23">
        <v>-2045714.65</v>
      </c>
    </row>
    <row r="923" spans="1:3">
      <c r="A923">
        <v>28302021</v>
      </c>
      <c r="B923" t="s">
        <v>1715</v>
      </c>
      <c r="C923" s="23">
        <v>-7857954</v>
      </c>
    </row>
    <row r="924" spans="1:3">
      <c r="A924">
        <v>28302022</v>
      </c>
      <c r="B924" t="s">
        <v>1716</v>
      </c>
      <c r="C924" s="23">
        <v>-3430684.86</v>
      </c>
    </row>
    <row r="925" spans="1:3">
      <c r="A925">
        <v>28302031</v>
      </c>
      <c r="B925" t="s">
        <v>1826</v>
      </c>
      <c r="C925" s="23">
        <v>-1060879.97</v>
      </c>
    </row>
    <row r="926" spans="1:3">
      <c r="A926">
        <v>28302032</v>
      </c>
      <c r="B926" t="s">
        <v>1827</v>
      </c>
      <c r="C926" s="23">
        <v>-4960.9799999999996</v>
      </c>
    </row>
    <row r="927" spans="1:3">
      <c r="A927">
        <v>28302041</v>
      </c>
      <c r="B927" t="s">
        <v>1851</v>
      </c>
      <c r="C927" s="23">
        <v>-5419734.3899999997</v>
      </c>
    </row>
    <row r="928" spans="1:3">
      <c r="A928">
        <v>28302051</v>
      </c>
      <c r="B928" t="s">
        <v>1957</v>
      </c>
      <c r="C928" s="23">
        <v>-949105.96</v>
      </c>
    </row>
    <row r="929" spans="1:3">
      <c r="A929">
        <v>28302061</v>
      </c>
      <c r="B929" t="s">
        <v>1976</v>
      </c>
      <c r="C929" s="23">
        <v>-4902692.9000000004</v>
      </c>
    </row>
    <row r="930" spans="1:3">
      <c r="A930">
        <v>28302071</v>
      </c>
      <c r="B930" t="s">
        <v>1977</v>
      </c>
      <c r="C930" s="23">
        <v>1205769.25</v>
      </c>
    </row>
    <row r="931" spans="1:3">
      <c r="A931">
        <v>43800003</v>
      </c>
      <c r="B931" t="s">
        <v>953</v>
      </c>
      <c r="C931" s="23">
        <v>323424043.52999997</v>
      </c>
    </row>
    <row r="932" spans="1:3">
      <c r="A932">
        <v>43900003</v>
      </c>
      <c r="B932" t="s">
        <v>672</v>
      </c>
      <c r="C932" s="23">
        <v>5848610</v>
      </c>
    </row>
    <row r="933" spans="1:3">
      <c r="A933" t="s">
        <v>191</v>
      </c>
      <c r="C933" s="23">
        <v>-236613919.03999999</v>
      </c>
    </row>
    <row r="934" spans="1:3">
      <c r="C934" s="23"/>
    </row>
    <row r="935" spans="1:3">
      <c r="C935" s="23"/>
    </row>
    <row r="936" spans="1:3">
      <c r="C936" s="23"/>
    </row>
    <row r="937" spans="1:3">
      <c r="C937" s="23"/>
    </row>
    <row r="938" spans="1:3">
      <c r="C938" s="23"/>
    </row>
    <row r="939" spans="1:3">
      <c r="C939" s="23"/>
    </row>
    <row r="940" spans="1:3">
      <c r="C940" s="23"/>
    </row>
    <row r="941" spans="1:3">
      <c r="C941" s="23"/>
    </row>
    <row r="942" spans="1:3">
      <c r="C942" s="23"/>
    </row>
    <row r="943" spans="1:3">
      <c r="C943" s="23"/>
    </row>
    <row r="944" spans="1:3">
      <c r="C944" s="23"/>
    </row>
    <row r="945" spans="3:3">
      <c r="C945" s="23"/>
    </row>
    <row r="946" spans="3:3">
      <c r="C946" s="23"/>
    </row>
    <row r="947" spans="3:3">
      <c r="C947" s="23"/>
    </row>
    <row r="948" spans="3:3">
      <c r="C948" s="23"/>
    </row>
    <row r="949" spans="3:3">
      <c r="C949" s="23"/>
    </row>
    <row r="950" spans="3:3">
      <c r="C950" s="23"/>
    </row>
    <row r="951" spans="3:3">
      <c r="C951" s="23"/>
    </row>
    <row r="952" spans="3:3">
      <c r="C952" s="23"/>
    </row>
    <row r="953" spans="3:3">
      <c r="C953" s="23"/>
    </row>
    <row r="954" spans="3:3">
      <c r="C954" s="23"/>
    </row>
    <row r="955" spans="3:3">
      <c r="C955" s="23"/>
    </row>
    <row r="956" spans="3:3">
      <c r="C956" s="2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C951"/>
  <sheetViews>
    <sheetView topLeftCell="A898" workbookViewId="0">
      <selection activeCell="J947" sqref="J947"/>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8903278534.7099991</v>
      </c>
    </row>
    <row r="3" spans="1:3">
      <c r="A3">
        <v>10100502</v>
      </c>
      <c r="B3" t="s">
        <v>439</v>
      </c>
      <c r="C3" s="23">
        <v>3185361265.4099998</v>
      </c>
    </row>
    <row r="4" spans="1:3">
      <c r="A4">
        <v>10100503</v>
      </c>
      <c r="B4" t="s">
        <v>440</v>
      </c>
      <c r="C4" s="23">
        <v>459029097.58999997</v>
      </c>
    </row>
    <row r="5" spans="1:3">
      <c r="A5">
        <v>10100601</v>
      </c>
      <c r="B5" t="s">
        <v>1785</v>
      </c>
      <c r="C5" s="23">
        <v>862812</v>
      </c>
    </row>
    <row r="6" spans="1:3">
      <c r="A6">
        <v>10110013</v>
      </c>
      <c r="B6" t="s">
        <v>1256</v>
      </c>
      <c r="C6" s="23">
        <v>8841101.7400000002</v>
      </c>
    </row>
    <row r="7" spans="1:3">
      <c r="A7">
        <v>10500501</v>
      </c>
      <c r="B7" t="s">
        <v>441</v>
      </c>
      <c r="C7" s="23">
        <v>49527695.310000002</v>
      </c>
    </row>
    <row r="8" spans="1:3">
      <c r="A8">
        <v>10500502</v>
      </c>
      <c r="B8" t="s">
        <v>442</v>
      </c>
      <c r="C8" s="23">
        <v>6139098.2400000002</v>
      </c>
    </row>
    <row r="9" spans="1:3">
      <c r="A9">
        <v>10600501</v>
      </c>
      <c r="B9" t="s">
        <v>443</v>
      </c>
      <c r="C9" s="23">
        <v>28439113.23</v>
      </c>
    </row>
    <row r="10" spans="1:3">
      <c r="A10">
        <v>10600502</v>
      </c>
      <c r="B10" t="s">
        <v>444</v>
      </c>
      <c r="C10" s="23">
        <v>39773906.25</v>
      </c>
    </row>
    <row r="11" spans="1:3">
      <c r="A11">
        <v>10600503</v>
      </c>
      <c r="B11" t="s">
        <v>1199</v>
      </c>
      <c r="C11" s="23">
        <v>3994641.96</v>
      </c>
    </row>
    <row r="12" spans="1:3">
      <c r="A12">
        <v>10700013</v>
      </c>
      <c r="B12" t="s">
        <v>920</v>
      </c>
      <c r="C12" s="23">
        <v>-208964.55</v>
      </c>
    </row>
    <row r="13" spans="1:3">
      <c r="A13">
        <v>10700023</v>
      </c>
      <c r="B13" t="s">
        <v>1198</v>
      </c>
      <c r="C13" s="23">
        <v>-393750</v>
      </c>
    </row>
    <row r="14" spans="1:3">
      <c r="A14">
        <v>10700031</v>
      </c>
      <c r="B14" t="s">
        <v>1394</v>
      </c>
      <c r="C14" s="23">
        <v>541238</v>
      </c>
    </row>
    <row r="15" spans="1:3">
      <c r="A15">
        <v>10700501</v>
      </c>
      <c r="B15" t="s">
        <v>195</v>
      </c>
      <c r="C15" s="23">
        <v>179390211.18000001</v>
      </c>
    </row>
    <row r="16" spans="1:3">
      <c r="A16">
        <v>10700502</v>
      </c>
      <c r="B16" t="s">
        <v>445</v>
      </c>
      <c r="C16" s="23">
        <v>51872553.549999997</v>
      </c>
    </row>
    <row r="17" spans="1:3">
      <c r="A17">
        <v>10700503</v>
      </c>
      <c r="B17" t="s">
        <v>988</v>
      </c>
      <c r="C17" s="23">
        <v>29736749.609999999</v>
      </c>
    </row>
    <row r="18" spans="1:3">
      <c r="A18">
        <v>10700601</v>
      </c>
      <c r="B18" t="s">
        <v>1736</v>
      </c>
      <c r="C18" s="23">
        <v>222000</v>
      </c>
    </row>
    <row r="19" spans="1:3">
      <c r="A19">
        <v>10700602</v>
      </c>
      <c r="B19" t="s">
        <v>1737</v>
      </c>
      <c r="C19" s="23">
        <v>357420</v>
      </c>
    </row>
    <row r="20" spans="1:3">
      <c r="A20">
        <v>10800061</v>
      </c>
      <c r="B20" t="s">
        <v>452</v>
      </c>
      <c r="C20" s="23">
        <v>-72430746</v>
      </c>
    </row>
    <row r="21" spans="1:3">
      <c r="A21">
        <v>10800062</v>
      </c>
      <c r="B21" t="s">
        <v>452</v>
      </c>
      <c r="C21" s="23">
        <v>-240656928</v>
      </c>
    </row>
    <row r="22" spans="1:3">
      <c r="A22">
        <v>10800071</v>
      </c>
      <c r="B22" t="s">
        <v>453</v>
      </c>
      <c r="C22" s="23">
        <v>72430746</v>
      </c>
    </row>
    <row r="23" spans="1:3">
      <c r="A23">
        <v>10800072</v>
      </c>
      <c r="B23" t="s">
        <v>453</v>
      </c>
      <c r="C23" s="23">
        <v>240656928</v>
      </c>
    </row>
    <row r="24" spans="1:3">
      <c r="A24">
        <v>10800501</v>
      </c>
      <c r="B24" t="s">
        <v>275</v>
      </c>
      <c r="C24" s="23">
        <v>-3264424591.1399999</v>
      </c>
    </row>
    <row r="25" spans="1:3">
      <c r="A25">
        <v>10800502</v>
      </c>
      <c r="B25" t="s">
        <v>276</v>
      </c>
      <c r="C25" s="23">
        <v>-1203931839.1300001</v>
      </c>
    </row>
    <row r="26" spans="1:3">
      <c r="A26">
        <v>10800503</v>
      </c>
      <c r="B26" t="s">
        <v>547</v>
      </c>
      <c r="C26" s="23">
        <v>-87486600.719999999</v>
      </c>
    </row>
    <row r="27" spans="1:3">
      <c r="A27">
        <v>10800541</v>
      </c>
      <c r="B27" t="s">
        <v>29</v>
      </c>
      <c r="C27" s="23">
        <v>4884579.82</v>
      </c>
    </row>
    <row r="28" spans="1:3">
      <c r="A28">
        <v>10800543</v>
      </c>
      <c r="B28" t="s">
        <v>30</v>
      </c>
      <c r="C28" s="23">
        <v>277639.78000000003</v>
      </c>
    </row>
    <row r="29" spans="1:3">
      <c r="A29">
        <v>10800552</v>
      </c>
      <c r="B29" t="s">
        <v>548</v>
      </c>
      <c r="C29" s="23">
        <v>3474656.31</v>
      </c>
    </row>
    <row r="30" spans="1:3">
      <c r="A30">
        <v>10800601</v>
      </c>
      <c r="B30" t="s">
        <v>1798</v>
      </c>
      <c r="C30" s="23">
        <v>90100</v>
      </c>
    </row>
    <row r="31" spans="1:3">
      <c r="A31">
        <v>11100501</v>
      </c>
      <c r="B31" t="s">
        <v>371</v>
      </c>
      <c r="C31" s="23">
        <v>-30492387.690000001</v>
      </c>
    </row>
    <row r="32" spans="1:3">
      <c r="A32">
        <v>11100502</v>
      </c>
      <c r="B32" t="s">
        <v>372</v>
      </c>
      <c r="C32" s="23">
        <v>-6818508.2199999997</v>
      </c>
    </row>
    <row r="33" spans="1:3">
      <c r="A33">
        <v>11100503</v>
      </c>
      <c r="B33" t="s">
        <v>373</v>
      </c>
      <c r="C33" s="23">
        <v>-86651032.980000004</v>
      </c>
    </row>
    <row r="34" spans="1:3">
      <c r="A34">
        <v>11400001</v>
      </c>
      <c r="B34" t="s">
        <v>101</v>
      </c>
      <c r="C34" s="23">
        <v>946172.25</v>
      </c>
    </row>
    <row r="35" spans="1:3">
      <c r="A35">
        <v>11400011</v>
      </c>
      <c r="B35" t="s">
        <v>1005</v>
      </c>
      <c r="C35" s="23">
        <v>302358.01</v>
      </c>
    </row>
    <row r="36" spans="1:3">
      <c r="A36">
        <v>11400031</v>
      </c>
      <c r="B36" t="s">
        <v>812</v>
      </c>
      <c r="C36" s="23">
        <v>76622596.840000004</v>
      </c>
    </row>
    <row r="37" spans="1:3">
      <c r="A37">
        <v>11400061</v>
      </c>
      <c r="B37" t="s">
        <v>736</v>
      </c>
      <c r="C37" s="23">
        <v>156960790.84</v>
      </c>
    </row>
    <row r="38" spans="1:3">
      <c r="A38">
        <v>11400071</v>
      </c>
      <c r="B38" t="s">
        <v>1054</v>
      </c>
      <c r="C38" s="23">
        <v>16950332.899999999</v>
      </c>
    </row>
    <row r="39" spans="1:3">
      <c r="A39">
        <v>11400091</v>
      </c>
      <c r="B39" t="s">
        <v>1506</v>
      </c>
      <c r="C39" s="23">
        <v>31009424.030000001</v>
      </c>
    </row>
    <row r="40" spans="1:3">
      <c r="A40">
        <v>11500001</v>
      </c>
      <c r="B40" t="s">
        <v>476</v>
      </c>
      <c r="C40" s="23">
        <v>-850139</v>
      </c>
    </row>
    <row r="41" spans="1:3">
      <c r="A41">
        <v>11500011</v>
      </c>
      <c r="B41" t="s">
        <v>320</v>
      </c>
      <c r="C41" s="23">
        <v>-302358.01</v>
      </c>
    </row>
    <row r="42" spans="1:3">
      <c r="A42">
        <v>11500031</v>
      </c>
      <c r="B42" t="s">
        <v>695</v>
      </c>
      <c r="C42" s="23">
        <v>-56062613.659999996</v>
      </c>
    </row>
    <row r="43" spans="1:3">
      <c r="A43">
        <v>11500041</v>
      </c>
      <c r="B43" t="s">
        <v>727</v>
      </c>
      <c r="C43" s="23">
        <v>-28335348.719999999</v>
      </c>
    </row>
    <row r="44" spans="1:3">
      <c r="A44">
        <v>11500051</v>
      </c>
      <c r="B44" t="s">
        <v>1055</v>
      </c>
      <c r="C44" s="23">
        <v>-13699201.75</v>
      </c>
    </row>
    <row r="45" spans="1:3">
      <c r="A45">
        <v>11500061</v>
      </c>
      <c r="B45" t="s">
        <v>1508</v>
      </c>
      <c r="C45" s="23">
        <v>-2527702.92</v>
      </c>
    </row>
    <row r="46" spans="1:3">
      <c r="A46">
        <v>11730002</v>
      </c>
      <c r="B46" t="s">
        <v>321</v>
      </c>
      <c r="C46" s="23">
        <v>8654564.4700000007</v>
      </c>
    </row>
    <row r="47" spans="1:3">
      <c r="A47">
        <v>12100503</v>
      </c>
      <c r="B47" t="s">
        <v>374</v>
      </c>
      <c r="C47" s="23">
        <v>210925.38</v>
      </c>
    </row>
    <row r="48" spans="1:3">
      <c r="A48">
        <v>12100513</v>
      </c>
      <c r="B48" t="s">
        <v>375</v>
      </c>
      <c r="C48" s="23">
        <v>4984228.8600000003</v>
      </c>
    </row>
    <row r="49" spans="1:3">
      <c r="A49">
        <v>12200503</v>
      </c>
      <c r="B49" t="s">
        <v>376</v>
      </c>
      <c r="C49" s="23">
        <v>-397105.3</v>
      </c>
    </row>
    <row r="50" spans="1:3">
      <c r="A50">
        <v>12310000</v>
      </c>
      <c r="B50" t="s">
        <v>416</v>
      </c>
      <c r="C50" s="23">
        <v>29865407</v>
      </c>
    </row>
    <row r="51" spans="1:3">
      <c r="A51">
        <v>12400043</v>
      </c>
      <c r="B51" t="s">
        <v>594</v>
      </c>
      <c r="C51" s="23">
        <v>50907414.039999999</v>
      </c>
    </row>
    <row r="52" spans="1:3">
      <c r="A52">
        <v>12400503</v>
      </c>
      <c r="B52" t="s">
        <v>171</v>
      </c>
      <c r="C52" s="23">
        <v>621736.18000000005</v>
      </c>
    </row>
    <row r="53" spans="1:3">
      <c r="A53">
        <v>12400553</v>
      </c>
      <c r="B53" t="s">
        <v>927</v>
      </c>
      <c r="C53" s="23">
        <v>1591162.46</v>
      </c>
    </row>
    <row r="54" spans="1:3">
      <c r="A54">
        <v>12400723</v>
      </c>
      <c r="B54" t="s">
        <v>1227</v>
      </c>
      <c r="C54" s="23">
        <v>94231</v>
      </c>
    </row>
    <row r="55" spans="1:3">
      <c r="A55">
        <v>12400743</v>
      </c>
      <c r="B55" t="s">
        <v>1795</v>
      </c>
      <c r="C55" s="23">
        <v>2752.2</v>
      </c>
    </row>
    <row r="56" spans="1:3">
      <c r="A56">
        <v>12800001</v>
      </c>
      <c r="B56" t="s">
        <v>1309</v>
      </c>
      <c r="C56" s="23">
        <v>18500000</v>
      </c>
    </row>
    <row r="57" spans="1:3">
      <c r="A57">
        <v>12800011</v>
      </c>
      <c r="B57" t="s">
        <v>1496</v>
      </c>
      <c r="C57" s="23">
        <v>1661511.37</v>
      </c>
    </row>
    <row r="58" spans="1:3">
      <c r="A58">
        <v>13100543</v>
      </c>
      <c r="B58" t="s">
        <v>810</v>
      </c>
      <c r="C58" s="23">
        <v>26651.24</v>
      </c>
    </row>
    <row r="59" spans="1:3">
      <c r="A59">
        <v>13100563</v>
      </c>
      <c r="B59" t="s">
        <v>1597</v>
      </c>
      <c r="C59" s="23">
        <v>262978.39</v>
      </c>
    </row>
    <row r="60" spans="1:3">
      <c r="A60">
        <v>13100573</v>
      </c>
      <c r="B60" t="s">
        <v>281</v>
      </c>
      <c r="C60" s="23">
        <v>99503.65</v>
      </c>
    </row>
    <row r="61" spans="1:3">
      <c r="A61">
        <v>13101003</v>
      </c>
      <c r="B61" t="s">
        <v>1598</v>
      </c>
      <c r="C61" s="23">
        <v>7790296.6200000001</v>
      </c>
    </row>
    <row r="62" spans="1:3">
      <c r="A62">
        <v>13101013</v>
      </c>
      <c r="B62" t="s">
        <v>1599</v>
      </c>
      <c r="C62" s="23">
        <v>902000.82</v>
      </c>
    </row>
    <row r="63" spans="1:3">
      <c r="A63">
        <v>13101023</v>
      </c>
      <c r="B63" t="s">
        <v>908</v>
      </c>
      <c r="C63" s="23">
        <v>35399975.609999999</v>
      </c>
    </row>
    <row r="64" spans="1:3">
      <c r="A64">
        <v>13101033</v>
      </c>
      <c r="B64" t="s">
        <v>1600</v>
      </c>
      <c r="C64" s="23">
        <v>45127.21</v>
      </c>
    </row>
    <row r="65" spans="1:3">
      <c r="A65">
        <v>13101093</v>
      </c>
      <c r="B65" t="s">
        <v>335</v>
      </c>
      <c r="C65">
        <v>-100</v>
      </c>
    </row>
    <row r="66" spans="1:3">
      <c r="A66">
        <v>13101113</v>
      </c>
      <c r="B66" t="s">
        <v>130</v>
      </c>
      <c r="C66" s="23">
        <v>-14238440.08</v>
      </c>
    </row>
    <row r="67" spans="1:3">
      <c r="A67">
        <v>13101123</v>
      </c>
      <c r="B67" t="s">
        <v>89</v>
      </c>
      <c r="C67" s="23">
        <v>-1740035.46</v>
      </c>
    </row>
    <row r="68" spans="1:3">
      <c r="A68">
        <v>13101133</v>
      </c>
      <c r="B68" t="s">
        <v>1641</v>
      </c>
      <c r="C68">
        <v>-225</v>
      </c>
    </row>
    <row r="69" spans="1:3">
      <c r="A69">
        <v>13101163</v>
      </c>
      <c r="B69" t="s">
        <v>200</v>
      </c>
      <c r="C69" s="23">
        <v>33475.93</v>
      </c>
    </row>
    <row r="70" spans="1:3">
      <c r="A70">
        <v>13101183</v>
      </c>
      <c r="B70" t="s">
        <v>844</v>
      </c>
      <c r="C70" s="23">
        <v>1675058.15</v>
      </c>
    </row>
    <row r="71" spans="1:3">
      <c r="A71">
        <v>13101193</v>
      </c>
      <c r="B71" t="s">
        <v>1247</v>
      </c>
      <c r="C71" s="23">
        <v>20722.740000000002</v>
      </c>
    </row>
    <row r="72" spans="1:3">
      <c r="A72">
        <v>13101253</v>
      </c>
      <c r="B72" t="s">
        <v>1072</v>
      </c>
      <c r="C72" s="23">
        <v>1070896.8799999999</v>
      </c>
    </row>
    <row r="73" spans="1:3">
      <c r="A73">
        <v>13109003</v>
      </c>
      <c r="B73" t="s">
        <v>1642</v>
      </c>
      <c r="C73" s="23">
        <v>12836.66</v>
      </c>
    </row>
    <row r="74" spans="1:3">
      <c r="A74">
        <v>13400021</v>
      </c>
      <c r="B74" t="s">
        <v>654</v>
      </c>
      <c r="C74" s="23">
        <v>6781614.2000000002</v>
      </c>
    </row>
    <row r="75" spans="1:3">
      <c r="A75">
        <v>13400031</v>
      </c>
      <c r="B75" t="s">
        <v>655</v>
      </c>
      <c r="C75" s="23">
        <v>-6781614.2000000002</v>
      </c>
    </row>
    <row r="76" spans="1:3">
      <c r="A76">
        <v>13400073</v>
      </c>
      <c r="B76" t="s">
        <v>529</v>
      </c>
      <c r="C76" s="23">
        <v>673988.02</v>
      </c>
    </row>
    <row r="77" spans="1:3">
      <c r="A77">
        <v>13400111</v>
      </c>
      <c r="B77" t="s">
        <v>544</v>
      </c>
      <c r="C77" s="23">
        <v>145714</v>
      </c>
    </row>
    <row r="78" spans="1:3">
      <c r="A78">
        <v>13400123</v>
      </c>
      <c r="B78" t="s">
        <v>1192</v>
      </c>
      <c r="C78" s="23">
        <v>413775.4</v>
      </c>
    </row>
    <row r="79" spans="1:3">
      <c r="A79">
        <v>13400201</v>
      </c>
      <c r="B79" t="s">
        <v>1093</v>
      </c>
      <c r="C79" s="23">
        <v>7552.9</v>
      </c>
    </row>
    <row r="80" spans="1:3">
      <c r="A80">
        <v>13400211</v>
      </c>
      <c r="B80" t="s">
        <v>1248</v>
      </c>
      <c r="C80" s="23">
        <v>52300</v>
      </c>
    </row>
    <row r="81" spans="1:3">
      <c r="A81">
        <v>13400241</v>
      </c>
      <c r="B81" t="s">
        <v>1839</v>
      </c>
      <c r="C81" s="23">
        <v>449616</v>
      </c>
    </row>
    <row r="82" spans="1:3">
      <c r="A82">
        <v>13400251</v>
      </c>
      <c r="B82" t="s">
        <v>1838</v>
      </c>
      <c r="C82" s="23">
        <v>21581311.300000001</v>
      </c>
    </row>
    <row r="83" spans="1:3">
      <c r="A83">
        <v>13400261</v>
      </c>
      <c r="B83" t="s">
        <v>1934</v>
      </c>
      <c r="C83" s="23">
        <v>29580</v>
      </c>
    </row>
    <row r="84" spans="1:3">
      <c r="A84">
        <v>13400271</v>
      </c>
      <c r="B84" t="s">
        <v>1303</v>
      </c>
      <c r="C84" s="23">
        <v>438780.74</v>
      </c>
    </row>
    <row r="85" spans="1:3">
      <c r="A85">
        <v>13400281</v>
      </c>
      <c r="B85" t="s">
        <v>1285</v>
      </c>
      <c r="C85" s="23">
        <v>300972.28999999998</v>
      </c>
    </row>
    <row r="86" spans="1:3">
      <c r="A86">
        <v>13400311</v>
      </c>
      <c r="B86" t="s">
        <v>1666</v>
      </c>
      <c r="C86" s="23">
        <v>194700</v>
      </c>
    </row>
    <row r="87" spans="1:3">
      <c r="A87">
        <v>13500003</v>
      </c>
      <c r="B87" t="s">
        <v>691</v>
      </c>
      <c r="C87" s="23">
        <v>39169.35</v>
      </c>
    </row>
    <row r="88" spans="1:3">
      <c r="A88">
        <v>13500041</v>
      </c>
      <c r="B88" t="s">
        <v>471</v>
      </c>
      <c r="C88" s="23">
        <v>51261.7</v>
      </c>
    </row>
    <row r="89" spans="1:3">
      <c r="A89">
        <v>13500051</v>
      </c>
      <c r="B89" t="s">
        <v>148</v>
      </c>
      <c r="C89" s="23">
        <v>73353</v>
      </c>
    </row>
    <row r="90" spans="1:3">
      <c r="A90">
        <v>13500061</v>
      </c>
      <c r="B90" t="s">
        <v>650</v>
      </c>
      <c r="C90" s="23">
        <v>1938403</v>
      </c>
    </row>
    <row r="91" spans="1:3">
      <c r="A91">
        <v>13500071</v>
      </c>
      <c r="B91" t="s">
        <v>651</v>
      </c>
      <c r="C91" s="23">
        <v>1073505</v>
      </c>
    </row>
    <row r="92" spans="1:3">
      <c r="A92">
        <v>13500153</v>
      </c>
      <c r="B92" t="s">
        <v>259</v>
      </c>
      <c r="C92" s="23">
        <v>-39917.64</v>
      </c>
    </row>
    <row r="93" spans="1:3">
      <c r="A93">
        <v>13500183</v>
      </c>
      <c r="B93" t="s">
        <v>1210</v>
      </c>
      <c r="C93" s="23">
        <v>100000</v>
      </c>
    </row>
    <row r="94" spans="1:3">
      <c r="A94">
        <v>13500192</v>
      </c>
      <c r="B94" t="s">
        <v>1332</v>
      </c>
      <c r="C94" s="23">
        <v>6000</v>
      </c>
    </row>
    <row r="95" spans="1:3">
      <c r="A95">
        <v>13500201</v>
      </c>
      <c r="B95" t="s">
        <v>1498</v>
      </c>
      <c r="C95" s="23">
        <v>129378.02</v>
      </c>
    </row>
    <row r="96" spans="1:3">
      <c r="A96">
        <v>14100311</v>
      </c>
      <c r="B96" t="s">
        <v>885</v>
      </c>
      <c r="C96" s="23">
        <v>835576.37</v>
      </c>
    </row>
    <row r="97" spans="1:3">
      <c r="A97">
        <v>14200003</v>
      </c>
      <c r="B97" t="s">
        <v>142</v>
      </c>
      <c r="C97" s="23">
        <v>-5310.57</v>
      </c>
    </row>
    <row r="98" spans="1:3">
      <c r="A98">
        <v>14200201</v>
      </c>
      <c r="B98" t="s">
        <v>1607</v>
      </c>
      <c r="C98" s="23">
        <v>138717436.16</v>
      </c>
    </row>
    <row r="99" spans="1:3">
      <c r="A99">
        <v>14200202</v>
      </c>
      <c r="B99" t="s">
        <v>1608</v>
      </c>
      <c r="C99" s="23">
        <v>101860062.31</v>
      </c>
    </row>
    <row r="100" spans="1:3">
      <c r="A100">
        <v>14200203</v>
      </c>
      <c r="B100" t="s">
        <v>1609</v>
      </c>
      <c r="C100" s="23">
        <v>-16724227.060000001</v>
      </c>
    </row>
    <row r="101" spans="1:3">
      <c r="A101">
        <v>14200213</v>
      </c>
      <c r="B101" t="s">
        <v>1626</v>
      </c>
      <c r="C101" s="23">
        <v>-31150.31</v>
      </c>
    </row>
    <row r="102" spans="1:3">
      <c r="A102">
        <v>14200223</v>
      </c>
      <c r="B102" t="s">
        <v>1627</v>
      </c>
      <c r="C102" s="23">
        <v>22261.97</v>
      </c>
    </row>
    <row r="103" spans="1:3">
      <c r="A103">
        <v>14300062</v>
      </c>
      <c r="B103" t="s">
        <v>1391</v>
      </c>
      <c r="C103" s="23">
        <v>13321497.130000001</v>
      </c>
    </row>
    <row r="104" spans="1:3">
      <c r="A104">
        <v>14300072</v>
      </c>
      <c r="B104" t="s">
        <v>947</v>
      </c>
      <c r="C104" s="23">
        <v>169561.11</v>
      </c>
    </row>
    <row r="105" spans="1:3">
      <c r="A105">
        <v>14300081</v>
      </c>
      <c r="B105" t="s">
        <v>226</v>
      </c>
      <c r="C105" s="23">
        <v>1163.49</v>
      </c>
    </row>
    <row r="106" spans="1:3">
      <c r="A106">
        <v>14300082</v>
      </c>
      <c r="B106" t="s">
        <v>1951</v>
      </c>
      <c r="C106" s="23">
        <v>393891.97</v>
      </c>
    </row>
    <row r="107" spans="1:3">
      <c r="A107">
        <v>14300141</v>
      </c>
      <c r="B107" t="s">
        <v>893</v>
      </c>
      <c r="C107" s="23">
        <v>10559106.74</v>
      </c>
    </row>
    <row r="108" spans="1:3">
      <c r="A108">
        <v>14300151</v>
      </c>
      <c r="B108" t="s">
        <v>894</v>
      </c>
      <c r="C108" s="23">
        <v>1243783.3500000001</v>
      </c>
    </row>
    <row r="109" spans="1:3">
      <c r="A109">
        <v>14300171</v>
      </c>
      <c r="B109" t="s">
        <v>355</v>
      </c>
      <c r="C109" s="23">
        <v>21382529.710000001</v>
      </c>
    </row>
    <row r="110" spans="1:3">
      <c r="A110">
        <v>14300241</v>
      </c>
      <c r="B110" t="s">
        <v>1703</v>
      </c>
      <c r="C110" s="23">
        <v>66500</v>
      </c>
    </row>
    <row r="111" spans="1:3">
      <c r="A111">
        <v>14300261</v>
      </c>
      <c r="B111" t="s">
        <v>210</v>
      </c>
      <c r="C111" s="23">
        <v>4465089.25</v>
      </c>
    </row>
    <row r="112" spans="1:3">
      <c r="A112">
        <v>14300333</v>
      </c>
      <c r="B112" t="s">
        <v>461</v>
      </c>
      <c r="C112" s="23">
        <v>54524.22</v>
      </c>
    </row>
    <row r="113" spans="1:3">
      <c r="A113">
        <v>14300341</v>
      </c>
      <c r="B113" t="s">
        <v>1647</v>
      </c>
      <c r="C113" s="23">
        <v>-5650.26</v>
      </c>
    </row>
    <row r="114" spans="1:3">
      <c r="A114">
        <v>14300703</v>
      </c>
      <c r="B114" t="s">
        <v>1611</v>
      </c>
      <c r="C114" s="23">
        <v>8974617.5999999996</v>
      </c>
    </row>
    <row r="115" spans="1:3">
      <c r="A115">
        <v>14300713</v>
      </c>
      <c r="B115" t="s">
        <v>1612</v>
      </c>
      <c r="C115" s="23">
        <v>25601.07</v>
      </c>
    </row>
    <row r="116" spans="1:3">
      <c r="A116">
        <v>14300733</v>
      </c>
      <c r="B116" t="s">
        <v>1613</v>
      </c>
      <c r="C116" s="23">
        <v>14980340.369999999</v>
      </c>
    </row>
    <row r="117" spans="1:3">
      <c r="A117">
        <v>14300743</v>
      </c>
      <c r="B117" t="s">
        <v>1614</v>
      </c>
      <c r="C117" s="23">
        <v>877057.23</v>
      </c>
    </row>
    <row r="118" spans="1:3">
      <c r="A118">
        <v>14300763</v>
      </c>
      <c r="B118" t="s">
        <v>1582</v>
      </c>
      <c r="C118" s="23">
        <v>530401.6</v>
      </c>
    </row>
    <row r="119" spans="1:3">
      <c r="A119">
        <v>14300921</v>
      </c>
      <c r="B119" t="s">
        <v>446</v>
      </c>
      <c r="C119" s="23">
        <v>667342.82999999996</v>
      </c>
    </row>
    <row r="120" spans="1:3">
      <c r="A120">
        <v>14301022</v>
      </c>
      <c r="B120" t="s">
        <v>162</v>
      </c>
      <c r="C120" s="23">
        <v>6728167.5599999996</v>
      </c>
    </row>
    <row r="121" spans="1:3">
      <c r="A121">
        <v>14301033</v>
      </c>
      <c r="B121" t="s">
        <v>1734</v>
      </c>
      <c r="C121" s="23">
        <v>38833.72</v>
      </c>
    </row>
    <row r="122" spans="1:3">
      <c r="A122">
        <v>14301041</v>
      </c>
      <c r="B122" t="s">
        <v>1792</v>
      </c>
      <c r="C122" s="23">
        <v>285734.06</v>
      </c>
    </row>
    <row r="123" spans="1:3">
      <c r="A123">
        <v>14400311</v>
      </c>
      <c r="B123" t="s">
        <v>1615</v>
      </c>
      <c r="C123" s="23">
        <v>-3983373.75</v>
      </c>
    </row>
    <row r="124" spans="1:3">
      <c r="A124">
        <v>14400312</v>
      </c>
      <c r="B124" t="s">
        <v>1616</v>
      </c>
      <c r="C124" s="23">
        <v>-1309313.1200000001</v>
      </c>
    </row>
    <row r="125" spans="1:3">
      <c r="A125">
        <v>14400313</v>
      </c>
      <c r="B125" t="s">
        <v>1644</v>
      </c>
      <c r="C125" s="23">
        <v>-14935.87</v>
      </c>
    </row>
    <row r="126" spans="1:3">
      <c r="A126">
        <v>14400323</v>
      </c>
      <c r="B126" t="s">
        <v>1645</v>
      </c>
      <c r="C126">
        <v>-388.72</v>
      </c>
    </row>
    <row r="127" spans="1:3">
      <c r="A127">
        <v>14400343</v>
      </c>
      <c r="B127" t="s">
        <v>744</v>
      </c>
      <c r="C127" s="23">
        <v>-1420044.53</v>
      </c>
    </row>
    <row r="128" spans="1:3">
      <c r="A128">
        <v>14400353</v>
      </c>
      <c r="B128" t="s">
        <v>1617</v>
      </c>
      <c r="C128" s="23">
        <v>-877057.23</v>
      </c>
    </row>
    <row r="129" spans="1:3">
      <c r="A129">
        <v>14600000</v>
      </c>
      <c r="B129" t="s">
        <v>95</v>
      </c>
      <c r="C129" s="23">
        <v>496400.05</v>
      </c>
    </row>
    <row r="130" spans="1:3">
      <c r="A130">
        <v>15100021</v>
      </c>
      <c r="B130" t="s">
        <v>112</v>
      </c>
      <c r="C130" s="23">
        <v>3487353.57</v>
      </c>
    </row>
    <row r="131" spans="1:3">
      <c r="A131">
        <v>15100031</v>
      </c>
      <c r="B131" t="s">
        <v>9</v>
      </c>
      <c r="C131" s="23">
        <v>2586493.5699999998</v>
      </c>
    </row>
    <row r="132" spans="1:3">
      <c r="A132">
        <v>15100041</v>
      </c>
      <c r="B132" t="s">
        <v>605</v>
      </c>
      <c r="C132" s="23">
        <v>375293.99</v>
      </c>
    </row>
    <row r="133" spans="1:3">
      <c r="A133">
        <v>15100061</v>
      </c>
      <c r="B133" t="s">
        <v>462</v>
      </c>
      <c r="C133" s="23">
        <v>42068.97</v>
      </c>
    </row>
    <row r="134" spans="1:3">
      <c r="A134">
        <v>15100081</v>
      </c>
      <c r="B134" t="s">
        <v>606</v>
      </c>
      <c r="C134" s="23">
        <v>1584473.83</v>
      </c>
    </row>
    <row r="135" spans="1:3">
      <c r="A135">
        <v>15100091</v>
      </c>
      <c r="B135" t="s">
        <v>1189</v>
      </c>
      <c r="C135" s="23">
        <v>1783910.16</v>
      </c>
    </row>
    <row r="136" spans="1:3">
      <c r="A136">
        <v>15100101</v>
      </c>
      <c r="B136" t="s">
        <v>90</v>
      </c>
      <c r="C136" s="23">
        <v>4649701.32</v>
      </c>
    </row>
    <row r="137" spans="1:3">
      <c r="A137">
        <v>15100122</v>
      </c>
      <c r="B137" t="s">
        <v>217</v>
      </c>
      <c r="C137" s="23">
        <v>296599.96000000002</v>
      </c>
    </row>
    <row r="138" spans="1:3">
      <c r="A138">
        <v>15100181</v>
      </c>
      <c r="B138" t="s">
        <v>753</v>
      </c>
      <c r="C138" s="23">
        <v>166053.10999999999</v>
      </c>
    </row>
    <row r="139" spans="1:3">
      <c r="A139">
        <v>15100211</v>
      </c>
      <c r="B139" t="s">
        <v>63</v>
      </c>
      <c r="C139" s="23">
        <v>-113571.61</v>
      </c>
    </row>
    <row r="140" spans="1:3">
      <c r="A140">
        <v>15100221</v>
      </c>
      <c r="B140" t="s">
        <v>737</v>
      </c>
      <c r="C140" s="23">
        <v>1228931.03</v>
      </c>
    </row>
    <row r="141" spans="1:3">
      <c r="A141">
        <v>15100271</v>
      </c>
      <c r="B141" t="s">
        <v>1535</v>
      </c>
      <c r="C141" s="23">
        <v>2779947.35</v>
      </c>
    </row>
    <row r="142" spans="1:3">
      <c r="A142">
        <v>15111001</v>
      </c>
      <c r="B142" t="s">
        <v>696</v>
      </c>
      <c r="C142" s="23">
        <v>251799.48</v>
      </c>
    </row>
    <row r="143" spans="1:3">
      <c r="A143">
        <v>15400023</v>
      </c>
      <c r="B143" t="s">
        <v>897</v>
      </c>
      <c r="C143" s="23">
        <v>10103223.550000001</v>
      </c>
    </row>
    <row r="144" spans="1:3">
      <c r="A144">
        <v>15400031</v>
      </c>
      <c r="B144" t="s">
        <v>600</v>
      </c>
      <c r="C144" s="23">
        <v>5226618.87</v>
      </c>
    </row>
    <row r="145" spans="1:3">
      <c r="A145">
        <v>15400033</v>
      </c>
      <c r="B145" t="s">
        <v>632</v>
      </c>
      <c r="C145" s="23">
        <v>-10114238.68</v>
      </c>
    </row>
    <row r="146" spans="1:3">
      <c r="A146">
        <v>15400041</v>
      </c>
      <c r="B146" t="s">
        <v>470</v>
      </c>
      <c r="C146" s="23">
        <v>3984958.79</v>
      </c>
    </row>
    <row r="147" spans="1:3">
      <c r="A147">
        <v>15400061</v>
      </c>
      <c r="B147" t="s">
        <v>636</v>
      </c>
      <c r="C147" s="23">
        <v>19817944.710000001</v>
      </c>
    </row>
    <row r="148" spans="1:3">
      <c r="A148">
        <v>15400101</v>
      </c>
      <c r="B148" t="s">
        <v>287</v>
      </c>
      <c r="C148" s="23">
        <v>36335904.68</v>
      </c>
    </row>
    <row r="149" spans="1:3">
      <c r="A149">
        <v>15400102</v>
      </c>
      <c r="B149" t="s">
        <v>288</v>
      </c>
      <c r="C149" s="23">
        <v>6385923.3700000001</v>
      </c>
    </row>
    <row r="150" spans="1:3">
      <c r="A150">
        <v>15400103</v>
      </c>
      <c r="B150" t="s">
        <v>638</v>
      </c>
      <c r="C150" s="23">
        <v>4470839.13</v>
      </c>
    </row>
    <row r="151" spans="1:3">
      <c r="A151">
        <v>15400181</v>
      </c>
      <c r="B151" t="s">
        <v>1505</v>
      </c>
      <c r="C151" s="23">
        <v>3802952.32</v>
      </c>
    </row>
    <row r="152" spans="1:3">
      <c r="A152">
        <v>15600003</v>
      </c>
      <c r="B152" t="s">
        <v>1797</v>
      </c>
      <c r="C152" s="23">
        <v>158731.23000000001</v>
      </c>
    </row>
    <row r="153" spans="1:3">
      <c r="A153">
        <v>15810001</v>
      </c>
      <c r="B153" t="s">
        <v>1965</v>
      </c>
      <c r="C153" s="23">
        <v>34267.199999999997</v>
      </c>
    </row>
    <row r="154" spans="1:3">
      <c r="A154">
        <v>16300023</v>
      </c>
      <c r="B154" t="s">
        <v>662</v>
      </c>
      <c r="C154" s="23">
        <v>3333143.97</v>
      </c>
    </row>
    <row r="155" spans="1:3">
      <c r="A155">
        <v>16300063</v>
      </c>
      <c r="B155" t="s">
        <v>663</v>
      </c>
      <c r="C155" s="23">
        <v>827002.65</v>
      </c>
    </row>
    <row r="156" spans="1:3">
      <c r="A156">
        <v>16300093</v>
      </c>
      <c r="B156" t="s">
        <v>637</v>
      </c>
      <c r="C156" s="23">
        <v>1086765.3999999999</v>
      </c>
    </row>
    <row r="157" spans="1:3">
      <c r="A157">
        <v>16410002</v>
      </c>
      <c r="B157" t="s">
        <v>679</v>
      </c>
      <c r="C157" s="23">
        <v>23509809.379999999</v>
      </c>
    </row>
    <row r="158" spans="1:3">
      <c r="A158">
        <v>16410012</v>
      </c>
      <c r="B158" t="s">
        <v>396</v>
      </c>
      <c r="C158" s="23">
        <v>4710456.5</v>
      </c>
    </row>
    <row r="159" spans="1:3">
      <c r="A159">
        <v>16410022</v>
      </c>
      <c r="B159" t="s">
        <v>138</v>
      </c>
      <c r="C159" s="23">
        <v>12384715.07</v>
      </c>
    </row>
    <row r="160" spans="1:3">
      <c r="A160">
        <v>16420002</v>
      </c>
      <c r="B160" t="s">
        <v>293</v>
      </c>
      <c r="C160" s="23">
        <v>576201.30000000005</v>
      </c>
    </row>
    <row r="161" spans="1:3">
      <c r="A161">
        <v>16420012</v>
      </c>
      <c r="B161" t="s">
        <v>38</v>
      </c>
      <c r="C161" s="23">
        <v>63672.27</v>
      </c>
    </row>
    <row r="162" spans="1:3">
      <c r="A162">
        <v>16500013</v>
      </c>
      <c r="B162" t="s">
        <v>294</v>
      </c>
      <c r="C162" s="23">
        <v>3546821.26</v>
      </c>
    </row>
    <row r="163" spans="1:3">
      <c r="A163">
        <v>16500063</v>
      </c>
      <c r="B163" t="s">
        <v>1034</v>
      </c>
      <c r="C163" s="23">
        <v>366449.16</v>
      </c>
    </row>
    <row r="164" spans="1:3">
      <c r="A164">
        <v>16500071</v>
      </c>
      <c r="B164" t="s">
        <v>1452</v>
      </c>
      <c r="C164" s="23">
        <v>127949.71</v>
      </c>
    </row>
    <row r="165" spans="1:3">
      <c r="A165">
        <v>16500083</v>
      </c>
      <c r="B165" t="s">
        <v>193</v>
      </c>
      <c r="C165" s="23">
        <v>599401.5</v>
      </c>
    </row>
    <row r="166" spans="1:3">
      <c r="A166">
        <v>16500103</v>
      </c>
      <c r="B166" t="s">
        <v>165</v>
      </c>
      <c r="C166" s="23">
        <v>40000</v>
      </c>
    </row>
    <row r="167" spans="1:3">
      <c r="A167">
        <v>16500123</v>
      </c>
      <c r="B167" t="s">
        <v>366</v>
      </c>
      <c r="C167" s="23">
        <v>1206934.77</v>
      </c>
    </row>
    <row r="168" spans="1:3">
      <c r="A168">
        <v>16500143</v>
      </c>
      <c r="B168" t="s">
        <v>1403</v>
      </c>
      <c r="C168" s="23">
        <v>147604.43</v>
      </c>
    </row>
    <row r="169" spans="1:3">
      <c r="A169">
        <v>16500153</v>
      </c>
      <c r="B169" t="s">
        <v>1361</v>
      </c>
      <c r="C169" s="23">
        <v>39916.089999999997</v>
      </c>
    </row>
    <row r="170" spans="1:3">
      <c r="A170">
        <v>16500183</v>
      </c>
      <c r="B170" t="s">
        <v>1594</v>
      </c>
      <c r="C170" s="23">
        <v>24504.39</v>
      </c>
    </row>
    <row r="171" spans="1:3">
      <c r="A171">
        <v>16500251</v>
      </c>
      <c r="B171" t="s">
        <v>1531</v>
      </c>
      <c r="C171" s="23">
        <v>33777.440000000002</v>
      </c>
    </row>
    <row r="172" spans="1:3">
      <c r="A172">
        <v>16500333</v>
      </c>
      <c r="B172" t="s">
        <v>579</v>
      </c>
      <c r="C172" s="23">
        <v>1287.98</v>
      </c>
    </row>
    <row r="173" spans="1:3">
      <c r="A173">
        <v>16500373</v>
      </c>
      <c r="B173" t="s">
        <v>230</v>
      </c>
      <c r="C173" s="23">
        <v>6785.8</v>
      </c>
    </row>
    <row r="174" spans="1:3">
      <c r="A174">
        <v>16500383</v>
      </c>
      <c r="B174" t="s">
        <v>1162</v>
      </c>
      <c r="C174" s="23">
        <v>891045.58</v>
      </c>
    </row>
    <row r="175" spans="1:3">
      <c r="A175">
        <v>16500413</v>
      </c>
      <c r="B175" t="s">
        <v>1574</v>
      </c>
      <c r="C175" s="23">
        <v>408959.87</v>
      </c>
    </row>
    <row r="176" spans="1:3">
      <c r="A176">
        <v>16500433</v>
      </c>
      <c r="B176" t="s">
        <v>1349</v>
      </c>
      <c r="C176" s="23">
        <v>312870.53999999998</v>
      </c>
    </row>
    <row r="177" spans="1:3">
      <c r="A177">
        <v>16500443</v>
      </c>
      <c r="B177" t="s">
        <v>1350</v>
      </c>
      <c r="C177" s="23">
        <v>288857.92</v>
      </c>
    </row>
    <row r="178" spans="1:3">
      <c r="A178">
        <v>16500532</v>
      </c>
      <c r="B178" t="s">
        <v>1667</v>
      </c>
      <c r="C178" s="23">
        <v>2407050</v>
      </c>
    </row>
    <row r="179" spans="1:3">
      <c r="A179">
        <v>16500553</v>
      </c>
      <c r="B179" t="s">
        <v>819</v>
      </c>
      <c r="C179">
        <v>397.5</v>
      </c>
    </row>
    <row r="180" spans="1:3">
      <c r="A180">
        <v>16500563</v>
      </c>
      <c r="B180" t="s">
        <v>81</v>
      </c>
      <c r="C180" s="23">
        <v>133867.56</v>
      </c>
    </row>
    <row r="181" spans="1:3">
      <c r="A181">
        <v>16500591</v>
      </c>
      <c r="B181" t="s">
        <v>480</v>
      </c>
      <c r="C181" s="23">
        <v>135128.07999999999</v>
      </c>
    </row>
    <row r="182" spans="1:3">
      <c r="A182">
        <v>16500601</v>
      </c>
      <c r="B182" t="s">
        <v>465</v>
      </c>
      <c r="C182" s="23">
        <v>577302.85</v>
      </c>
    </row>
    <row r="183" spans="1:3">
      <c r="A183">
        <v>16500611</v>
      </c>
      <c r="B183" t="s">
        <v>381</v>
      </c>
      <c r="C183" s="23">
        <v>657551.59</v>
      </c>
    </row>
    <row r="184" spans="1:3">
      <c r="A184">
        <v>16500612</v>
      </c>
      <c r="B184" t="s">
        <v>550</v>
      </c>
      <c r="C184" s="23">
        <v>412371.66</v>
      </c>
    </row>
    <row r="185" spans="1:3">
      <c r="A185">
        <v>16500622</v>
      </c>
      <c r="B185" t="s">
        <v>998</v>
      </c>
      <c r="C185" s="23">
        <v>80532.83</v>
      </c>
    </row>
    <row r="186" spans="1:3">
      <c r="A186">
        <v>16500623</v>
      </c>
      <c r="B186" t="s">
        <v>260</v>
      </c>
      <c r="C186" s="23">
        <v>7431.92</v>
      </c>
    </row>
    <row r="187" spans="1:3">
      <c r="A187">
        <v>16500633</v>
      </c>
      <c r="B187" t="s">
        <v>1164</v>
      </c>
      <c r="C187" s="23">
        <v>925912.98</v>
      </c>
    </row>
    <row r="188" spans="1:3">
      <c r="A188">
        <v>16500643</v>
      </c>
      <c r="B188" t="s">
        <v>1938</v>
      </c>
      <c r="C188" s="23">
        <v>87600</v>
      </c>
    </row>
    <row r="189" spans="1:3">
      <c r="A189">
        <v>16500651</v>
      </c>
      <c r="B189" t="s">
        <v>227</v>
      </c>
      <c r="C189" s="23">
        <v>849255.99</v>
      </c>
    </row>
    <row r="190" spans="1:3">
      <c r="A190">
        <v>16500661</v>
      </c>
      <c r="B190" t="s">
        <v>228</v>
      </c>
      <c r="C190" s="23">
        <v>1837310.59</v>
      </c>
    </row>
    <row r="191" spans="1:3">
      <c r="A191">
        <v>16500671</v>
      </c>
      <c r="B191" t="s">
        <v>229</v>
      </c>
      <c r="C191" s="23">
        <v>1987432.36</v>
      </c>
    </row>
    <row r="192" spans="1:3">
      <c r="A192">
        <v>16500673</v>
      </c>
      <c r="B192" t="s">
        <v>1364</v>
      </c>
      <c r="C192" s="23">
        <v>206771.47</v>
      </c>
    </row>
    <row r="193" spans="1:3">
      <c r="A193">
        <v>16500681</v>
      </c>
      <c r="B193" t="s">
        <v>466</v>
      </c>
      <c r="C193" s="23">
        <v>30370.68</v>
      </c>
    </row>
    <row r="194" spans="1:3">
      <c r="A194">
        <v>16500683</v>
      </c>
      <c r="B194" t="s">
        <v>1706</v>
      </c>
      <c r="C194" s="23">
        <v>15330</v>
      </c>
    </row>
    <row r="195" spans="1:3">
      <c r="A195">
        <v>16500693</v>
      </c>
      <c r="B195" t="s">
        <v>1212</v>
      </c>
      <c r="C195" s="23">
        <v>392597.02</v>
      </c>
    </row>
    <row r="196" spans="1:3">
      <c r="A196">
        <v>16500703</v>
      </c>
      <c r="B196" t="s">
        <v>1229</v>
      </c>
      <c r="C196" s="23">
        <v>12110.21</v>
      </c>
    </row>
    <row r="197" spans="1:3">
      <c r="A197">
        <v>16500731</v>
      </c>
      <c r="B197" t="s">
        <v>715</v>
      </c>
      <c r="C197" s="23">
        <v>1332915.57</v>
      </c>
    </row>
    <row r="198" spans="1:3">
      <c r="A198">
        <v>16500741</v>
      </c>
      <c r="B198" t="s">
        <v>716</v>
      </c>
      <c r="C198" s="23">
        <v>1494481.1</v>
      </c>
    </row>
    <row r="199" spans="1:3">
      <c r="A199">
        <v>16500743</v>
      </c>
      <c r="B199" t="s">
        <v>1231</v>
      </c>
      <c r="C199" s="23">
        <v>49584.86</v>
      </c>
    </row>
    <row r="200" spans="1:3">
      <c r="A200">
        <v>16500753</v>
      </c>
      <c r="B200" t="s">
        <v>1232</v>
      </c>
      <c r="C200" s="23">
        <v>247139.86</v>
      </c>
    </row>
    <row r="201" spans="1:3">
      <c r="A201">
        <v>16500763</v>
      </c>
      <c r="B201" t="s">
        <v>1720</v>
      </c>
      <c r="C201" s="23">
        <v>171372.99</v>
      </c>
    </row>
    <row r="202" spans="1:3">
      <c r="A202">
        <v>16500783</v>
      </c>
      <c r="B202" t="s">
        <v>1466</v>
      </c>
      <c r="C202" s="23">
        <v>68674.740000000005</v>
      </c>
    </row>
    <row r="203" spans="1:3">
      <c r="A203">
        <v>16500881</v>
      </c>
      <c r="B203" t="s">
        <v>1098</v>
      </c>
      <c r="C203" s="23">
        <v>750000</v>
      </c>
    </row>
    <row r="204" spans="1:3">
      <c r="A204">
        <v>16500893</v>
      </c>
      <c r="B204" t="s">
        <v>1454</v>
      </c>
      <c r="C204" s="23">
        <v>85266.12</v>
      </c>
    </row>
    <row r="205" spans="1:3">
      <c r="A205">
        <v>16500901</v>
      </c>
      <c r="B205" t="s">
        <v>1356</v>
      </c>
      <c r="C205" s="23">
        <v>521363.25</v>
      </c>
    </row>
    <row r="206" spans="1:3">
      <c r="A206">
        <v>16500911</v>
      </c>
      <c r="B206" t="s">
        <v>1523</v>
      </c>
      <c r="C206" s="23">
        <v>244206.5</v>
      </c>
    </row>
    <row r="207" spans="1:3">
      <c r="A207">
        <v>16501003</v>
      </c>
      <c r="B207" t="s">
        <v>647</v>
      </c>
      <c r="C207" s="23">
        <v>38870</v>
      </c>
    </row>
    <row r="208" spans="1:3">
      <c r="A208">
        <v>16501051</v>
      </c>
      <c r="B208" t="s">
        <v>1532</v>
      </c>
      <c r="C208" s="23">
        <v>269515.21999999997</v>
      </c>
    </row>
    <row r="209" spans="1:3">
      <c r="A209">
        <v>16501083</v>
      </c>
      <c r="B209" t="s">
        <v>1529</v>
      </c>
      <c r="C209" s="23">
        <v>29851.17</v>
      </c>
    </row>
    <row r="210" spans="1:3">
      <c r="A210">
        <v>16501103</v>
      </c>
      <c r="B210" t="s">
        <v>1704</v>
      </c>
      <c r="C210" s="23">
        <v>58415.22</v>
      </c>
    </row>
    <row r="211" spans="1:3">
      <c r="A211">
        <v>16502003</v>
      </c>
      <c r="B211" t="s">
        <v>1707</v>
      </c>
      <c r="C211" s="23">
        <v>5991.83</v>
      </c>
    </row>
    <row r="212" spans="1:3">
      <c r="A212">
        <v>16502013</v>
      </c>
      <c r="B212" t="s">
        <v>1788</v>
      </c>
      <c r="C212" s="23">
        <v>97870.74</v>
      </c>
    </row>
    <row r="213" spans="1:3">
      <c r="A213">
        <v>16502023</v>
      </c>
      <c r="B213" t="s">
        <v>1725</v>
      </c>
      <c r="C213" s="23">
        <v>80665.13</v>
      </c>
    </row>
    <row r="214" spans="1:3">
      <c r="A214">
        <v>16502033</v>
      </c>
      <c r="B214" t="s">
        <v>1766</v>
      </c>
      <c r="C214" s="23">
        <v>60000</v>
      </c>
    </row>
    <row r="215" spans="1:3">
      <c r="A215">
        <v>16502053</v>
      </c>
      <c r="B215" t="s">
        <v>1811</v>
      </c>
      <c r="C215" s="23">
        <v>92567.83</v>
      </c>
    </row>
    <row r="216" spans="1:3">
      <c r="A216">
        <v>16502063</v>
      </c>
      <c r="B216" t="s">
        <v>1830</v>
      </c>
      <c r="C216" s="23">
        <v>158214.25</v>
      </c>
    </row>
    <row r="217" spans="1:3">
      <c r="A217">
        <v>16502083</v>
      </c>
      <c r="B217" t="s">
        <v>1852</v>
      </c>
      <c r="C217" s="23">
        <v>52936.51</v>
      </c>
    </row>
    <row r="218" spans="1:3">
      <c r="A218">
        <v>16502093</v>
      </c>
      <c r="B218" t="s">
        <v>1886</v>
      </c>
      <c r="C218" s="23">
        <v>18075.27</v>
      </c>
    </row>
    <row r="219" spans="1:3">
      <c r="A219">
        <v>16502103</v>
      </c>
      <c r="B219" t="s">
        <v>1895</v>
      </c>
      <c r="C219" s="23">
        <v>52107.4</v>
      </c>
    </row>
    <row r="220" spans="1:3">
      <c r="A220">
        <v>16502113</v>
      </c>
      <c r="B220" t="s">
        <v>1911</v>
      </c>
      <c r="C220" s="23">
        <v>50301.58</v>
      </c>
    </row>
    <row r="221" spans="1:3">
      <c r="A221">
        <v>16502123</v>
      </c>
      <c r="B221" t="s">
        <v>1985</v>
      </c>
      <c r="C221" s="23">
        <v>72274.289999999994</v>
      </c>
    </row>
    <row r="222" spans="1:3">
      <c r="A222">
        <v>16504003</v>
      </c>
      <c r="B222" t="s">
        <v>1730</v>
      </c>
      <c r="C222" s="23">
        <v>40880</v>
      </c>
    </row>
    <row r="223" spans="1:3">
      <c r="A223">
        <v>16504013</v>
      </c>
      <c r="B223" t="s">
        <v>1789</v>
      </c>
      <c r="C223" s="23">
        <v>81559.009999999995</v>
      </c>
    </row>
    <row r="224" spans="1:3">
      <c r="A224">
        <v>16504033</v>
      </c>
      <c r="B224" t="s">
        <v>1767</v>
      </c>
      <c r="C224" s="23">
        <v>150000</v>
      </c>
    </row>
    <row r="225" spans="1:3">
      <c r="A225">
        <v>16504043</v>
      </c>
      <c r="B225" t="s">
        <v>1938</v>
      </c>
      <c r="C225" s="23">
        <v>146000</v>
      </c>
    </row>
    <row r="226" spans="1:3">
      <c r="A226">
        <v>17300001</v>
      </c>
      <c r="B226" t="s">
        <v>1393</v>
      </c>
      <c r="C226" s="23">
        <v>125083709.73</v>
      </c>
    </row>
    <row r="227" spans="1:3">
      <c r="A227">
        <v>17300002</v>
      </c>
      <c r="B227" t="s">
        <v>932</v>
      </c>
      <c r="C227" s="23">
        <v>62617023.200000003</v>
      </c>
    </row>
    <row r="228" spans="1:3">
      <c r="A228">
        <v>17500001</v>
      </c>
      <c r="B228" t="s">
        <v>1477</v>
      </c>
      <c r="C228" s="23">
        <v>3898760.06</v>
      </c>
    </row>
    <row r="229" spans="1:3">
      <c r="A229">
        <v>17500002</v>
      </c>
      <c r="B229" t="s">
        <v>1478</v>
      </c>
      <c r="C229" s="23">
        <v>17040014.550000001</v>
      </c>
    </row>
    <row r="230" spans="1:3">
      <c r="A230">
        <v>17500011</v>
      </c>
      <c r="B230" t="s">
        <v>1479</v>
      </c>
      <c r="C230" s="23">
        <v>1628707.65</v>
      </c>
    </row>
    <row r="231" spans="1:3">
      <c r="A231">
        <v>17500012</v>
      </c>
      <c r="B231" t="s">
        <v>1480</v>
      </c>
      <c r="C231" s="23">
        <v>1755852.07</v>
      </c>
    </row>
    <row r="232" spans="1:3">
      <c r="A232">
        <v>18100003</v>
      </c>
      <c r="B232" t="s">
        <v>501</v>
      </c>
      <c r="C232" s="23">
        <v>340635.32</v>
      </c>
    </row>
    <row r="233" spans="1:3">
      <c r="A233">
        <v>18100093</v>
      </c>
      <c r="B233" t="s">
        <v>105</v>
      </c>
      <c r="C233" s="23">
        <v>52429.13</v>
      </c>
    </row>
    <row r="234" spans="1:3">
      <c r="A234">
        <v>18100203</v>
      </c>
      <c r="B234" t="s">
        <v>1031</v>
      </c>
      <c r="C234" s="23">
        <v>1667677.55</v>
      </c>
    </row>
    <row r="235" spans="1:3">
      <c r="A235">
        <v>18100223</v>
      </c>
      <c r="B235" t="s">
        <v>1659</v>
      </c>
      <c r="C235" s="23">
        <v>1330329.3999999999</v>
      </c>
    </row>
    <row r="236" spans="1:3">
      <c r="A236">
        <v>18100233</v>
      </c>
      <c r="B236" t="s">
        <v>1660</v>
      </c>
      <c r="C236" s="23">
        <v>224818.36</v>
      </c>
    </row>
    <row r="237" spans="1:3">
      <c r="A237">
        <v>18100473</v>
      </c>
      <c r="B237" t="s">
        <v>659</v>
      </c>
      <c r="C237" s="23">
        <v>1298422.32</v>
      </c>
    </row>
    <row r="238" spans="1:3">
      <c r="A238">
        <v>18100493</v>
      </c>
      <c r="B238" t="s">
        <v>347</v>
      </c>
      <c r="C238" s="23">
        <v>449131.34</v>
      </c>
    </row>
    <row r="239" spans="1:3">
      <c r="A239">
        <v>18100663</v>
      </c>
      <c r="B239" t="s">
        <v>1573</v>
      </c>
      <c r="C239" s="23">
        <v>1060739.25</v>
      </c>
    </row>
    <row r="240" spans="1:3">
      <c r="A240">
        <v>18100673</v>
      </c>
      <c r="B240" t="s">
        <v>1575</v>
      </c>
      <c r="C240" s="23">
        <v>1886445.94</v>
      </c>
    </row>
    <row r="241" spans="1:3">
      <c r="A241">
        <v>18100923</v>
      </c>
      <c r="B241" t="s">
        <v>1319</v>
      </c>
      <c r="C241" s="23">
        <v>2320057.87</v>
      </c>
    </row>
    <row r="242" spans="1:3">
      <c r="A242">
        <v>18100933</v>
      </c>
      <c r="B242" t="s">
        <v>1320</v>
      </c>
      <c r="C242" s="23">
        <v>470528.02</v>
      </c>
    </row>
    <row r="243" spans="1:3">
      <c r="A243">
        <v>18100973</v>
      </c>
      <c r="B243" t="s">
        <v>83</v>
      </c>
      <c r="C243" s="23">
        <v>251532.65</v>
      </c>
    </row>
    <row r="244" spans="1:3">
      <c r="A244">
        <v>18100993</v>
      </c>
      <c r="B244" t="s">
        <v>980</v>
      </c>
      <c r="C244" s="23">
        <v>80702.92</v>
      </c>
    </row>
    <row r="245" spans="1:3">
      <c r="A245">
        <v>18101023</v>
      </c>
      <c r="B245" t="s">
        <v>567</v>
      </c>
      <c r="C245" s="23">
        <v>1809860.28</v>
      </c>
    </row>
    <row r="246" spans="1:3">
      <c r="A246">
        <v>18101033</v>
      </c>
      <c r="B246" t="s">
        <v>656</v>
      </c>
      <c r="C246" s="23">
        <v>2118696.59</v>
      </c>
    </row>
    <row r="247" spans="1:3">
      <c r="A247">
        <v>18101053</v>
      </c>
      <c r="B247" t="s">
        <v>1037</v>
      </c>
      <c r="C247" s="23">
        <v>1013970.27</v>
      </c>
    </row>
    <row r="248" spans="1:3">
      <c r="A248">
        <v>18101083</v>
      </c>
      <c r="B248" t="s">
        <v>507</v>
      </c>
      <c r="C248" s="23">
        <v>804365.77</v>
      </c>
    </row>
    <row r="249" spans="1:3">
      <c r="A249">
        <v>18101093</v>
      </c>
      <c r="B249" t="s">
        <v>508</v>
      </c>
      <c r="C249" s="23">
        <v>619711.28</v>
      </c>
    </row>
    <row r="250" spans="1:3">
      <c r="A250">
        <v>18101113</v>
      </c>
      <c r="B250" t="s">
        <v>886</v>
      </c>
      <c r="C250" s="23">
        <v>2918584.01</v>
      </c>
    </row>
    <row r="251" spans="1:3">
      <c r="A251">
        <v>18101123</v>
      </c>
      <c r="B251" t="s">
        <v>1156</v>
      </c>
      <c r="C251" s="23">
        <v>2830394.11</v>
      </c>
    </row>
    <row r="252" spans="1:3">
      <c r="A252">
        <v>18101133</v>
      </c>
      <c r="B252" t="s">
        <v>1157</v>
      </c>
      <c r="C252" s="23">
        <v>2192037.16</v>
      </c>
    </row>
    <row r="253" spans="1:3">
      <c r="A253">
        <v>18101143</v>
      </c>
      <c r="B253" t="s">
        <v>1221</v>
      </c>
      <c r="C253" s="23">
        <v>2685147.44</v>
      </c>
    </row>
    <row r="254" spans="1:3">
      <c r="A254">
        <v>18210231</v>
      </c>
      <c r="B254" t="s">
        <v>960</v>
      </c>
      <c r="C254" s="23">
        <v>29847551</v>
      </c>
    </row>
    <row r="255" spans="1:3">
      <c r="A255">
        <v>18210261</v>
      </c>
      <c r="B255" t="s">
        <v>1196</v>
      </c>
      <c r="C255" s="23">
        <v>50185.88</v>
      </c>
    </row>
    <row r="256" spans="1:3">
      <c r="A256">
        <v>18210281</v>
      </c>
      <c r="B256" t="s">
        <v>1353</v>
      </c>
      <c r="C256" s="23">
        <v>60295490.299999997</v>
      </c>
    </row>
    <row r="257" spans="1:3">
      <c r="A257">
        <v>18210291</v>
      </c>
      <c r="B257" t="s">
        <v>1421</v>
      </c>
      <c r="C257" s="23">
        <v>9367636.7699999996</v>
      </c>
    </row>
    <row r="258" spans="1:3">
      <c r="A258">
        <v>18210301</v>
      </c>
      <c r="B258" t="s">
        <v>1940</v>
      </c>
      <c r="C258" s="23">
        <v>17703257.34</v>
      </c>
    </row>
    <row r="259" spans="1:3">
      <c r="A259">
        <v>18220011</v>
      </c>
      <c r="B259" t="s">
        <v>235</v>
      </c>
      <c r="C259" s="23">
        <v>65708856.939999998</v>
      </c>
    </row>
    <row r="260" spans="1:3">
      <c r="A260">
        <v>18220021</v>
      </c>
      <c r="B260" t="s">
        <v>592</v>
      </c>
      <c r="C260" s="23">
        <v>743111.53</v>
      </c>
    </row>
    <row r="261" spans="1:3">
      <c r="A261">
        <v>18220031</v>
      </c>
      <c r="B261" t="s">
        <v>113</v>
      </c>
      <c r="C261" s="23">
        <v>-18818583.699999999</v>
      </c>
    </row>
    <row r="262" spans="1:3">
      <c r="A262">
        <v>18220041</v>
      </c>
      <c r="B262" t="s">
        <v>678</v>
      </c>
      <c r="C262" s="23">
        <v>-16504001.24</v>
      </c>
    </row>
    <row r="263" spans="1:3">
      <c r="A263">
        <v>18220061</v>
      </c>
      <c r="B263" t="s">
        <v>777</v>
      </c>
      <c r="C263" s="23">
        <v>-30211680.609999999</v>
      </c>
    </row>
    <row r="264" spans="1:3">
      <c r="A264">
        <v>18220091</v>
      </c>
      <c r="B264" t="s">
        <v>1343</v>
      </c>
      <c r="C264" s="23">
        <v>462430.35</v>
      </c>
    </row>
    <row r="265" spans="1:3">
      <c r="A265">
        <v>18220101</v>
      </c>
      <c r="B265" t="s">
        <v>1953</v>
      </c>
      <c r="C265" s="23">
        <v>13954380.869999999</v>
      </c>
    </row>
    <row r="266" spans="1:3">
      <c r="A266">
        <v>18230002</v>
      </c>
      <c r="B266" t="s">
        <v>0</v>
      </c>
      <c r="C266" s="23">
        <v>374463.96</v>
      </c>
    </row>
    <row r="267" spans="1:3">
      <c r="A267">
        <v>18230021</v>
      </c>
      <c r="B267" t="s">
        <v>301</v>
      </c>
      <c r="C267" s="23">
        <v>108453320.45</v>
      </c>
    </row>
    <row r="268" spans="1:3">
      <c r="A268">
        <v>18230031</v>
      </c>
      <c r="B268" t="s">
        <v>680</v>
      </c>
      <c r="C268" s="23">
        <v>53505664.340000004</v>
      </c>
    </row>
    <row r="269" spans="1:3">
      <c r="A269">
        <v>18230032</v>
      </c>
      <c r="B269" t="s">
        <v>436</v>
      </c>
      <c r="C269" s="23">
        <v>12633851.029999999</v>
      </c>
    </row>
    <row r="270" spans="1:3">
      <c r="A270">
        <v>18230041</v>
      </c>
      <c r="B270" t="s">
        <v>385</v>
      </c>
      <c r="C270" s="23">
        <v>21589277</v>
      </c>
    </row>
    <row r="271" spans="1:3">
      <c r="A271">
        <v>18230042</v>
      </c>
      <c r="B271" t="s">
        <v>911</v>
      </c>
      <c r="C271" s="23">
        <v>-7752846.6699999999</v>
      </c>
    </row>
    <row r="272" spans="1:3">
      <c r="A272">
        <v>18230051</v>
      </c>
      <c r="B272" t="s">
        <v>386</v>
      </c>
      <c r="C272" s="23">
        <v>-16189592.24</v>
      </c>
    </row>
    <row r="273" spans="1:3">
      <c r="A273">
        <v>18230061</v>
      </c>
      <c r="B273" t="s">
        <v>330</v>
      </c>
      <c r="C273" s="23">
        <v>1304882</v>
      </c>
    </row>
    <row r="274" spans="1:3">
      <c r="A274">
        <v>18230071</v>
      </c>
      <c r="B274" t="s">
        <v>515</v>
      </c>
      <c r="C274" s="23">
        <v>113632921</v>
      </c>
    </row>
    <row r="275" spans="1:3">
      <c r="A275">
        <v>18230081</v>
      </c>
      <c r="B275" t="s">
        <v>497</v>
      </c>
      <c r="C275" s="23">
        <v>-105110347.98999999</v>
      </c>
    </row>
    <row r="276" spans="1:3">
      <c r="A276">
        <v>18230281</v>
      </c>
      <c r="B276" t="s">
        <v>62</v>
      </c>
      <c r="C276" s="23">
        <v>1828298</v>
      </c>
    </row>
    <row r="277" spans="1:3">
      <c r="A277">
        <v>18230291</v>
      </c>
      <c r="B277" t="s">
        <v>820</v>
      </c>
      <c r="C277" s="23">
        <v>-1828298</v>
      </c>
    </row>
    <row r="278" spans="1:3">
      <c r="A278">
        <v>18230311</v>
      </c>
      <c r="B278" t="s">
        <v>850</v>
      </c>
      <c r="C278" s="23">
        <v>30000</v>
      </c>
    </row>
    <row r="279" spans="1:3">
      <c r="A279">
        <v>18230351</v>
      </c>
      <c r="B279" t="s">
        <v>102</v>
      </c>
      <c r="C279" s="23">
        <v>118725099.28</v>
      </c>
    </row>
    <row r="280" spans="1:3">
      <c r="A280">
        <v>18230401</v>
      </c>
      <c r="B280" t="s">
        <v>1368</v>
      </c>
      <c r="C280" s="23">
        <v>13262.01</v>
      </c>
    </row>
    <row r="281" spans="1:3">
      <c r="A281">
        <v>18230621</v>
      </c>
      <c r="B281" t="s">
        <v>694</v>
      </c>
      <c r="C281" s="23">
        <v>-75496569.920000002</v>
      </c>
    </row>
    <row r="282" spans="1:3">
      <c r="A282">
        <v>18230631</v>
      </c>
      <c r="B282" t="s">
        <v>1032</v>
      </c>
      <c r="C282" s="23">
        <v>110037247.73999999</v>
      </c>
    </row>
    <row r="283" spans="1:3">
      <c r="A283">
        <v>18230691</v>
      </c>
      <c r="B283" t="s">
        <v>697</v>
      </c>
      <c r="C283" s="23">
        <v>-474402.14</v>
      </c>
    </row>
    <row r="284" spans="1:3">
      <c r="A284">
        <v>18230711</v>
      </c>
      <c r="B284" t="s">
        <v>523</v>
      </c>
      <c r="C284" s="23">
        <v>29551324</v>
      </c>
    </row>
    <row r="285" spans="1:3">
      <c r="A285">
        <v>18230721</v>
      </c>
      <c r="B285" t="s">
        <v>524</v>
      </c>
      <c r="C285" s="23">
        <v>-29551324</v>
      </c>
    </row>
    <row r="286" spans="1:3">
      <c r="A286">
        <v>18230731</v>
      </c>
      <c r="B286" t="s">
        <v>984</v>
      </c>
      <c r="C286" s="23">
        <v>9957561</v>
      </c>
    </row>
    <row r="287" spans="1:3">
      <c r="A287">
        <v>18230741</v>
      </c>
      <c r="B287" t="s">
        <v>110</v>
      </c>
      <c r="C287" s="23">
        <v>-9957561</v>
      </c>
    </row>
    <row r="288" spans="1:3">
      <c r="A288">
        <v>18230751</v>
      </c>
      <c r="B288" t="s">
        <v>132</v>
      </c>
      <c r="C288" s="23">
        <v>-12375488</v>
      </c>
    </row>
    <row r="289" spans="1:3">
      <c r="A289">
        <v>18230761</v>
      </c>
      <c r="B289" t="s">
        <v>133</v>
      </c>
      <c r="C289" s="23">
        <v>12375488</v>
      </c>
    </row>
    <row r="290" spans="1:3">
      <c r="A290">
        <v>18230771</v>
      </c>
      <c r="B290" t="s">
        <v>464</v>
      </c>
      <c r="C290" s="23">
        <v>-1471124</v>
      </c>
    </row>
    <row r="291" spans="1:3">
      <c r="A291">
        <v>18230781</v>
      </c>
      <c r="B291" t="s">
        <v>410</v>
      </c>
      <c r="C291" s="23">
        <v>1471124</v>
      </c>
    </row>
    <row r="292" spans="1:3">
      <c r="A292">
        <v>18230791</v>
      </c>
      <c r="B292" t="s">
        <v>182</v>
      </c>
      <c r="C292" s="23">
        <v>3858376</v>
      </c>
    </row>
    <row r="293" spans="1:3">
      <c r="A293">
        <v>18230811</v>
      </c>
      <c r="B293" t="s">
        <v>901</v>
      </c>
      <c r="C293" s="23">
        <v>-671033</v>
      </c>
    </row>
    <row r="294" spans="1:3">
      <c r="A294">
        <v>18230821</v>
      </c>
      <c r="B294" t="s">
        <v>902</v>
      </c>
      <c r="C294" s="23">
        <v>671033</v>
      </c>
    </row>
    <row r="295" spans="1:3">
      <c r="A295">
        <v>18230831</v>
      </c>
      <c r="B295" t="s">
        <v>798</v>
      </c>
      <c r="C295" s="23">
        <v>-30212669</v>
      </c>
    </row>
    <row r="296" spans="1:3">
      <c r="A296">
        <v>18230841</v>
      </c>
      <c r="B296" t="s">
        <v>377</v>
      </c>
      <c r="C296" s="23">
        <v>30212669</v>
      </c>
    </row>
    <row r="297" spans="1:3">
      <c r="A297">
        <v>18230851</v>
      </c>
      <c r="B297" t="s">
        <v>613</v>
      </c>
      <c r="C297" s="23">
        <v>-1764924</v>
      </c>
    </row>
    <row r="298" spans="1:3">
      <c r="A298">
        <v>18230861</v>
      </c>
      <c r="B298" t="s">
        <v>614</v>
      </c>
      <c r="C298" s="23">
        <v>1764924</v>
      </c>
    </row>
    <row r="299" spans="1:3">
      <c r="A299">
        <v>18230871</v>
      </c>
      <c r="B299" t="s">
        <v>84</v>
      </c>
      <c r="C299" s="23">
        <v>30270096</v>
      </c>
    </row>
    <row r="300" spans="1:3">
      <c r="A300">
        <v>18230881</v>
      </c>
      <c r="B300" t="s">
        <v>85</v>
      </c>
      <c r="C300" s="23">
        <v>-30270096</v>
      </c>
    </row>
    <row r="301" spans="1:3">
      <c r="A301">
        <v>18230891</v>
      </c>
      <c r="B301" t="s">
        <v>481</v>
      </c>
      <c r="C301" s="23">
        <v>36163528</v>
      </c>
    </row>
    <row r="302" spans="1:3">
      <c r="A302">
        <v>18230971</v>
      </c>
      <c r="B302" t="s">
        <v>756</v>
      </c>
      <c r="C302" s="23">
        <v>2749643.08</v>
      </c>
    </row>
    <row r="303" spans="1:3">
      <c r="A303">
        <v>18230981</v>
      </c>
      <c r="B303" t="s">
        <v>483</v>
      </c>
      <c r="C303" s="23">
        <v>-36163528</v>
      </c>
    </row>
    <row r="304" spans="1:3">
      <c r="A304">
        <v>18231051</v>
      </c>
      <c r="B304" t="s">
        <v>1206</v>
      </c>
      <c r="C304" s="23">
        <v>-34827817</v>
      </c>
    </row>
    <row r="305" spans="1:3">
      <c r="A305">
        <v>18231061</v>
      </c>
      <c r="B305" t="s">
        <v>1207</v>
      </c>
      <c r="C305" s="23">
        <v>34827817</v>
      </c>
    </row>
    <row r="306" spans="1:3">
      <c r="A306">
        <v>18231081</v>
      </c>
      <c r="B306" t="s">
        <v>1351</v>
      </c>
      <c r="C306" s="23">
        <v>-25644564</v>
      </c>
    </row>
    <row r="307" spans="1:3">
      <c r="A307">
        <v>18231091</v>
      </c>
      <c r="B307" t="s">
        <v>1352</v>
      </c>
      <c r="C307" s="23">
        <v>25644564</v>
      </c>
    </row>
    <row r="308" spans="1:3">
      <c r="A308">
        <v>18231141</v>
      </c>
      <c r="B308" t="s">
        <v>1577</v>
      </c>
      <c r="C308" s="23">
        <v>-37811937</v>
      </c>
    </row>
    <row r="309" spans="1:3">
      <c r="A309">
        <v>18231151</v>
      </c>
      <c r="B309" t="s">
        <v>1578</v>
      </c>
      <c r="C309" s="23">
        <v>37811937</v>
      </c>
    </row>
    <row r="310" spans="1:3">
      <c r="A310">
        <v>18231161</v>
      </c>
      <c r="B310" t="s">
        <v>1824</v>
      </c>
      <c r="C310" s="23">
        <v>40127111</v>
      </c>
    </row>
    <row r="311" spans="1:3">
      <c r="A311">
        <v>18231171</v>
      </c>
      <c r="B311" t="s">
        <v>1825</v>
      </c>
      <c r="C311" s="23">
        <v>-40127111</v>
      </c>
    </row>
    <row r="312" spans="1:3">
      <c r="A312">
        <v>18231181</v>
      </c>
      <c r="B312" t="s">
        <v>1991</v>
      </c>
      <c r="C312" s="23">
        <v>-2202230</v>
      </c>
    </row>
    <row r="313" spans="1:3">
      <c r="A313">
        <v>18231191</v>
      </c>
      <c r="B313" t="s">
        <v>1992</v>
      </c>
      <c r="C313" s="23">
        <v>2202230</v>
      </c>
    </row>
    <row r="314" spans="1:3">
      <c r="A314">
        <v>18232221</v>
      </c>
      <c r="B314" t="s">
        <v>851</v>
      </c>
      <c r="C314" s="23">
        <v>200000</v>
      </c>
    </row>
    <row r="315" spans="1:3">
      <c r="A315">
        <v>18232251</v>
      </c>
      <c r="B315" t="s">
        <v>852</v>
      </c>
      <c r="C315" s="23">
        <v>2140681.11</v>
      </c>
    </row>
    <row r="316" spans="1:3">
      <c r="A316">
        <v>18232261</v>
      </c>
      <c r="B316" t="s">
        <v>887</v>
      </c>
      <c r="C316" s="23">
        <v>200000</v>
      </c>
    </row>
    <row r="317" spans="1:3">
      <c r="A317">
        <v>18232271</v>
      </c>
      <c r="B317" t="s">
        <v>853</v>
      </c>
      <c r="C317" s="23">
        <v>93740.17</v>
      </c>
    </row>
    <row r="318" spans="1:3">
      <c r="A318">
        <v>18232301</v>
      </c>
      <c r="B318" t="s">
        <v>1422</v>
      </c>
      <c r="C318" s="23">
        <v>72750839.370000005</v>
      </c>
    </row>
    <row r="319" spans="1:3">
      <c r="A319">
        <v>18232311</v>
      </c>
      <c r="B319" t="s">
        <v>1423</v>
      </c>
      <c r="C319" s="23">
        <v>15374379</v>
      </c>
    </row>
    <row r="320" spans="1:3">
      <c r="A320">
        <v>18232321</v>
      </c>
      <c r="B320" t="s">
        <v>1424</v>
      </c>
      <c r="C320" s="23">
        <v>2458333.16</v>
      </c>
    </row>
    <row r="321" spans="1:3">
      <c r="A321">
        <v>18232331</v>
      </c>
      <c r="B321" t="s">
        <v>1435</v>
      </c>
      <c r="C321" s="23">
        <v>5624536.6200000001</v>
      </c>
    </row>
    <row r="322" spans="1:3">
      <c r="A322">
        <v>18233061</v>
      </c>
      <c r="B322" t="s">
        <v>854</v>
      </c>
      <c r="C322" s="23">
        <v>20000</v>
      </c>
    </row>
    <row r="323" spans="1:3">
      <c r="A323">
        <v>18233091</v>
      </c>
      <c r="B323" t="s">
        <v>855</v>
      </c>
      <c r="C323" s="23">
        <v>198092.16</v>
      </c>
    </row>
    <row r="324" spans="1:3">
      <c r="A324">
        <v>18235521</v>
      </c>
      <c r="B324" t="s">
        <v>1108</v>
      </c>
      <c r="C324" s="23">
        <v>29165121.879999999</v>
      </c>
    </row>
    <row r="325" spans="1:3">
      <c r="A325">
        <v>18236021</v>
      </c>
      <c r="B325" t="s">
        <v>11</v>
      </c>
      <c r="C325" s="23">
        <v>15256064.07</v>
      </c>
    </row>
    <row r="326" spans="1:3">
      <c r="A326">
        <v>18236031</v>
      </c>
      <c r="B326" t="s">
        <v>12</v>
      </c>
      <c r="C326" s="23">
        <v>2873005.76</v>
      </c>
    </row>
    <row r="327" spans="1:3">
      <c r="A327">
        <v>18236041</v>
      </c>
      <c r="B327" t="s">
        <v>13</v>
      </c>
      <c r="C327" s="23">
        <v>-228709.77</v>
      </c>
    </row>
    <row r="328" spans="1:3">
      <c r="A328">
        <v>18236051</v>
      </c>
      <c r="B328" t="s">
        <v>657</v>
      </c>
      <c r="C328" s="23">
        <v>107024.51</v>
      </c>
    </row>
    <row r="329" spans="1:3">
      <c r="A329">
        <v>18236061</v>
      </c>
      <c r="B329" t="s">
        <v>155</v>
      </c>
      <c r="C329" s="23">
        <v>1031542.85</v>
      </c>
    </row>
    <row r="330" spans="1:3">
      <c r="A330">
        <v>18236071</v>
      </c>
      <c r="B330" t="s">
        <v>156</v>
      </c>
      <c r="C330" s="23">
        <v>671052.84</v>
      </c>
    </row>
    <row r="331" spans="1:3">
      <c r="A331">
        <v>18236091</v>
      </c>
      <c r="B331" t="s">
        <v>757</v>
      </c>
      <c r="C331" s="23">
        <v>-102739.3</v>
      </c>
    </row>
    <row r="332" spans="1:3">
      <c r="A332">
        <v>18236101</v>
      </c>
      <c r="B332" t="s">
        <v>779</v>
      </c>
      <c r="C332" s="23">
        <v>3769772.47</v>
      </c>
    </row>
    <row r="333" spans="1:3">
      <c r="A333">
        <v>18236111</v>
      </c>
      <c r="B333" t="s">
        <v>1844</v>
      </c>
      <c r="C333" s="23">
        <v>-21014.55</v>
      </c>
    </row>
    <row r="334" spans="1:3">
      <c r="A334">
        <v>18237112</v>
      </c>
      <c r="B334" t="s">
        <v>331</v>
      </c>
      <c r="C334" s="23">
        <v>279321.2</v>
      </c>
    </row>
    <row r="335" spans="1:3">
      <c r="A335">
        <v>18237122</v>
      </c>
      <c r="B335" t="s">
        <v>512</v>
      </c>
      <c r="C335" s="23">
        <v>169602.13</v>
      </c>
    </row>
    <row r="336" spans="1:3">
      <c r="A336">
        <v>18237132</v>
      </c>
      <c r="B336" t="s">
        <v>20</v>
      </c>
      <c r="C336" s="23">
        <v>133750.43</v>
      </c>
    </row>
    <row r="337" spans="1:3">
      <c r="A337">
        <v>18237142</v>
      </c>
      <c r="B337" t="s">
        <v>21</v>
      </c>
      <c r="C337" s="23">
        <v>53995.63</v>
      </c>
    </row>
    <row r="338" spans="1:3">
      <c r="A338">
        <v>18237152</v>
      </c>
      <c r="B338" t="s">
        <v>154</v>
      </c>
      <c r="C338" s="23">
        <v>67987.45</v>
      </c>
    </row>
    <row r="339" spans="1:3">
      <c r="A339">
        <v>18238031</v>
      </c>
      <c r="B339" t="s">
        <v>1693</v>
      </c>
      <c r="C339" s="23">
        <v>2643056.13</v>
      </c>
    </row>
    <row r="340" spans="1:3">
      <c r="A340">
        <v>18238032</v>
      </c>
      <c r="B340" t="s">
        <v>1693</v>
      </c>
      <c r="C340" s="23">
        <v>1652064.75</v>
      </c>
    </row>
    <row r="341" spans="1:3">
      <c r="A341">
        <v>18238041</v>
      </c>
      <c r="B341" t="s">
        <v>1694</v>
      </c>
      <c r="C341" s="23">
        <v>20305345</v>
      </c>
    </row>
    <row r="342" spans="1:3">
      <c r="A342">
        <v>18238042</v>
      </c>
      <c r="B342" t="s">
        <v>1695</v>
      </c>
      <c r="C342" s="23">
        <v>7255478</v>
      </c>
    </row>
    <row r="343" spans="1:3">
      <c r="A343">
        <v>18238141</v>
      </c>
      <c r="B343" t="s">
        <v>1880</v>
      </c>
      <c r="C343" s="23">
        <v>21159534.690000001</v>
      </c>
    </row>
    <row r="344" spans="1:3">
      <c r="A344">
        <v>18238142</v>
      </c>
      <c r="B344" t="s">
        <v>1879</v>
      </c>
      <c r="C344" s="23">
        <v>30135801.07</v>
      </c>
    </row>
    <row r="345" spans="1:3">
      <c r="A345">
        <v>18238151</v>
      </c>
      <c r="B345" t="s">
        <v>1779</v>
      </c>
      <c r="C345" s="23">
        <v>8133437.4800000004</v>
      </c>
    </row>
    <row r="346" spans="1:3">
      <c r="A346">
        <v>18238152</v>
      </c>
      <c r="B346" t="s">
        <v>1709</v>
      </c>
      <c r="C346" s="23">
        <v>7101704.3499999996</v>
      </c>
    </row>
    <row r="347" spans="1:3">
      <c r="A347">
        <v>18238161</v>
      </c>
      <c r="B347" t="s">
        <v>1692</v>
      </c>
      <c r="C347" s="23">
        <v>73143.89</v>
      </c>
    </row>
    <row r="348" spans="1:3">
      <c r="A348">
        <v>18238162</v>
      </c>
      <c r="B348" t="s">
        <v>1956</v>
      </c>
      <c r="C348" s="23">
        <v>146725.1</v>
      </c>
    </row>
    <row r="349" spans="1:3">
      <c r="A349">
        <v>18238171</v>
      </c>
      <c r="B349" t="s">
        <v>1859</v>
      </c>
      <c r="C349" s="23">
        <v>131976.01</v>
      </c>
    </row>
    <row r="350" spans="1:3">
      <c r="A350">
        <v>18238172</v>
      </c>
      <c r="B350" t="s">
        <v>1710</v>
      </c>
      <c r="C350" s="23">
        <v>107343.99</v>
      </c>
    </row>
    <row r="351" spans="1:3">
      <c r="A351">
        <v>18238181</v>
      </c>
      <c r="B351" t="s">
        <v>1820</v>
      </c>
      <c r="C351" s="23">
        <v>1061282.45</v>
      </c>
    </row>
    <row r="352" spans="1:3">
      <c r="A352">
        <v>18238191</v>
      </c>
      <c r="B352" t="s">
        <v>1821</v>
      </c>
      <c r="C352" s="23">
        <v>1982955.27</v>
      </c>
    </row>
    <row r="353" spans="1:3">
      <c r="A353">
        <v>18238211</v>
      </c>
      <c r="B353" t="s">
        <v>1814</v>
      </c>
      <c r="C353" s="23">
        <v>17145.11</v>
      </c>
    </row>
    <row r="354" spans="1:3">
      <c r="A354">
        <v>18238221</v>
      </c>
      <c r="B354" t="s">
        <v>1815</v>
      </c>
      <c r="C354" s="23">
        <v>25270.2</v>
      </c>
    </row>
    <row r="355" spans="1:3">
      <c r="A355">
        <v>18238232</v>
      </c>
      <c r="B355" t="s">
        <v>1813</v>
      </c>
      <c r="C355" s="23">
        <v>10630.64</v>
      </c>
    </row>
    <row r="356" spans="1:3">
      <c r="A356">
        <v>18238311</v>
      </c>
      <c r="B356" t="s">
        <v>1780</v>
      </c>
      <c r="C356" s="23">
        <v>21472007.760000002</v>
      </c>
    </row>
    <row r="357" spans="1:3">
      <c r="A357">
        <v>18238321</v>
      </c>
      <c r="B357" t="s">
        <v>1781</v>
      </c>
      <c r="C357" s="23">
        <v>2525067.9</v>
      </c>
    </row>
    <row r="358" spans="1:3">
      <c r="A358">
        <v>18238331</v>
      </c>
      <c r="B358" t="s">
        <v>1786</v>
      </c>
      <c r="C358" s="23">
        <v>9915461.7200000007</v>
      </c>
    </row>
    <row r="359" spans="1:3">
      <c r="A359">
        <v>18239001</v>
      </c>
      <c r="B359" t="s">
        <v>1024</v>
      </c>
      <c r="C359" s="23">
        <v>94062775.870000005</v>
      </c>
    </row>
    <row r="360" spans="1:3">
      <c r="A360">
        <v>18239002</v>
      </c>
      <c r="B360" t="s">
        <v>1025</v>
      </c>
      <c r="C360" s="23">
        <v>30874417.850000001</v>
      </c>
    </row>
    <row r="361" spans="1:3">
      <c r="A361">
        <v>18239011</v>
      </c>
      <c r="B361" t="s">
        <v>290</v>
      </c>
      <c r="C361" s="23">
        <v>2966911.19</v>
      </c>
    </row>
    <row r="362" spans="1:3">
      <c r="A362">
        <v>18239012</v>
      </c>
      <c r="B362" t="s">
        <v>291</v>
      </c>
      <c r="C362" s="23">
        <v>1182061.28</v>
      </c>
    </row>
    <row r="363" spans="1:3">
      <c r="A363">
        <v>18239021</v>
      </c>
      <c r="B363" t="s">
        <v>1026</v>
      </c>
      <c r="C363" s="23">
        <v>21602060.82</v>
      </c>
    </row>
    <row r="364" spans="1:3">
      <c r="A364">
        <v>18239022</v>
      </c>
      <c r="B364" t="s">
        <v>1027</v>
      </c>
      <c r="C364" s="23">
        <v>8316762.5300000003</v>
      </c>
    </row>
    <row r="365" spans="1:3">
      <c r="A365">
        <v>18239031</v>
      </c>
      <c r="B365" t="s">
        <v>472</v>
      </c>
      <c r="C365" s="23">
        <v>-118631747.88</v>
      </c>
    </row>
    <row r="366" spans="1:3">
      <c r="A366">
        <v>18239032</v>
      </c>
      <c r="B366" t="s">
        <v>473</v>
      </c>
      <c r="C366" s="23">
        <v>-40373241.659999996</v>
      </c>
    </row>
    <row r="367" spans="1:3">
      <c r="A367">
        <v>18239061</v>
      </c>
      <c r="B367" t="s">
        <v>929</v>
      </c>
      <c r="C367" s="23">
        <v>775603</v>
      </c>
    </row>
    <row r="368" spans="1:3">
      <c r="A368">
        <v>18239092</v>
      </c>
      <c r="B368" t="s">
        <v>1869</v>
      </c>
      <c r="C368" s="23">
        <v>117610.72</v>
      </c>
    </row>
    <row r="369" spans="1:3">
      <c r="A369">
        <v>18400013</v>
      </c>
      <c r="B369" t="s">
        <v>939</v>
      </c>
      <c r="C369" s="23">
        <v>269800.09999999998</v>
      </c>
    </row>
    <row r="370" spans="1:3">
      <c r="A370">
        <v>18400123</v>
      </c>
      <c r="B370" t="s">
        <v>940</v>
      </c>
      <c r="C370" s="23">
        <v>33209.07</v>
      </c>
    </row>
    <row r="371" spans="1:3">
      <c r="A371">
        <v>18400143</v>
      </c>
      <c r="B371" t="s">
        <v>941</v>
      </c>
      <c r="C371" s="23">
        <v>42925.1</v>
      </c>
    </row>
    <row r="372" spans="1:3">
      <c r="A372">
        <v>18500003</v>
      </c>
      <c r="B372" t="s">
        <v>342</v>
      </c>
      <c r="C372" s="23">
        <v>23271.21</v>
      </c>
    </row>
    <row r="373" spans="1:3">
      <c r="A373">
        <v>18600011</v>
      </c>
      <c r="B373" t="s">
        <v>137</v>
      </c>
      <c r="C373" s="23">
        <v>-31052.53</v>
      </c>
    </row>
    <row r="374" spans="1:3">
      <c r="A374">
        <v>18600013</v>
      </c>
      <c r="B374" t="s">
        <v>692</v>
      </c>
      <c r="C374" s="23">
        <v>862479.57</v>
      </c>
    </row>
    <row r="375" spans="1:3">
      <c r="A375">
        <v>18600053</v>
      </c>
      <c r="B375" t="s">
        <v>693</v>
      </c>
      <c r="C375" s="23">
        <v>3745943.14</v>
      </c>
    </row>
    <row r="376" spans="1:3">
      <c r="A376">
        <v>18600091</v>
      </c>
      <c r="B376" t="s">
        <v>1262</v>
      </c>
      <c r="C376" s="23">
        <v>4922.97</v>
      </c>
    </row>
    <row r="377" spans="1:3">
      <c r="A377">
        <v>18600122</v>
      </c>
      <c r="B377" t="s">
        <v>913</v>
      </c>
      <c r="C377">
        <v>901.64</v>
      </c>
    </row>
    <row r="378" spans="1:3">
      <c r="A378">
        <v>18600123</v>
      </c>
      <c r="B378" t="s">
        <v>111</v>
      </c>
      <c r="C378">
        <v>19.28</v>
      </c>
    </row>
    <row r="379" spans="1:3">
      <c r="A379">
        <v>18600143</v>
      </c>
      <c r="B379" t="s">
        <v>1960</v>
      </c>
      <c r="C379" s="23">
        <v>35137.18</v>
      </c>
    </row>
    <row r="380" spans="1:3">
      <c r="A380">
        <v>18600291</v>
      </c>
      <c r="B380" t="s">
        <v>1875</v>
      </c>
      <c r="C380" s="23">
        <v>12399.37</v>
      </c>
    </row>
    <row r="381" spans="1:3">
      <c r="A381">
        <v>18600342</v>
      </c>
      <c r="B381" t="s">
        <v>1801</v>
      </c>
      <c r="C381" s="23">
        <v>6153.91</v>
      </c>
    </row>
    <row r="382" spans="1:3">
      <c r="A382">
        <v>18600403</v>
      </c>
      <c r="B382" t="s">
        <v>1633</v>
      </c>
      <c r="C382" s="23">
        <v>1425435.62</v>
      </c>
    </row>
    <row r="383" spans="1:3">
      <c r="A383">
        <v>18600411</v>
      </c>
      <c r="B383" t="s">
        <v>1802</v>
      </c>
      <c r="C383" s="23">
        <v>77928.44</v>
      </c>
    </row>
    <row r="384" spans="1:3">
      <c r="A384">
        <v>18600512</v>
      </c>
      <c r="B384" t="s">
        <v>1481</v>
      </c>
      <c r="C384" s="23">
        <v>77847874.060000002</v>
      </c>
    </row>
    <row r="385" spans="1:3">
      <c r="A385">
        <v>18600551</v>
      </c>
      <c r="B385" t="s">
        <v>828</v>
      </c>
      <c r="C385" s="23">
        <v>-1846</v>
      </c>
    </row>
    <row r="386" spans="1:3">
      <c r="A386">
        <v>18600561</v>
      </c>
      <c r="B386" t="s">
        <v>593</v>
      </c>
      <c r="C386" s="23">
        <v>9202476</v>
      </c>
    </row>
    <row r="387" spans="1:3">
      <c r="A387">
        <v>18600571</v>
      </c>
      <c r="B387" t="s">
        <v>739</v>
      </c>
      <c r="C387" s="23">
        <v>61576956.729999997</v>
      </c>
    </row>
    <row r="388" spans="1:3">
      <c r="A388">
        <v>18600573</v>
      </c>
      <c r="B388" t="s">
        <v>1971</v>
      </c>
      <c r="C388" s="23">
        <v>4620520</v>
      </c>
    </row>
    <row r="389" spans="1:3">
      <c r="A389">
        <v>18600751</v>
      </c>
      <c r="B389" t="s">
        <v>1310</v>
      </c>
      <c r="C389" s="23">
        <v>2611111.2799999998</v>
      </c>
    </row>
    <row r="390" spans="1:3">
      <c r="A390">
        <v>18600761</v>
      </c>
      <c r="B390" t="s">
        <v>1311</v>
      </c>
      <c r="C390" s="23">
        <v>1119024.1299999999</v>
      </c>
    </row>
    <row r="391" spans="1:3">
      <c r="A391">
        <v>18600771</v>
      </c>
      <c r="B391" t="s">
        <v>1458</v>
      </c>
      <c r="C391" s="23">
        <v>2695991</v>
      </c>
    </row>
    <row r="392" spans="1:3">
      <c r="A392">
        <v>18600781</v>
      </c>
      <c r="B392" t="s">
        <v>1459</v>
      </c>
      <c r="C392" s="23">
        <v>1429380.16</v>
      </c>
    </row>
    <row r="393" spans="1:3">
      <c r="A393">
        <v>18600941</v>
      </c>
      <c r="B393" t="s">
        <v>1898</v>
      </c>
      <c r="C393" s="23">
        <v>59996.480000000003</v>
      </c>
    </row>
    <row r="394" spans="1:3">
      <c r="A394">
        <v>18600943</v>
      </c>
      <c r="B394" t="s">
        <v>1899</v>
      </c>
      <c r="C394" s="23">
        <v>485446.04</v>
      </c>
    </row>
    <row r="395" spans="1:3">
      <c r="A395">
        <v>18601021</v>
      </c>
      <c r="B395" t="s">
        <v>1670</v>
      </c>
      <c r="C395" s="23">
        <v>846294.33</v>
      </c>
    </row>
    <row r="396" spans="1:3">
      <c r="A396">
        <v>18601173</v>
      </c>
      <c r="B396" t="s">
        <v>1818</v>
      </c>
      <c r="C396" s="23">
        <v>162853.93</v>
      </c>
    </row>
    <row r="397" spans="1:3">
      <c r="A397">
        <v>18601502</v>
      </c>
      <c r="B397" t="s">
        <v>1635</v>
      </c>
      <c r="C397" s="23">
        <v>161417.70000000001</v>
      </c>
    </row>
    <row r="398" spans="1:3">
      <c r="A398">
        <v>18602231</v>
      </c>
      <c r="B398" t="s">
        <v>1165</v>
      </c>
      <c r="C398" s="23">
        <v>-122877.99</v>
      </c>
    </row>
    <row r="399" spans="1:3">
      <c r="A399">
        <v>18603003</v>
      </c>
      <c r="B399" t="s">
        <v>1897</v>
      </c>
      <c r="C399" s="23">
        <v>2718072.78</v>
      </c>
    </row>
    <row r="400" spans="1:3">
      <c r="A400">
        <v>18603011</v>
      </c>
      <c r="B400" t="s">
        <v>1855</v>
      </c>
      <c r="C400" s="23">
        <v>2235420.71</v>
      </c>
    </row>
    <row r="401" spans="1:3">
      <c r="A401">
        <v>18603021</v>
      </c>
      <c r="B401" t="s">
        <v>1876</v>
      </c>
      <c r="C401" s="23">
        <v>6525480.1299999999</v>
      </c>
    </row>
    <row r="402" spans="1:3">
      <c r="A402">
        <v>18603031</v>
      </c>
      <c r="B402" t="s">
        <v>1850</v>
      </c>
      <c r="C402" s="23">
        <v>2374661.61</v>
      </c>
    </row>
    <row r="403" spans="1:3">
      <c r="A403">
        <v>18603041</v>
      </c>
      <c r="B403" t="s">
        <v>1877</v>
      </c>
      <c r="C403" s="23">
        <v>1157594.3</v>
      </c>
    </row>
    <row r="404" spans="1:3">
      <c r="A404">
        <v>18603051</v>
      </c>
      <c r="B404" t="s">
        <v>1881</v>
      </c>
      <c r="C404" s="23">
        <v>1406624.79</v>
      </c>
    </row>
    <row r="405" spans="1:3">
      <c r="A405">
        <v>18605011</v>
      </c>
      <c r="B405" t="s">
        <v>1974</v>
      </c>
      <c r="C405" s="23">
        <v>2621340.2799999998</v>
      </c>
    </row>
    <row r="406" spans="1:3">
      <c r="A406">
        <v>18608001</v>
      </c>
      <c r="B406" t="s">
        <v>856</v>
      </c>
      <c r="C406" s="23">
        <v>402104.13</v>
      </c>
    </row>
    <row r="407" spans="1:3">
      <c r="A407">
        <v>18608002</v>
      </c>
      <c r="B407" t="s">
        <v>1887</v>
      </c>
      <c r="C407" s="23">
        <v>88048.91</v>
      </c>
    </row>
    <row r="408" spans="1:3">
      <c r="A408">
        <v>18608011</v>
      </c>
      <c r="B408" t="s">
        <v>857</v>
      </c>
      <c r="C408" s="23">
        <v>350000.2</v>
      </c>
    </row>
    <row r="409" spans="1:3">
      <c r="A409">
        <v>18608012</v>
      </c>
      <c r="B409" t="s">
        <v>1883</v>
      </c>
      <c r="C409" s="23">
        <v>299856</v>
      </c>
    </row>
    <row r="410" spans="1:3">
      <c r="A410">
        <v>18608021</v>
      </c>
      <c r="B410" t="s">
        <v>858</v>
      </c>
      <c r="C410" s="23">
        <v>2254508.17</v>
      </c>
    </row>
    <row r="411" spans="1:3">
      <c r="A411">
        <v>18608031</v>
      </c>
      <c r="B411" t="s">
        <v>859</v>
      </c>
      <c r="C411" s="23">
        <v>50000</v>
      </c>
    </row>
    <row r="412" spans="1:3">
      <c r="A412">
        <v>18608041</v>
      </c>
      <c r="B412" t="s">
        <v>870</v>
      </c>
      <c r="C412" s="23">
        <v>2114765.9900000002</v>
      </c>
    </row>
    <row r="413" spans="1:3">
      <c r="A413">
        <v>18608051</v>
      </c>
      <c r="B413" t="s">
        <v>860</v>
      </c>
      <c r="C413" s="23">
        <v>2925000</v>
      </c>
    </row>
    <row r="414" spans="1:3">
      <c r="A414">
        <v>18608062</v>
      </c>
      <c r="B414" t="s">
        <v>245</v>
      </c>
      <c r="C414" s="23">
        <v>-50260052.850000001</v>
      </c>
    </row>
    <row r="415" spans="1:3">
      <c r="A415">
        <v>18608081</v>
      </c>
      <c r="B415" t="s">
        <v>861</v>
      </c>
      <c r="C415" s="23">
        <v>659654.59</v>
      </c>
    </row>
    <row r="416" spans="1:3">
      <c r="A416">
        <v>18608111</v>
      </c>
      <c r="B416" t="s">
        <v>862</v>
      </c>
      <c r="C416" s="23">
        <v>250000</v>
      </c>
    </row>
    <row r="417" spans="1:3">
      <c r="A417">
        <v>18608112</v>
      </c>
      <c r="B417" t="s">
        <v>871</v>
      </c>
      <c r="C417" s="23">
        <v>38729523.369999997</v>
      </c>
    </row>
    <row r="418" spans="1:3">
      <c r="A418">
        <v>18608141</v>
      </c>
      <c r="B418" t="s">
        <v>835</v>
      </c>
      <c r="C418" s="23">
        <v>224879.76</v>
      </c>
    </row>
    <row r="419" spans="1:3">
      <c r="A419">
        <v>18608151</v>
      </c>
      <c r="B419" t="s">
        <v>888</v>
      </c>
      <c r="C419" s="23">
        <v>75000</v>
      </c>
    </row>
    <row r="420" spans="1:3">
      <c r="A420">
        <v>18608171</v>
      </c>
      <c r="B420" t="s">
        <v>1618</v>
      </c>
      <c r="C420" s="23">
        <v>212588.68</v>
      </c>
    </row>
    <row r="421" spans="1:3">
      <c r="A421">
        <v>18608181</v>
      </c>
      <c r="B421" t="s">
        <v>1258</v>
      </c>
      <c r="C421" s="23">
        <v>50000</v>
      </c>
    </row>
    <row r="422" spans="1:3">
      <c r="A422">
        <v>18608191</v>
      </c>
      <c r="B422" t="s">
        <v>1263</v>
      </c>
      <c r="C422" s="23">
        <v>400495.47</v>
      </c>
    </row>
    <row r="423" spans="1:3">
      <c r="A423">
        <v>18608211</v>
      </c>
      <c r="B423" t="s">
        <v>1619</v>
      </c>
      <c r="C423" s="23">
        <v>111880.23</v>
      </c>
    </row>
    <row r="424" spans="1:3">
      <c r="A424">
        <v>18608212</v>
      </c>
      <c r="B424" t="s">
        <v>872</v>
      </c>
      <c r="C424" s="23">
        <v>1460172.9</v>
      </c>
    </row>
    <row r="425" spans="1:3">
      <c r="A425">
        <v>18608221</v>
      </c>
      <c r="B425" t="s">
        <v>1369</v>
      </c>
      <c r="C425" s="23">
        <v>175000</v>
      </c>
    </row>
    <row r="426" spans="1:3">
      <c r="A426">
        <v>18608231</v>
      </c>
      <c r="B426" t="s">
        <v>1464</v>
      </c>
      <c r="C426" s="23">
        <v>201728.49</v>
      </c>
    </row>
    <row r="427" spans="1:3">
      <c r="A427">
        <v>18608241</v>
      </c>
      <c r="B427" t="s">
        <v>1370</v>
      </c>
      <c r="C427" s="23">
        <v>96000</v>
      </c>
    </row>
    <row r="428" spans="1:3">
      <c r="A428">
        <v>18608312</v>
      </c>
      <c r="B428" t="s">
        <v>873</v>
      </c>
      <c r="C428" s="23">
        <v>3946841.93</v>
      </c>
    </row>
    <row r="429" spans="1:3">
      <c r="A429">
        <v>18608412</v>
      </c>
      <c r="B429" t="s">
        <v>1593</v>
      </c>
      <c r="C429" s="23">
        <v>2651381.7400000002</v>
      </c>
    </row>
    <row r="430" spans="1:3">
      <c r="A430">
        <v>18608612</v>
      </c>
      <c r="B430" t="s">
        <v>874</v>
      </c>
      <c r="C430" s="23">
        <v>891056.23</v>
      </c>
    </row>
    <row r="431" spans="1:3">
      <c r="A431">
        <v>18608712</v>
      </c>
      <c r="B431" t="s">
        <v>875</v>
      </c>
      <c r="C431" s="23">
        <v>4066899.1</v>
      </c>
    </row>
    <row r="432" spans="1:3">
      <c r="A432">
        <v>18608752</v>
      </c>
      <c r="B432" t="s">
        <v>876</v>
      </c>
      <c r="C432" s="23">
        <v>935530</v>
      </c>
    </row>
    <row r="433" spans="1:3">
      <c r="A433">
        <v>18608772</v>
      </c>
      <c r="B433" t="s">
        <v>1763</v>
      </c>
      <c r="C433" s="23">
        <v>-3488999.1</v>
      </c>
    </row>
    <row r="434" spans="1:3">
      <c r="A434">
        <v>18608782</v>
      </c>
      <c r="B434" t="s">
        <v>1764</v>
      </c>
      <c r="C434" s="23">
        <v>-801550.75</v>
      </c>
    </row>
    <row r="435" spans="1:3">
      <c r="A435">
        <v>18608792</v>
      </c>
      <c r="B435" t="s">
        <v>1765</v>
      </c>
      <c r="C435" s="23">
        <v>-160310.15</v>
      </c>
    </row>
    <row r="436" spans="1:3">
      <c r="A436">
        <v>18609312</v>
      </c>
      <c r="B436" t="s">
        <v>1584</v>
      </c>
      <c r="C436" s="23">
        <v>12405154.710000001</v>
      </c>
    </row>
    <row r="437" spans="1:3">
      <c r="A437">
        <v>18609422</v>
      </c>
      <c r="B437" t="s">
        <v>1384</v>
      </c>
      <c r="C437" s="23">
        <v>22239450.449999999</v>
      </c>
    </row>
    <row r="438" spans="1:3">
      <c r="A438">
        <v>18609432</v>
      </c>
      <c r="B438" t="s">
        <v>1592</v>
      </c>
      <c r="C438" s="23">
        <v>4704013.0999999996</v>
      </c>
    </row>
    <row r="439" spans="1:3">
      <c r="A439">
        <v>18609532</v>
      </c>
      <c r="B439" t="s">
        <v>877</v>
      </c>
      <c r="C439" s="23">
        <v>231369.84</v>
      </c>
    </row>
    <row r="440" spans="1:3">
      <c r="A440">
        <v>18609542</v>
      </c>
      <c r="B440" t="s">
        <v>513</v>
      </c>
      <c r="C440" s="23">
        <v>1240894.22</v>
      </c>
    </row>
    <row r="441" spans="1:3">
      <c r="A441">
        <v>18609572</v>
      </c>
      <c r="B441" t="s">
        <v>1380</v>
      </c>
      <c r="C441" s="23">
        <v>609250</v>
      </c>
    </row>
    <row r="442" spans="1:3">
      <c r="A442">
        <v>18609582</v>
      </c>
      <c r="B442" t="s">
        <v>1381</v>
      </c>
      <c r="C442" s="23">
        <v>1919341.5</v>
      </c>
    </row>
    <row r="443" spans="1:3">
      <c r="A443">
        <v>18609592</v>
      </c>
      <c r="B443" t="s">
        <v>1382</v>
      </c>
      <c r="C443" s="23">
        <v>3300000.33</v>
      </c>
    </row>
    <row r="444" spans="1:3">
      <c r="A444">
        <v>18609602</v>
      </c>
      <c r="B444" t="s">
        <v>1383</v>
      </c>
      <c r="C444" s="23">
        <v>238999.97</v>
      </c>
    </row>
    <row r="445" spans="1:3">
      <c r="A445">
        <v>18609622</v>
      </c>
      <c r="B445" t="s">
        <v>1385</v>
      </c>
      <c r="C445" s="23">
        <v>1300000</v>
      </c>
    </row>
    <row r="446" spans="1:3">
      <c r="A446">
        <v>18609642</v>
      </c>
      <c r="B446" t="s">
        <v>1386</v>
      </c>
      <c r="C446" s="23">
        <v>2500000</v>
      </c>
    </row>
    <row r="447" spans="1:3">
      <c r="A447">
        <v>18609652</v>
      </c>
      <c r="B447" t="s">
        <v>1387</v>
      </c>
      <c r="C447" s="23">
        <v>2050000</v>
      </c>
    </row>
    <row r="448" spans="1:3">
      <c r="A448">
        <v>18609662</v>
      </c>
      <c r="B448" t="s">
        <v>1388</v>
      </c>
      <c r="C448" s="23">
        <v>522500</v>
      </c>
    </row>
    <row r="449" spans="1:3">
      <c r="A449">
        <v>18609672</v>
      </c>
      <c r="B449" t="s">
        <v>1389</v>
      </c>
      <c r="C449" s="23">
        <v>200000</v>
      </c>
    </row>
    <row r="450" spans="1:3">
      <c r="A450">
        <v>18609682</v>
      </c>
      <c r="B450" t="s">
        <v>1406</v>
      </c>
      <c r="C450" s="23">
        <v>140000</v>
      </c>
    </row>
    <row r="451" spans="1:3">
      <c r="A451">
        <v>18609692</v>
      </c>
      <c r="B451" t="s">
        <v>1407</v>
      </c>
      <c r="C451" s="23">
        <v>100000</v>
      </c>
    </row>
    <row r="452" spans="1:3">
      <c r="A452">
        <v>18609801</v>
      </c>
      <c r="B452" t="s">
        <v>1304</v>
      </c>
      <c r="C452" s="23">
        <v>163563</v>
      </c>
    </row>
    <row r="453" spans="1:3">
      <c r="A453">
        <v>18609821</v>
      </c>
      <c r="B453" t="s">
        <v>557</v>
      </c>
      <c r="C453" s="23">
        <v>1175482.24</v>
      </c>
    </row>
    <row r="454" spans="1:3">
      <c r="A454">
        <v>18609841</v>
      </c>
      <c r="B454" t="s">
        <v>1497</v>
      </c>
      <c r="C454" s="23">
        <v>1449786</v>
      </c>
    </row>
    <row r="455" spans="1:3">
      <c r="A455">
        <v>18609861</v>
      </c>
      <c r="B455" t="s">
        <v>1305</v>
      </c>
      <c r="C455" s="23">
        <v>1820597.39</v>
      </c>
    </row>
    <row r="456" spans="1:3">
      <c r="A456">
        <v>18630031</v>
      </c>
      <c r="B456" t="s">
        <v>1038</v>
      </c>
      <c r="C456" s="23">
        <v>144989.24</v>
      </c>
    </row>
    <row r="457" spans="1:3">
      <c r="A457">
        <v>18700032</v>
      </c>
      <c r="B457" t="s">
        <v>1425</v>
      </c>
      <c r="C457" s="23">
        <v>35891.71</v>
      </c>
    </row>
    <row r="458" spans="1:3">
      <c r="A458">
        <v>18700041</v>
      </c>
      <c r="B458" t="s">
        <v>1172</v>
      </c>
      <c r="C458" s="23">
        <v>429724.37</v>
      </c>
    </row>
    <row r="459" spans="1:3">
      <c r="A459">
        <v>18700062</v>
      </c>
      <c r="B459" t="s">
        <v>1426</v>
      </c>
      <c r="C459" s="23">
        <v>2774.23</v>
      </c>
    </row>
    <row r="460" spans="1:3">
      <c r="A460">
        <v>18700071</v>
      </c>
      <c r="B460" t="s">
        <v>1427</v>
      </c>
      <c r="C460" s="23">
        <v>33613.25</v>
      </c>
    </row>
    <row r="461" spans="1:3">
      <c r="A461">
        <v>18900013</v>
      </c>
      <c r="B461" t="s">
        <v>326</v>
      </c>
      <c r="C461" s="23">
        <v>32878</v>
      </c>
    </row>
    <row r="462" spans="1:3">
      <c r="A462">
        <v>18900173</v>
      </c>
      <c r="B462" t="s">
        <v>258</v>
      </c>
      <c r="C462" s="23">
        <v>1519921.38</v>
      </c>
    </row>
    <row r="463" spans="1:3">
      <c r="A463">
        <v>18900183</v>
      </c>
      <c r="B463" t="s">
        <v>167</v>
      </c>
      <c r="C463" s="23">
        <v>347426.17</v>
      </c>
    </row>
    <row r="464" spans="1:3">
      <c r="A464">
        <v>18900193</v>
      </c>
      <c r="B464" t="s">
        <v>261</v>
      </c>
      <c r="C464" s="23">
        <v>2834251.06</v>
      </c>
    </row>
    <row r="465" spans="1:3">
      <c r="A465">
        <v>18900243</v>
      </c>
      <c r="B465" t="s">
        <v>1009</v>
      </c>
      <c r="C465" s="23">
        <v>11953.94</v>
      </c>
    </row>
    <row r="466" spans="1:3">
      <c r="A466">
        <v>18900253</v>
      </c>
      <c r="B466" t="s">
        <v>1006</v>
      </c>
      <c r="C466" s="23">
        <v>731477.15</v>
      </c>
    </row>
    <row r="467" spans="1:3">
      <c r="A467">
        <v>18900263</v>
      </c>
      <c r="B467" t="s">
        <v>1007</v>
      </c>
      <c r="C467" s="23">
        <v>555862.26</v>
      </c>
    </row>
    <row r="468" spans="1:3">
      <c r="A468">
        <v>18900273</v>
      </c>
      <c r="B468" t="s">
        <v>400</v>
      </c>
      <c r="C468" s="23">
        <v>1702025.42</v>
      </c>
    </row>
    <row r="469" spans="1:3">
      <c r="A469">
        <v>18900283</v>
      </c>
      <c r="B469" t="s">
        <v>272</v>
      </c>
      <c r="C469" s="23">
        <v>519456.87</v>
      </c>
    </row>
    <row r="470" spans="1:3">
      <c r="A470">
        <v>18900293</v>
      </c>
      <c r="B470" t="s">
        <v>181</v>
      </c>
      <c r="C470" s="23">
        <v>7892.65</v>
      </c>
    </row>
    <row r="471" spans="1:3">
      <c r="A471">
        <v>18900303</v>
      </c>
      <c r="B471" t="s">
        <v>404</v>
      </c>
      <c r="C471" s="23">
        <v>18415.169999999998</v>
      </c>
    </row>
    <row r="472" spans="1:3">
      <c r="A472">
        <v>18900323</v>
      </c>
      <c r="B472" t="s">
        <v>325</v>
      </c>
      <c r="C472" s="23">
        <v>473850.1</v>
      </c>
    </row>
    <row r="473" spans="1:3">
      <c r="A473">
        <v>18900353</v>
      </c>
      <c r="B473" t="s">
        <v>526</v>
      </c>
      <c r="C473" s="23">
        <v>90577.03</v>
      </c>
    </row>
    <row r="474" spans="1:3">
      <c r="A474">
        <v>18900373</v>
      </c>
      <c r="B474" t="s">
        <v>517</v>
      </c>
      <c r="C474" s="23">
        <v>4219540.91</v>
      </c>
    </row>
    <row r="475" spans="1:3">
      <c r="A475">
        <v>18900383</v>
      </c>
      <c r="B475" t="s">
        <v>514</v>
      </c>
      <c r="C475" s="23">
        <v>445561.29</v>
      </c>
    </row>
    <row r="476" spans="1:3">
      <c r="A476">
        <v>18900393</v>
      </c>
      <c r="B476" t="s">
        <v>1331</v>
      </c>
      <c r="C476" s="23">
        <v>14719068.09</v>
      </c>
    </row>
    <row r="477" spans="1:3">
      <c r="A477">
        <v>18900403</v>
      </c>
      <c r="B477" t="s">
        <v>1585</v>
      </c>
      <c r="C477" s="23">
        <v>189905.99</v>
      </c>
    </row>
    <row r="478" spans="1:3">
      <c r="A478">
        <v>18900413</v>
      </c>
      <c r="B478" t="s">
        <v>1589</v>
      </c>
      <c r="C478" s="23">
        <v>249448.95999999999</v>
      </c>
    </row>
    <row r="479" spans="1:3">
      <c r="A479">
        <v>18900423</v>
      </c>
      <c r="B479" t="s">
        <v>1586</v>
      </c>
      <c r="C479" s="23">
        <v>994291.81</v>
      </c>
    </row>
    <row r="480" spans="1:3">
      <c r="A480">
        <v>18900433</v>
      </c>
      <c r="B480" t="s">
        <v>1671</v>
      </c>
      <c r="C480" s="23">
        <v>4810987.8099999996</v>
      </c>
    </row>
    <row r="481" spans="1:3">
      <c r="A481">
        <v>18900443</v>
      </c>
      <c r="B481" t="s">
        <v>1856</v>
      </c>
      <c r="C481" s="23">
        <v>116539.97</v>
      </c>
    </row>
    <row r="482" spans="1:3">
      <c r="A482">
        <v>18900451</v>
      </c>
      <c r="B482" t="s">
        <v>1909</v>
      </c>
      <c r="C482" s="23">
        <v>39523.97</v>
      </c>
    </row>
    <row r="483" spans="1:3">
      <c r="A483">
        <v>18900452</v>
      </c>
      <c r="B483" t="s">
        <v>1909</v>
      </c>
      <c r="C483" s="23">
        <v>24224.36</v>
      </c>
    </row>
    <row r="484" spans="1:3">
      <c r="A484">
        <v>18900533</v>
      </c>
      <c r="B484" t="s">
        <v>1672</v>
      </c>
      <c r="C484" s="23">
        <v>813066.15</v>
      </c>
    </row>
    <row r="485" spans="1:3">
      <c r="A485">
        <v>19000003</v>
      </c>
      <c r="B485" t="s">
        <v>45</v>
      </c>
      <c r="C485" s="23">
        <v>3881200.51</v>
      </c>
    </row>
    <row r="486" spans="1:3">
      <c r="A486">
        <v>19000013</v>
      </c>
      <c r="B486" t="s">
        <v>382</v>
      </c>
      <c r="C486" s="23">
        <v>3045793.17</v>
      </c>
    </row>
    <row r="487" spans="1:3">
      <c r="A487">
        <v>19000032</v>
      </c>
      <c r="B487" t="s">
        <v>979</v>
      </c>
      <c r="C487" s="23">
        <v>25171045.890000001</v>
      </c>
    </row>
    <row r="488" spans="1:3">
      <c r="A488">
        <v>19000042</v>
      </c>
      <c r="B488" t="s">
        <v>995</v>
      </c>
      <c r="C488" s="23">
        <v>8654263.8300000001</v>
      </c>
    </row>
    <row r="489" spans="1:3">
      <c r="A489">
        <v>19000043</v>
      </c>
      <c r="B489" t="s">
        <v>3</v>
      </c>
      <c r="C489" s="23">
        <v>8376384.8399999999</v>
      </c>
    </row>
    <row r="490" spans="1:3">
      <c r="A490">
        <v>19000081</v>
      </c>
      <c r="B490" t="s">
        <v>942</v>
      </c>
      <c r="C490" s="23">
        <v>26716791.57</v>
      </c>
    </row>
    <row r="491" spans="1:3">
      <c r="A491">
        <v>19000091</v>
      </c>
      <c r="B491" t="s">
        <v>341</v>
      </c>
      <c r="C491" s="23">
        <v>14771564.359999999</v>
      </c>
    </row>
    <row r="492" spans="1:3">
      <c r="A492">
        <v>19000093</v>
      </c>
      <c r="B492" t="s">
        <v>387</v>
      </c>
      <c r="C492" s="23">
        <v>4904961.53</v>
      </c>
    </row>
    <row r="493" spans="1:3">
      <c r="A493">
        <v>19000103</v>
      </c>
      <c r="B493" t="s">
        <v>1819</v>
      </c>
      <c r="C493" s="23">
        <v>1109250</v>
      </c>
    </row>
    <row r="494" spans="1:3">
      <c r="A494">
        <v>19000111</v>
      </c>
      <c r="B494" t="s">
        <v>459</v>
      </c>
      <c r="C494" s="23">
        <v>93009.21</v>
      </c>
    </row>
    <row r="495" spans="1:3">
      <c r="A495">
        <v>19000112</v>
      </c>
      <c r="B495" t="s">
        <v>1096</v>
      </c>
      <c r="C495" s="23">
        <v>46180.06</v>
      </c>
    </row>
    <row r="496" spans="1:3">
      <c r="A496">
        <v>19000122</v>
      </c>
      <c r="B496" t="s">
        <v>1200</v>
      </c>
      <c r="C496" s="23">
        <v>13133.83</v>
      </c>
    </row>
    <row r="497" spans="1:3">
      <c r="A497">
        <v>19000133</v>
      </c>
      <c r="B497" t="s">
        <v>538</v>
      </c>
      <c r="C497" s="23">
        <v>13433071.49</v>
      </c>
    </row>
    <row r="498" spans="1:3">
      <c r="A498">
        <v>19000151</v>
      </c>
      <c r="B498" t="s">
        <v>69</v>
      </c>
      <c r="C498" s="23">
        <v>514722.74</v>
      </c>
    </row>
    <row r="499" spans="1:3">
      <c r="A499">
        <v>19000181</v>
      </c>
      <c r="B499" t="s">
        <v>500</v>
      </c>
      <c r="C499" s="23">
        <v>-1083822.2</v>
      </c>
    </row>
    <row r="500" spans="1:3">
      <c r="A500">
        <v>19000193</v>
      </c>
      <c r="B500" t="s">
        <v>1542</v>
      </c>
      <c r="C500" s="23">
        <v>734837.14</v>
      </c>
    </row>
    <row r="501" spans="1:3">
      <c r="A501">
        <v>19000251</v>
      </c>
      <c r="B501" t="s">
        <v>363</v>
      </c>
      <c r="C501" s="23">
        <v>26167.64</v>
      </c>
    </row>
    <row r="502" spans="1:3">
      <c r="A502">
        <v>19000283</v>
      </c>
      <c r="B502" t="s">
        <v>830</v>
      </c>
      <c r="C502" s="23">
        <v>2628792.33</v>
      </c>
    </row>
    <row r="503" spans="1:3">
      <c r="A503">
        <v>19000361</v>
      </c>
      <c r="B503" t="s">
        <v>573</v>
      </c>
      <c r="C503" s="23">
        <v>159437</v>
      </c>
    </row>
    <row r="504" spans="1:3">
      <c r="A504">
        <v>19000371</v>
      </c>
      <c r="B504" t="s">
        <v>574</v>
      </c>
      <c r="C504" s="23">
        <v>39575.14</v>
      </c>
    </row>
    <row r="505" spans="1:3">
      <c r="A505">
        <v>19000403</v>
      </c>
      <c r="B505" t="s">
        <v>124</v>
      </c>
      <c r="C505" s="23">
        <v>161754.15</v>
      </c>
    </row>
    <row r="506" spans="1:3">
      <c r="A506">
        <v>19000433</v>
      </c>
      <c r="B506" t="s">
        <v>1799</v>
      </c>
      <c r="C506" s="23">
        <v>852588.43</v>
      </c>
    </row>
    <row r="507" spans="1:3">
      <c r="A507">
        <v>19000441</v>
      </c>
      <c r="B507" t="s">
        <v>149</v>
      </c>
      <c r="C507" s="23">
        <v>4649185.88</v>
      </c>
    </row>
    <row r="508" spans="1:3">
      <c r="A508">
        <v>19000443</v>
      </c>
      <c r="B508" t="s">
        <v>253</v>
      </c>
      <c r="C508" s="23">
        <v>82179285.420000002</v>
      </c>
    </row>
    <row r="509" spans="1:3">
      <c r="A509">
        <v>19000453</v>
      </c>
      <c r="B509" t="s">
        <v>254</v>
      </c>
      <c r="C509" s="23">
        <v>6685659.2999999998</v>
      </c>
    </row>
    <row r="510" spans="1:3">
      <c r="A510">
        <v>19000463</v>
      </c>
      <c r="B510" t="s">
        <v>255</v>
      </c>
      <c r="C510" s="23">
        <v>-1012929.63</v>
      </c>
    </row>
    <row r="511" spans="1:3">
      <c r="A511">
        <v>19000471</v>
      </c>
      <c r="B511" t="s">
        <v>402</v>
      </c>
      <c r="C511" s="23">
        <v>3554374.43</v>
      </c>
    </row>
    <row r="512" spans="1:3">
      <c r="A512">
        <v>19000473</v>
      </c>
      <c r="B512" t="s">
        <v>1171</v>
      </c>
      <c r="C512" s="23">
        <v>2562568</v>
      </c>
    </row>
    <row r="513" spans="1:3">
      <c r="A513">
        <v>19000491</v>
      </c>
      <c r="B513" t="s">
        <v>1439</v>
      </c>
      <c r="C513" s="23">
        <v>2154583.5499999998</v>
      </c>
    </row>
    <row r="514" spans="1:3">
      <c r="A514">
        <v>19000551</v>
      </c>
      <c r="B514" t="s">
        <v>1919</v>
      </c>
      <c r="C514" s="23">
        <v>1965399</v>
      </c>
    </row>
    <row r="515" spans="1:3">
      <c r="A515">
        <v>19000552</v>
      </c>
      <c r="B515" t="s">
        <v>1420</v>
      </c>
      <c r="C515" s="23">
        <v>458259.59</v>
      </c>
    </row>
    <row r="516" spans="1:3">
      <c r="A516">
        <v>19000553</v>
      </c>
      <c r="B516" t="s">
        <v>31</v>
      </c>
      <c r="C516" s="23">
        <v>297882.3</v>
      </c>
    </row>
    <row r="517" spans="1:3">
      <c r="A517">
        <v>19000562</v>
      </c>
      <c r="B517" t="s">
        <v>383</v>
      </c>
      <c r="C517" s="23">
        <v>968113.47</v>
      </c>
    </row>
    <row r="518" spans="1:3">
      <c r="A518">
        <v>19000563</v>
      </c>
      <c r="B518" t="s">
        <v>1178</v>
      </c>
      <c r="C518" s="23">
        <v>10500.69</v>
      </c>
    </row>
    <row r="519" spans="1:3">
      <c r="A519">
        <v>19000572</v>
      </c>
      <c r="B519" t="s">
        <v>384</v>
      </c>
      <c r="C519" s="23">
        <v>292126.62</v>
      </c>
    </row>
    <row r="520" spans="1:3">
      <c r="A520">
        <v>19000573</v>
      </c>
      <c r="B520" t="s">
        <v>1223</v>
      </c>
      <c r="C520" s="23">
        <v>309331.65999999997</v>
      </c>
    </row>
    <row r="521" spans="1:3">
      <c r="A521">
        <v>19000581</v>
      </c>
      <c r="B521" t="s">
        <v>86</v>
      </c>
      <c r="C521" s="23">
        <v>3154163.17</v>
      </c>
    </row>
    <row r="522" spans="1:3">
      <c r="A522">
        <v>19000592</v>
      </c>
      <c r="B522" t="s">
        <v>285</v>
      </c>
      <c r="C522" s="23">
        <v>3754988.35</v>
      </c>
    </row>
    <row r="523" spans="1:3">
      <c r="A523">
        <v>19000601</v>
      </c>
      <c r="B523" t="s">
        <v>1159</v>
      </c>
      <c r="C523" s="23">
        <v>157574778</v>
      </c>
    </row>
    <row r="524" spans="1:3">
      <c r="A524">
        <v>19000621</v>
      </c>
      <c r="B524" t="s">
        <v>1186</v>
      </c>
      <c r="C524" s="23">
        <v>52082413.950000003</v>
      </c>
    </row>
    <row r="525" spans="1:3">
      <c r="A525">
        <v>19000641</v>
      </c>
      <c r="B525" t="s">
        <v>1185</v>
      </c>
      <c r="C525" s="23">
        <v>31255.82</v>
      </c>
    </row>
    <row r="526" spans="1:3">
      <c r="A526">
        <v>19000671</v>
      </c>
      <c r="B526" t="s">
        <v>1197</v>
      </c>
      <c r="C526" s="23">
        <v>32765538.120000001</v>
      </c>
    </row>
    <row r="527" spans="1:3">
      <c r="A527">
        <v>19000691</v>
      </c>
      <c r="B527" t="s">
        <v>1440</v>
      </c>
      <c r="C527" s="23">
        <v>24500</v>
      </c>
    </row>
    <row r="528" spans="1:3">
      <c r="A528">
        <v>19000692</v>
      </c>
      <c r="B528" t="s">
        <v>621</v>
      </c>
      <c r="C528" s="23">
        <v>353500</v>
      </c>
    </row>
    <row r="529" spans="1:3">
      <c r="A529">
        <v>19000711</v>
      </c>
      <c r="B529" t="s">
        <v>1097</v>
      </c>
      <c r="C529" s="23">
        <v>705634.41</v>
      </c>
    </row>
    <row r="530" spans="1:3">
      <c r="A530">
        <v>19000721</v>
      </c>
      <c r="B530" t="s">
        <v>1201</v>
      </c>
      <c r="C530" s="23">
        <v>10869.86</v>
      </c>
    </row>
    <row r="531" spans="1:3">
      <c r="A531">
        <v>19000731</v>
      </c>
      <c r="B531" t="s">
        <v>1272</v>
      </c>
      <c r="C531" s="23">
        <v>335341.03999999998</v>
      </c>
    </row>
    <row r="532" spans="1:3">
      <c r="A532">
        <v>19000732</v>
      </c>
      <c r="B532" t="s">
        <v>1268</v>
      </c>
      <c r="C532" s="23">
        <v>225009.07</v>
      </c>
    </row>
    <row r="533" spans="1:3">
      <c r="A533">
        <v>19000741</v>
      </c>
      <c r="B533" t="s">
        <v>1301</v>
      </c>
      <c r="C533" s="23">
        <v>564890.54</v>
      </c>
    </row>
    <row r="534" spans="1:3">
      <c r="A534">
        <v>19000751</v>
      </c>
      <c r="B534" t="s">
        <v>1324</v>
      </c>
      <c r="C534" s="23">
        <v>2065061.25</v>
      </c>
    </row>
    <row r="535" spans="1:3">
      <c r="A535">
        <v>19000752</v>
      </c>
      <c r="B535" t="s">
        <v>1325</v>
      </c>
      <c r="C535" s="23">
        <v>1104626.25</v>
      </c>
    </row>
    <row r="536" spans="1:3">
      <c r="A536">
        <v>19000761</v>
      </c>
      <c r="B536" t="s">
        <v>1341</v>
      </c>
      <c r="C536" s="23">
        <v>226272.44</v>
      </c>
    </row>
    <row r="537" spans="1:3">
      <c r="A537">
        <v>19000771</v>
      </c>
      <c r="B537" t="s">
        <v>1342</v>
      </c>
      <c r="C537">
        <v>0.01</v>
      </c>
    </row>
    <row r="538" spans="1:3">
      <c r="A538">
        <v>19000781</v>
      </c>
      <c r="B538" t="s">
        <v>1441</v>
      </c>
      <c r="C538" s="23">
        <v>2203530.04</v>
      </c>
    </row>
    <row r="539" spans="1:3">
      <c r="A539">
        <v>19000791</v>
      </c>
      <c r="B539" t="s">
        <v>1442</v>
      </c>
      <c r="C539" s="23">
        <v>649323.59</v>
      </c>
    </row>
    <row r="540" spans="1:3">
      <c r="A540">
        <v>19000801</v>
      </c>
      <c r="B540" t="s">
        <v>1443</v>
      </c>
      <c r="C540" s="23">
        <v>25046.720000000001</v>
      </c>
    </row>
    <row r="541" spans="1:3">
      <c r="A541">
        <v>19000811</v>
      </c>
      <c r="B541" t="s">
        <v>1444</v>
      </c>
      <c r="C541" s="23">
        <v>1788.87</v>
      </c>
    </row>
    <row r="542" spans="1:3">
      <c r="A542">
        <v>19000821</v>
      </c>
      <c r="B542" t="s">
        <v>1475</v>
      </c>
      <c r="C542" s="23">
        <v>652732.81999999995</v>
      </c>
    </row>
    <row r="543" spans="1:3">
      <c r="A543">
        <v>19000831</v>
      </c>
      <c r="B543" t="s">
        <v>1513</v>
      </c>
      <c r="C543" s="23">
        <v>899917.05</v>
      </c>
    </row>
    <row r="544" spans="1:3">
      <c r="A544">
        <v>19000841</v>
      </c>
      <c r="B544" t="s">
        <v>1543</v>
      </c>
      <c r="C544" s="23">
        <v>-222926.48</v>
      </c>
    </row>
    <row r="545" spans="1:3">
      <c r="A545">
        <v>19000851</v>
      </c>
      <c r="B545" t="s">
        <v>1655</v>
      </c>
      <c r="C545" s="23">
        <v>1142972.02</v>
      </c>
    </row>
    <row r="546" spans="1:3">
      <c r="A546">
        <v>19000861</v>
      </c>
      <c r="B546" t="s">
        <v>1700</v>
      </c>
      <c r="C546" s="23">
        <v>287391.99</v>
      </c>
    </row>
    <row r="547" spans="1:3">
      <c r="A547">
        <v>19002003</v>
      </c>
      <c r="B547" t="s">
        <v>1805</v>
      </c>
      <c r="C547" s="23">
        <v>158900000</v>
      </c>
    </row>
    <row r="548" spans="1:3">
      <c r="A548">
        <v>19003011</v>
      </c>
      <c r="B548" t="s">
        <v>1860</v>
      </c>
      <c r="C548" s="23">
        <v>2176415.85</v>
      </c>
    </row>
    <row r="549" spans="1:3">
      <c r="A549">
        <v>19003021</v>
      </c>
      <c r="B549" t="s">
        <v>1878</v>
      </c>
      <c r="C549" s="23">
        <v>630034.65</v>
      </c>
    </row>
    <row r="550" spans="1:3">
      <c r="A550">
        <v>19100012</v>
      </c>
      <c r="B550" t="s">
        <v>504</v>
      </c>
      <c r="C550" s="23">
        <v>-3947216.53</v>
      </c>
    </row>
    <row r="551" spans="1:3">
      <c r="A551">
        <v>19100022</v>
      </c>
      <c r="B551" t="s">
        <v>338</v>
      </c>
      <c r="C551" s="23">
        <v>-4177513.95</v>
      </c>
    </row>
    <row r="552" spans="1:3">
      <c r="A552">
        <v>19100132</v>
      </c>
      <c r="B552" t="s">
        <v>332</v>
      </c>
      <c r="C552" s="23">
        <v>-3500.99</v>
      </c>
    </row>
    <row r="553" spans="1:3">
      <c r="A553">
        <v>19100142</v>
      </c>
      <c r="B553" t="s">
        <v>333</v>
      </c>
      <c r="C553" s="23">
        <v>-724012.46</v>
      </c>
    </row>
    <row r="554" spans="1:3">
      <c r="A554">
        <v>19100152</v>
      </c>
      <c r="B554" t="s">
        <v>578</v>
      </c>
      <c r="C554" s="23">
        <v>-46523.86</v>
      </c>
    </row>
    <row r="555" spans="1:3">
      <c r="A555">
        <v>19100162</v>
      </c>
      <c r="B555" t="s">
        <v>136</v>
      </c>
      <c r="C555" s="23">
        <v>19982562.670000002</v>
      </c>
    </row>
    <row r="556" spans="1:3">
      <c r="A556">
        <v>20100023</v>
      </c>
      <c r="B556" t="s">
        <v>1058</v>
      </c>
      <c r="C556" s="23">
        <v>-859037.91</v>
      </c>
    </row>
    <row r="557" spans="1:3">
      <c r="A557">
        <v>20700003</v>
      </c>
      <c r="B557" t="s">
        <v>664</v>
      </c>
      <c r="C557" s="23">
        <v>-122847945.22</v>
      </c>
    </row>
    <row r="558" spans="1:3">
      <c r="A558">
        <v>20700013</v>
      </c>
      <c r="B558" t="s">
        <v>1010</v>
      </c>
      <c r="C558" s="23">
        <v>-338395484.31</v>
      </c>
    </row>
    <row r="559" spans="1:3">
      <c r="A559">
        <v>20700023</v>
      </c>
      <c r="B559" t="s">
        <v>689</v>
      </c>
      <c r="C559" s="23">
        <v>-16901820.34</v>
      </c>
    </row>
    <row r="560" spans="1:3">
      <c r="A560">
        <v>21100003</v>
      </c>
      <c r="B560" t="s">
        <v>601</v>
      </c>
      <c r="C560" s="23">
        <v>-2774705116.4699998</v>
      </c>
    </row>
    <row r="561" spans="1:3">
      <c r="A561">
        <v>21100383</v>
      </c>
      <c r="B561" t="s">
        <v>6</v>
      </c>
      <c r="C561" s="23">
        <v>-491575</v>
      </c>
    </row>
    <row r="562" spans="1:3">
      <c r="A562">
        <v>21400013</v>
      </c>
      <c r="B562" t="s">
        <v>532</v>
      </c>
      <c r="C562" s="23">
        <v>2148854.7200000002</v>
      </c>
    </row>
    <row r="563" spans="1:3">
      <c r="A563">
        <v>21400033</v>
      </c>
      <c r="B563" t="s">
        <v>533</v>
      </c>
      <c r="C563" s="23">
        <v>4985024.68</v>
      </c>
    </row>
    <row r="564" spans="1:3">
      <c r="A564">
        <v>21500023</v>
      </c>
      <c r="B564" t="s">
        <v>690</v>
      </c>
      <c r="C564" s="23">
        <v>-9346764</v>
      </c>
    </row>
    <row r="565" spans="1:3">
      <c r="A565">
        <v>21500033</v>
      </c>
      <c r="B565" t="s">
        <v>1011</v>
      </c>
      <c r="C565" s="23">
        <v>-2541813</v>
      </c>
    </row>
    <row r="566" spans="1:3">
      <c r="A566">
        <v>21600003</v>
      </c>
      <c r="B566" t="s">
        <v>192</v>
      </c>
      <c r="C566" s="23">
        <v>-375966866.02999997</v>
      </c>
    </row>
    <row r="567" spans="1:3">
      <c r="A567">
        <v>21600011</v>
      </c>
      <c r="B567" t="s">
        <v>1123</v>
      </c>
      <c r="C567" s="23">
        <v>67608339.140000001</v>
      </c>
    </row>
    <row r="568" spans="1:3">
      <c r="A568">
        <v>21600013</v>
      </c>
      <c r="B568" t="s">
        <v>328</v>
      </c>
      <c r="C568" s="23">
        <v>77562549.519999996</v>
      </c>
    </row>
    <row r="569" spans="1:3">
      <c r="A569">
        <v>21600023</v>
      </c>
      <c r="B569" t="s">
        <v>1012</v>
      </c>
      <c r="C569" s="23">
        <v>1755001.25</v>
      </c>
    </row>
    <row r="570" spans="1:3">
      <c r="A570">
        <v>21600033</v>
      </c>
      <c r="B570" t="s">
        <v>607</v>
      </c>
      <c r="C570" s="23">
        <v>1471103.62</v>
      </c>
    </row>
    <row r="571" spans="1:3">
      <c r="A571">
        <v>21600053</v>
      </c>
      <c r="B571" t="s">
        <v>549</v>
      </c>
      <c r="C571" s="23">
        <v>16359946.109999999</v>
      </c>
    </row>
    <row r="572" spans="1:3">
      <c r="A572">
        <v>21610013</v>
      </c>
      <c r="B572" t="s">
        <v>151</v>
      </c>
      <c r="C572" s="23">
        <v>14632037</v>
      </c>
    </row>
    <row r="573" spans="1:3">
      <c r="A573">
        <v>21900023</v>
      </c>
      <c r="B573" t="s">
        <v>1482</v>
      </c>
      <c r="C573" s="23">
        <v>274209162.24000001</v>
      </c>
    </row>
    <row r="574" spans="1:3">
      <c r="A574">
        <v>21900033</v>
      </c>
      <c r="B574" t="s">
        <v>1483</v>
      </c>
      <c r="C574" s="23">
        <v>-273562670.01999998</v>
      </c>
    </row>
    <row r="575" spans="1:3">
      <c r="A575">
        <v>21900103</v>
      </c>
      <c r="B575" t="s">
        <v>1941</v>
      </c>
      <c r="C575" s="23">
        <v>-15220551.1</v>
      </c>
    </row>
    <row r="576" spans="1:3">
      <c r="A576">
        <v>21900113</v>
      </c>
      <c r="B576" t="s">
        <v>1942</v>
      </c>
      <c r="C576" s="23">
        <v>23932528.399999999</v>
      </c>
    </row>
    <row r="577" spans="1:3">
      <c r="A577">
        <v>21900133</v>
      </c>
      <c r="B577" t="s">
        <v>1943</v>
      </c>
      <c r="C577" s="23">
        <v>462154.7</v>
      </c>
    </row>
    <row r="578" spans="1:3">
      <c r="A578">
        <v>21900143</v>
      </c>
      <c r="B578" t="s">
        <v>1958</v>
      </c>
      <c r="C578" s="23">
        <v>234797958.33000001</v>
      </c>
    </row>
    <row r="579" spans="1:3">
      <c r="A579">
        <v>21900153</v>
      </c>
      <c r="B579" t="s">
        <v>1945</v>
      </c>
      <c r="C579" s="23">
        <v>-82179285.420000002</v>
      </c>
    </row>
    <row r="580" spans="1:3">
      <c r="A580">
        <v>21900163</v>
      </c>
      <c r="B580" t="s">
        <v>1959</v>
      </c>
      <c r="C580" s="23">
        <v>19101884</v>
      </c>
    </row>
    <row r="581" spans="1:3">
      <c r="A581">
        <v>21900173</v>
      </c>
      <c r="B581" t="s">
        <v>1947</v>
      </c>
      <c r="C581" s="23">
        <v>-6685659.3600000003</v>
      </c>
    </row>
    <row r="582" spans="1:3">
      <c r="A582">
        <v>21900183</v>
      </c>
      <c r="B582" t="s">
        <v>1948</v>
      </c>
      <c r="C582" s="23">
        <v>-2894083.33</v>
      </c>
    </row>
    <row r="583" spans="1:3">
      <c r="A583">
        <v>21900193</v>
      </c>
      <c r="B583" t="s">
        <v>1949</v>
      </c>
      <c r="C583" s="23">
        <v>1012929.08</v>
      </c>
    </row>
    <row r="584" spans="1:3">
      <c r="A584">
        <v>21900213</v>
      </c>
      <c r="B584" t="s">
        <v>769</v>
      </c>
      <c r="C584" s="23">
        <v>-226272.69</v>
      </c>
    </row>
    <row r="585" spans="1:3">
      <c r="A585">
        <v>21900223</v>
      </c>
      <c r="B585" t="s">
        <v>1933</v>
      </c>
      <c r="C585" s="23">
        <v>-161754.15</v>
      </c>
    </row>
    <row r="586" spans="1:3">
      <c r="A586">
        <v>21900233</v>
      </c>
      <c r="B586" t="s">
        <v>1902</v>
      </c>
      <c r="C586" s="23">
        <v>5327192.8899999997</v>
      </c>
    </row>
    <row r="587" spans="1:3">
      <c r="A587">
        <v>21900243</v>
      </c>
      <c r="B587" t="s">
        <v>1950</v>
      </c>
      <c r="C587" s="23">
        <v>-8376384.9400000004</v>
      </c>
    </row>
    <row r="588" spans="1:3">
      <c r="A588">
        <v>22100353</v>
      </c>
      <c r="B588" t="s">
        <v>1046</v>
      </c>
      <c r="C588" s="23">
        <v>-10000000</v>
      </c>
    </row>
    <row r="589" spans="1:3">
      <c r="A589">
        <v>22100363</v>
      </c>
      <c r="B589" t="s">
        <v>223</v>
      </c>
      <c r="C589" s="23">
        <v>-2000000</v>
      </c>
    </row>
    <row r="590" spans="1:3">
      <c r="A590">
        <v>22100393</v>
      </c>
      <c r="B590" t="s">
        <v>224</v>
      </c>
      <c r="C590" s="23">
        <v>-15000000</v>
      </c>
    </row>
    <row r="591" spans="1:3">
      <c r="A591">
        <v>22100413</v>
      </c>
      <c r="B591" t="s">
        <v>52</v>
      </c>
      <c r="C591" s="23">
        <v>-2000000</v>
      </c>
    </row>
    <row r="592" spans="1:3">
      <c r="A592">
        <v>22100713</v>
      </c>
      <c r="B592" t="s">
        <v>246</v>
      </c>
      <c r="C592" s="23">
        <v>-300000000</v>
      </c>
    </row>
    <row r="593" spans="1:3">
      <c r="A593">
        <v>22100723</v>
      </c>
      <c r="B593" t="s">
        <v>247</v>
      </c>
      <c r="C593" s="23">
        <v>-200000000</v>
      </c>
    </row>
    <row r="594" spans="1:3">
      <c r="A594">
        <v>22100743</v>
      </c>
      <c r="B594" t="s">
        <v>675</v>
      </c>
      <c r="C594" s="23">
        <v>-100000000</v>
      </c>
    </row>
    <row r="595" spans="1:3">
      <c r="A595">
        <v>22100823</v>
      </c>
      <c r="B595" t="s">
        <v>1033</v>
      </c>
      <c r="C595" s="23">
        <v>-250000000</v>
      </c>
    </row>
    <row r="596" spans="1:3">
      <c r="A596">
        <v>22100833</v>
      </c>
      <c r="B596" t="s">
        <v>1659</v>
      </c>
      <c r="C596" s="23">
        <v>-138460000</v>
      </c>
    </row>
    <row r="597" spans="1:3">
      <c r="A597">
        <v>22100843</v>
      </c>
      <c r="B597" t="s">
        <v>1660</v>
      </c>
      <c r="C597" s="23">
        <v>-23400000</v>
      </c>
    </row>
    <row r="598" spans="1:3">
      <c r="A598">
        <v>22100923</v>
      </c>
      <c r="B598" t="s">
        <v>1319</v>
      </c>
      <c r="C598" s="23">
        <v>-250000000</v>
      </c>
    </row>
    <row r="599" spans="1:3">
      <c r="A599">
        <v>22100933</v>
      </c>
      <c r="B599" t="s">
        <v>1320</v>
      </c>
      <c r="C599" s="23">
        <v>-45000000</v>
      </c>
    </row>
    <row r="600" spans="1:3">
      <c r="A600">
        <v>22100973</v>
      </c>
      <c r="B600" t="s">
        <v>87</v>
      </c>
      <c r="C600" s="23">
        <v>-250000000</v>
      </c>
    </row>
    <row r="601" spans="1:3">
      <c r="A601">
        <v>22100993</v>
      </c>
      <c r="B601" t="s">
        <v>937</v>
      </c>
      <c r="C601" s="23">
        <v>-150000000</v>
      </c>
    </row>
    <row r="602" spans="1:3">
      <c r="A602">
        <v>22101023</v>
      </c>
      <c r="B602" t="s">
        <v>519</v>
      </c>
      <c r="C602" s="23">
        <v>-250000000</v>
      </c>
    </row>
    <row r="603" spans="1:3">
      <c r="A603">
        <v>22101033</v>
      </c>
      <c r="B603" t="s">
        <v>1014</v>
      </c>
      <c r="C603" s="23">
        <v>-300000000</v>
      </c>
    </row>
    <row r="604" spans="1:3">
      <c r="A604">
        <v>22101053</v>
      </c>
      <c r="B604" t="s">
        <v>1037</v>
      </c>
      <c r="C604" s="23">
        <v>-250000000</v>
      </c>
    </row>
    <row r="605" spans="1:3">
      <c r="A605">
        <v>22101113</v>
      </c>
      <c r="B605" t="s">
        <v>848</v>
      </c>
      <c r="C605" s="23">
        <v>-350000000</v>
      </c>
    </row>
    <row r="606" spans="1:3">
      <c r="A606">
        <v>22101123</v>
      </c>
      <c r="B606" t="s">
        <v>1158</v>
      </c>
      <c r="C606" s="23">
        <v>-325000000</v>
      </c>
    </row>
    <row r="607" spans="1:3">
      <c r="A607">
        <v>22101133</v>
      </c>
      <c r="B607" t="s">
        <v>1154</v>
      </c>
      <c r="C607" s="23">
        <v>-250000000</v>
      </c>
    </row>
    <row r="608" spans="1:3">
      <c r="A608">
        <v>22101143</v>
      </c>
      <c r="B608" t="s">
        <v>1222</v>
      </c>
      <c r="C608" s="23">
        <v>-300000000</v>
      </c>
    </row>
    <row r="609" spans="1:3">
      <c r="A609">
        <v>22600083</v>
      </c>
      <c r="B609" t="s">
        <v>1218</v>
      </c>
      <c r="C609" s="23">
        <v>13097.67</v>
      </c>
    </row>
    <row r="610" spans="1:3">
      <c r="A610">
        <v>22700003</v>
      </c>
      <c r="B610" t="s">
        <v>1250</v>
      </c>
      <c r="C610" s="23">
        <v>-1263014.02</v>
      </c>
    </row>
    <row r="611" spans="1:3">
      <c r="A611">
        <v>22820011</v>
      </c>
      <c r="B611" t="s">
        <v>996</v>
      </c>
      <c r="C611" s="23">
        <v>-70000</v>
      </c>
    </row>
    <row r="612" spans="1:3">
      <c r="A612">
        <v>22820012</v>
      </c>
      <c r="B612" t="s">
        <v>997</v>
      </c>
      <c r="C612" s="23">
        <v>-1010000</v>
      </c>
    </row>
    <row r="613" spans="1:3">
      <c r="A613">
        <v>22830003</v>
      </c>
      <c r="B613" t="s">
        <v>536</v>
      </c>
      <c r="C613" s="23">
        <v>-57482087.240000002</v>
      </c>
    </row>
    <row r="614" spans="1:3">
      <c r="A614">
        <v>22830013</v>
      </c>
      <c r="B614" t="s">
        <v>535</v>
      </c>
      <c r="C614" s="23">
        <v>-5808182.8700000001</v>
      </c>
    </row>
    <row r="615" spans="1:3">
      <c r="A615">
        <v>22830023</v>
      </c>
      <c r="B615" t="s">
        <v>735</v>
      </c>
      <c r="C615" s="23">
        <v>-64378546.329999998</v>
      </c>
    </row>
    <row r="616" spans="1:3">
      <c r="A616">
        <v>22830033</v>
      </c>
      <c r="B616" t="s">
        <v>1336</v>
      </c>
      <c r="C616" s="23">
        <v>-1393023.69</v>
      </c>
    </row>
    <row r="617" spans="1:3">
      <c r="A617">
        <v>22830043</v>
      </c>
      <c r="B617" t="s">
        <v>1679</v>
      </c>
      <c r="C617" s="23">
        <v>-106672.28</v>
      </c>
    </row>
    <row r="618" spans="1:3">
      <c r="A618">
        <v>22830053</v>
      </c>
      <c r="B618" t="s">
        <v>1809</v>
      </c>
      <c r="C618" s="23">
        <v>-1727279.53</v>
      </c>
    </row>
    <row r="619" spans="1:3">
      <c r="A619">
        <v>22830063</v>
      </c>
      <c r="B619" t="s">
        <v>1847</v>
      </c>
      <c r="C619" s="23">
        <v>-19131</v>
      </c>
    </row>
    <row r="620" spans="1:3">
      <c r="A620">
        <v>22830073</v>
      </c>
      <c r="B620" t="s">
        <v>1848</v>
      </c>
      <c r="C620" s="23">
        <v>-29851.5</v>
      </c>
    </row>
    <row r="621" spans="1:3">
      <c r="A621">
        <v>22840012</v>
      </c>
      <c r="B621" t="s">
        <v>1408</v>
      </c>
      <c r="C621" s="23">
        <v>-609250</v>
      </c>
    </row>
    <row r="622" spans="1:3">
      <c r="A622">
        <v>22840021</v>
      </c>
      <c r="B622" t="s">
        <v>863</v>
      </c>
      <c r="C622" s="23">
        <v>-200000</v>
      </c>
    </row>
    <row r="623" spans="1:3">
      <c r="A623">
        <v>22840022</v>
      </c>
      <c r="B623" t="s">
        <v>1409</v>
      </c>
      <c r="C623" s="23">
        <v>-1919341.5</v>
      </c>
    </row>
    <row r="624" spans="1:3">
      <c r="A624">
        <v>22840031</v>
      </c>
      <c r="B624" t="s">
        <v>878</v>
      </c>
      <c r="C624" s="23">
        <v>-258000</v>
      </c>
    </row>
    <row r="625" spans="1:3">
      <c r="A625">
        <v>22840032</v>
      </c>
      <c r="B625" t="s">
        <v>1410</v>
      </c>
      <c r="C625" s="23">
        <v>-3300000.33</v>
      </c>
    </row>
    <row r="626" spans="1:3">
      <c r="A626">
        <v>22840042</v>
      </c>
      <c r="B626" t="s">
        <v>1411</v>
      </c>
      <c r="C626" s="23">
        <v>-238999.97</v>
      </c>
    </row>
    <row r="627" spans="1:3">
      <c r="A627">
        <v>22840051</v>
      </c>
      <c r="B627" t="s">
        <v>879</v>
      </c>
      <c r="C627" s="23">
        <v>-30000</v>
      </c>
    </row>
    <row r="628" spans="1:3">
      <c r="A628">
        <v>22840062</v>
      </c>
      <c r="B628" t="s">
        <v>1413</v>
      </c>
      <c r="C628" s="23">
        <v>-1300000</v>
      </c>
    </row>
    <row r="629" spans="1:3">
      <c r="A629">
        <v>22840081</v>
      </c>
      <c r="B629" t="s">
        <v>864</v>
      </c>
      <c r="C629" s="23">
        <v>-550000</v>
      </c>
    </row>
    <row r="630" spans="1:3">
      <c r="A630">
        <v>22840082</v>
      </c>
      <c r="B630" t="s">
        <v>1414</v>
      </c>
      <c r="C630" s="23">
        <v>-2500000</v>
      </c>
    </row>
    <row r="631" spans="1:3">
      <c r="A631">
        <v>22840092</v>
      </c>
      <c r="B631" t="s">
        <v>1415</v>
      </c>
      <c r="C631" s="23">
        <v>-2050000</v>
      </c>
    </row>
    <row r="632" spans="1:3">
      <c r="A632">
        <v>22840102</v>
      </c>
      <c r="B632" t="s">
        <v>1416</v>
      </c>
      <c r="C632" s="23">
        <v>-522500</v>
      </c>
    </row>
    <row r="633" spans="1:3">
      <c r="A633">
        <v>22840111</v>
      </c>
      <c r="B633" t="s">
        <v>880</v>
      </c>
      <c r="C633" s="23">
        <v>-20000</v>
      </c>
    </row>
    <row r="634" spans="1:3">
      <c r="A634">
        <v>22840112</v>
      </c>
      <c r="B634" t="s">
        <v>1417</v>
      </c>
      <c r="C634" s="23">
        <v>-200000</v>
      </c>
    </row>
    <row r="635" spans="1:3">
      <c r="A635">
        <v>22840122</v>
      </c>
      <c r="B635" t="s">
        <v>1418</v>
      </c>
      <c r="C635" s="23">
        <v>-140000</v>
      </c>
    </row>
    <row r="636" spans="1:3">
      <c r="A636">
        <v>22840131</v>
      </c>
      <c r="B636" t="s">
        <v>865</v>
      </c>
      <c r="C636" s="23">
        <v>-500000</v>
      </c>
    </row>
    <row r="637" spans="1:3">
      <c r="A637">
        <v>22840132</v>
      </c>
      <c r="B637" t="s">
        <v>1419</v>
      </c>
      <c r="C637" s="23">
        <v>-100000</v>
      </c>
    </row>
    <row r="638" spans="1:3">
      <c r="A638">
        <v>22840161</v>
      </c>
      <c r="B638" t="s">
        <v>866</v>
      </c>
      <c r="C638" s="23">
        <v>-350000.2</v>
      </c>
    </row>
    <row r="639" spans="1:3">
      <c r="A639">
        <v>22840162</v>
      </c>
      <c r="B639" t="s">
        <v>1884</v>
      </c>
      <c r="C639" s="23">
        <v>-299856</v>
      </c>
    </row>
    <row r="640" spans="1:3">
      <c r="A640">
        <v>22840171</v>
      </c>
      <c r="B640" t="s">
        <v>867</v>
      </c>
      <c r="C640" s="23">
        <v>-50000</v>
      </c>
    </row>
    <row r="641" spans="1:3">
      <c r="A641">
        <v>22840181</v>
      </c>
      <c r="B641" t="s">
        <v>881</v>
      </c>
      <c r="C641" s="23">
        <v>-2925000</v>
      </c>
    </row>
    <row r="642" spans="1:3">
      <c r="A642">
        <v>22840191</v>
      </c>
      <c r="B642" t="s">
        <v>868</v>
      </c>
      <c r="C642" s="23">
        <v>-250000</v>
      </c>
    </row>
    <row r="643" spans="1:3">
      <c r="A643">
        <v>22840221</v>
      </c>
      <c r="B643" t="s">
        <v>889</v>
      </c>
      <c r="C643" s="23">
        <v>-200000</v>
      </c>
    </row>
    <row r="644" spans="1:3">
      <c r="A644">
        <v>22840231</v>
      </c>
      <c r="B644" t="s">
        <v>205</v>
      </c>
      <c r="C644" s="23">
        <v>-75000</v>
      </c>
    </row>
    <row r="645" spans="1:3">
      <c r="A645">
        <v>22840251</v>
      </c>
      <c r="B645" t="s">
        <v>496</v>
      </c>
      <c r="C645" s="23">
        <v>-11708823</v>
      </c>
    </row>
    <row r="646" spans="1:3">
      <c r="A646">
        <v>22840281</v>
      </c>
      <c r="B646" t="s">
        <v>1259</v>
      </c>
      <c r="C646" s="23">
        <v>-50000</v>
      </c>
    </row>
    <row r="647" spans="1:3">
      <c r="A647">
        <v>22840301</v>
      </c>
      <c r="B647" t="s">
        <v>1371</v>
      </c>
      <c r="C647" s="23">
        <v>-175000</v>
      </c>
    </row>
    <row r="648" spans="1:3">
      <c r="A648">
        <v>22840311</v>
      </c>
      <c r="B648" t="s">
        <v>1372</v>
      </c>
      <c r="C648" s="23">
        <v>-96000</v>
      </c>
    </row>
    <row r="649" spans="1:3">
      <c r="A649">
        <v>22840321</v>
      </c>
      <c r="B649" t="s">
        <v>1528</v>
      </c>
      <c r="C649" s="23">
        <v>-145393439</v>
      </c>
    </row>
    <row r="650" spans="1:3">
      <c r="A650">
        <v>22840331</v>
      </c>
      <c r="B650" t="s">
        <v>1885</v>
      </c>
      <c r="C650" s="23">
        <v>-78194888</v>
      </c>
    </row>
    <row r="651" spans="1:3">
      <c r="A651">
        <v>22840332</v>
      </c>
      <c r="B651" t="s">
        <v>1412</v>
      </c>
      <c r="C651" s="23">
        <v>-22239450.449999999</v>
      </c>
    </row>
    <row r="652" spans="1:3">
      <c r="A652">
        <v>22840341</v>
      </c>
      <c r="B652" t="s">
        <v>1864</v>
      </c>
      <c r="C652" s="23">
        <v>-27191021</v>
      </c>
    </row>
    <row r="653" spans="1:3">
      <c r="A653">
        <v>22841001</v>
      </c>
      <c r="B653" t="s">
        <v>869</v>
      </c>
      <c r="C653" s="23">
        <v>-4610484.08</v>
      </c>
    </row>
    <row r="654" spans="1:3">
      <c r="A654">
        <v>23001021</v>
      </c>
      <c r="B654" t="s">
        <v>7</v>
      </c>
      <c r="C654" s="23">
        <v>-2156564.65</v>
      </c>
    </row>
    <row r="655" spans="1:3">
      <c r="A655">
        <v>23001031</v>
      </c>
      <c r="B655" t="s">
        <v>597</v>
      </c>
      <c r="C655" s="23">
        <v>-1175579.3700000001</v>
      </c>
    </row>
    <row r="656" spans="1:3">
      <c r="A656">
        <v>23001041</v>
      </c>
      <c r="B656" t="s">
        <v>174</v>
      </c>
      <c r="C656" s="23">
        <v>-2519696.69</v>
      </c>
    </row>
    <row r="657" spans="1:3">
      <c r="A657">
        <v>23001043</v>
      </c>
      <c r="B657" t="s">
        <v>1537</v>
      </c>
      <c r="C657" s="23">
        <v>-423193.55</v>
      </c>
    </row>
    <row r="658" spans="1:3">
      <c r="A658">
        <v>23001061</v>
      </c>
      <c r="B658" t="s">
        <v>537</v>
      </c>
      <c r="C658" s="23">
        <v>-7631115.0099999998</v>
      </c>
    </row>
    <row r="659" spans="1:3">
      <c r="A659">
        <v>23001071</v>
      </c>
      <c r="B659" t="s">
        <v>434</v>
      </c>
      <c r="C659" s="23">
        <v>-8905263.8300000001</v>
      </c>
    </row>
    <row r="660" spans="1:3">
      <c r="A660">
        <v>23001092</v>
      </c>
      <c r="B660" t="s">
        <v>266</v>
      </c>
      <c r="C660" s="23">
        <v>-7361056.2199999997</v>
      </c>
    </row>
    <row r="661" spans="1:3">
      <c r="A661">
        <v>23001131</v>
      </c>
      <c r="B661" t="s">
        <v>1358</v>
      </c>
      <c r="C661" s="23">
        <v>-6861913.0899999999</v>
      </c>
    </row>
    <row r="662" spans="1:3">
      <c r="A662">
        <v>23001141</v>
      </c>
      <c r="B662" t="s">
        <v>1533</v>
      </c>
      <c r="C662" s="23">
        <v>-583477.06000000006</v>
      </c>
    </row>
    <row r="663" spans="1:3">
      <c r="A663">
        <v>23001151</v>
      </c>
      <c r="B663" t="s">
        <v>1632</v>
      </c>
      <c r="C663" s="23">
        <v>-264141.68</v>
      </c>
    </row>
    <row r="664" spans="1:3">
      <c r="A664">
        <v>23001231</v>
      </c>
      <c r="B664" t="s">
        <v>1514</v>
      </c>
      <c r="C664" s="23">
        <v>-1630093.03</v>
      </c>
    </row>
    <row r="665" spans="1:3">
      <c r="A665">
        <v>23002011</v>
      </c>
      <c r="B665" t="s">
        <v>1000</v>
      </c>
      <c r="C665" s="23">
        <v>-846940.89</v>
      </c>
    </row>
    <row r="666" spans="1:3">
      <c r="A666">
        <v>23002041</v>
      </c>
      <c r="B666" t="s">
        <v>623</v>
      </c>
      <c r="C666" s="23">
        <v>-8667075.6500000004</v>
      </c>
    </row>
    <row r="667" spans="1:3">
      <c r="A667">
        <v>23002061</v>
      </c>
      <c r="B667" t="s">
        <v>24</v>
      </c>
      <c r="C667" s="23">
        <v>114248</v>
      </c>
    </row>
    <row r="668" spans="1:3">
      <c r="A668">
        <v>23002071</v>
      </c>
      <c r="B668" t="s">
        <v>16</v>
      </c>
      <c r="C668" s="23">
        <v>266857.81</v>
      </c>
    </row>
    <row r="669" spans="1:3">
      <c r="A669">
        <v>23002072</v>
      </c>
      <c r="B669" t="s">
        <v>1538</v>
      </c>
      <c r="C669" s="23">
        <v>1804646.16</v>
      </c>
    </row>
    <row r="670" spans="1:3">
      <c r="A670">
        <v>23002091</v>
      </c>
      <c r="B670" t="s">
        <v>267</v>
      </c>
      <c r="C670" s="23">
        <v>-381105.81</v>
      </c>
    </row>
    <row r="671" spans="1:3">
      <c r="A671">
        <v>23002092</v>
      </c>
      <c r="B671" t="s">
        <v>268</v>
      </c>
      <c r="C671" s="23">
        <v>-1804646.16</v>
      </c>
    </row>
    <row r="672" spans="1:3">
      <c r="A672">
        <v>23108323</v>
      </c>
      <c r="B672" t="s">
        <v>54</v>
      </c>
      <c r="C672" s="23">
        <v>-40000000</v>
      </c>
    </row>
    <row r="673" spans="1:3">
      <c r="A673">
        <v>23108383</v>
      </c>
      <c r="B673" t="s">
        <v>509</v>
      </c>
      <c r="C673" s="23">
        <v>-45000000</v>
      </c>
    </row>
    <row r="674" spans="1:3">
      <c r="A674">
        <v>23200011</v>
      </c>
      <c r="B674" t="s">
        <v>957</v>
      </c>
      <c r="C674" s="23">
        <v>-5175642.8499999996</v>
      </c>
    </row>
    <row r="675" spans="1:3">
      <c r="A675">
        <v>23200031</v>
      </c>
      <c r="B675" t="s">
        <v>198</v>
      </c>
      <c r="C675" s="23">
        <v>-18462097.43</v>
      </c>
    </row>
    <row r="676" spans="1:3">
      <c r="A676">
        <v>23200033</v>
      </c>
      <c r="B676" t="s">
        <v>199</v>
      </c>
      <c r="C676" s="23">
        <v>-263478.03999999998</v>
      </c>
    </row>
    <row r="677" spans="1:3">
      <c r="A677">
        <v>23200041</v>
      </c>
      <c r="B677" t="s">
        <v>406</v>
      </c>
      <c r="C677" s="23">
        <v>-8653110</v>
      </c>
    </row>
    <row r="678" spans="1:3">
      <c r="A678">
        <v>23200051</v>
      </c>
      <c r="B678" t="s">
        <v>407</v>
      </c>
      <c r="C678" s="23">
        <v>-8299656.25</v>
      </c>
    </row>
    <row r="679" spans="1:3">
      <c r="A679">
        <v>23200061</v>
      </c>
      <c r="B679" t="s">
        <v>169</v>
      </c>
      <c r="C679" s="23">
        <v>-27411543.780000001</v>
      </c>
    </row>
    <row r="680" spans="1:3">
      <c r="A680">
        <v>23200063</v>
      </c>
      <c r="B680" t="s">
        <v>1191</v>
      </c>
      <c r="C680" s="23">
        <v>-3867.41</v>
      </c>
    </row>
    <row r="681" spans="1:3">
      <c r="A681">
        <v>23200071</v>
      </c>
      <c r="B681" t="s">
        <v>1019</v>
      </c>
      <c r="C681" s="23">
        <v>-2151048.4</v>
      </c>
    </row>
    <row r="682" spans="1:3">
      <c r="A682">
        <v>23200081</v>
      </c>
      <c r="B682" t="s">
        <v>1020</v>
      </c>
      <c r="C682" s="23">
        <v>-3625081.01</v>
      </c>
    </row>
    <row r="683" spans="1:3">
      <c r="A683">
        <v>23200101</v>
      </c>
      <c r="B683" t="s">
        <v>403</v>
      </c>
      <c r="C683" s="23">
        <v>-1953544.6</v>
      </c>
    </row>
    <row r="684" spans="1:3">
      <c r="A684">
        <v>23200103</v>
      </c>
      <c r="B684" t="s">
        <v>50</v>
      </c>
      <c r="C684" s="23">
        <v>-57137.37</v>
      </c>
    </row>
    <row r="685" spans="1:3">
      <c r="A685">
        <v>23200111</v>
      </c>
      <c r="B685" t="s">
        <v>1021</v>
      </c>
      <c r="C685" s="23">
        <v>-458084.05</v>
      </c>
    </row>
    <row r="686" spans="1:3">
      <c r="A686">
        <v>23200121</v>
      </c>
      <c r="B686" t="s">
        <v>890</v>
      </c>
      <c r="C686" s="23">
        <v>-284800.74</v>
      </c>
    </row>
    <row r="687" spans="1:3">
      <c r="A687">
        <v>23200222</v>
      </c>
      <c r="B687" t="s">
        <v>120</v>
      </c>
      <c r="C687" s="23">
        <v>-11527174.869999999</v>
      </c>
    </row>
    <row r="688" spans="1:3">
      <c r="A688">
        <v>23200242</v>
      </c>
      <c r="B688" t="s">
        <v>922</v>
      </c>
      <c r="C688" s="23">
        <v>-45074319.409999996</v>
      </c>
    </row>
    <row r="689" spans="1:3">
      <c r="A689">
        <v>23200333</v>
      </c>
      <c r="B689" t="s">
        <v>528</v>
      </c>
      <c r="C689" s="23">
        <v>-14014173.92</v>
      </c>
    </row>
    <row r="690" spans="1:3">
      <c r="A690">
        <v>23200483</v>
      </c>
      <c r="B690" t="s">
        <v>324</v>
      </c>
      <c r="C690" s="23">
        <v>-20304414.850000001</v>
      </c>
    </row>
    <row r="691" spans="1:3">
      <c r="A691">
        <v>23200493</v>
      </c>
      <c r="B691" t="s">
        <v>1892</v>
      </c>
      <c r="C691" s="23">
        <v>-358880.38</v>
      </c>
    </row>
    <row r="692" spans="1:3">
      <c r="A692">
        <v>23200543</v>
      </c>
      <c r="B692" t="s">
        <v>364</v>
      </c>
      <c r="C692" s="23">
        <v>-55307422.049999997</v>
      </c>
    </row>
    <row r="693" spans="1:3">
      <c r="A693">
        <v>23200643</v>
      </c>
      <c r="B693" t="s">
        <v>315</v>
      </c>
      <c r="C693" s="23">
        <v>-7173282.5599999996</v>
      </c>
    </row>
    <row r="694" spans="1:3">
      <c r="A694">
        <v>23200653</v>
      </c>
      <c r="B694" t="s">
        <v>917</v>
      </c>
      <c r="C694" s="23">
        <v>-2740204.76</v>
      </c>
    </row>
    <row r="695" spans="1:3">
      <c r="A695">
        <v>23200693</v>
      </c>
      <c r="B695" t="s">
        <v>699</v>
      </c>
      <c r="C695">
        <v>-109.24</v>
      </c>
    </row>
    <row r="696" spans="1:3">
      <c r="A696">
        <v>23200733</v>
      </c>
      <c r="B696" t="s">
        <v>107</v>
      </c>
      <c r="C696" s="23">
        <v>-2290.41</v>
      </c>
    </row>
    <row r="697" spans="1:3">
      <c r="A697">
        <v>23200743</v>
      </c>
      <c r="B697" t="s">
        <v>1040</v>
      </c>
      <c r="C697" s="23">
        <v>-14867.77</v>
      </c>
    </row>
    <row r="698" spans="1:3">
      <c r="A698">
        <v>23200753</v>
      </c>
      <c r="B698" t="s">
        <v>903</v>
      </c>
      <c r="C698">
        <v>-277.68</v>
      </c>
    </row>
    <row r="699" spans="1:3">
      <c r="A699">
        <v>23200763</v>
      </c>
      <c r="B699" t="s">
        <v>1039</v>
      </c>
      <c r="C699" s="23">
        <v>-6999.4</v>
      </c>
    </row>
    <row r="700" spans="1:3">
      <c r="A700">
        <v>23200773</v>
      </c>
      <c r="B700" t="s">
        <v>575</v>
      </c>
      <c r="C700" s="23">
        <v>-24849.18</v>
      </c>
    </row>
    <row r="701" spans="1:3">
      <c r="A701">
        <v>23201003</v>
      </c>
      <c r="B701" t="s">
        <v>392</v>
      </c>
      <c r="C701" s="23">
        <v>-17098039.690000001</v>
      </c>
    </row>
    <row r="702" spans="1:3">
      <c r="A702">
        <v>23201013</v>
      </c>
      <c r="B702" t="s">
        <v>752</v>
      </c>
      <c r="C702" s="23">
        <v>-6322184.7300000004</v>
      </c>
    </row>
    <row r="703" spans="1:3">
      <c r="A703">
        <v>23201033</v>
      </c>
      <c r="B703" t="s">
        <v>598</v>
      </c>
      <c r="C703" s="23">
        <v>-164079.17000000001</v>
      </c>
    </row>
    <row r="704" spans="1:3">
      <c r="A704">
        <v>23201043</v>
      </c>
      <c r="B704" t="s">
        <v>240</v>
      </c>
      <c r="C704" s="23">
        <v>-24439.11</v>
      </c>
    </row>
    <row r="705" spans="1:3">
      <c r="A705">
        <v>23201053</v>
      </c>
      <c r="B705" t="s">
        <v>1534</v>
      </c>
      <c r="C705" s="23">
        <v>-112304.8</v>
      </c>
    </row>
    <row r="706" spans="1:3">
      <c r="A706">
        <v>23201073</v>
      </c>
      <c r="B706" t="s">
        <v>661</v>
      </c>
      <c r="C706">
        <v>-817.36</v>
      </c>
    </row>
    <row r="707" spans="1:3">
      <c r="A707">
        <v>23201093</v>
      </c>
      <c r="B707" t="s">
        <v>1190</v>
      </c>
      <c r="C707">
        <v>3.06</v>
      </c>
    </row>
    <row r="708" spans="1:3">
      <c r="A708">
        <v>23201113</v>
      </c>
      <c r="B708" t="s">
        <v>282</v>
      </c>
      <c r="C708" s="23">
        <v>7484.44</v>
      </c>
    </row>
    <row r="709" spans="1:3">
      <c r="A709">
        <v>23201153</v>
      </c>
      <c r="B709" t="s">
        <v>1601</v>
      </c>
      <c r="C709" s="23">
        <v>2256</v>
      </c>
    </row>
    <row r="710" spans="1:3">
      <c r="A710">
        <v>23201163</v>
      </c>
      <c r="B710" t="s">
        <v>1602</v>
      </c>
      <c r="C710" s="23">
        <v>-7274.88</v>
      </c>
    </row>
    <row r="711" spans="1:3">
      <c r="A711">
        <v>23201173</v>
      </c>
      <c r="B711" t="s">
        <v>238</v>
      </c>
      <c r="C711" s="23">
        <v>13231.47</v>
      </c>
    </row>
    <row r="712" spans="1:3">
      <c r="A712">
        <v>23201193</v>
      </c>
      <c r="B712" t="s">
        <v>1603</v>
      </c>
      <c r="C712" s="23">
        <v>-18771.7</v>
      </c>
    </row>
    <row r="713" spans="1:3">
      <c r="A713">
        <v>23201203</v>
      </c>
      <c r="B713" t="s">
        <v>1604</v>
      </c>
      <c r="C713" s="23">
        <v>-3301.36</v>
      </c>
    </row>
    <row r="714" spans="1:3">
      <c r="A714">
        <v>23202173</v>
      </c>
      <c r="B714" t="s">
        <v>189</v>
      </c>
      <c r="C714">
        <v>-142.49</v>
      </c>
    </row>
    <row r="715" spans="1:3">
      <c r="A715">
        <v>23202183</v>
      </c>
      <c r="B715" t="s">
        <v>642</v>
      </c>
      <c r="C715" s="23">
        <v>-135429.62</v>
      </c>
    </row>
    <row r="716" spans="1:3">
      <c r="A716">
        <v>23300043</v>
      </c>
      <c r="B716" t="s">
        <v>520</v>
      </c>
      <c r="C716" s="23">
        <v>-28932785.219999999</v>
      </c>
    </row>
    <row r="717" spans="1:3">
      <c r="A717">
        <v>23500003</v>
      </c>
      <c r="B717" t="s">
        <v>1620</v>
      </c>
      <c r="C717" s="23">
        <v>-21759809.739999998</v>
      </c>
    </row>
    <row r="718" spans="1:3">
      <c r="A718">
        <v>23500011</v>
      </c>
      <c r="B718" t="s">
        <v>498</v>
      </c>
      <c r="C718" s="23">
        <v>-4662953.8099999996</v>
      </c>
    </row>
    <row r="719" spans="1:3">
      <c r="A719">
        <v>23600021</v>
      </c>
      <c r="B719" t="s">
        <v>1395</v>
      </c>
      <c r="C719" s="23">
        <v>-4844992.41</v>
      </c>
    </row>
    <row r="720" spans="1:3">
      <c r="A720">
        <v>23600022</v>
      </c>
      <c r="B720" t="s">
        <v>1396</v>
      </c>
      <c r="C720" s="23">
        <v>-2412007.73</v>
      </c>
    </row>
    <row r="721" spans="1:3">
      <c r="A721">
        <v>23600063</v>
      </c>
      <c r="B721" t="s">
        <v>475</v>
      </c>
      <c r="C721">
        <v>-88.15</v>
      </c>
    </row>
    <row r="722" spans="1:3">
      <c r="A722">
        <v>23600093</v>
      </c>
      <c r="B722" t="s">
        <v>153</v>
      </c>
      <c r="C722">
        <v>-439.29</v>
      </c>
    </row>
    <row r="723" spans="1:3">
      <c r="A723">
        <v>23600201</v>
      </c>
      <c r="B723" t="s">
        <v>231</v>
      </c>
      <c r="C723" s="23">
        <v>-50884489.25</v>
      </c>
    </row>
    <row r="724" spans="1:3">
      <c r="A724">
        <v>23600211</v>
      </c>
      <c r="B724" t="s">
        <v>232</v>
      </c>
      <c r="C724" s="23">
        <v>-5912495.8899999997</v>
      </c>
    </row>
    <row r="725" spans="1:3">
      <c r="A725">
        <v>23600213</v>
      </c>
      <c r="B725" t="s">
        <v>991</v>
      </c>
      <c r="C725" s="23">
        <v>-170178.89</v>
      </c>
    </row>
    <row r="726" spans="1:3">
      <c r="A726">
        <v>23600221</v>
      </c>
      <c r="B726" t="s">
        <v>348</v>
      </c>
      <c r="C726" s="23">
        <v>251038.71</v>
      </c>
    </row>
    <row r="727" spans="1:3">
      <c r="A727">
        <v>23600232</v>
      </c>
      <c r="B727" t="s">
        <v>233</v>
      </c>
      <c r="C727" s="23">
        <v>-23722363.699999999</v>
      </c>
    </row>
    <row r="728" spans="1:3">
      <c r="A728">
        <v>23600351</v>
      </c>
      <c r="B728" t="s">
        <v>898</v>
      </c>
      <c r="C728" s="23">
        <v>-6475453.1600000001</v>
      </c>
    </row>
    <row r="729" spans="1:3">
      <c r="A729">
        <v>23600391</v>
      </c>
      <c r="B729" t="s">
        <v>369</v>
      </c>
      <c r="C729" s="23">
        <v>-128710.56</v>
      </c>
    </row>
    <row r="730" spans="1:3">
      <c r="A730">
        <v>23600421</v>
      </c>
      <c r="B730" t="s">
        <v>1576</v>
      </c>
      <c r="C730">
        <v>-11.61</v>
      </c>
    </row>
    <row r="731" spans="1:3">
      <c r="A731">
        <v>23600471</v>
      </c>
      <c r="B731" t="s">
        <v>986</v>
      </c>
      <c r="C731" s="23">
        <v>-6761110.8499999996</v>
      </c>
    </row>
    <row r="732" spans="1:3">
      <c r="A732">
        <v>23600552</v>
      </c>
      <c r="B732" t="s">
        <v>986</v>
      </c>
      <c r="C732" s="23">
        <v>-5186005.7699999996</v>
      </c>
    </row>
    <row r="733" spans="1:3">
      <c r="A733">
        <v>23600602</v>
      </c>
      <c r="B733" t="s">
        <v>987</v>
      </c>
      <c r="C733" s="23">
        <v>-5977229.1600000001</v>
      </c>
    </row>
    <row r="734" spans="1:3">
      <c r="A734">
        <v>23601003</v>
      </c>
      <c r="B734" t="s">
        <v>935</v>
      </c>
      <c r="C734" s="23">
        <v>-133068.89000000001</v>
      </c>
    </row>
    <row r="735" spans="1:3">
      <c r="A735">
        <v>23601013</v>
      </c>
      <c r="B735" t="s">
        <v>1397</v>
      </c>
      <c r="C735" s="23">
        <v>-59103.34</v>
      </c>
    </row>
    <row r="736" spans="1:3">
      <c r="A736">
        <v>23601023</v>
      </c>
      <c r="B736" t="s">
        <v>334</v>
      </c>
      <c r="C736" s="23">
        <v>-9598.17</v>
      </c>
    </row>
    <row r="737" spans="1:3">
      <c r="A737">
        <v>23601043</v>
      </c>
      <c r="B737" t="s">
        <v>992</v>
      </c>
      <c r="C737" s="23">
        <v>-96719.47</v>
      </c>
    </row>
    <row r="738" spans="1:3">
      <c r="A738">
        <v>23700323</v>
      </c>
      <c r="B738" t="s">
        <v>923</v>
      </c>
      <c r="C738" s="23">
        <v>-91875</v>
      </c>
    </row>
    <row r="739" spans="1:3">
      <c r="A739">
        <v>23700333</v>
      </c>
      <c r="B739" t="s">
        <v>924</v>
      </c>
      <c r="C739" s="23">
        <v>-18400.16</v>
      </c>
    </row>
    <row r="740" spans="1:3">
      <c r="A740">
        <v>23700363</v>
      </c>
      <c r="B740" t="s">
        <v>925</v>
      </c>
      <c r="C740" s="23">
        <v>-134062.5</v>
      </c>
    </row>
    <row r="741" spans="1:3">
      <c r="A741">
        <v>23700383</v>
      </c>
      <c r="B741" t="s">
        <v>88</v>
      </c>
      <c r="C741" s="23">
        <v>-18000</v>
      </c>
    </row>
    <row r="742" spans="1:3">
      <c r="A742">
        <v>23700713</v>
      </c>
      <c r="B742" t="s">
        <v>596</v>
      </c>
      <c r="C742" s="23">
        <v>-67450.850000000006</v>
      </c>
    </row>
    <row r="743" spans="1:3">
      <c r="A743">
        <v>23700813</v>
      </c>
      <c r="B743" t="s">
        <v>180</v>
      </c>
      <c r="C743" s="23">
        <v>-2041666.49</v>
      </c>
    </row>
    <row r="744" spans="1:3">
      <c r="A744">
        <v>23700823</v>
      </c>
      <c r="B744" t="s">
        <v>48</v>
      </c>
      <c r="C744" s="23">
        <v>-5054999.82</v>
      </c>
    </row>
    <row r="745" spans="1:3">
      <c r="A745">
        <v>23700841</v>
      </c>
      <c r="B745" t="s">
        <v>648</v>
      </c>
      <c r="C745" s="23">
        <v>-256815.09</v>
      </c>
    </row>
    <row r="746" spans="1:3">
      <c r="A746">
        <v>23700873</v>
      </c>
      <c r="B746" t="s">
        <v>1029</v>
      </c>
      <c r="C746" s="23">
        <v>-7897500</v>
      </c>
    </row>
    <row r="747" spans="1:3">
      <c r="A747">
        <v>23700963</v>
      </c>
      <c r="B747" t="s">
        <v>1050</v>
      </c>
      <c r="C747" s="23">
        <v>-2322660.0099999998</v>
      </c>
    </row>
    <row r="748" spans="1:3">
      <c r="A748">
        <v>23700973</v>
      </c>
      <c r="B748" t="s">
        <v>1051</v>
      </c>
      <c r="C748" s="23">
        <v>-796875</v>
      </c>
    </row>
    <row r="749" spans="1:3">
      <c r="A749">
        <v>23700993</v>
      </c>
      <c r="B749" t="s">
        <v>936</v>
      </c>
      <c r="C749" s="23">
        <v>-2598500</v>
      </c>
    </row>
    <row r="750" spans="1:3">
      <c r="A750">
        <v>23701013</v>
      </c>
      <c r="B750" t="s">
        <v>521</v>
      </c>
      <c r="C750" s="23">
        <v>-17975.259999999998</v>
      </c>
    </row>
    <row r="751" spans="1:3">
      <c r="A751">
        <v>23701023</v>
      </c>
      <c r="B751" t="s">
        <v>522</v>
      </c>
      <c r="C751" s="23">
        <v>-2147304.48</v>
      </c>
    </row>
    <row r="752" spans="1:3">
      <c r="A752">
        <v>23701033</v>
      </c>
      <c r="B752" t="s">
        <v>1015</v>
      </c>
      <c r="C752" s="23">
        <v>-7110533.3300000001</v>
      </c>
    </row>
    <row r="753" spans="1:3">
      <c r="A753">
        <v>23701053</v>
      </c>
      <c r="B753" t="s">
        <v>1037</v>
      </c>
      <c r="C753" s="23">
        <v>-2905833.46</v>
      </c>
    </row>
    <row r="754" spans="1:3">
      <c r="A754">
        <v>23701063</v>
      </c>
      <c r="B754" t="s">
        <v>1059</v>
      </c>
      <c r="C754" s="23">
        <v>-101560.79</v>
      </c>
    </row>
    <row r="755" spans="1:3">
      <c r="A755">
        <v>23701113</v>
      </c>
      <c r="B755" t="s">
        <v>209</v>
      </c>
      <c r="C755" s="23">
        <v>-6716500</v>
      </c>
    </row>
    <row r="756" spans="1:3">
      <c r="A756">
        <v>23701123</v>
      </c>
      <c r="B756" t="s">
        <v>1158</v>
      </c>
      <c r="C756" s="23">
        <v>-7167288.29</v>
      </c>
    </row>
    <row r="757" spans="1:3">
      <c r="A757">
        <v>23701133</v>
      </c>
      <c r="B757" t="s">
        <v>1154</v>
      </c>
      <c r="C757" s="23">
        <v>-640444.25</v>
      </c>
    </row>
    <row r="758" spans="1:3">
      <c r="A758">
        <v>23701143</v>
      </c>
      <c r="B758" t="s">
        <v>1222</v>
      </c>
      <c r="C758" s="23">
        <v>-5027216.66</v>
      </c>
    </row>
    <row r="759" spans="1:3">
      <c r="A759">
        <v>23701153</v>
      </c>
      <c r="B759" t="s">
        <v>1319</v>
      </c>
      <c r="C759" s="23">
        <v>-2340166.67</v>
      </c>
    </row>
    <row r="760" spans="1:3">
      <c r="A760">
        <v>23701163</v>
      </c>
      <c r="B760" t="s">
        <v>1320</v>
      </c>
      <c r="C760" s="23">
        <v>-446500</v>
      </c>
    </row>
    <row r="761" spans="1:3">
      <c r="A761">
        <v>23701173</v>
      </c>
      <c r="B761" t="s">
        <v>1628</v>
      </c>
      <c r="C761" s="23">
        <v>-25460.81</v>
      </c>
    </row>
    <row r="762" spans="1:3">
      <c r="A762">
        <v>23701183</v>
      </c>
      <c r="B762" t="s">
        <v>1659</v>
      </c>
      <c r="C762" s="23">
        <v>-2264974.83</v>
      </c>
    </row>
    <row r="763" spans="1:3">
      <c r="A763">
        <v>23701193</v>
      </c>
      <c r="B763" t="s">
        <v>1660</v>
      </c>
      <c r="C763" s="23">
        <v>-392600</v>
      </c>
    </row>
    <row r="764" spans="1:3">
      <c r="A764">
        <v>24100043</v>
      </c>
      <c r="B764" t="s">
        <v>817</v>
      </c>
      <c r="C764">
        <v>-439.29</v>
      </c>
    </row>
    <row r="765" spans="1:3">
      <c r="A765">
        <v>24100063</v>
      </c>
      <c r="B765" t="s">
        <v>1030</v>
      </c>
      <c r="C765" s="23">
        <v>3767.69</v>
      </c>
    </row>
    <row r="766" spans="1:3">
      <c r="A766">
        <v>24100143</v>
      </c>
      <c r="B766" t="s">
        <v>302</v>
      </c>
      <c r="C766" s="23">
        <v>-1435.57</v>
      </c>
    </row>
    <row r="767" spans="1:3">
      <c r="A767">
        <v>24100173</v>
      </c>
      <c r="B767" t="s">
        <v>1030</v>
      </c>
      <c r="C767" s="23">
        <v>-35591.61</v>
      </c>
    </row>
    <row r="768" spans="1:3">
      <c r="A768">
        <v>24100212</v>
      </c>
      <c r="B768" t="s">
        <v>611</v>
      </c>
      <c r="C768" s="23">
        <v>-1448981.04</v>
      </c>
    </row>
    <row r="769" spans="1:3">
      <c r="A769">
        <v>24200011</v>
      </c>
      <c r="B769" t="s">
        <v>1357</v>
      </c>
      <c r="C769" s="23">
        <v>-59525.65</v>
      </c>
    </row>
    <row r="770" spans="1:3">
      <c r="A770">
        <v>24200041</v>
      </c>
      <c r="B770" t="s">
        <v>624</v>
      </c>
      <c r="C770" s="23">
        <v>-459978</v>
      </c>
    </row>
    <row r="771" spans="1:3">
      <c r="A771">
        <v>24200061</v>
      </c>
      <c r="B771" t="s">
        <v>1606</v>
      </c>
      <c r="C771" s="23">
        <v>-1084685.08</v>
      </c>
    </row>
    <row r="772" spans="1:3">
      <c r="A772">
        <v>24200071</v>
      </c>
      <c r="B772" t="s">
        <v>1968</v>
      </c>
      <c r="C772" s="23">
        <v>-34267.199999999997</v>
      </c>
    </row>
    <row r="773" spans="1:3">
      <c r="A773">
        <v>24200103</v>
      </c>
      <c r="B773" t="s">
        <v>1509</v>
      </c>
      <c r="C773" s="23">
        <v>-25000</v>
      </c>
    </row>
    <row r="774" spans="1:3">
      <c r="A774">
        <v>24200451</v>
      </c>
      <c r="B774" t="s">
        <v>1205</v>
      </c>
      <c r="C774" s="23">
        <v>-2663990.85</v>
      </c>
    </row>
    <row r="775" spans="1:3">
      <c r="A775">
        <v>24200461</v>
      </c>
      <c r="B775" t="s">
        <v>1528</v>
      </c>
      <c r="C775" s="23">
        <v>-18950534.41</v>
      </c>
    </row>
    <row r="776" spans="1:3">
      <c r="A776">
        <v>24200511</v>
      </c>
      <c r="B776" t="s">
        <v>551</v>
      </c>
      <c r="C776" s="23">
        <v>-4584905.24</v>
      </c>
    </row>
    <row r="777" spans="1:3">
      <c r="A777">
        <v>24200521</v>
      </c>
      <c r="B777" t="s">
        <v>1731</v>
      </c>
      <c r="C777" s="23">
        <v>-323596.15999999997</v>
      </c>
    </row>
    <row r="778" spans="1:3">
      <c r="A778">
        <v>24200541</v>
      </c>
      <c r="B778" t="s">
        <v>660</v>
      </c>
      <c r="C778" s="23">
        <v>-93344.04</v>
      </c>
    </row>
    <row r="779" spans="1:3">
      <c r="A779">
        <v>24200551</v>
      </c>
      <c r="B779" t="s">
        <v>15</v>
      </c>
      <c r="C779" s="23">
        <v>-93344.04</v>
      </c>
    </row>
    <row r="780" spans="1:3">
      <c r="A780">
        <v>24200561</v>
      </c>
      <c r="B780" t="s">
        <v>424</v>
      </c>
      <c r="C780" s="23">
        <v>-15962.4</v>
      </c>
    </row>
    <row r="781" spans="1:3">
      <c r="A781">
        <v>24200571</v>
      </c>
      <c r="B781" t="s">
        <v>190</v>
      </c>
      <c r="C781" s="23">
        <v>-15962.4</v>
      </c>
    </row>
    <row r="782" spans="1:3">
      <c r="A782">
        <v>24200611</v>
      </c>
      <c r="B782" t="s">
        <v>1188</v>
      </c>
      <c r="C782" s="23">
        <v>-229666.68</v>
      </c>
    </row>
    <row r="783" spans="1:3">
      <c r="A783">
        <v>24200622</v>
      </c>
      <c r="B783" t="s">
        <v>391</v>
      </c>
      <c r="C783" s="23">
        <v>-2295859.88</v>
      </c>
    </row>
    <row r="784" spans="1:3">
      <c r="A784">
        <v>24200633</v>
      </c>
      <c r="B784" t="s">
        <v>1841</v>
      </c>
      <c r="C784" s="23">
        <v>-2243459.64</v>
      </c>
    </row>
    <row r="785" spans="1:3">
      <c r="A785">
        <v>24200651</v>
      </c>
      <c r="B785" t="s">
        <v>721</v>
      </c>
      <c r="C785" s="23">
        <v>-7750</v>
      </c>
    </row>
    <row r="786" spans="1:3">
      <c r="A786">
        <v>24200653</v>
      </c>
      <c r="B786" t="s">
        <v>928</v>
      </c>
      <c r="C786" s="23">
        <v>-1218264.8899999999</v>
      </c>
    </row>
    <row r="787" spans="1:3">
      <c r="A787">
        <v>24200661</v>
      </c>
      <c r="B787" t="s">
        <v>722</v>
      </c>
      <c r="C787" s="23">
        <v>-346058.5</v>
      </c>
    </row>
    <row r="788" spans="1:3">
      <c r="A788">
        <v>24200671</v>
      </c>
      <c r="B788" t="s">
        <v>723</v>
      </c>
      <c r="C788" s="23">
        <v>-102489.5</v>
      </c>
    </row>
    <row r="789" spans="1:3">
      <c r="A789">
        <v>24200681</v>
      </c>
      <c r="B789" t="s">
        <v>724</v>
      </c>
      <c r="C789" s="23">
        <v>-102489.5</v>
      </c>
    </row>
    <row r="790" spans="1:3">
      <c r="A790">
        <v>24200811</v>
      </c>
      <c r="B790" t="s">
        <v>558</v>
      </c>
      <c r="C790" s="23">
        <v>-150302</v>
      </c>
    </row>
    <row r="791" spans="1:3">
      <c r="A791">
        <v>24200821</v>
      </c>
      <c r="B791" t="s">
        <v>559</v>
      </c>
      <c r="C791" s="23">
        <v>-150270</v>
      </c>
    </row>
    <row r="792" spans="1:3">
      <c r="A792">
        <v>24200831</v>
      </c>
      <c r="B792" t="s">
        <v>560</v>
      </c>
      <c r="C792" s="23">
        <v>-76272.2</v>
      </c>
    </row>
    <row r="793" spans="1:3">
      <c r="A793">
        <v>24200841</v>
      </c>
      <c r="B793" t="s">
        <v>1122</v>
      </c>
      <c r="C793" s="23">
        <v>-323168.90000000002</v>
      </c>
    </row>
    <row r="794" spans="1:3">
      <c r="A794">
        <v>24200851</v>
      </c>
      <c r="B794" t="s">
        <v>766</v>
      </c>
      <c r="C794" s="23">
        <v>-250742</v>
      </c>
    </row>
    <row r="795" spans="1:3">
      <c r="A795">
        <v>24200871</v>
      </c>
      <c r="B795" t="s">
        <v>1220</v>
      </c>
      <c r="C795" s="23">
        <v>-99037.36</v>
      </c>
    </row>
    <row r="796" spans="1:3">
      <c r="A796">
        <v>24200881</v>
      </c>
      <c r="B796" t="s">
        <v>1471</v>
      </c>
      <c r="C796" s="23">
        <v>-194202</v>
      </c>
    </row>
    <row r="797" spans="1:3">
      <c r="A797">
        <v>24200891</v>
      </c>
      <c r="B797" t="s">
        <v>1193</v>
      </c>
      <c r="C797" s="23">
        <v>-67624.100000000006</v>
      </c>
    </row>
    <row r="798" spans="1:3">
      <c r="A798">
        <v>24200901</v>
      </c>
      <c r="B798" t="s">
        <v>1304</v>
      </c>
      <c r="C798" s="23">
        <v>-163563</v>
      </c>
    </row>
    <row r="799" spans="1:3">
      <c r="A799">
        <v>24200911</v>
      </c>
      <c r="B799" t="s">
        <v>1194</v>
      </c>
      <c r="C799" s="23">
        <v>-16724.07</v>
      </c>
    </row>
    <row r="800" spans="1:3">
      <c r="A800">
        <v>24200921</v>
      </c>
      <c r="B800" t="s">
        <v>557</v>
      </c>
      <c r="C800" s="23">
        <v>-2557282.2400000002</v>
      </c>
    </row>
    <row r="801" spans="1:3">
      <c r="A801">
        <v>24200931</v>
      </c>
      <c r="B801" t="s">
        <v>561</v>
      </c>
      <c r="C801" s="23">
        <v>-354020.7</v>
      </c>
    </row>
    <row r="802" spans="1:3">
      <c r="A802">
        <v>24200941</v>
      </c>
      <c r="B802" t="s">
        <v>1497</v>
      </c>
      <c r="C802" s="23">
        <v>-67986</v>
      </c>
    </row>
    <row r="803" spans="1:3">
      <c r="A803">
        <v>24200951</v>
      </c>
      <c r="B803" t="s">
        <v>1307</v>
      </c>
      <c r="C803" s="23">
        <v>-201753.7</v>
      </c>
    </row>
    <row r="804" spans="1:3">
      <c r="A804">
        <v>24200961</v>
      </c>
      <c r="B804" t="s">
        <v>1305</v>
      </c>
      <c r="C804" s="23">
        <v>-1820597.39</v>
      </c>
    </row>
    <row r="805" spans="1:3">
      <c r="A805">
        <v>24200971</v>
      </c>
      <c r="B805" t="s">
        <v>562</v>
      </c>
      <c r="C805" s="23">
        <v>-101346.71</v>
      </c>
    </row>
    <row r="806" spans="1:3">
      <c r="A806">
        <v>24200991</v>
      </c>
      <c r="B806" t="s">
        <v>1363</v>
      </c>
      <c r="C806" s="23">
        <v>-1341.25</v>
      </c>
    </row>
    <row r="807" spans="1:3">
      <c r="A807">
        <v>24201031</v>
      </c>
      <c r="B807" t="s">
        <v>1472</v>
      </c>
      <c r="C807" s="23">
        <v>-91356.08</v>
      </c>
    </row>
    <row r="808" spans="1:3">
      <c r="A808">
        <v>24201041</v>
      </c>
      <c r="B808" t="s">
        <v>1473</v>
      </c>
      <c r="C808" s="23">
        <v>-16944</v>
      </c>
    </row>
    <row r="809" spans="1:3">
      <c r="A809">
        <v>24300013</v>
      </c>
      <c r="B809" t="s">
        <v>1251</v>
      </c>
      <c r="C809" s="23">
        <v>-7578087.7199999997</v>
      </c>
    </row>
    <row r="810" spans="1:3">
      <c r="A810">
        <v>24400001</v>
      </c>
      <c r="B810" t="s">
        <v>1484</v>
      </c>
      <c r="C810" s="23">
        <v>-76333690.400000006</v>
      </c>
    </row>
    <row r="811" spans="1:3">
      <c r="A811">
        <v>24400002</v>
      </c>
      <c r="B811" t="s">
        <v>1485</v>
      </c>
      <c r="C811" s="23">
        <v>-71917274.170000002</v>
      </c>
    </row>
    <row r="812" spans="1:3">
      <c r="A812">
        <v>24400011</v>
      </c>
      <c r="B812" t="s">
        <v>1486</v>
      </c>
      <c r="C812" s="23">
        <v>-42204468.299999997</v>
      </c>
    </row>
    <row r="813" spans="1:3">
      <c r="A813">
        <v>24400012</v>
      </c>
      <c r="B813" t="s">
        <v>1487</v>
      </c>
      <c r="C813" s="23">
        <v>-24726466.510000002</v>
      </c>
    </row>
    <row r="814" spans="1:3">
      <c r="A814">
        <v>24500111</v>
      </c>
      <c r="B814" t="s">
        <v>1392</v>
      </c>
      <c r="C814" s="23">
        <v>-646492.22</v>
      </c>
    </row>
    <row r="815" spans="1:3">
      <c r="A815">
        <v>25200121</v>
      </c>
      <c r="B815" t="s">
        <v>1018</v>
      </c>
      <c r="C815" s="23">
        <v>-135739.34</v>
      </c>
    </row>
    <row r="816" spans="1:3">
      <c r="A816">
        <v>25200152</v>
      </c>
      <c r="B816" t="s">
        <v>649</v>
      </c>
      <c r="C816" s="23">
        <v>-107354.9</v>
      </c>
    </row>
    <row r="817" spans="1:3">
      <c r="A817">
        <v>25200161</v>
      </c>
      <c r="B817" t="s">
        <v>18</v>
      </c>
      <c r="C817" s="23">
        <v>-5281073.74</v>
      </c>
    </row>
    <row r="818" spans="1:3">
      <c r="A818">
        <v>25200171</v>
      </c>
      <c r="B818" t="s">
        <v>19</v>
      </c>
      <c r="C818" s="23">
        <v>-11603259.93</v>
      </c>
    </row>
    <row r="819" spans="1:3">
      <c r="A819">
        <v>25200181</v>
      </c>
      <c r="B819" t="s">
        <v>652</v>
      </c>
      <c r="C819" s="23">
        <v>-24378529.41</v>
      </c>
    </row>
    <row r="820" spans="1:3">
      <c r="A820">
        <v>25200202</v>
      </c>
      <c r="B820" t="s">
        <v>702</v>
      </c>
      <c r="C820" s="23">
        <v>-17661578.140000001</v>
      </c>
    </row>
    <row r="821" spans="1:3">
      <c r="A821">
        <v>25200222</v>
      </c>
      <c r="B821" t="s">
        <v>703</v>
      </c>
      <c r="C821" s="23">
        <v>-946300</v>
      </c>
    </row>
    <row r="822" spans="1:3">
      <c r="A822">
        <v>25200262</v>
      </c>
      <c r="B822" t="s">
        <v>582</v>
      </c>
      <c r="C822" s="23">
        <v>-39367.31</v>
      </c>
    </row>
    <row r="823" spans="1:3">
      <c r="A823">
        <v>25300001</v>
      </c>
      <c r="B823" t="s">
        <v>292</v>
      </c>
      <c r="C823" s="23">
        <v>-113070.83</v>
      </c>
    </row>
    <row r="824" spans="1:3">
      <c r="A824">
        <v>25300011</v>
      </c>
      <c r="B824" t="s">
        <v>539</v>
      </c>
      <c r="C824" s="23">
        <v>-6901</v>
      </c>
    </row>
    <row r="825" spans="1:3">
      <c r="A825">
        <v>25300033</v>
      </c>
      <c r="B825" t="s">
        <v>150</v>
      </c>
      <c r="C825" s="23">
        <v>-11089143.539999999</v>
      </c>
    </row>
    <row r="826" spans="1:3">
      <c r="A826">
        <v>25300071</v>
      </c>
      <c r="B826" t="s">
        <v>1179</v>
      </c>
      <c r="C826" s="23">
        <v>-148806897</v>
      </c>
    </row>
    <row r="827" spans="1:3">
      <c r="A827">
        <v>25300081</v>
      </c>
      <c r="B827" t="s">
        <v>1681</v>
      </c>
      <c r="C827" s="23">
        <v>-1000</v>
      </c>
    </row>
    <row r="828" spans="1:3">
      <c r="A828">
        <v>25300091</v>
      </c>
      <c r="B828" t="s">
        <v>1652</v>
      </c>
      <c r="C828" s="23">
        <v>-3265634.34</v>
      </c>
    </row>
    <row r="829" spans="1:3">
      <c r="A829">
        <v>25300121</v>
      </c>
      <c r="B829" t="s">
        <v>1696</v>
      </c>
      <c r="C829" s="23">
        <v>-821119.98</v>
      </c>
    </row>
    <row r="830" spans="1:3">
      <c r="A830">
        <v>25300141</v>
      </c>
      <c r="B830" t="s">
        <v>388</v>
      </c>
      <c r="C830" s="23">
        <v>-2552926.11</v>
      </c>
    </row>
    <row r="831" spans="1:3">
      <c r="A831">
        <v>25300151</v>
      </c>
      <c r="B831" t="s">
        <v>643</v>
      </c>
      <c r="C831" s="23">
        <v>-8987227.6300000008</v>
      </c>
    </row>
    <row r="832" spans="1:3">
      <c r="A832">
        <v>25300153</v>
      </c>
      <c r="B832" t="s">
        <v>1510</v>
      </c>
      <c r="C832" s="23">
        <v>-125000</v>
      </c>
    </row>
    <row r="833" spans="1:3">
      <c r="A833">
        <v>25300161</v>
      </c>
      <c r="B833" t="s">
        <v>175</v>
      </c>
      <c r="C833" s="23">
        <v>-311290.52</v>
      </c>
    </row>
    <row r="834" spans="1:3">
      <c r="A834">
        <v>25300181</v>
      </c>
      <c r="B834" t="s">
        <v>1175</v>
      </c>
      <c r="C834" s="23">
        <v>-4465089.08</v>
      </c>
    </row>
    <row r="835" spans="1:3">
      <c r="A835">
        <v>25300201</v>
      </c>
      <c r="B835" t="s">
        <v>1176</v>
      </c>
      <c r="C835" s="23">
        <v>-6155953</v>
      </c>
    </row>
    <row r="836" spans="1:3">
      <c r="A836">
        <v>25300212</v>
      </c>
      <c r="B836" t="s">
        <v>491</v>
      </c>
      <c r="C836" s="23">
        <v>-131942.65</v>
      </c>
    </row>
    <row r="837" spans="1:3">
      <c r="A837">
        <v>25300271</v>
      </c>
      <c r="B837" t="s">
        <v>1373</v>
      </c>
      <c r="C837" s="23">
        <v>-1864950.92</v>
      </c>
    </row>
    <row r="838" spans="1:3">
      <c r="A838">
        <v>25300281</v>
      </c>
      <c r="B838" t="s">
        <v>1456</v>
      </c>
      <c r="C838" s="23">
        <v>-502860</v>
      </c>
    </row>
    <row r="839" spans="1:3">
      <c r="A839">
        <v>25300293</v>
      </c>
      <c r="B839" t="s">
        <v>829</v>
      </c>
      <c r="C839" s="23">
        <v>-7510837</v>
      </c>
    </row>
    <row r="840" spans="1:3">
      <c r="A840">
        <v>25300323</v>
      </c>
      <c r="B840" t="s">
        <v>681</v>
      </c>
      <c r="C840" s="23">
        <v>-66976.45</v>
      </c>
    </row>
    <row r="841" spans="1:3">
      <c r="A841">
        <v>25300343</v>
      </c>
      <c r="B841" t="s">
        <v>1733</v>
      </c>
      <c r="C841" s="23">
        <v>-4143508.4</v>
      </c>
    </row>
    <row r="842" spans="1:3">
      <c r="A842">
        <v>25300353</v>
      </c>
      <c r="B842" t="s">
        <v>993</v>
      </c>
      <c r="C842" s="23">
        <v>-6851742.3799999999</v>
      </c>
    </row>
    <row r="843" spans="1:3">
      <c r="A843">
        <v>25300363</v>
      </c>
      <c r="B843" t="s">
        <v>946</v>
      </c>
      <c r="C843" s="23">
        <v>-2275248.48</v>
      </c>
    </row>
    <row r="844" spans="1:3">
      <c r="A844">
        <v>25300371</v>
      </c>
      <c r="B844" t="s">
        <v>912</v>
      </c>
      <c r="C844" s="23">
        <v>-1770343.31</v>
      </c>
    </row>
    <row r="845" spans="1:3">
      <c r="A845">
        <v>25300413</v>
      </c>
      <c r="B845" t="s">
        <v>468</v>
      </c>
      <c r="C845" s="23">
        <v>-851092.1</v>
      </c>
    </row>
    <row r="846" spans="1:3">
      <c r="A846">
        <v>25300443</v>
      </c>
      <c r="B846" t="s">
        <v>1215</v>
      </c>
      <c r="C846" s="23">
        <v>-883805</v>
      </c>
    </row>
    <row r="847" spans="1:3">
      <c r="A847">
        <v>25300503</v>
      </c>
      <c r="B847" t="s">
        <v>197</v>
      </c>
      <c r="C847" s="23">
        <v>-1287.75</v>
      </c>
    </row>
    <row r="848" spans="1:3">
      <c r="A848">
        <v>25300521</v>
      </c>
      <c r="B848" t="s">
        <v>1770</v>
      </c>
      <c r="C848" s="23">
        <v>-160000</v>
      </c>
    </row>
    <row r="849" spans="1:3">
      <c r="A849">
        <v>25300541</v>
      </c>
      <c r="B849" t="s">
        <v>455</v>
      </c>
      <c r="C849" s="23">
        <v>-22735927.309999999</v>
      </c>
    </row>
    <row r="850" spans="1:3">
      <c r="A850">
        <v>25300553</v>
      </c>
      <c r="B850" t="s">
        <v>1732</v>
      </c>
      <c r="C850" s="23">
        <v>-5827.93</v>
      </c>
    </row>
    <row r="851" spans="1:3">
      <c r="A851">
        <v>25300561</v>
      </c>
      <c r="B851" t="s">
        <v>1041</v>
      </c>
      <c r="C851" s="23">
        <v>-9202476</v>
      </c>
    </row>
    <row r="852" spans="1:3">
      <c r="A852">
        <v>25300563</v>
      </c>
      <c r="B852" t="s">
        <v>1174</v>
      </c>
      <c r="C852" s="23">
        <v>-30001.91</v>
      </c>
    </row>
    <row r="853" spans="1:3">
      <c r="A853">
        <v>25300581</v>
      </c>
      <c r="B853" t="s">
        <v>359</v>
      </c>
      <c r="C853" s="23">
        <v>-4536636.9400000004</v>
      </c>
    </row>
    <row r="854" spans="1:3">
      <c r="A854">
        <v>25300582</v>
      </c>
      <c r="B854" t="s">
        <v>359</v>
      </c>
      <c r="C854" s="23">
        <v>-1916881.14</v>
      </c>
    </row>
    <row r="855" spans="1:3">
      <c r="A855">
        <v>25300591</v>
      </c>
      <c r="B855" t="s">
        <v>360</v>
      </c>
      <c r="C855" s="23">
        <v>4536636.9400000004</v>
      </c>
    </row>
    <row r="856" spans="1:3">
      <c r="A856">
        <v>25300592</v>
      </c>
      <c r="B856" t="s">
        <v>360</v>
      </c>
      <c r="C856" s="23">
        <v>1916881.14</v>
      </c>
    </row>
    <row r="857" spans="1:3">
      <c r="A857">
        <v>25300611</v>
      </c>
      <c r="B857" t="s">
        <v>725</v>
      </c>
      <c r="C857" s="23">
        <v>-61576956.729999997</v>
      </c>
    </row>
    <row r="858" spans="1:3">
      <c r="A858">
        <v>25300621</v>
      </c>
      <c r="B858" t="s">
        <v>740</v>
      </c>
      <c r="C858" s="23">
        <v>-9011880.0800000001</v>
      </c>
    </row>
    <row r="859" spans="1:3">
      <c r="A859">
        <v>25300641</v>
      </c>
      <c r="B859" t="s">
        <v>1265</v>
      </c>
      <c r="C859" s="23">
        <v>-958117.07</v>
      </c>
    </row>
    <row r="860" spans="1:3">
      <c r="A860">
        <v>25300642</v>
      </c>
      <c r="B860" t="s">
        <v>1265</v>
      </c>
      <c r="C860" s="23">
        <v>-642882.89</v>
      </c>
    </row>
    <row r="861" spans="1:3">
      <c r="A861">
        <v>25300663</v>
      </c>
      <c r="B861" t="s">
        <v>1467</v>
      </c>
      <c r="C861" s="23">
        <v>-125284.64</v>
      </c>
    </row>
    <row r="862" spans="1:3">
      <c r="A862">
        <v>25300721</v>
      </c>
      <c r="B862" t="s">
        <v>1900</v>
      </c>
      <c r="C862" s="23">
        <v>-554201.51</v>
      </c>
    </row>
    <row r="863" spans="1:3">
      <c r="A863">
        <v>25300731</v>
      </c>
      <c r="B863" t="s">
        <v>1980</v>
      </c>
      <c r="C863" s="23">
        <v>-15154.75</v>
      </c>
    </row>
    <row r="864" spans="1:3">
      <c r="A864">
        <v>25300732</v>
      </c>
      <c r="B864" t="s">
        <v>1984</v>
      </c>
      <c r="C864" s="23">
        <v>-1500</v>
      </c>
    </row>
    <row r="865" spans="1:3">
      <c r="A865">
        <v>25300733</v>
      </c>
      <c r="B865" t="s">
        <v>1981</v>
      </c>
      <c r="C865" s="23">
        <v>-50468.17</v>
      </c>
    </row>
    <row r="866" spans="1:3">
      <c r="A866">
        <v>25300761</v>
      </c>
      <c r="B866" t="s">
        <v>172</v>
      </c>
      <c r="C866" s="23">
        <v>-207760.57</v>
      </c>
    </row>
    <row r="867" spans="1:3">
      <c r="A867">
        <v>25300771</v>
      </c>
      <c r="B867" t="s">
        <v>103</v>
      </c>
      <c r="C867" s="23">
        <v>-3437113.91</v>
      </c>
    </row>
    <row r="868" spans="1:3">
      <c r="A868">
        <v>25300863</v>
      </c>
      <c r="B868" t="s">
        <v>1390</v>
      </c>
      <c r="C868" s="23">
        <v>-100000</v>
      </c>
    </row>
    <row r="869" spans="1:3">
      <c r="A869">
        <v>25301073</v>
      </c>
      <c r="B869" t="s">
        <v>284</v>
      </c>
      <c r="C869" s="23">
        <v>-1098.9000000000001</v>
      </c>
    </row>
    <row r="870" spans="1:3">
      <c r="A870">
        <v>25301151</v>
      </c>
      <c r="B870" t="s">
        <v>1515</v>
      </c>
      <c r="C870" s="23">
        <v>-2571191.56</v>
      </c>
    </row>
    <row r="871" spans="1:3">
      <c r="A871">
        <v>25301203</v>
      </c>
      <c r="B871" t="s">
        <v>546</v>
      </c>
      <c r="C871" s="23">
        <v>-261318.62</v>
      </c>
    </row>
    <row r="872" spans="1:3">
      <c r="A872">
        <v>25301213</v>
      </c>
      <c r="B872" t="s">
        <v>1986</v>
      </c>
      <c r="C872" s="23">
        <v>-675825</v>
      </c>
    </row>
    <row r="873" spans="1:3">
      <c r="A873">
        <v>25302221</v>
      </c>
      <c r="B873" t="s">
        <v>977</v>
      </c>
      <c r="C873" s="23">
        <v>-1614600.53</v>
      </c>
    </row>
    <row r="874" spans="1:3">
      <c r="A874">
        <v>25302222</v>
      </c>
      <c r="B874" t="s">
        <v>658</v>
      </c>
      <c r="C874" s="23">
        <v>-3257847.56</v>
      </c>
    </row>
    <row r="875" spans="1:3">
      <c r="A875">
        <v>25302223</v>
      </c>
      <c r="B875" t="s">
        <v>1971</v>
      </c>
      <c r="C875" s="23">
        <v>-4620520</v>
      </c>
    </row>
    <row r="876" spans="1:3">
      <c r="A876">
        <v>25400101</v>
      </c>
      <c r="B876" t="s">
        <v>673</v>
      </c>
      <c r="C876" s="23">
        <v>-61083.19</v>
      </c>
    </row>
    <row r="877" spans="1:3">
      <c r="A877">
        <v>25400111</v>
      </c>
      <c r="B877" t="s">
        <v>674</v>
      </c>
      <c r="C877" s="23">
        <v>-13681.73</v>
      </c>
    </row>
    <row r="878" spans="1:3">
      <c r="A878">
        <v>25400181</v>
      </c>
      <c r="B878" t="s">
        <v>958</v>
      </c>
      <c r="C878" s="23">
        <v>-5900175</v>
      </c>
    </row>
    <row r="879" spans="1:3">
      <c r="A879">
        <v>25400182</v>
      </c>
      <c r="B879" t="s">
        <v>959</v>
      </c>
      <c r="C879" s="23">
        <v>-3156075</v>
      </c>
    </row>
    <row r="880" spans="1:3">
      <c r="A880">
        <v>25400191</v>
      </c>
      <c r="B880" t="s">
        <v>1109</v>
      </c>
      <c r="C880" s="23">
        <v>-2016098.56</v>
      </c>
    </row>
    <row r="881" spans="1:3">
      <c r="A881">
        <v>25400201</v>
      </c>
      <c r="B881" t="s">
        <v>1110</v>
      </c>
      <c r="C881" s="23">
        <v>-1470636.65</v>
      </c>
    </row>
    <row r="882" spans="1:3">
      <c r="A882">
        <v>25400221</v>
      </c>
      <c r="B882" t="s">
        <v>1187</v>
      </c>
      <c r="C882" s="23">
        <v>-89302.35</v>
      </c>
    </row>
    <row r="883" spans="1:3">
      <c r="A883">
        <v>25400261</v>
      </c>
      <c r="B883" t="s">
        <v>1195</v>
      </c>
      <c r="C883" s="23">
        <v>-93615823</v>
      </c>
    </row>
    <row r="884" spans="1:3">
      <c r="A884">
        <v>25400291</v>
      </c>
      <c r="B884" t="s">
        <v>1433</v>
      </c>
      <c r="C884" s="23">
        <v>-1855210.24</v>
      </c>
    </row>
    <row r="885" spans="1:3">
      <c r="A885">
        <v>25400301</v>
      </c>
      <c r="B885" t="s">
        <v>1434</v>
      </c>
      <c r="C885" s="23">
        <v>-71562.06</v>
      </c>
    </row>
    <row r="886" spans="1:3">
      <c r="A886">
        <v>25400311</v>
      </c>
      <c r="B886" t="s">
        <v>1436</v>
      </c>
      <c r="C886" s="23">
        <v>-5111.05</v>
      </c>
    </row>
    <row r="887" spans="1:3">
      <c r="A887">
        <v>25400321</v>
      </c>
      <c r="B887" t="s">
        <v>1525</v>
      </c>
      <c r="C887" s="23">
        <v>-44160.27</v>
      </c>
    </row>
    <row r="888" spans="1:3">
      <c r="A888">
        <v>25400331</v>
      </c>
      <c r="B888" t="s">
        <v>1526</v>
      </c>
      <c r="C888" s="23">
        <v>-636932.78</v>
      </c>
    </row>
    <row r="889" spans="1:3">
      <c r="A889">
        <v>25400411</v>
      </c>
      <c r="B889" t="s">
        <v>1870</v>
      </c>
      <c r="C889" s="23">
        <v>-4187329.2</v>
      </c>
    </row>
    <row r="890" spans="1:3">
      <c r="A890">
        <v>25400412</v>
      </c>
      <c r="B890" t="s">
        <v>1871</v>
      </c>
      <c r="C890" s="23">
        <v>-2429085.3199999998</v>
      </c>
    </row>
    <row r="891" spans="1:3">
      <c r="A891">
        <v>25400421</v>
      </c>
      <c r="B891" t="s">
        <v>1872</v>
      </c>
      <c r="C891" s="23">
        <v>-190183.64</v>
      </c>
    </row>
    <row r="892" spans="1:3">
      <c r="A892">
        <v>25400431</v>
      </c>
      <c r="B892" t="s">
        <v>1776</v>
      </c>
      <c r="C892" s="23">
        <v>-1295228.79</v>
      </c>
    </row>
    <row r="893" spans="1:3">
      <c r="A893">
        <v>25400441</v>
      </c>
      <c r="B893" t="s">
        <v>1782</v>
      </c>
      <c r="C893" s="23">
        <v>-318744.17</v>
      </c>
    </row>
    <row r="894" spans="1:3">
      <c r="A894">
        <v>25400471</v>
      </c>
      <c r="B894" t="s">
        <v>1873</v>
      </c>
      <c r="C894" s="23">
        <v>-47992.34</v>
      </c>
    </row>
    <row r="895" spans="1:3">
      <c r="A895">
        <v>25400481</v>
      </c>
      <c r="B895" t="s">
        <v>1874</v>
      </c>
      <c r="C895" s="23">
        <v>-39421.83</v>
      </c>
    </row>
    <row r="896" spans="1:3">
      <c r="A896">
        <v>25400491</v>
      </c>
      <c r="B896" t="s">
        <v>1890</v>
      </c>
      <c r="C896" s="23">
        <v>-6218331</v>
      </c>
    </row>
    <row r="897" spans="1:3">
      <c r="A897">
        <v>25400501</v>
      </c>
      <c r="B897" t="s">
        <v>1891</v>
      </c>
      <c r="C897" s="23">
        <v>-1800099</v>
      </c>
    </row>
    <row r="898" spans="1:3">
      <c r="A898">
        <v>25400511</v>
      </c>
      <c r="B898" t="s">
        <v>1916</v>
      </c>
      <c r="C898" s="23">
        <v>-7195448.9000000004</v>
      </c>
    </row>
    <row r="899" spans="1:3">
      <c r="A899">
        <v>25400521</v>
      </c>
      <c r="B899" t="s">
        <v>1967</v>
      </c>
      <c r="C899" s="23">
        <v>-3445055</v>
      </c>
    </row>
    <row r="900" spans="1:3">
      <c r="A900">
        <v>25500002</v>
      </c>
      <c r="B900" t="s">
        <v>930</v>
      </c>
      <c r="C900" s="23">
        <v>-8165809</v>
      </c>
    </row>
    <row r="901" spans="1:3">
      <c r="A901">
        <v>25500022</v>
      </c>
      <c r="B901" t="s">
        <v>930</v>
      </c>
      <c r="C901" s="23">
        <v>8165809</v>
      </c>
    </row>
    <row r="902" spans="1:3">
      <c r="A902">
        <v>25600072</v>
      </c>
      <c r="B902" t="s">
        <v>1226</v>
      </c>
      <c r="C902" s="23">
        <v>-65777.98</v>
      </c>
    </row>
    <row r="903" spans="1:3">
      <c r="A903">
        <v>25600081</v>
      </c>
      <c r="B903" t="s">
        <v>1111</v>
      </c>
      <c r="C903" s="23">
        <v>-618812.96</v>
      </c>
    </row>
    <row r="904" spans="1:3">
      <c r="A904">
        <v>25600102</v>
      </c>
      <c r="B904" t="s">
        <v>1428</v>
      </c>
      <c r="C904" s="23">
        <v>-10413.209999999999</v>
      </c>
    </row>
    <row r="905" spans="1:3">
      <c r="A905">
        <v>25600111</v>
      </c>
      <c r="B905" t="s">
        <v>1429</v>
      </c>
      <c r="C905" s="23">
        <v>-110265.29</v>
      </c>
    </row>
    <row r="906" spans="1:3">
      <c r="A906">
        <v>28200002</v>
      </c>
      <c r="B906" t="s">
        <v>206</v>
      </c>
      <c r="C906" s="23">
        <v>-480273847.56999999</v>
      </c>
    </row>
    <row r="907" spans="1:3">
      <c r="A907">
        <v>28200013</v>
      </c>
      <c r="B907" t="s">
        <v>207</v>
      </c>
      <c r="C907" s="23">
        <v>-42409651.149999999</v>
      </c>
    </row>
    <row r="908" spans="1:3">
      <c r="A908">
        <v>28200121</v>
      </c>
      <c r="B908" t="s">
        <v>208</v>
      </c>
      <c r="C908" s="23">
        <v>-1207540261.2</v>
      </c>
    </row>
    <row r="909" spans="1:3">
      <c r="A909">
        <v>28300031</v>
      </c>
      <c r="B909" t="s">
        <v>754</v>
      </c>
      <c r="C909" s="23">
        <v>-1364566.92</v>
      </c>
    </row>
    <row r="910" spans="1:3">
      <c r="A910">
        <v>28300033</v>
      </c>
      <c r="B910" t="s">
        <v>121</v>
      </c>
      <c r="C910" s="23">
        <v>-66650083.609999999</v>
      </c>
    </row>
    <row r="911" spans="1:3">
      <c r="A911">
        <v>28300041</v>
      </c>
      <c r="B911" t="s">
        <v>469</v>
      </c>
      <c r="C911" s="23">
        <v>-570047.93000000005</v>
      </c>
    </row>
    <row r="912" spans="1:3">
      <c r="A912">
        <v>28300043</v>
      </c>
      <c r="B912" t="s">
        <v>122</v>
      </c>
      <c r="C912" s="23">
        <v>-12388972.49</v>
      </c>
    </row>
    <row r="913" spans="1:3">
      <c r="A913">
        <v>28300081</v>
      </c>
      <c r="B913" t="s">
        <v>1445</v>
      </c>
      <c r="C913" s="23">
        <v>-5381032.6500000004</v>
      </c>
    </row>
    <row r="914" spans="1:3">
      <c r="A914">
        <v>28300091</v>
      </c>
      <c r="B914" t="s">
        <v>1656</v>
      </c>
      <c r="C914" s="23">
        <v>-3470411.6</v>
      </c>
    </row>
    <row r="915" spans="1:3">
      <c r="A915">
        <v>28300152</v>
      </c>
      <c r="B915" t="s">
        <v>505</v>
      </c>
      <c r="C915" s="23">
        <v>-5964005.1500000004</v>
      </c>
    </row>
    <row r="916" spans="1:3">
      <c r="A916">
        <v>28300162</v>
      </c>
      <c r="B916" t="s">
        <v>395</v>
      </c>
      <c r="C916" s="23">
        <v>-614548.43999999994</v>
      </c>
    </row>
    <row r="917" spans="1:3">
      <c r="A917">
        <v>28300211</v>
      </c>
      <c r="B917" t="s">
        <v>271</v>
      </c>
      <c r="C917" s="23">
        <v>-34846302.380000003</v>
      </c>
    </row>
    <row r="918" spans="1:3">
      <c r="A918">
        <v>28300221</v>
      </c>
      <c r="B918" t="s">
        <v>1975</v>
      </c>
      <c r="C918" s="23">
        <v>-6196140.0599999996</v>
      </c>
    </row>
    <row r="919" spans="1:3">
      <c r="A919">
        <v>28300232</v>
      </c>
      <c r="B919" t="s">
        <v>487</v>
      </c>
      <c r="C919" s="23">
        <v>-27246756.120000001</v>
      </c>
    </row>
    <row r="920" spans="1:3">
      <c r="A920">
        <v>28300252</v>
      </c>
      <c r="B920" t="s">
        <v>1326</v>
      </c>
      <c r="C920" s="23">
        <v>-6070620.5099999998</v>
      </c>
    </row>
    <row r="921" spans="1:3">
      <c r="A921">
        <v>28300262</v>
      </c>
      <c r="B921" t="s">
        <v>1327</v>
      </c>
      <c r="C921" s="23">
        <v>-1708351.17</v>
      </c>
    </row>
    <row r="922" spans="1:3">
      <c r="A922">
        <v>28300361</v>
      </c>
      <c r="B922" t="s">
        <v>67</v>
      </c>
      <c r="C922" s="23">
        <v>-110037247.73999999</v>
      </c>
    </row>
    <row r="923" spans="1:3">
      <c r="A923">
        <v>28300362</v>
      </c>
      <c r="B923" t="s">
        <v>68</v>
      </c>
      <c r="C923" s="23">
        <v>-374463.96</v>
      </c>
    </row>
    <row r="924" spans="1:3">
      <c r="A924">
        <v>28300431</v>
      </c>
      <c r="B924" t="s">
        <v>270</v>
      </c>
      <c r="C924" s="23">
        <v>-2815737.85</v>
      </c>
    </row>
    <row r="925" spans="1:3">
      <c r="A925">
        <v>28300471</v>
      </c>
      <c r="B925" t="s">
        <v>8</v>
      </c>
      <c r="C925">
        <v>0.08</v>
      </c>
    </row>
    <row r="926" spans="1:3">
      <c r="A926">
        <v>28300501</v>
      </c>
      <c r="B926" t="s">
        <v>1169</v>
      </c>
      <c r="C926" s="23">
        <v>1766979.81</v>
      </c>
    </row>
    <row r="927" spans="1:3">
      <c r="A927">
        <v>28300503</v>
      </c>
      <c r="B927" t="s">
        <v>899</v>
      </c>
      <c r="C927" s="23">
        <v>-5327192.8899999997</v>
      </c>
    </row>
    <row r="928" spans="1:3">
      <c r="A928">
        <v>28300511</v>
      </c>
      <c r="B928" t="s">
        <v>916</v>
      </c>
      <c r="C928" s="23">
        <v>-1350431.6</v>
      </c>
    </row>
    <row r="929" spans="1:3">
      <c r="A929">
        <v>28300561</v>
      </c>
      <c r="B929" t="s">
        <v>467</v>
      </c>
      <c r="C929" s="23">
        <v>-15465466.42</v>
      </c>
    </row>
    <row r="930" spans="1:3">
      <c r="A930">
        <v>28300581</v>
      </c>
      <c r="B930" t="s">
        <v>732</v>
      </c>
      <c r="C930" s="23">
        <v>-11534862.689999999</v>
      </c>
    </row>
    <row r="931" spans="1:3">
      <c r="A931">
        <v>28300651</v>
      </c>
      <c r="B931" t="s">
        <v>563</v>
      </c>
      <c r="C931" s="23">
        <v>-9296771.6600000001</v>
      </c>
    </row>
    <row r="932" spans="1:3">
      <c r="A932">
        <v>28300661</v>
      </c>
      <c r="B932" t="s">
        <v>1112</v>
      </c>
      <c r="C932" s="23">
        <v>-10207792.699999999</v>
      </c>
    </row>
    <row r="933" spans="1:3">
      <c r="A933">
        <v>28300721</v>
      </c>
      <c r="B933" t="s">
        <v>1379</v>
      </c>
      <c r="C933" s="23">
        <v>-1968587.82</v>
      </c>
    </row>
    <row r="934" spans="1:3">
      <c r="A934">
        <v>28300731</v>
      </c>
      <c r="B934" t="s">
        <v>1516</v>
      </c>
      <c r="C934" s="23">
        <v>-7515202.7199999997</v>
      </c>
    </row>
    <row r="935" spans="1:3">
      <c r="A935">
        <v>28300741</v>
      </c>
      <c r="B935" t="s">
        <v>1701</v>
      </c>
      <c r="C935" s="23">
        <v>-883773.77</v>
      </c>
    </row>
    <row r="936" spans="1:3">
      <c r="A936">
        <v>28302001</v>
      </c>
      <c r="B936" t="s">
        <v>1711</v>
      </c>
      <c r="C936" s="23">
        <v>-5965872.2800000003</v>
      </c>
    </row>
    <row r="937" spans="1:3">
      <c r="A937">
        <v>28302002</v>
      </c>
      <c r="B937" t="s">
        <v>1712</v>
      </c>
      <c r="C937" s="23">
        <v>-9748704.3000000007</v>
      </c>
    </row>
    <row r="938" spans="1:3">
      <c r="A938">
        <v>28302011</v>
      </c>
      <c r="B938" t="s">
        <v>1713</v>
      </c>
      <c r="C938" s="23">
        <v>-2826330.44</v>
      </c>
    </row>
    <row r="939" spans="1:3">
      <c r="A939">
        <v>28302012</v>
      </c>
      <c r="B939" t="s">
        <v>1714</v>
      </c>
      <c r="C939" s="23">
        <v>-2564330.67</v>
      </c>
    </row>
    <row r="940" spans="1:3">
      <c r="A940">
        <v>28302021</v>
      </c>
      <c r="B940" t="s">
        <v>1715</v>
      </c>
      <c r="C940" s="23">
        <v>-8031940.4000000004</v>
      </c>
    </row>
    <row r="941" spans="1:3">
      <c r="A941">
        <v>28302022</v>
      </c>
      <c r="B941" t="s">
        <v>1716</v>
      </c>
      <c r="C941" s="23">
        <v>-3117639.96</v>
      </c>
    </row>
    <row r="942" spans="1:3">
      <c r="A942">
        <v>28302031</v>
      </c>
      <c r="B942" t="s">
        <v>1826</v>
      </c>
      <c r="C942" s="23">
        <v>-1049733.6000000001</v>
      </c>
    </row>
    <row r="943" spans="1:3">
      <c r="A943">
        <v>28302032</v>
      </c>
      <c r="B943" t="s">
        <v>1827</v>
      </c>
      <c r="C943" s="23">
        <v>-3720.72</v>
      </c>
    </row>
    <row r="944" spans="1:3">
      <c r="A944">
        <v>28302041</v>
      </c>
      <c r="B944" t="s">
        <v>1851</v>
      </c>
      <c r="C944" s="23">
        <v>-5331791.34</v>
      </c>
    </row>
    <row r="945" spans="1:3">
      <c r="A945">
        <v>28302051</v>
      </c>
      <c r="B945" t="s">
        <v>1957</v>
      </c>
      <c r="C945" s="23">
        <v>-917469.1</v>
      </c>
    </row>
    <row r="946" spans="1:3">
      <c r="A946">
        <v>28302061</v>
      </c>
      <c r="B946" t="s">
        <v>1976</v>
      </c>
      <c r="C946" s="23">
        <v>-4884033.3</v>
      </c>
    </row>
    <row r="947" spans="1:3">
      <c r="A947">
        <v>28302071</v>
      </c>
      <c r="B947" t="s">
        <v>1977</v>
      </c>
      <c r="C947" s="23">
        <v>1205769.25</v>
      </c>
    </row>
    <row r="948" spans="1:3">
      <c r="A948">
        <v>43800003</v>
      </c>
      <c r="B948" t="s">
        <v>953</v>
      </c>
      <c r="C948" s="23">
        <v>13568550</v>
      </c>
    </row>
    <row r="949" spans="1:3">
      <c r="A949">
        <v>43900003</v>
      </c>
      <c r="B949" t="s">
        <v>672</v>
      </c>
      <c r="C949" s="23">
        <v>5848610</v>
      </c>
    </row>
    <row r="950" spans="1:3">
      <c r="A950" t="s">
        <v>191</v>
      </c>
      <c r="C950" s="23">
        <v>-47562701.960000001</v>
      </c>
    </row>
    <row r="951" spans="1:3">
      <c r="C951" s="2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1058"/>
  <sheetViews>
    <sheetView workbookViewId="0">
      <selection activeCell="A24" sqref="A24"/>
    </sheetView>
  </sheetViews>
  <sheetFormatPr defaultColWidth="9.109375" defaultRowHeight="14.4"/>
  <cols>
    <col min="1" max="1" width="21.6640625" style="380" customWidth="1"/>
    <col min="2" max="2" width="41.6640625" style="380" bestFit="1" customWidth="1"/>
    <col min="3" max="3" width="17.33203125" style="380" bestFit="1" customWidth="1"/>
    <col min="4" max="4" width="9.109375" style="380"/>
    <col min="5" max="5" width="14.5546875" style="380" bestFit="1" customWidth="1"/>
    <col min="6" max="16384" width="9.109375" style="380"/>
  </cols>
  <sheetData>
    <row r="1" spans="1:7">
      <c r="A1" t="s">
        <v>354</v>
      </c>
      <c r="B1" t="s">
        <v>668</v>
      </c>
      <c r="C1" t="s">
        <v>506</v>
      </c>
    </row>
    <row r="2" spans="1:7">
      <c r="A2" s="382">
        <v>10100501</v>
      </c>
      <c r="B2" s="382" t="s">
        <v>438</v>
      </c>
      <c r="C2" s="381">
        <v>8914112931.3400002</v>
      </c>
      <c r="D2" s="380">
        <v>10100501</v>
      </c>
      <c r="E2" s="381">
        <v>10100501</v>
      </c>
      <c r="G2" s="381"/>
    </row>
    <row r="3" spans="1:7">
      <c r="A3" s="382">
        <v>10600601</v>
      </c>
      <c r="B3" s="382" t="s">
        <v>1994</v>
      </c>
      <c r="C3" s="381">
        <v>12494819.689999999</v>
      </c>
      <c r="D3" s="380">
        <v>10600601</v>
      </c>
      <c r="E3" s="381" t="e">
        <v>#N/A</v>
      </c>
      <c r="G3" s="381"/>
    </row>
    <row r="4" spans="1:7">
      <c r="A4" s="382">
        <v>10600602</v>
      </c>
      <c r="B4" s="382" t="s">
        <v>1995</v>
      </c>
      <c r="C4" s="381">
        <v>41570.44</v>
      </c>
      <c r="D4" s="380">
        <v>10600602</v>
      </c>
      <c r="E4" s="381" t="e">
        <v>#N/A</v>
      </c>
      <c r="G4" s="381"/>
    </row>
    <row r="5" spans="1:7">
      <c r="A5" s="382">
        <v>10600603</v>
      </c>
      <c r="B5" s="382" t="s">
        <v>1996</v>
      </c>
      <c r="C5" s="381">
        <v>762260.57</v>
      </c>
      <c r="D5" s="380">
        <v>10600603</v>
      </c>
      <c r="E5" s="381" t="e">
        <v>#N/A</v>
      </c>
      <c r="G5" s="381"/>
    </row>
    <row r="6" spans="1:7" s="384" customFormat="1">
      <c r="A6" s="384">
        <v>18231181</v>
      </c>
      <c r="B6" s="384" t="s">
        <v>1991</v>
      </c>
      <c r="C6" s="385">
        <v>2366727</v>
      </c>
      <c r="D6" s="384">
        <v>18231181</v>
      </c>
      <c r="E6" s="385" t="e">
        <v>#N/A</v>
      </c>
      <c r="G6" s="385"/>
    </row>
    <row r="7" spans="1:7" s="384" customFormat="1">
      <c r="A7" s="384">
        <v>18231191</v>
      </c>
      <c r="B7" s="384" t="s">
        <v>1992</v>
      </c>
      <c r="C7" s="385">
        <v>-2366727</v>
      </c>
      <c r="D7" s="384">
        <v>18231191</v>
      </c>
      <c r="E7" s="385" t="e">
        <v>#N/A</v>
      </c>
      <c r="G7" s="385"/>
    </row>
    <row r="8" spans="1:7">
      <c r="A8" s="382">
        <v>18601013</v>
      </c>
      <c r="B8" s="383" t="s">
        <v>1997</v>
      </c>
      <c r="C8" s="381">
        <v>112637.5</v>
      </c>
      <c r="D8" s="380">
        <v>18601013</v>
      </c>
      <c r="E8" s="381" t="e">
        <v>#N/A</v>
      </c>
      <c r="G8" s="381"/>
    </row>
    <row r="9" spans="1:7">
      <c r="A9" s="382">
        <v>18603071</v>
      </c>
      <c r="B9" s="382" t="s">
        <v>1998</v>
      </c>
      <c r="C9" s="381">
        <v>1316.65</v>
      </c>
      <c r="D9" s="380">
        <v>18603071</v>
      </c>
      <c r="E9" s="380" t="e">
        <v>#N/A</v>
      </c>
      <c r="G9" s="381"/>
    </row>
    <row r="10" spans="1:7">
      <c r="A10" s="380">
        <v>23200823</v>
      </c>
      <c r="B10" s="380" t="s">
        <v>1999</v>
      </c>
      <c r="C10" s="381">
        <v>-58151.93</v>
      </c>
      <c r="D10" s="380">
        <v>23200823</v>
      </c>
      <c r="E10" s="381" t="e">
        <v>#N/A</v>
      </c>
      <c r="G10" s="381"/>
    </row>
    <row r="11" spans="1:7">
      <c r="A11" t="s">
        <v>191</v>
      </c>
      <c r="C11" s="381">
        <v>-99870720.879999995</v>
      </c>
      <c r="D11" s="380" t="s">
        <v>191</v>
      </c>
      <c r="E11" s="82" t="s">
        <v>2004</v>
      </c>
      <c r="G11" s="381"/>
    </row>
    <row r="12" spans="1:7">
      <c r="A12" s="380">
        <v>43900003</v>
      </c>
      <c r="B12" s="380" t="s">
        <v>672</v>
      </c>
      <c r="C12" s="381">
        <v>5848610</v>
      </c>
      <c r="D12" s="380">
        <v>43900003</v>
      </c>
      <c r="E12" s="381">
        <v>43900003</v>
      </c>
      <c r="G12" s="381"/>
    </row>
    <row r="13" spans="1:7">
      <c r="A13" s="380">
        <v>43800003</v>
      </c>
      <c r="B13" s="380" t="s">
        <v>953</v>
      </c>
      <c r="C13" s="381">
        <v>14466550</v>
      </c>
      <c r="D13" s="380">
        <v>43800003</v>
      </c>
      <c r="E13" s="381">
        <v>43800003</v>
      </c>
      <c r="G13" s="381"/>
    </row>
    <row r="14" spans="1:7">
      <c r="A14" s="380">
        <v>28302071</v>
      </c>
      <c r="B14" s="380" t="s">
        <v>1977</v>
      </c>
      <c r="C14" s="381">
        <v>1205769.25</v>
      </c>
      <c r="D14" s="380">
        <v>28302071</v>
      </c>
      <c r="E14" s="381">
        <v>28302071</v>
      </c>
    </row>
    <row r="15" spans="1:7">
      <c r="A15" s="380">
        <v>28302061</v>
      </c>
      <c r="B15" s="380" t="s">
        <v>1976</v>
      </c>
      <c r="C15" s="381">
        <v>-4785114.55</v>
      </c>
      <c r="D15" s="380">
        <v>28302061</v>
      </c>
      <c r="E15" s="381">
        <v>28302061</v>
      </c>
    </row>
    <row r="16" spans="1:7">
      <c r="A16" s="380">
        <v>28302051</v>
      </c>
      <c r="B16" s="380" t="s">
        <v>1957</v>
      </c>
      <c r="C16" s="381">
        <v>-885832.23</v>
      </c>
      <c r="D16" s="380">
        <v>28302051</v>
      </c>
      <c r="E16" s="381">
        <v>28302051</v>
      </c>
    </row>
    <row r="17" spans="1:7">
      <c r="A17" s="380">
        <v>28302041</v>
      </c>
      <c r="B17" s="380" t="s">
        <v>1851</v>
      </c>
      <c r="C17" s="381">
        <v>-5235286.9800000004</v>
      </c>
      <c r="D17" s="380">
        <v>28302041</v>
      </c>
      <c r="E17" s="381">
        <v>28302041</v>
      </c>
    </row>
    <row r="18" spans="1:7">
      <c r="A18" s="380">
        <v>28302032</v>
      </c>
      <c r="B18" s="380" t="s">
        <v>1827</v>
      </c>
      <c r="C18" s="381">
        <v>-2480.5100000000002</v>
      </c>
      <c r="D18" s="380">
        <v>28302032</v>
      </c>
      <c r="E18" s="381">
        <v>28302032</v>
      </c>
    </row>
    <row r="19" spans="1:7">
      <c r="A19" s="380">
        <v>28302031</v>
      </c>
      <c r="B19" s="380" t="s">
        <v>1826</v>
      </c>
      <c r="C19" s="381">
        <v>-1024616.96</v>
      </c>
      <c r="D19" s="380">
        <v>28302031</v>
      </c>
      <c r="E19" s="381">
        <v>28302031</v>
      </c>
    </row>
    <row r="20" spans="1:7">
      <c r="A20" s="380">
        <v>28302022</v>
      </c>
      <c r="B20" s="380" t="s">
        <v>1716</v>
      </c>
      <c r="C20" s="381">
        <v>-3033579.06</v>
      </c>
      <c r="D20" s="380">
        <v>28302022</v>
      </c>
      <c r="E20" s="381">
        <v>28302022</v>
      </c>
    </row>
    <row r="21" spans="1:7">
      <c r="A21" s="380">
        <v>28302021</v>
      </c>
      <c r="B21" s="380" t="s">
        <v>1715</v>
      </c>
      <c r="C21" s="381">
        <v>-8522436.3499999996</v>
      </c>
      <c r="D21" s="380">
        <v>28302021</v>
      </c>
      <c r="E21" s="381">
        <v>28302021</v>
      </c>
      <c r="G21" s="381"/>
    </row>
    <row r="22" spans="1:7">
      <c r="A22" s="380">
        <v>28302012</v>
      </c>
      <c r="B22" s="380" t="s">
        <v>1714</v>
      </c>
      <c r="C22" s="381">
        <v>-3552920.48</v>
      </c>
      <c r="D22" s="380">
        <v>28302012</v>
      </c>
      <c r="E22" s="381">
        <v>28302012</v>
      </c>
      <c r="G22" s="381"/>
    </row>
    <row r="23" spans="1:7">
      <c r="A23" s="380">
        <v>28302011</v>
      </c>
      <c r="B23" s="380" t="s">
        <v>1713</v>
      </c>
      <c r="C23" s="381">
        <v>-3619466.82</v>
      </c>
      <c r="D23" s="380">
        <v>28302011</v>
      </c>
      <c r="E23" s="380">
        <v>28302011</v>
      </c>
      <c r="G23" s="381"/>
    </row>
    <row r="24" spans="1:7">
      <c r="A24" s="380">
        <v>28302002</v>
      </c>
      <c r="B24" s="380" t="s">
        <v>1712</v>
      </c>
      <c r="C24" s="381">
        <v>-13839571.609999999</v>
      </c>
      <c r="D24" s="380">
        <v>28302002</v>
      </c>
      <c r="E24" s="381">
        <v>28302002</v>
      </c>
      <c r="G24" s="381"/>
    </row>
    <row r="25" spans="1:7">
      <c r="A25" s="380">
        <v>28302001</v>
      </c>
      <c r="B25" s="380" t="s">
        <v>1711</v>
      </c>
      <c r="C25" s="381">
        <v>-9834856.9800000004</v>
      </c>
      <c r="D25" s="380">
        <v>28302001</v>
      </c>
      <c r="E25" s="381">
        <v>28302001</v>
      </c>
    </row>
    <row r="26" spans="1:7">
      <c r="A26" s="380">
        <v>28300741</v>
      </c>
      <c r="B26" s="380" t="s">
        <v>1701</v>
      </c>
      <c r="C26" s="381">
        <v>-864134.22</v>
      </c>
      <c r="D26" s="380">
        <v>28300741</v>
      </c>
      <c r="E26" s="381">
        <v>28300741</v>
      </c>
    </row>
    <row r="27" spans="1:7">
      <c r="A27" s="380">
        <v>28300731</v>
      </c>
      <c r="B27" s="380" t="s">
        <v>1516</v>
      </c>
      <c r="C27" s="381">
        <v>-7383357.0199999996</v>
      </c>
      <c r="D27" s="380">
        <v>28300731</v>
      </c>
      <c r="E27" s="381">
        <v>28300731</v>
      </c>
      <c r="G27" s="381"/>
    </row>
    <row r="28" spans="1:7">
      <c r="A28" s="380">
        <v>28300721</v>
      </c>
      <c r="B28" s="380" t="s">
        <v>1379</v>
      </c>
      <c r="C28" s="381">
        <v>-1837348.32</v>
      </c>
      <c r="D28" s="380">
        <v>28300721</v>
      </c>
      <c r="E28" s="381">
        <v>28300721</v>
      </c>
      <c r="G28" s="381"/>
    </row>
    <row r="29" spans="1:7">
      <c r="A29" s="380">
        <v>28300661</v>
      </c>
      <c r="B29" s="380" t="s">
        <v>1112</v>
      </c>
      <c r="C29" s="381">
        <v>-10123645.35</v>
      </c>
      <c r="D29" s="380">
        <v>28300661</v>
      </c>
      <c r="E29" s="381">
        <v>28300661</v>
      </c>
      <c r="G29" s="381"/>
    </row>
    <row r="30" spans="1:7">
      <c r="A30" s="380">
        <v>28300651</v>
      </c>
      <c r="B30" s="380" t="s">
        <v>563</v>
      </c>
      <c r="C30" s="381">
        <v>-9257566.0299999993</v>
      </c>
      <c r="D30" s="380">
        <v>28300651</v>
      </c>
      <c r="E30" s="381">
        <v>28300651</v>
      </c>
      <c r="G30" s="381"/>
    </row>
    <row r="31" spans="1:7">
      <c r="A31" s="380">
        <v>28300581</v>
      </c>
      <c r="B31" s="380" t="s">
        <v>732</v>
      </c>
      <c r="C31" s="381">
        <v>-10885663.130000001</v>
      </c>
      <c r="D31" s="380">
        <v>28300581</v>
      </c>
      <c r="E31" s="381">
        <v>28300581</v>
      </c>
      <c r="G31" s="381"/>
    </row>
    <row r="32" spans="1:7">
      <c r="A32" s="380">
        <v>28300561</v>
      </c>
      <c r="B32" s="380" t="s">
        <v>467</v>
      </c>
      <c r="C32" s="381">
        <v>-15388523.119999999</v>
      </c>
      <c r="D32" s="380">
        <v>28300561</v>
      </c>
      <c r="E32" s="381">
        <v>28300561</v>
      </c>
      <c r="G32" s="381"/>
    </row>
    <row r="33" spans="1:7">
      <c r="A33" s="380">
        <v>28300511</v>
      </c>
      <c r="B33" s="380" t="s">
        <v>916</v>
      </c>
      <c r="C33" s="381">
        <v>-1350431.6</v>
      </c>
      <c r="D33" s="380">
        <v>28300511</v>
      </c>
      <c r="E33" s="381">
        <v>28300511</v>
      </c>
      <c r="G33" s="381"/>
    </row>
    <row r="34" spans="1:7">
      <c r="A34" s="380">
        <v>28300503</v>
      </c>
      <c r="B34" s="380" t="s">
        <v>899</v>
      </c>
      <c r="C34" s="381">
        <v>-5306464.49</v>
      </c>
      <c r="D34" s="380">
        <v>28300503</v>
      </c>
      <c r="E34" s="381">
        <v>28300503</v>
      </c>
      <c r="G34" s="381"/>
    </row>
    <row r="35" spans="1:7">
      <c r="A35" s="380">
        <v>28300501</v>
      </c>
      <c r="B35" s="380" t="s">
        <v>1169</v>
      </c>
      <c r="C35" s="381">
        <v>1737645.25</v>
      </c>
      <c r="D35" s="380">
        <v>28300501</v>
      </c>
      <c r="E35" s="381">
        <v>28300501</v>
      </c>
      <c r="G35" s="381"/>
    </row>
    <row r="36" spans="1:7">
      <c r="A36" s="380">
        <v>28300471</v>
      </c>
      <c r="B36" s="380" t="s">
        <v>8</v>
      </c>
      <c r="C36" s="380">
        <v>0.08</v>
      </c>
      <c r="D36" s="380">
        <v>28300471</v>
      </c>
      <c r="E36" s="381">
        <v>28300471</v>
      </c>
      <c r="G36" s="381"/>
    </row>
    <row r="37" spans="1:7">
      <c r="A37" s="380">
        <v>28300431</v>
      </c>
      <c r="B37" s="380" t="s">
        <v>270</v>
      </c>
      <c r="C37" s="381">
        <v>-2815737.85</v>
      </c>
      <c r="D37" s="380">
        <v>28300431</v>
      </c>
      <c r="E37" s="381">
        <v>28300431</v>
      </c>
      <c r="G37" s="381"/>
    </row>
    <row r="38" spans="1:7">
      <c r="A38" s="380">
        <v>28300362</v>
      </c>
      <c r="B38" s="380" t="s">
        <v>68</v>
      </c>
      <c r="C38" s="381">
        <v>-583510.79</v>
      </c>
      <c r="D38" s="380">
        <v>28300362</v>
      </c>
      <c r="E38" s="381">
        <v>28300362</v>
      </c>
    </row>
    <row r="39" spans="1:7">
      <c r="A39" s="380">
        <v>28300361</v>
      </c>
      <c r="B39" s="380" t="s">
        <v>67</v>
      </c>
      <c r="C39" s="381">
        <v>-76697885.700000003</v>
      </c>
      <c r="D39" s="380">
        <v>28300361</v>
      </c>
      <c r="E39" s="380">
        <v>28300361</v>
      </c>
    </row>
    <row r="40" spans="1:7">
      <c r="A40" s="380">
        <v>28300262</v>
      </c>
      <c r="B40" s="380" t="s">
        <v>1327</v>
      </c>
      <c r="C40" s="381">
        <v>-1724141.82</v>
      </c>
      <c r="D40" s="380">
        <v>28300262</v>
      </c>
      <c r="E40" s="381">
        <v>28300262</v>
      </c>
      <c r="G40" s="381"/>
    </row>
    <row r="41" spans="1:7">
      <c r="A41" s="380">
        <v>28300252</v>
      </c>
      <c r="B41" s="380" t="s">
        <v>1326</v>
      </c>
      <c r="C41" s="381">
        <v>-6028014.2000000002</v>
      </c>
      <c r="D41" s="380">
        <v>28300252</v>
      </c>
      <c r="E41" s="381">
        <v>28300252</v>
      </c>
    </row>
    <row r="42" spans="1:7">
      <c r="A42" s="380">
        <v>28300232</v>
      </c>
      <c r="B42" s="380" t="s">
        <v>487</v>
      </c>
      <c r="C42" s="381">
        <v>-26001039.899999999</v>
      </c>
      <c r="D42" s="380">
        <v>28300232</v>
      </c>
      <c r="E42" s="381">
        <v>28300232</v>
      </c>
    </row>
    <row r="43" spans="1:7">
      <c r="A43" s="380">
        <v>28300221</v>
      </c>
      <c r="B43" s="380" t="s">
        <v>2001</v>
      </c>
      <c r="C43" s="381">
        <v>-6341256.9000000004</v>
      </c>
      <c r="D43" s="380">
        <v>28300221</v>
      </c>
      <c r="E43" s="381">
        <v>28300221</v>
      </c>
      <c r="G43" s="381"/>
    </row>
    <row r="44" spans="1:7">
      <c r="A44" s="380">
        <v>28300211</v>
      </c>
      <c r="B44" s="380" t="s">
        <v>2000</v>
      </c>
      <c r="C44" s="381">
        <v>-34394878.329999998</v>
      </c>
      <c r="D44" s="380">
        <v>28300211</v>
      </c>
      <c r="E44" s="381">
        <v>28300211</v>
      </c>
      <c r="G44" s="381"/>
    </row>
    <row r="45" spans="1:7">
      <c r="A45" s="380">
        <v>28300162</v>
      </c>
      <c r="B45" s="380" t="s">
        <v>395</v>
      </c>
      <c r="C45" s="381">
        <v>-631019.31000000006</v>
      </c>
      <c r="D45" s="380">
        <v>28300162</v>
      </c>
      <c r="E45" s="381">
        <v>28300162</v>
      </c>
      <c r="G45" s="381"/>
    </row>
    <row r="46" spans="1:7">
      <c r="A46" s="380">
        <v>28300152</v>
      </c>
      <c r="B46" s="380" t="s">
        <v>505</v>
      </c>
      <c r="C46" s="381">
        <v>-4130895.26</v>
      </c>
      <c r="D46" s="380">
        <v>28300152</v>
      </c>
      <c r="E46" s="381">
        <v>28300152</v>
      </c>
      <c r="G46" s="381"/>
    </row>
    <row r="47" spans="1:7">
      <c r="A47" s="380">
        <v>28300091</v>
      </c>
      <c r="B47" s="380" t="s">
        <v>1656</v>
      </c>
      <c r="C47" s="381">
        <v>-3393291.2</v>
      </c>
      <c r="D47" s="380">
        <v>28300091</v>
      </c>
      <c r="E47" s="381">
        <v>28300091</v>
      </c>
      <c r="G47" s="381"/>
    </row>
    <row r="48" spans="1:7">
      <c r="A48" s="380">
        <v>28300081</v>
      </c>
      <c r="B48" s="380" t="s">
        <v>1445</v>
      </c>
      <c r="C48" s="381">
        <v>-5360982.9000000004</v>
      </c>
      <c r="D48" s="380">
        <v>28300081</v>
      </c>
      <c r="E48" s="381">
        <v>28300081</v>
      </c>
      <c r="G48" s="381"/>
    </row>
    <row r="49" spans="1:7">
      <c r="A49" s="380">
        <v>28300043</v>
      </c>
      <c r="B49" s="380" t="s">
        <v>122</v>
      </c>
      <c r="C49" s="381">
        <v>-12319229.27</v>
      </c>
      <c r="D49" s="380">
        <v>28300043</v>
      </c>
      <c r="E49" s="381">
        <v>28300043</v>
      </c>
      <c r="G49" s="381"/>
    </row>
    <row r="50" spans="1:7">
      <c r="A50" s="380">
        <v>28300041</v>
      </c>
      <c r="B50" s="380" t="s">
        <v>469</v>
      </c>
      <c r="C50" s="381">
        <v>-562143.41</v>
      </c>
      <c r="D50" s="380">
        <v>28300041</v>
      </c>
      <c r="E50" s="381">
        <v>28300041</v>
      </c>
      <c r="G50" s="381"/>
    </row>
    <row r="51" spans="1:7">
      <c r="A51" s="380">
        <v>28300033</v>
      </c>
      <c r="B51" s="380" t="s">
        <v>121</v>
      </c>
      <c r="C51" s="381">
        <v>-66188839.609999999</v>
      </c>
      <c r="D51" s="380">
        <v>28300033</v>
      </c>
      <c r="E51" s="381">
        <v>28300033</v>
      </c>
    </row>
    <row r="52" spans="1:7">
      <c r="A52" s="380">
        <v>28300031</v>
      </c>
      <c r="B52" s="380" t="s">
        <v>754</v>
      </c>
      <c r="C52" s="381">
        <v>-938278.15</v>
      </c>
      <c r="D52" s="380">
        <v>28300031</v>
      </c>
      <c r="E52" s="381">
        <v>28300031</v>
      </c>
      <c r="G52" s="381"/>
    </row>
    <row r="53" spans="1:7">
      <c r="A53" s="380">
        <v>28200121</v>
      </c>
      <c r="B53" s="380" t="s">
        <v>208</v>
      </c>
      <c r="C53" s="381">
        <v>-1207949714.51</v>
      </c>
      <c r="D53" s="380">
        <v>28200121</v>
      </c>
      <c r="E53" s="381">
        <v>28200121</v>
      </c>
      <c r="G53" s="381"/>
    </row>
    <row r="54" spans="1:7">
      <c r="A54" s="380">
        <v>28200013</v>
      </c>
      <c r="B54" s="380" t="s">
        <v>207</v>
      </c>
      <c r="C54" s="381">
        <v>-42129199.119999997</v>
      </c>
      <c r="D54" s="380">
        <v>28200013</v>
      </c>
      <c r="E54" s="381">
        <v>28200013</v>
      </c>
      <c r="G54" s="381"/>
    </row>
    <row r="55" spans="1:7">
      <c r="A55" s="380">
        <v>28200002</v>
      </c>
      <c r="B55" s="380" t="s">
        <v>206</v>
      </c>
      <c r="C55" s="381">
        <v>-481319903.24000001</v>
      </c>
      <c r="D55" s="380">
        <v>28200002</v>
      </c>
      <c r="E55" s="381">
        <v>28200002</v>
      </c>
      <c r="G55" s="381"/>
    </row>
    <row r="56" spans="1:7">
      <c r="A56" s="380">
        <v>25600111</v>
      </c>
      <c r="B56" s="380" t="s">
        <v>1429</v>
      </c>
      <c r="C56" s="381">
        <v>-57514.65</v>
      </c>
      <c r="D56" s="380">
        <v>25600111</v>
      </c>
      <c r="E56" s="381">
        <v>25600111</v>
      </c>
    </row>
    <row r="57" spans="1:7">
      <c r="A57" s="380">
        <v>25600102</v>
      </c>
      <c r="B57" s="380" t="s">
        <v>1428</v>
      </c>
      <c r="C57" s="381">
        <v>-5259.12</v>
      </c>
      <c r="D57" s="380">
        <v>25600102</v>
      </c>
      <c r="E57" s="381">
        <v>25600102</v>
      </c>
    </row>
    <row r="58" spans="1:7">
      <c r="A58" s="380">
        <v>25600081</v>
      </c>
      <c r="B58" s="380" t="s">
        <v>1111</v>
      </c>
      <c r="C58" s="381">
        <v>-618812.96</v>
      </c>
      <c r="D58" s="380">
        <v>25600081</v>
      </c>
      <c r="E58" s="381">
        <v>25600081</v>
      </c>
    </row>
    <row r="59" spans="1:7">
      <c r="A59" s="380">
        <v>25600072</v>
      </c>
      <c r="B59" s="380" t="s">
        <v>1226</v>
      </c>
      <c r="C59" s="381">
        <v>-65777.98</v>
      </c>
      <c r="D59" s="380">
        <v>25600072</v>
      </c>
      <c r="E59" s="381">
        <v>25600072</v>
      </c>
    </row>
    <row r="60" spans="1:7">
      <c r="A60" s="380">
        <v>25500022</v>
      </c>
      <c r="B60" s="380" t="s">
        <v>930</v>
      </c>
      <c r="C60" s="381">
        <v>8165809</v>
      </c>
      <c r="D60" s="380">
        <v>25500022</v>
      </c>
      <c r="E60" s="381">
        <v>25500022</v>
      </c>
    </row>
    <row r="61" spans="1:7">
      <c r="A61" s="380">
        <v>25500002</v>
      </c>
      <c r="B61" s="380" t="s">
        <v>930</v>
      </c>
      <c r="C61" s="381">
        <v>-8165809</v>
      </c>
      <c r="D61" s="380">
        <v>25500002</v>
      </c>
      <c r="E61" s="381">
        <v>25500002</v>
      </c>
    </row>
    <row r="62" spans="1:7">
      <c r="A62" s="380">
        <v>25400521</v>
      </c>
      <c r="B62" s="380" t="s">
        <v>1967</v>
      </c>
      <c r="C62" s="381">
        <v>-3445055</v>
      </c>
      <c r="D62" s="380" t="e">
        <v>#N/A</v>
      </c>
      <c r="E62" s="381">
        <v>25400521</v>
      </c>
      <c r="G62" s="381"/>
    </row>
    <row r="63" spans="1:7">
      <c r="A63" s="380">
        <v>25400511</v>
      </c>
      <c r="B63" s="380" t="s">
        <v>1916</v>
      </c>
      <c r="C63" s="381">
        <v>-6594515.1299999999</v>
      </c>
      <c r="D63" s="380">
        <v>25400511</v>
      </c>
      <c r="E63" s="381">
        <v>25400511</v>
      </c>
      <c r="G63" s="381"/>
    </row>
    <row r="64" spans="1:7">
      <c r="A64" s="380">
        <v>25400501</v>
      </c>
      <c r="B64" s="380" t="s">
        <v>1891</v>
      </c>
      <c r="C64" s="381">
        <v>-1760097</v>
      </c>
      <c r="D64" s="380">
        <v>25400501</v>
      </c>
      <c r="E64" s="381">
        <v>25400501</v>
      </c>
      <c r="G64" s="381"/>
    </row>
    <row r="65" spans="1:7">
      <c r="A65" s="380">
        <v>25400491</v>
      </c>
      <c r="B65" s="380" t="s">
        <v>1890</v>
      </c>
      <c r="C65" s="381">
        <v>-6080146</v>
      </c>
      <c r="D65" s="380">
        <v>25400491</v>
      </c>
      <c r="E65" s="381">
        <v>25400491</v>
      </c>
      <c r="G65" s="381"/>
    </row>
    <row r="66" spans="1:7">
      <c r="A66" s="380">
        <v>25400481</v>
      </c>
      <c r="B66" s="380" t="s">
        <v>1874</v>
      </c>
      <c r="C66" s="381">
        <v>-27908.14</v>
      </c>
      <c r="D66" s="380">
        <v>25400481</v>
      </c>
      <c r="E66" s="381">
        <v>25400481</v>
      </c>
      <c r="G66" s="381"/>
    </row>
    <row r="67" spans="1:7">
      <c r="A67" s="380">
        <v>25400471</v>
      </c>
      <c r="B67" s="380" t="s">
        <v>1873</v>
      </c>
      <c r="C67" s="381">
        <v>-32776.379999999997</v>
      </c>
      <c r="D67" s="380">
        <v>25400471</v>
      </c>
      <c r="E67" s="381">
        <v>25400471</v>
      </c>
      <c r="G67" s="381"/>
    </row>
    <row r="68" spans="1:7">
      <c r="A68" s="380">
        <v>25400441</v>
      </c>
      <c r="B68" s="380" t="s">
        <v>1782</v>
      </c>
      <c r="C68" s="381">
        <v>-277409.57</v>
      </c>
      <c r="D68" s="380">
        <v>25400441</v>
      </c>
      <c r="E68" s="381">
        <v>25400441</v>
      </c>
      <c r="G68" s="381"/>
    </row>
    <row r="69" spans="1:7">
      <c r="A69" s="380">
        <v>25400431</v>
      </c>
      <c r="B69" s="380" t="s">
        <v>1776</v>
      </c>
      <c r="C69" s="381">
        <v>-1216799.25</v>
      </c>
      <c r="D69" s="380">
        <v>25400431</v>
      </c>
      <c r="E69" s="381">
        <v>25400431</v>
      </c>
      <c r="G69" s="381"/>
    </row>
    <row r="70" spans="1:7">
      <c r="A70" s="380">
        <v>25400421</v>
      </c>
      <c r="B70" s="380" t="s">
        <v>1872</v>
      </c>
      <c r="C70" s="381">
        <v>-135385.04</v>
      </c>
      <c r="D70" s="380">
        <v>25400421</v>
      </c>
      <c r="E70" s="381">
        <v>25400421</v>
      </c>
      <c r="G70" s="381"/>
    </row>
    <row r="71" spans="1:7">
      <c r="A71" s="380">
        <v>25400412</v>
      </c>
      <c r="B71" s="380" t="s">
        <v>1871</v>
      </c>
      <c r="C71" s="381">
        <v>-1922536.98</v>
      </c>
      <c r="D71" s="380">
        <v>25400412</v>
      </c>
      <c r="E71" s="381">
        <v>25400412</v>
      </c>
      <c r="G71" s="381"/>
    </row>
    <row r="72" spans="1:7">
      <c r="A72" s="380">
        <v>25400411</v>
      </c>
      <c r="B72" s="380" t="s">
        <v>1870</v>
      </c>
      <c r="C72" s="381">
        <v>-3023256.13</v>
      </c>
      <c r="D72" s="380">
        <v>25400411</v>
      </c>
      <c r="E72" s="381">
        <v>25400411</v>
      </c>
      <c r="G72" s="381"/>
    </row>
    <row r="73" spans="1:7">
      <c r="A73" s="380">
        <v>25400331</v>
      </c>
      <c r="B73" s="380" t="s">
        <v>1526</v>
      </c>
      <c r="C73" s="381">
        <v>-791938.82</v>
      </c>
      <c r="D73" s="380">
        <v>25400331</v>
      </c>
      <c r="E73" s="381">
        <v>25400331</v>
      </c>
      <c r="G73" s="381"/>
    </row>
    <row r="74" spans="1:7">
      <c r="A74" s="380">
        <v>25400321</v>
      </c>
      <c r="B74" s="380" t="s">
        <v>1525</v>
      </c>
      <c r="C74" s="381">
        <v>-62251.09</v>
      </c>
      <c r="D74" s="380">
        <v>25400321</v>
      </c>
      <c r="E74" s="381">
        <v>25400321</v>
      </c>
      <c r="G74" s="381"/>
    </row>
    <row r="75" spans="1:7">
      <c r="A75" s="380">
        <v>25400311</v>
      </c>
      <c r="B75" s="380" t="s">
        <v>1436</v>
      </c>
      <c r="C75" s="381">
        <v>-5614.23</v>
      </c>
      <c r="D75" s="380">
        <v>25400311</v>
      </c>
      <c r="E75" s="381">
        <v>25400311</v>
      </c>
      <c r="G75" s="381"/>
    </row>
    <row r="76" spans="1:7">
      <c r="A76" s="380">
        <v>25400301</v>
      </c>
      <c r="B76" s="380" t="s">
        <v>1434</v>
      </c>
      <c r="C76" s="381">
        <v>-65229.54</v>
      </c>
      <c r="D76" s="380">
        <v>25400301</v>
      </c>
      <c r="E76" s="381">
        <v>25400301</v>
      </c>
    </row>
    <row r="77" spans="1:7">
      <c r="A77" s="380">
        <v>25400291</v>
      </c>
      <c r="B77" s="380" t="s">
        <v>1433</v>
      </c>
      <c r="C77" s="381">
        <v>-1673660.5</v>
      </c>
      <c r="D77" s="380">
        <v>25400291</v>
      </c>
      <c r="E77" s="381">
        <v>25400291</v>
      </c>
      <c r="G77" s="381"/>
    </row>
    <row r="78" spans="1:7">
      <c r="A78" s="380">
        <v>25400261</v>
      </c>
      <c r="B78" s="380" t="s">
        <v>1195</v>
      </c>
      <c r="C78" s="381">
        <v>-93615823</v>
      </c>
      <c r="D78" s="380">
        <v>25400261</v>
      </c>
      <c r="E78" s="381">
        <v>25400261</v>
      </c>
      <c r="G78" s="381"/>
    </row>
    <row r="79" spans="1:7">
      <c r="A79" s="380">
        <v>25400221</v>
      </c>
      <c r="B79" s="380" t="s">
        <v>1187</v>
      </c>
      <c r="C79" s="381">
        <v>-91212.15</v>
      </c>
      <c r="D79" s="380">
        <v>25400221</v>
      </c>
      <c r="E79" s="381">
        <v>25400221</v>
      </c>
      <c r="G79" s="381"/>
    </row>
    <row r="80" spans="1:7">
      <c r="A80" s="380">
        <v>25400201</v>
      </c>
      <c r="B80" s="380" t="s">
        <v>1110</v>
      </c>
      <c r="C80" s="381">
        <v>-1437955.84</v>
      </c>
      <c r="D80" s="380">
        <v>25400201</v>
      </c>
      <c r="E80" s="381">
        <v>25400201</v>
      </c>
      <c r="G80" s="381"/>
    </row>
    <row r="81" spans="1:7">
      <c r="A81" s="380">
        <v>25400191</v>
      </c>
      <c r="B81" s="380" t="s">
        <v>1109</v>
      </c>
      <c r="C81" s="381">
        <v>-1971296.38</v>
      </c>
      <c r="D81" s="380">
        <v>25400191</v>
      </c>
      <c r="E81" s="381">
        <v>25400191</v>
      </c>
      <c r="G81" s="381"/>
    </row>
    <row r="82" spans="1:7">
      <c r="A82" s="380">
        <v>25400182</v>
      </c>
      <c r="B82" s="380" t="s">
        <v>959</v>
      </c>
      <c r="C82" s="381">
        <v>-3110334</v>
      </c>
      <c r="D82" s="380">
        <v>25400182</v>
      </c>
      <c r="E82" s="381">
        <v>25400182</v>
      </c>
      <c r="G82" s="381"/>
    </row>
    <row r="83" spans="1:7">
      <c r="A83" s="380">
        <v>25400181</v>
      </c>
      <c r="B83" s="380" t="s">
        <v>958</v>
      </c>
      <c r="C83" s="381">
        <v>-5814666</v>
      </c>
      <c r="D83" s="380">
        <v>25400181</v>
      </c>
      <c r="E83" s="380">
        <v>25400181</v>
      </c>
    </row>
    <row r="84" spans="1:7">
      <c r="A84" s="380">
        <v>25400111</v>
      </c>
      <c r="B84" s="380" t="s">
        <v>674</v>
      </c>
      <c r="C84" s="381">
        <v>-12998</v>
      </c>
      <c r="D84" s="380">
        <v>25400111</v>
      </c>
      <c r="E84" s="380">
        <v>25400111</v>
      </c>
      <c r="G84" s="381"/>
    </row>
    <row r="85" spans="1:7">
      <c r="A85" s="380">
        <v>25400101</v>
      </c>
      <c r="B85" s="380" t="s">
        <v>673</v>
      </c>
      <c r="C85" s="381">
        <v>-58030.83</v>
      </c>
      <c r="D85" s="380">
        <v>25400101</v>
      </c>
      <c r="E85" s="381">
        <v>25400101</v>
      </c>
    </row>
    <row r="86" spans="1:7">
      <c r="A86" s="380">
        <v>25302223</v>
      </c>
      <c r="B86" s="380" t="s">
        <v>1971</v>
      </c>
      <c r="C86" s="381">
        <v>-4620520</v>
      </c>
      <c r="D86" s="380">
        <v>25302223</v>
      </c>
      <c r="E86" s="381">
        <v>25302223</v>
      </c>
    </row>
    <row r="87" spans="1:7">
      <c r="A87" s="380">
        <v>25302222</v>
      </c>
      <c r="B87" s="380" t="s">
        <v>658</v>
      </c>
      <c r="C87" s="381">
        <v>-3435643.39</v>
      </c>
      <c r="D87" s="380">
        <v>25302222</v>
      </c>
      <c r="E87" s="381">
        <v>25302222</v>
      </c>
    </row>
    <row r="88" spans="1:7">
      <c r="A88" s="380">
        <v>25302221</v>
      </c>
      <c r="B88" s="380" t="s">
        <v>977</v>
      </c>
      <c r="C88" s="381">
        <v>-1770136.61</v>
      </c>
      <c r="D88" s="380">
        <v>25302221</v>
      </c>
      <c r="E88" s="381">
        <v>25302221</v>
      </c>
    </row>
    <row r="89" spans="1:7">
      <c r="A89" s="380">
        <v>25301213</v>
      </c>
      <c r="B89" s="380" t="s">
        <v>1986</v>
      </c>
      <c r="C89" s="381">
        <v>-675825</v>
      </c>
      <c r="D89" s="380">
        <v>25301213</v>
      </c>
      <c r="E89" s="380">
        <v>25301213</v>
      </c>
      <c r="G89" s="381"/>
    </row>
    <row r="90" spans="1:7">
      <c r="A90" s="380">
        <v>25301203</v>
      </c>
      <c r="B90" s="380" t="s">
        <v>546</v>
      </c>
      <c r="C90" s="381">
        <v>-253632.79</v>
      </c>
      <c r="D90" s="380">
        <v>25301203</v>
      </c>
      <c r="E90" s="380">
        <v>25301203</v>
      </c>
      <c r="G90" s="381"/>
    </row>
    <row r="91" spans="1:7">
      <c r="A91" s="380">
        <v>25301151</v>
      </c>
      <c r="B91" s="380" t="s">
        <v>1515</v>
      </c>
      <c r="C91" s="381">
        <v>-2526082.9300000002</v>
      </c>
      <c r="D91" s="380">
        <v>25301151</v>
      </c>
      <c r="E91" s="380">
        <v>25301151</v>
      </c>
      <c r="G91" s="381"/>
    </row>
    <row r="92" spans="1:7">
      <c r="A92" s="380">
        <v>25301073</v>
      </c>
      <c r="B92" s="380" t="s">
        <v>284</v>
      </c>
      <c r="C92" s="381">
        <v>-1144.92</v>
      </c>
      <c r="D92" s="380">
        <v>25301073</v>
      </c>
      <c r="E92" s="381">
        <v>25301073</v>
      </c>
    </row>
    <row r="93" spans="1:7">
      <c r="A93" s="380">
        <v>25300863</v>
      </c>
      <c r="B93" s="380" t="s">
        <v>1390</v>
      </c>
      <c r="C93" s="380">
        <v>0</v>
      </c>
      <c r="D93" s="380">
        <v>25300863</v>
      </c>
      <c r="E93" s="380">
        <v>25300863</v>
      </c>
    </row>
    <row r="94" spans="1:7">
      <c r="A94" s="380">
        <v>25300771</v>
      </c>
      <c r="B94" s="380" t="s">
        <v>103</v>
      </c>
      <c r="C94" s="381">
        <v>-3857478.67</v>
      </c>
      <c r="D94" s="380">
        <v>25300771</v>
      </c>
      <c r="E94" s="381">
        <v>25300771</v>
      </c>
      <c r="G94" s="381"/>
    </row>
    <row r="95" spans="1:7">
      <c r="A95" s="380">
        <v>25300761</v>
      </c>
      <c r="B95" s="380" t="s">
        <v>172</v>
      </c>
      <c r="C95" s="381">
        <v>-205514.13</v>
      </c>
      <c r="D95" s="380">
        <v>25300761</v>
      </c>
      <c r="E95" s="381">
        <v>25300761</v>
      </c>
      <c r="G95" s="381"/>
    </row>
    <row r="96" spans="1:7">
      <c r="A96" s="380">
        <v>25300733</v>
      </c>
      <c r="B96" s="380" t="s">
        <v>1981</v>
      </c>
      <c r="C96" s="381">
        <v>-50468.17</v>
      </c>
      <c r="D96" s="380">
        <v>25300733</v>
      </c>
      <c r="E96" s="381">
        <v>25300733</v>
      </c>
      <c r="G96" s="381"/>
    </row>
    <row r="97" spans="1:7">
      <c r="A97" s="380">
        <v>25300732</v>
      </c>
      <c r="B97" s="380" t="s">
        <v>1984</v>
      </c>
      <c r="C97" s="381">
        <v>-1500</v>
      </c>
      <c r="D97" s="380">
        <v>25300732</v>
      </c>
      <c r="E97" s="381">
        <v>25300732</v>
      </c>
      <c r="G97" s="381"/>
    </row>
    <row r="98" spans="1:7">
      <c r="A98" s="380">
        <v>25300731</v>
      </c>
      <c r="B98" s="380" t="s">
        <v>1980</v>
      </c>
      <c r="C98" s="381">
        <v>-15154.75</v>
      </c>
      <c r="D98" s="380">
        <v>25300731</v>
      </c>
      <c r="E98" s="381">
        <v>25300731</v>
      </c>
      <c r="G98" s="381"/>
    </row>
    <row r="99" spans="1:7">
      <c r="A99" s="380">
        <v>25300721</v>
      </c>
      <c r="B99" s="380" t="s">
        <v>1900</v>
      </c>
      <c r="C99" s="381">
        <v>-705763.79</v>
      </c>
      <c r="D99" s="380">
        <v>25300721</v>
      </c>
      <c r="E99" s="381">
        <v>25300721</v>
      </c>
    </row>
    <row r="100" spans="1:7">
      <c r="A100" s="380">
        <v>25300663</v>
      </c>
      <c r="B100" s="380" t="s">
        <v>1467</v>
      </c>
      <c r="C100" s="381">
        <v>-121599.8</v>
      </c>
      <c r="D100" s="380">
        <v>25300663</v>
      </c>
      <c r="E100" s="381">
        <v>25300663</v>
      </c>
    </row>
    <row r="101" spans="1:7">
      <c r="A101" s="380">
        <v>25300642</v>
      </c>
      <c r="B101" s="380" t="s">
        <v>1265</v>
      </c>
      <c r="C101" s="381">
        <v>-581510.39</v>
      </c>
      <c r="D101" s="380">
        <v>25300642</v>
      </c>
      <c r="E101" s="381">
        <v>25300642</v>
      </c>
    </row>
    <row r="102" spans="1:7">
      <c r="A102" s="380">
        <v>25300641</v>
      </c>
      <c r="B102" s="380" t="s">
        <v>1265</v>
      </c>
      <c r="C102" s="381">
        <v>-872489.57</v>
      </c>
      <c r="D102" s="380">
        <v>25300641</v>
      </c>
      <c r="E102" s="381">
        <v>25300641</v>
      </c>
      <c r="G102" s="381"/>
    </row>
    <row r="103" spans="1:7">
      <c r="A103" s="380">
        <v>25300621</v>
      </c>
      <c r="B103" s="380" t="s">
        <v>740</v>
      </c>
      <c r="C103" s="381">
        <v>-8938153.1199999992</v>
      </c>
      <c r="D103" s="380">
        <v>25300621</v>
      </c>
      <c r="E103" s="381">
        <v>25300621</v>
      </c>
    </row>
    <row r="104" spans="1:7">
      <c r="A104" s="380">
        <v>25300611</v>
      </c>
      <c r="B104" s="380" t="s">
        <v>725</v>
      </c>
      <c r="C104" s="381">
        <v>-61576956.729999997</v>
      </c>
      <c r="D104" s="380">
        <v>25300611</v>
      </c>
      <c r="E104" s="381">
        <v>25300611</v>
      </c>
    </row>
    <row r="105" spans="1:7">
      <c r="A105" s="380">
        <v>25300592</v>
      </c>
      <c r="B105" s="380" t="s">
        <v>360</v>
      </c>
      <c r="C105" s="381">
        <v>1916881.14</v>
      </c>
      <c r="D105" s="380">
        <v>25300592</v>
      </c>
      <c r="E105" s="381">
        <v>25300592</v>
      </c>
    </row>
    <row r="106" spans="1:7">
      <c r="A106" s="380">
        <v>25300591</v>
      </c>
      <c r="B106" s="380" t="s">
        <v>360</v>
      </c>
      <c r="C106" s="381">
        <v>4536636.9400000004</v>
      </c>
      <c r="D106" s="380">
        <v>25300591</v>
      </c>
      <c r="E106" s="381">
        <v>25300591</v>
      </c>
      <c r="G106" s="381"/>
    </row>
    <row r="107" spans="1:7">
      <c r="A107" s="380">
        <v>25300582</v>
      </c>
      <c r="B107" s="380" t="s">
        <v>359</v>
      </c>
      <c r="C107" s="381">
        <v>-1916881.14</v>
      </c>
      <c r="D107" s="380">
        <v>25300582</v>
      </c>
      <c r="E107" s="381">
        <v>25300582</v>
      </c>
      <c r="G107" s="381"/>
    </row>
    <row r="108" spans="1:7">
      <c r="A108" s="380">
        <v>25300581</v>
      </c>
      <c r="B108" s="380" t="s">
        <v>359</v>
      </c>
      <c r="C108" s="381">
        <v>-4536636.9400000004</v>
      </c>
      <c r="D108" s="380">
        <v>25300581</v>
      </c>
      <c r="E108" s="381">
        <v>25300581</v>
      </c>
    </row>
    <row r="109" spans="1:7">
      <c r="A109" s="380">
        <v>25300563</v>
      </c>
      <c r="B109" s="380" t="s">
        <v>1174</v>
      </c>
      <c r="C109" s="381">
        <v>-24728.29</v>
      </c>
      <c r="D109" s="380">
        <v>25300563</v>
      </c>
      <c r="E109" s="381">
        <v>25300563</v>
      </c>
      <c r="G109" s="381"/>
    </row>
    <row r="110" spans="1:7">
      <c r="A110" s="380">
        <v>25300561</v>
      </c>
      <c r="B110" s="380" t="s">
        <v>1041</v>
      </c>
      <c r="C110" s="381">
        <v>-9202476</v>
      </c>
      <c r="D110" s="380">
        <v>25300561</v>
      </c>
      <c r="E110" s="381">
        <v>25300561</v>
      </c>
    </row>
    <row r="111" spans="1:7">
      <c r="A111" s="380">
        <v>25300553</v>
      </c>
      <c r="B111" s="380" t="s">
        <v>1732</v>
      </c>
      <c r="C111" s="381">
        <v>-5827.93</v>
      </c>
      <c r="D111" s="380">
        <v>25300553</v>
      </c>
      <c r="E111" s="381">
        <v>25300553</v>
      </c>
    </row>
    <row r="112" spans="1:7">
      <c r="A112" s="380">
        <v>25300541</v>
      </c>
      <c r="B112" s="380" t="s">
        <v>455</v>
      </c>
      <c r="C112" s="381">
        <v>-19755390.140000001</v>
      </c>
      <c r="D112" s="380">
        <v>25300541</v>
      </c>
      <c r="E112" s="381">
        <v>25300541</v>
      </c>
    </row>
    <row r="113" spans="1:7">
      <c r="A113" s="380">
        <v>25300521</v>
      </c>
      <c r="B113" s="380" t="s">
        <v>1770</v>
      </c>
      <c r="C113" s="381">
        <v>-160000</v>
      </c>
      <c r="D113" s="380">
        <v>25300521</v>
      </c>
      <c r="E113" s="381">
        <v>25300521</v>
      </c>
      <c r="G113" s="381"/>
    </row>
    <row r="114" spans="1:7">
      <c r="A114" s="380">
        <v>25300503</v>
      </c>
      <c r="B114" s="380" t="s">
        <v>197</v>
      </c>
      <c r="C114" s="381">
        <v>-1287.75</v>
      </c>
      <c r="D114" s="380">
        <v>25300503</v>
      </c>
      <c r="E114" s="381">
        <v>25300503</v>
      </c>
      <c r="G114" s="381"/>
    </row>
    <row r="115" spans="1:7">
      <c r="A115" s="380">
        <v>25300443</v>
      </c>
      <c r="B115" s="380" t="s">
        <v>1215</v>
      </c>
      <c r="C115" s="381">
        <v>-872327.02</v>
      </c>
      <c r="D115" s="380">
        <v>25300443</v>
      </c>
      <c r="E115" s="381">
        <v>25300443</v>
      </c>
      <c r="G115" s="381"/>
    </row>
    <row r="116" spans="1:7">
      <c r="A116" s="380">
        <v>25300433</v>
      </c>
      <c r="B116" s="380" t="s">
        <v>644</v>
      </c>
      <c r="C116" s="380">
        <v>0</v>
      </c>
      <c r="D116" s="380">
        <v>25300433</v>
      </c>
      <c r="E116" s="381">
        <v>25300433</v>
      </c>
      <c r="G116" s="381"/>
    </row>
    <row r="117" spans="1:7">
      <c r="A117" s="380">
        <v>25300413</v>
      </c>
      <c r="B117" s="380" t="s">
        <v>468</v>
      </c>
      <c r="C117" s="381">
        <v>-830828</v>
      </c>
      <c r="D117" s="380">
        <v>25300413</v>
      </c>
      <c r="E117" s="381">
        <v>25300413</v>
      </c>
      <c r="G117" s="381"/>
    </row>
    <row r="118" spans="1:7">
      <c r="A118" s="380">
        <v>25300371</v>
      </c>
      <c r="B118" s="380" t="s">
        <v>912</v>
      </c>
      <c r="C118" s="381">
        <v>-2219464.36</v>
      </c>
      <c r="D118" s="380">
        <v>25300371</v>
      </c>
      <c r="E118" s="381">
        <v>25300371</v>
      </c>
      <c r="G118" s="381"/>
    </row>
    <row r="119" spans="1:7">
      <c r="A119" s="380">
        <v>25300363</v>
      </c>
      <c r="B119" s="380" t="s">
        <v>946</v>
      </c>
      <c r="C119" s="381">
        <v>-2221075.89</v>
      </c>
      <c r="D119" s="380">
        <v>25300363</v>
      </c>
      <c r="E119" s="381">
        <v>25300363</v>
      </c>
      <c r="G119" s="381"/>
    </row>
    <row r="120" spans="1:7">
      <c r="A120" s="380">
        <v>25300353</v>
      </c>
      <c r="B120" s="380" t="s">
        <v>993</v>
      </c>
      <c r="C120" s="381">
        <v>-6758009.0499999998</v>
      </c>
      <c r="D120" s="380">
        <v>25300353</v>
      </c>
      <c r="E120" s="381">
        <v>25300353</v>
      </c>
      <c r="G120" s="381"/>
    </row>
    <row r="121" spans="1:7">
      <c r="A121" s="380">
        <v>25300343</v>
      </c>
      <c r="B121" s="380" t="s">
        <v>1733</v>
      </c>
      <c r="C121" s="381">
        <v>-4143508.4</v>
      </c>
      <c r="D121" s="380">
        <v>25300343</v>
      </c>
      <c r="E121" s="381">
        <v>25300343</v>
      </c>
      <c r="G121" s="381"/>
    </row>
    <row r="122" spans="1:7">
      <c r="A122" s="380">
        <v>25300323</v>
      </c>
      <c r="B122" s="380" t="s">
        <v>681</v>
      </c>
      <c r="C122" s="381">
        <v>-65830.62</v>
      </c>
      <c r="D122" s="380">
        <v>25300323</v>
      </c>
      <c r="E122" s="381">
        <v>25300323</v>
      </c>
    </row>
    <row r="123" spans="1:7">
      <c r="A123" s="380">
        <v>25300293</v>
      </c>
      <c r="B123" s="380" t="s">
        <v>829</v>
      </c>
      <c r="C123" s="381">
        <v>-7838711</v>
      </c>
      <c r="D123" s="380">
        <v>25300293</v>
      </c>
      <c r="E123" s="381">
        <v>25300293</v>
      </c>
      <c r="G123" s="381"/>
    </row>
    <row r="124" spans="1:7">
      <c r="A124" s="380">
        <v>25300281</v>
      </c>
      <c r="B124" s="380" t="s">
        <v>1456</v>
      </c>
      <c r="C124" s="381">
        <v>-502860</v>
      </c>
      <c r="D124" s="380">
        <v>25300281</v>
      </c>
      <c r="E124" s="381">
        <v>25300281</v>
      </c>
      <c r="G124" s="381"/>
    </row>
    <row r="125" spans="1:7">
      <c r="A125" s="380">
        <v>25300271</v>
      </c>
      <c r="B125" s="380" t="s">
        <v>1373</v>
      </c>
      <c r="C125" s="381">
        <v>-1744002.22</v>
      </c>
      <c r="D125" s="380">
        <v>25300271</v>
      </c>
      <c r="E125" s="381">
        <v>25300271</v>
      </c>
      <c r="G125" s="381"/>
    </row>
    <row r="126" spans="1:7">
      <c r="A126" s="380">
        <v>25300212</v>
      </c>
      <c r="B126" s="380" t="s">
        <v>491</v>
      </c>
      <c r="C126" s="381">
        <v>-128943.95</v>
      </c>
      <c r="D126" s="380">
        <v>25300212</v>
      </c>
      <c r="E126" s="381">
        <v>25300212</v>
      </c>
      <c r="G126" s="381"/>
    </row>
    <row r="127" spans="1:7">
      <c r="A127" s="380">
        <v>25300201</v>
      </c>
      <c r="B127" s="380" t="s">
        <v>1176</v>
      </c>
      <c r="C127" s="381">
        <v>-6132897</v>
      </c>
      <c r="D127" s="380">
        <v>25300201</v>
      </c>
      <c r="E127" s="381">
        <v>25300201</v>
      </c>
      <c r="G127" s="381"/>
    </row>
    <row r="128" spans="1:7">
      <c r="A128" s="380">
        <v>25300181</v>
      </c>
      <c r="B128" s="380" t="s">
        <v>1175</v>
      </c>
      <c r="C128" s="381">
        <v>-4452786.8499999996</v>
      </c>
      <c r="D128" s="380">
        <v>25300181</v>
      </c>
      <c r="E128" s="381">
        <v>25300181</v>
      </c>
      <c r="G128" s="381"/>
    </row>
    <row r="129" spans="1:7">
      <c r="A129" s="380">
        <v>25300161</v>
      </c>
      <c r="B129" s="380" t="s">
        <v>175</v>
      </c>
      <c r="C129" s="381">
        <v>-376505.2</v>
      </c>
      <c r="D129" s="380">
        <v>25300161</v>
      </c>
      <c r="E129" s="381">
        <v>25300161</v>
      </c>
      <c r="G129" s="381"/>
    </row>
    <row r="130" spans="1:7">
      <c r="A130" s="380">
        <v>25300153</v>
      </c>
      <c r="B130" s="380" t="s">
        <v>1510</v>
      </c>
      <c r="C130" s="381">
        <v>-125000</v>
      </c>
      <c r="D130" s="380">
        <v>25300153</v>
      </c>
      <c r="E130" s="381">
        <v>25300153</v>
      </c>
      <c r="G130" s="381"/>
    </row>
    <row r="131" spans="1:7">
      <c r="A131" s="380">
        <v>25300151</v>
      </c>
      <c r="B131" s="380" t="s">
        <v>643</v>
      </c>
      <c r="C131" s="381">
        <v>-9280904.8000000007</v>
      </c>
      <c r="D131" s="380">
        <v>25300151</v>
      </c>
      <c r="E131" s="381">
        <v>25300151</v>
      </c>
      <c r="G131" s="381"/>
    </row>
    <row r="132" spans="1:7">
      <c r="A132" s="380">
        <v>25300141</v>
      </c>
      <c r="B132" s="380" t="s">
        <v>388</v>
      </c>
      <c r="C132" s="381">
        <v>-2352232.52</v>
      </c>
      <c r="D132" s="380">
        <v>25300141</v>
      </c>
      <c r="E132" s="381">
        <v>25300141</v>
      </c>
    </row>
    <row r="133" spans="1:7">
      <c r="A133" s="380">
        <v>25300121</v>
      </c>
      <c r="B133" s="380" t="s">
        <v>1696</v>
      </c>
      <c r="C133" s="381">
        <v>-802872.87</v>
      </c>
      <c r="D133" s="380">
        <v>25300121</v>
      </c>
      <c r="E133" s="381">
        <v>25300121</v>
      </c>
    </row>
    <row r="134" spans="1:7">
      <c r="A134" s="380">
        <v>25300091</v>
      </c>
      <c r="B134" s="380" t="s">
        <v>1652</v>
      </c>
      <c r="C134" s="381">
        <v>-3193064.69</v>
      </c>
      <c r="D134" s="380">
        <v>25300091</v>
      </c>
      <c r="E134" s="381">
        <v>25300091</v>
      </c>
      <c r="G134" s="381"/>
    </row>
    <row r="135" spans="1:7">
      <c r="A135" s="380">
        <v>25300081</v>
      </c>
      <c r="B135" s="380" t="s">
        <v>1681</v>
      </c>
      <c r="C135" s="381">
        <v>-1000</v>
      </c>
      <c r="D135" s="380">
        <v>25300081</v>
      </c>
      <c r="E135" s="381">
        <v>25300081</v>
      </c>
    </row>
    <row r="136" spans="1:7">
      <c r="A136" s="380">
        <v>25300071</v>
      </c>
      <c r="B136" s="380" t="s">
        <v>1179</v>
      </c>
      <c r="C136" s="381">
        <v>-149840188</v>
      </c>
      <c r="D136" s="380">
        <v>25300071</v>
      </c>
      <c r="E136" s="381">
        <v>25300071</v>
      </c>
    </row>
    <row r="137" spans="1:7">
      <c r="A137" s="380">
        <v>25300033</v>
      </c>
      <c r="B137" s="380" t="s">
        <v>150</v>
      </c>
      <c r="C137" s="381">
        <v>-10551450.68</v>
      </c>
      <c r="D137" s="380">
        <v>25300033</v>
      </c>
      <c r="E137" s="381">
        <v>25300033</v>
      </c>
      <c r="G137" s="381"/>
    </row>
    <row r="138" spans="1:7">
      <c r="A138" s="380">
        <v>25300011</v>
      </c>
      <c r="B138" s="380" t="s">
        <v>539</v>
      </c>
      <c r="C138" s="381">
        <v>-6901</v>
      </c>
      <c r="D138" s="380">
        <v>25300011</v>
      </c>
      <c r="E138" s="381">
        <v>25300011</v>
      </c>
    </row>
    <row r="139" spans="1:7">
      <c r="A139" s="380">
        <v>25300001</v>
      </c>
      <c r="B139" s="380" t="s">
        <v>292</v>
      </c>
      <c r="C139" s="381">
        <v>-67379.56</v>
      </c>
      <c r="D139" s="380">
        <v>25300001</v>
      </c>
      <c r="E139" s="381">
        <v>25300001</v>
      </c>
      <c r="G139" s="381"/>
    </row>
    <row r="140" spans="1:7">
      <c r="A140" s="380">
        <v>25200262</v>
      </c>
      <c r="B140" s="380" t="s">
        <v>582</v>
      </c>
      <c r="C140" s="381">
        <v>-39367.31</v>
      </c>
      <c r="D140" s="380">
        <v>25200262</v>
      </c>
      <c r="E140" s="381">
        <v>25200262</v>
      </c>
      <c r="G140" s="381"/>
    </row>
    <row r="141" spans="1:7">
      <c r="A141" s="380">
        <v>25200222</v>
      </c>
      <c r="B141" s="380" t="s">
        <v>703</v>
      </c>
      <c r="C141" s="381">
        <v>-953402</v>
      </c>
      <c r="D141" s="380">
        <v>25200222</v>
      </c>
      <c r="E141" s="380">
        <v>25200222</v>
      </c>
    </row>
    <row r="142" spans="1:7">
      <c r="A142" s="380">
        <v>25200202</v>
      </c>
      <c r="B142" s="380" t="s">
        <v>702</v>
      </c>
      <c r="C142" s="381">
        <v>-17973389.280000001</v>
      </c>
      <c r="D142" s="380">
        <v>25200202</v>
      </c>
      <c r="E142" s="381">
        <v>25200202</v>
      </c>
      <c r="G142" s="381"/>
    </row>
    <row r="143" spans="1:7">
      <c r="A143" s="380">
        <v>25200181</v>
      </c>
      <c r="B143" s="380" t="s">
        <v>652</v>
      </c>
      <c r="C143" s="381">
        <v>-28241801.27</v>
      </c>
      <c r="D143" s="380">
        <v>25200181</v>
      </c>
      <c r="E143" s="381">
        <v>25200181</v>
      </c>
    </row>
    <row r="144" spans="1:7">
      <c r="A144" s="380">
        <v>25200171</v>
      </c>
      <c r="B144" s="380" t="s">
        <v>19</v>
      </c>
      <c r="C144" s="381">
        <v>-12011396.66</v>
      </c>
      <c r="D144" s="380">
        <v>25200171</v>
      </c>
      <c r="E144" s="381">
        <v>25200171</v>
      </c>
      <c r="G144" s="381"/>
    </row>
    <row r="145" spans="1:7">
      <c r="A145" s="380">
        <v>25200161</v>
      </c>
      <c r="B145" s="380" t="s">
        <v>18</v>
      </c>
      <c r="C145" s="381">
        <v>-5383277.0499999998</v>
      </c>
      <c r="D145" s="380">
        <v>25200161</v>
      </c>
      <c r="E145" s="381">
        <v>25200161</v>
      </c>
    </row>
    <row r="146" spans="1:7">
      <c r="A146" s="380">
        <v>25200152</v>
      </c>
      <c r="B146" s="380" t="s">
        <v>649</v>
      </c>
      <c r="C146" s="381">
        <v>-107354.9</v>
      </c>
      <c r="D146" s="380">
        <v>25200152</v>
      </c>
      <c r="E146" s="381">
        <v>25200152</v>
      </c>
      <c r="G146" s="381"/>
    </row>
    <row r="147" spans="1:7">
      <c r="A147" s="380">
        <v>25200121</v>
      </c>
      <c r="B147" s="380" t="s">
        <v>1018</v>
      </c>
      <c r="C147" s="381">
        <v>-135739.34</v>
      </c>
      <c r="D147" s="380">
        <v>25200121</v>
      </c>
      <c r="E147" s="380">
        <v>25200121</v>
      </c>
      <c r="G147" s="381"/>
    </row>
    <row r="148" spans="1:7">
      <c r="A148" s="380">
        <v>24500111</v>
      </c>
      <c r="B148" s="380" t="s">
        <v>1392</v>
      </c>
      <c r="C148" s="380">
        <v>0</v>
      </c>
      <c r="D148" s="380">
        <v>24500111</v>
      </c>
      <c r="E148" s="380">
        <v>24500111</v>
      </c>
    </row>
    <row r="149" spans="1:7">
      <c r="A149" s="380">
        <v>24400012</v>
      </c>
      <c r="B149" s="380" t="s">
        <v>1487</v>
      </c>
      <c r="C149" s="381">
        <v>-22702641.120000001</v>
      </c>
      <c r="D149" s="380">
        <v>24400012</v>
      </c>
      <c r="E149" s="381">
        <v>24400012</v>
      </c>
    </row>
    <row r="150" spans="1:7">
      <c r="A150" s="380">
        <v>24400011</v>
      </c>
      <c r="B150" s="380" t="s">
        <v>1486</v>
      </c>
      <c r="C150" s="381">
        <v>-38571823.07</v>
      </c>
      <c r="D150" s="380">
        <v>24400011</v>
      </c>
      <c r="E150" s="381">
        <v>24400011</v>
      </c>
      <c r="G150" s="381"/>
    </row>
    <row r="151" spans="1:7">
      <c r="A151" s="380">
        <v>24400002</v>
      </c>
      <c r="B151" s="380" t="s">
        <v>1485</v>
      </c>
      <c r="C151" s="381">
        <v>-65191513.109999999</v>
      </c>
      <c r="D151" s="380">
        <v>24400002</v>
      </c>
      <c r="E151" s="381">
        <v>24400002</v>
      </c>
      <c r="G151" s="381"/>
    </row>
    <row r="152" spans="1:7">
      <c r="A152" s="380">
        <v>24400001</v>
      </c>
      <c r="B152" s="380" t="s">
        <v>1484</v>
      </c>
      <c r="C152" s="381">
        <v>-68074183.230000004</v>
      </c>
      <c r="D152" s="380">
        <v>24400001</v>
      </c>
      <c r="E152" s="381">
        <v>24400001</v>
      </c>
      <c r="G152" s="381"/>
    </row>
    <row r="153" spans="1:7">
      <c r="A153" s="380">
        <v>24300013</v>
      </c>
      <c r="B153" s="380" t="s">
        <v>1251</v>
      </c>
      <c r="C153" s="381">
        <v>-7578087.7199999997</v>
      </c>
      <c r="D153" s="380">
        <v>24300013</v>
      </c>
      <c r="E153" s="381">
        <v>24300013</v>
      </c>
    </row>
    <row r="154" spans="1:7">
      <c r="A154" s="380">
        <v>24201041</v>
      </c>
      <c r="B154" s="380" t="s">
        <v>1473</v>
      </c>
      <c r="C154" s="381">
        <v>-18885.61</v>
      </c>
      <c r="D154" s="380">
        <v>24201041</v>
      </c>
      <c r="E154" s="381">
        <v>24201041</v>
      </c>
      <c r="G154" s="381"/>
    </row>
    <row r="155" spans="1:7">
      <c r="A155" s="380">
        <v>24201031</v>
      </c>
      <c r="B155" s="380" t="s">
        <v>1472</v>
      </c>
      <c r="C155" s="381">
        <v>-93041.8</v>
      </c>
      <c r="D155" s="380">
        <v>24201031</v>
      </c>
      <c r="E155" s="381">
        <v>24201031</v>
      </c>
      <c r="G155" s="381"/>
    </row>
    <row r="156" spans="1:7">
      <c r="A156" s="380">
        <v>24200991</v>
      </c>
      <c r="B156" s="380" t="s">
        <v>1363</v>
      </c>
      <c r="C156" s="381">
        <v>-1341.25</v>
      </c>
      <c r="D156" s="380">
        <v>24200991</v>
      </c>
      <c r="E156" s="380">
        <v>24200991</v>
      </c>
      <c r="G156" s="381"/>
    </row>
    <row r="157" spans="1:7">
      <c r="A157" s="380">
        <v>24200971</v>
      </c>
      <c r="B157" s="380" t="s">
        <v>562</v>
      </c>
      <c r="C157" s="381">
        <v>-103131.25</v>
      </c>
      <c r="D157" s="380">
        <v>24200971</v>
      </c>
      <c r="E157" s="380">
        <v>24200971</v>
      </c>
      <c r="G157" s="381"/>
    </row>
    <row r="158" spans="1:7">
      <c r="A158" s="380">
        <v>24200961</v>
      </c>
      <c r="B158" s="380" t="s">
        <v>1305</v>
      </c>
      <c r="C158" s="381">
        <v>-1820597.39</v>
      </c>
      <c r="D158" s="380">
        <v>24200961</v>
      </c>
      <c r="E158" s="380">
        <v>24200961</v>
      </c>
      <c r="G158" s="381"/>
    </row>
    <row r="159" spans="1:7">
      <c r="A159" s="380">
        <v>24200951</v>
      </c>
      <c r="B159" s="380" t="s">
        <v>1307</v>
      </c>
      <c r="C159" s="381">
        <v>-204557.72</v>
      </c>
      <c r="D159" s="380">
        <v>24200951</v>
      </c>
      <c r="E159" s="381">
        <v>24200951</v>
      </c>
      <c r="G159" s="381"/>
    </row>
    <row r="160" spans="1:7">
      <c r="A160" s="380">
        <v>24200941</v>
      </c>
      <c r="B160" s="380" t="s">
        <v>1497</v>
      </c>
      <c r="C160" s="381">
        <v>-67986</v>
      </c>
      <c r="D160" s="380">
        <v>24200941</v>
      </c>
      <c r="E160" s="381">
        <v>24200941</v>
      </c>
    </row>
    <row r="161" spans="1:7">
      <c r="A161" s="380">
        <v>24200931</v>
      </c>
      <c r="B161" s="380" t="s">
        <v>561</v>
      </c>
      <c r="C161" s="381">
        <v>-358785.64</v>
      </c>
      <c r="D161" s="380">
        <v>24200931</v>
      </c>
      <c r="E161" s="381">
        <v>24200931</v>
      </c>
    </row>
    <row r="162" spans="1:7">
      <c r="A162" s="380">
        <v>24200921</v>
      </c>
      <c r="B162" s="380" t="s">
        <v>557</v>
      </c>
      <c r="C162" s="381">
        <v>-2557282.2400000002</v>
      </c>
      <c r="D162" s="380">
        <v>24200921</v>
      </c>
      <c r="E162" s="381">
        <v>24200921</v>
      </c>
      <c r="G162" s="381"/>
    </row>
    <row r="163" spans="1:7">
      <c r="A163" s="380">
        <v>24200911</v>
      </c>
      <c r="B163" s="380" t="s">
        <v>1194</v>
      </c>
      <c r="C163" s="381">
        <v>-17425.07</v>
      </c>
      <c r="D163" s="380">
        <v>24200911</v>
      </c>
      <c r="E163" s="381">
        <v>24200911</v>
      </c>
      <c r="G163" s="381"/>
    </row>
    <row r="164" spans="1:7">
      <c r="A164" s="380">
        <v>24200901</v>
      </c>
      <c r="B164" s="380" t="s">
        <v>1304</v>
      </c>
      <c r="C164" s="381">
        <v>-163563</v>
      </c>
      <c r="D164" s="380">
        <v>24200901</v>
      </c>
      <c r="E164" s="381">
        <v>24200901</v>
      </c>
      <c r="G164" s="381"/>
    </row>
    <row r="165" spans="1:7">
      <c r="A165" s="380">
        <v>24200891</v>
      </c>
      <c r="B165" s="380" t="s">
        <v>1193</v>
      </c>
      <c r="C165" s="381">
        <v>-67624.100000000006</v>
      </c>
      <c r="D165" s="380">
        <v>24200891</v>
      </c>
      <c r="E165" s="381">
        <v>24200891</v>
      </c>
      <c r="G165" s="381"/>
    </row>
    <row r="166" spans="1:7">
      <c r="A166" s="380">
        <v>24200881</v>
      </c>
      <c r="B166" s="380" t="s">
        <v>1471</v>
      </c>
      <c r="C166" s="381">
        <v>-202614.06</v>
      </c>
      <c r="D166" s="380">
        <v>24200881</v>
      </c>
      <c r="E166" s="381">
        <v>24200881</v>
      </c>
      <c r="G166" s="381"/>
    </row>
    <row r="167" spans="1:7">
      <c r="A167" s="380">
        <v>24200871</v>
      </c>
      <c r="B167" s="380" t="s">
        <v>1220</v>
      </c>
      <c r="C167" s="381">
        <v>-99037.36</v>
      </c>
      <c r="D167" s="380">
        <v>24200871</v>
      </c>
      <c r="E167" s="381">
        <v>24200871</v>
      </c>
      <c r="G167" s="381"/>
    </row>
    <row r="168" spans="1:7">
      <c r="A168" s="380">
        <v>24200851</v>
      </c>
      <c r="B168" s="380" t="s">
        <v>766</v>
      </c>
      <c r="C168" s="381">
        <v>-257752.05</v>
      </c>
      <c r="D168" s="380">
        <v>24200851</v>
      </c>
      <c r="E168" s="381">
        <v>24200851</v>
      </c>
      <c r="G168" s="381"/>
    </row>
    <row r="169" spans="1:7">
      <c r="A169" s="380">
        <v>24200841</v>
      </c>
      <c r="B169" s="380" t="s">
        <v>1122</v>
      </c>
      <c r="C169" s="381">
        <v>-323168.90000000002</v>
      </c>
      <c r="D169" s="380">
        <v>24200841</v>
      </c>
      <c r="E169" s="381">
        <v>24200841</v>
      </c>
      <c r="G169" s="381"/>
    </row>
    <row r="170" spans="1:7">
      <c r="A170" s="380">
        <v>24200831</v>
      </c>
      <c r="B170" s="380" t="s">
        <v>560</v>
      </c>
      <c r="C170" s="381">
        <v>-77674.210000000006</v>
      </c>
      <c r="D170" s="380">
        <v>24200831</v>
      </c>
      <c r="E170" s="380">
        <v>24200831</v>
      </c>
      <c r="G170" s="381"/>
    </row>
    <row r="171" spans="1:7">
      <c r="A171" s="380">
        <v>24200821</v>
      </c>
      <c r="B171" s="380" t="s">
        <v>559</v>
      </c>
      <c r="C171" s="381">
        <v>-153074.01999999999</v>
      </c>
      <c r="D171" s="380">
        <v>24200821</v>
      </c>
      <c r="E171" s="381">
        <v>24200821</v>
      </c>
      <c r="G171" s="381"/>
    </row>
    <row r="172" spans="1:7">
      <c r="A172" s="380">
        <v>24200811</v>
      </c>
      <c r="B172" s="380" t="s">
        <v>558</v>
      </c>
      <c r="C172" s="381">
        <v>-153106.01999999999</v>
      </c>
      <c r="D172" s="380">
        <v>24200811</v>
      </c>
      <c r="E172" s="381">
        <v>24200811</v>
      </c>
      <c r="G172" s="381"/>
    </row>
    <row r="173" spans="1:7">
      <c r="A173" s="380">
        <v>24200681</v>
      </c>
      <c r="B173" s="380" t="s">
        <v>724</v>
      </c>
      <c r="C173" s="381">
        <v>-112738.45</v>
      </c>
      <c r="D173" s="380">
        <v>24200681</v>
      </c>
      <c r="E173" s="381">
        <v>24200681</v>
      </c>
    </row>
    <row r="174" spans="1:7">
      <c r="A174" s="380">
        <v>24200671</v>
      </c>
      <c r="B174" s="380" t="s">
        <v>723</v>
      </c>
      <c r="C174" s="381">
        <v>-112738.45</v>
      </c>
      <c r="D174" s="380">
        <v>24200671</v>
      </c>
      <c r="E174" s="381">
        <v>24200671</v>
      </c>
      <c r="G174" s="381"/>
    </row>
    <row r="175" spans="1:7">
      <c r="A175" s="380">
        <v>24200661</v>
      </c>
      <c r="B175" s="380" t="s">
        <v>722</v>
      </c>
      <c r="C175" s="381">
        <v>-380664.35</v>
      </c>
      <c r="D175" s="380">
        <v>24200661</v>
      </c>
      <c r="E175" s="381">
        <v>24200661</v>
      </c>
      <c r="G175" s="381"/>
    </row>
    <row r="176" spans="1:7">
      <c r="A176" s="380">
        <v>24200653</v>
      </c>
      <c r="B176" s="380" t="s">
        <v>928</v>
      </c>
      <c r="C176" s="381">
        <v>-1313589.51</v>
      </c>
      <c r="D176" s="380">
        <v>24200653</v>
      </c>
      <c r="E176" s="381">
        <v>24200653</v>
      </c>
      <c r="G176" s="381"/>
    </row>
    <row r="177" spans="1:7">
      <c r="A177" s="380">
        <v>24200651</v>
      </c>
      <c r="B177" s="380" t="s">
        <v>721</v>
      </c>
      <c r="C177" s="381">
        <v>-10000</v>
      </c>
      <c r="D177" s="380">
        <v>24200651</v>
      </c>
      <c r="E177" s="381">
        <v>24200651</v>
      </c>
      <c r="G177" s="381"/>
    </row>
    <row r="178" spans="1:7">
      <c r="A178" s="380">
        <v>24200633</v>
      </c>
      <c r="B178" s="380" t="s">
        <v>1841</v>
      </c>
      <c r="C178" s="381">
        <v>-404095.18</v>
      </c>
      <c r="D178" s="380">
        <v>24200633</v>
      </c>
      <c r="E178" s="381">
        <v>24200633</v>
      </c>
      <c r="G178" s="381"/>
    </row>
    <row r="179" spans="1:7">
      <c r="A179" s="380">
        <v>24200622</v>
      </c>
      <c r="B179" s="380" t="s">
        <v>391</v>
      </c>
      <c r="C179" s="381">
        <v>-2523422.88</v>
      </c>
      <c r="D179" s="380">
        <v>24200622</v>
      </c>
      <c r="E179" s="381">
        <v>24200622</v>
      </c>
      <c r="G179" s="381"/>
    </row>
    <row r="180" spans="1:7">
      <c r="A180" s="380">
        <v>24200611</v>
      </c>
      <c r="B180" s="380" t="s">
        <v>1188</v>
      </c>
      <c r="C180" s="381">
        <v>-287083.34999999998</v>
      </c>
      <c r="D180" s="380">
        <v>24200611</v>
      </c>
      <c r="E180" s="381">
        <v>24200611</v>
      </c>
    </row>
    <row r="181" spans="1:7">
      <c r="A181" s="380">
        <v>24200571</v>
      </c>
      <c r="B181" s="380" t="s">
        <v>190</v>
      </c>
      <c r="C181" s="381">
        <v>-18622.8</v>
      </c>
      <c r="D181" s="380">
        <v>24200571</v>
      </c>
      <c r="E181" s="381">
        <v>24200571</v>
      </c>
      <c r="G181" s="381"/>
    </row>
    <row r="182" spans="1:7">
      <c r="A182" s="380">
        <v>24200561</v>
      </c>
      <c r="B182" s="380" t="s">
        <v>424</v>
      </c>
      <c r="C182" s="381">
        <v>-18622.8</v>
      </c>
      <c r="D182" s="380">
        <v>24200561</v>
      </c>
      <c r="E182" s="381">
        <v>24200561</v>
      </c>
      <c r="G182" s="381"/>
    </row>
    <row r="183" spans="1:7">
      <c r="A183" s="380">
        <v>24200551</v>
      </c>
      <c r="B183" s="380" t="s">
        <v>15</v>
      </c>
      <c r="C183" s="381">
        <v>-108901.38</v>
      </c>
      <c r="D183" s="380">
        <v>24200551</v>
      </c>
      <c r="E183" s="381">
        <v>24200551</v>
      </c>
      <c r="G183" s="381"/>
    </row>
    <row r="184" spans="1:7">
      <c r="A184" s="380">
        <v>24200541</v>
      </c>
      <c r="B184" s="380" t="s">
        <v>660</v>
      </c>
      <c r="C184" s="381">
        <v>-108901.38</v>
      </c>
      <c r="D184" s="380">
        <v>24200541</v>
      </c>
      <c r="E184" s="381">
        <v>24200541</v>
      </c>
      <c r="G184" s="381"/>
    </row>
    <row r="185" spans="1:7">
      <c r="A185" s="380">
        <v>24200521</v>
      </c>
      <c r="B185" s="380" t="s">
        <v>1731</v>
      </c>
      <c r="C185" s="381">
        <v>-404495.2</v>
      </c>
      <c r="D185" s="380">
        <v>24200521</v>
      </c>
      <c r="E185" s="381">
        <v>24200521</v>
      </c>
      <c r="G185" s="381"/>
    </row>
    <row r="186" spans="1:7">
      <c r="A186" s="380">
        <v>24200511</v>
      </c>
      <c r="B186" s="380" t="s">
        <v>551</v>
      </c>
      <c r="C186" s="381">
        <v>-4949406.24</v>
      </c>
      <c r="D186" s="380">
        <v>24200511</v>
      </c>
      <c r="E186" s="381">
        <v>24200511</v>
      </c>
      <c r="G186" s="381"/>
    </row>
    <row r="187" spans="1:7">
      <c r="A187" s="380">
        <v>24200461</v>
      </c>
      <c r="B187" s="380" t="s">
        <v>1528</v>
      </c>
      <c r="C187" s="381">
        <v>-17370068.510000002</v>
      </c>
      <c r="D187" s="380">
        <v>24200461</v>
      </c>
      <c r="E187" s="380">
        <v>24200461</v>
      </c>
      <c r="G187" s="381"/>
    </row>
    <row r="188" spans="1:7">
      <c r="A188" s="380">
        <v>24200451</v>
      </c>
      <c r="B188" s="380" t="s">
        <v>1205</v>
      </c>
      <c r="C188" s="381">
        <v>-2442925.41</v>
      </c>
      <c r="D188" s="380">
        <v>24200451</v>
      </c>
      <c r="E188" s="380">
        <v>24200451</v>
      </c>
      <c r="G188" s="381"/>
    </row>
    <row r="189" spans="1:7">
      <c r="A189" s="380">
        <v>24200103</v>
      </c>
      <c r="B189" s="380" t="s">
        <v>1509</v>
      </c>
      <c r="C189" s="381">
        <v>-25000</v>
      </c>
      <c r="D189" s="380">
        <v>24200103</v>
      </c>
      <c r="E189" s="381">
        <v>24200103</v>
      </c>
      <c r="G189" s="381"/>
    </row>
    <row r="190" spans="1:7">
      <c r="A190" s="380">
        <v>24200071</v>
      </c>
      <c r="B190" s="380" t="s">
        <v>1968</v>
      </c>
      <c r="C190" s="381">
        <v>-34267.199999999997</v>
      </c>
      <c r="D190" s="380">
        <v>24200071</v>
      </c>
      <c r="E190" s="381">
        <v>24200071</v>
      </c>
    </row>
    <row r="191" spans="1:7">
      <c r="A191" s="380">
        <v>24200061</v>
      </c>
      <c r="B191" s="380" t="s">
        <v>1606</v>
      </c>
      <c r="C191" s="381">
        <v>-1201312.5</v>
      </c>
      <c r="D191" s="380">
        <v>24200061</v>
      </c>
      <c r="E191" s="381">
        <v>24200061</v>
      </c>
    </row>
    <row r="192" spans="1:7">
      <c r="A192" s="380">
        <v>24200041</v>
      </c>
      <c r="B192" s="380" t="s">
        <v>624</v>
      </c>
      <c r="C192" s="381">
        <v>-459978</v>
      </c>
      <c r="D192" s="380">
        <v>24200041</v>
      </c>
      <c r="E192" s="381">
        <v>24200041</v>
      </c>
      <c r="G192" s="381"/>
    </row>
    <row r="193" spans="1:7">
      <c r="A193" s="380">
        <v>24200011</v>
      </c>
      <c r="B193" s="380" t="s">
        <v>1357</v>
      </c>
      <c r="C193" s="381">
        <v>-62744.67</v>
      </c>
      <c r="D193" s="380">
        <v>24200011</v>
      </c>
      <c r="E193" s="381">
        <v>24200011</v>
      </c>
      <c r="G193" s="381"/>
    </row>
    <row r="194" spans="1:7">
      <c r="A194" s="380">
        <v>24100212</v>
      </c>
      <c r="B194" s="380" t="s">
        <v>611</v>
      </c>
      <c r="C194" s="381">
        <v>-1457257.72</v>
      </c>
      <c r="D194" s="380">
        <v>24100212</v>
      </c>
      <c r="E194" s="381">
        <v>24100212</v>
      </c>
      <c r="G194" s="381"/>
    </row>
    <row r="195" spans="1:7">
      <c r="A195" s="380">
        <v>24100173</v>
      </c>
      <c r="B195" s="380" t="s">
        <v>1030</v>
      </c>
      <c r="C195" s="381">
        <v>-14802.45</v>
      </c>
      <c r="D195" s="380">
        <v>24100173</v>
      </c>
      <c r="E195" s="380">
        <v>24100173</v>
      </c>
      <c r="G195" s="381"/>
    </row>
    <row r="196" spans="1:7">
      <c r="A196" s="380">
        <v>24100143</v>
      </c>
      <c r="B196" s="380" t="s">
        <v>302</v>
      </c>
      <c r="C196" s="380">
        <v>0</v>
      </c>
      <c r="D196" s="380">
        <v>24100143</v>
      </c>
      <c r="E196" s="380">
        <v>24100143</v>
      </c>
    </row>
    <row r="197" spans="1:7">
      <c r="A197" s="380">
        <v>24100063</v>
      </c>
      <c r="B197" s="380" t="s">
        <v>1030</v>
      </c>
      <c r="C197" s="380">
        <v>-361.42</v>
      </c>
      <c r="D197" s="380">
        <v>24100063</v>
      </c>
      <c r="E197" s="381">
        <v>24100063</v>
      </c>
    </row>
    <row r="198" spans="1:7">
      <c r="A198" s="380">
        <v>24100043</v>
      </c>
      <c r="B198" s="380" t="s">
        <v>817</v>
      </c>
      <c r="C198" s="380">
        <v>0</v>
      </c>
      <c r="D198" s="380">
        <v>24100043</v>
      </c>
      <c r="E198" s="381">
        <v>24100043</v>
      </c>
      <c r="G198" s="381"/>
    </row>
    <row r="199" spans="1:7">
      <c r="A199" s="380">
        <v>23701193</v>
      </c>
      <c r="B199" s="380" t="s">
        <v>1660</v>
      </c>
      <c r="C199" s="381">
        <v>-470600</v>
      </c>
      <c r="D199" s="380">
        <v>23701193</v>
      </c>
      <c r="E199" s="381">
        <v>23701193</v>
      </c>
      <c r="G199" s="381"/>
    </row>
    <row r="200" spans="1:7">
      <c r="A200" s="380">
        <v>23701183</v>
      </c>
      <c r="B200" s="380" t="s">
        <v>1659</v>
      </c>
      <c r="C200" s="381">
        <v>-2714969.83</v>
      </c>
      <c r="D200" s="380">
        <v>23701183</v>
      </c>
      <c r="E200" s="381">
        <v>23701183</v>
      </c>
      <c r="G200" s="381"/>
    </row>
    <row r="201" spans="1:7">
      <c r="A201" s="380">
        <v>23701173</v>
      </c>
      <c r="B201" s="380" t="s">
        <v>1628</v>
      </c>
      <c r="C201" s="381">
        <v>-25448.2</v>
      </c>
      <c r="D201" s="380">
        <v>23701173</v>
      </c>
      <c r="E201" s="381">
        <v>23701173</v>
      </c>
      <c r="G201" s="381"/>
    </row>
    <row r="202" spans="1:7">
      <c r="A202" s="380">
        <v>23701163</v>
      </c>
      <c r="B202" s="380" t="s">
        <v>1320</v>
      </c>
      <c r="C202" s="381">
        <v>-622750</v>
      </c>
      <c r="D202" s="380">
        <v>23701163</v>
      </c>
      <c r="E202" s="381">
        <v>23701163</v>
      </c>
    </row>
    <row r="203" spans="1:7">
      <c r="A203" s="380">
        <v>23701153</v>
      </c>
      <c r="B203" s="380" t="s">
        <v>1319</v>
      </c>
      <c r="C203" s="381">
        <v>-3263916.67</v>
      </c>
      <c r="D203" s="380">
        <v>23701153</v>
      </c>
      <c r="E203" s="381">
        <v>23701153</v>
      </c>
      <c r="G203" s="381"/>
    </row>
    <row r="204" spans="1:7">
      <c r="A204" s="380">
        <v>23701143</v>
      </c>
      <c r="B204" s="380" t="s">
        <v>1222</v>
      </c>
      <c r="C204" s="381">
        <v>-6436716.6600000001</v>
      </c>
      <c r="D204" s="380">
        <v>23701143</v>
      </c>
      <c r="E204" s="381">
        <v>23701143</v>
      </c>
      <c r="G204" s="381"/>
    </row>
    <row r="205" spans="1:7">
      <c r="A205" s="380">
        <v>23701133</v>
      </c>
      <c r="B205" s="380" t="s">
        <v>1154</v>
      </c>
      <c r="C205" s="381">
        <v>-1841277.58</v>
      </c>
      <c r="D205" s="380">
        <v>23701133</v>
      </c>
      <c r="E205" s="381">
        <v>23701133</v>
      </c>
      <c r="G205" s="381"/>
    </row>
    <row r="206" spans="1:7">
      <c r="A206" s="380">
        <v>23701123</v>
      </c>
      <c r="B206" s="380" t="s">
        <v>1158</v>
      </c>
      <c r="C206" s="381">
        <v>-8736767.4600000009</v>
      </c>
      <c r="D206" s="380">
        <v>23701123</v>
      </c>
      <c r="E206" s="380">
        <v>23701123</v>
      </c>
    </row>
    <row r="207" spans="1:7">
      <c r="A207" s="380">
        <v>23701113</v>
      </c>
      <c r="B207" s="380" t="s">
        <v>209</v>
      </c>
      <c r="C207" s="381">
        <v>-8395625</v>
      </c>
      <c r="D207" s="380">
        <v>23701113</v>
      </c>
      <c r="E207" s="380">
        <v>23701113</v>
      </c>
    </row>
    <row r="208" spans="1:7">
      <c r="A208" s="380">
        <v>23701063</v>
      </c>
      <c r="B208" s="380" t="s">
        <v>1059</v>
      </c>
      <c r="C208" s="381">
        <v>-182752.75</v>
      </c>
      <c r="D208" s="380">
        <v>23701063</v>
      </c>
      <c r="E208" s="381">
        <v>23701063</v>
      </c>
      <c r="G208" s="381"/>
    </row>
    <row r="209" spans="1:7">
      <c r="A209" s="380">
        <v>23701053</v>
      </c>
      <c r="B209" s="380" t="s">
        <v>1037</v>
      </c>
      <c r="C209" s="381">
        <v>-4358750.13</v>
      </c>
      <c r="D209" s="380">
        <v>23701053</v>
      </c>
      <c r="E209" s="381">
        <v>23701053</v>
      </c>
      <c r="G209" s="381"/>
    </row>
    <row r="210" spans="1:7">
      <c r="A210" s="380">
        <v>23701033</v>
      </c>
      <c r="B210" s="380" t="s">
        <v>1015</v>
      </c>
      <c r="C210" s="381">
        <v>-8679033.3300000001</v>
      </c>
      <c r="D210" s="380">
        <v>23701033</v>
      </c>
      <c r="E210" s="381">
        <v>23701033</v>
      </c>
      <c r="G210" s="381"/>
    </row>
    <row r="211" spans="1:7">
      <c r="A211" s="380">
        <v>23701023</v>
      </c>
      <c r="B211" s="380" t="s">
        <v>522</v>
      </c>
      <c r="C211" s="381">
        <v>-3548137.81</v>
      </c>
      <c r="D211" s="380">
        <v>23701023</v>
      </c>
      <c r="E211" s="381">
        <v>23701023</v>
      </c>
    </row>
    <row r="212" spans="1:7">
      <c r="A212" s="380">
        <v>23701013</v>
      </c>
      <c r="B212" s="380" t="s">
        <v>521</v>
      </c>
      <c r="C212" s="381">
        <v>-17450.46</v>
      </c>
      <c r="D212" s="380">
        <v>23701013</v>
      </c>
      <c r="E212" s="381">
        <v>23701013</v>
      </c>
      <c r="G212" s="381"/>
    </row>
    <row r="213" spans="1:7">
      <c r="A213" s="380">
        <v>23700993</v>
      </c>
      <c r="B213" s="380" t="s">
        <v>936</v>
      </c>
      <c r="C213" s="381">
        <v>-3248125</v>
      </c>
      <c r="D213" s="380">
        <v>23700993</v>
      </c>
      <c r="E213" s="381">
        <v>23700993</v>
      </c>
      <c r="G213" s="381"/>
    </row>
    <row r="214" spans="1:7">
      <c r="A214" s="380">
        <v>23700973</v>
      </c>
      <c r="B214" s="380" t="s">
        <v>1051</v>
      </c>
      <c r="C214" s="381">
        <v>-2203125</v>
      </c>
      <c r="D214" s="380">
        <v>23700973</v>
      </c>
      <c r="E214" s="381">
        <v>23700973</v>
      </c>
      <c r="G214" s="381"/>
    </row>
    <row r="215" spans="1:7">
      <c r="A215" s="380">
        <v>23700963</v>
      </c>
      <c r="B215" s="380" t="s">
        <v>1050</v>
      </c>
      <c r="C215" s="381">
        <v>-3464951.68</v>
      </c>
      <c r="D215" s="380">
        <v>23700963</v>
      </c>
      <c r="E215" s="381">
        <v>23700963</v>
      </c>
      <c r="G215" s="381"/>
    </row>
    <row r="216" spans="1:7">
      <c r="A216" s="380">
        <v>23700873</v>
      </c>
      <c r="B216" s="380" t="s">
        <v>1029</v>
      </c>
      <c r="C216" s="381">
        <v>-9652500</v>
      </c>
      <c r="D216" s="380">
        <v>23700873</v>
      </c>
      <c r="E216" s="380">
        <v>23700873</v>
      </c>
    </row>
    <row r="217" spans="1:7">
      <c r="A217" s="380">
        <v>23700841</v>
      </c>
      <c r="B217" s="380" t="s">
        <v>648</v>
      </c>
      <c r="C217" s="381">
        <v>-256815.09</v>
      </c>
      <c r="D217" s="380">
        <v>23700841</v>
      </c>
      <c r="E217" s="381">
        <v>23700841</v>
      </c>
    </row>
    <row r="218" spans="1:7">
      <c r="A218" s="380">
        <v>23700823</v>
      </c>
      <c r="B218" s="380" t="s">
        <v>48</v>
      </c>
      <c r="C218" s="381">
        <v>-6178333.1500000004</v>
      </c>
      <c r="D218" s="380">
        <v>23700823</v>
      </c>
      <c r="E218" s="381">
        <v>23700823</v>
      </c>
      <c r="G218" s="381"/>
    </row>
    <row r="219" spans="1:7">
      <c r="A219" s="380">
        <v>23700813</v>
      </c>
      <c r="B219" s="380" t="s">
        <v>180</v>
      </c>
      <c r="C219" s="381">
        <v>-2624999.8199999998</v>
      </c>
      <c r="D219" s="380">
        <v>23700813</v>
      </c>
      <c r="E219" s="380">
        <v>23700813</v>
      </c>
      <c r="G219" s="381"/>
    </row>
    <row r="220" spans="1:7">
      <c r="A220" s="380">
        <v>23700713</v>
      </c>
      <c r="B220" s="380" t="s">
        <v>596</v>
      </c>
      <c r="C220" s="381">
        <v>-113346.96</v>
      </c>
      <c r="D220" s="380">
        <v>23700713</v>
      </c>
      <c r="E220" s="380">
        <v>23700713</v>
      </c>
      <c r="G220" s="381"/>
    </row>
    <row r="221" spans="1:7">
      <c r="A221" s="380">
        <v>23700383</v>
      </c>
      <c r="B221" s="380" t="s">
        <v>88</v>
      </c>
      <c r="C221" s="381">
        <v>-30000</v>
      </c>
      <c r="D221" s="380">
        <v>23700383</v>
      </c>
      <c r="E221" s="381">
        <v>23700383</v>
      </c>
      <c r="G221" s="381"/>
    </row>
    <row r="222" spans="1:7">
      <c r="A222" s="380">
        <v>23700363</v>
      </c>
      <c r="B222" s="380" t="s">
        <v>925</v>
      </c>
      <c r="C222" s="381">
        <v>-223437.5</v>
      </c>
      <c r="D222" s="380">
        <v>23700363</v>
      </c>
      <c r="E222" s="381">
        <v>23700363</v>
      </c>
      <c r="G222" s="381"/>
    </row>
    <row r="223" spans="1:7">
      <c r="A223" s="380">
        <v>23700333</v>
      </c>
      <c r="B223" s="380" t="s">
        <v>924</v>
      </c>
      <c r="C223" s="381">
        <v>-30666.83</v>
      </c>
      <c r="D223" s="380">
        <v>23700333</v>
      </c>
      <c r="E223" s="381">
        <v>23700333</v>
      </c>
      <c r="G223" s="381"/>
    </row>
    <row r="224" spans="1:7">
      <c r="A224" s="380">
        <v>23700323</v>
      </c>
      <c r="B224" s="380" t="s">
        <v>923</v>
      </c>
      <c r="C224" s="381">
        <v>-153125</v>
      </c>
      <c r="D224" s="380">
        <v>23700323</v>
      </c>
      <c r="E224" s="381">
        <v>23700323</v>
      </c>
      <c r="G224" s="381"/>
    </row>
    <row r="225" spans="1:7">
      <c r="A225" s="380">
        <v>23601043</v>
      </c>
      <c r="B225" s="380" t="s">
        <v>992</v>
      </c>
      <c r="C225" s="381">
        <v>-113884.1</v>
      </c>
      <c r="D225" s="380">
        <v>23601043</v>
      </c>
      <c r="E225" s="381">
        <v>23601043</v>
      </c>
      <c r="G225" s="381"/>
    </row>
    <row r="226" spans="1:7">
      <c r="A226" s="380">
        <v>23601023</v>
      </c>
      <c r="B226" s="380" t="s">
        <v>334</v>
      </c>
      <c r="C226" s="381">
        <v>-10292.719999999999</v>
      </c>
      <c r="D226" s="380">
        <v>23601023</v>
      </c>
      <c r="E226" s="381">
        <v>23601023</v>
      </c>
      <c r="G226" s="381"/>
    </row>
    <row r="227" spans="1:7">
      <c r="A227" s="380">
        <v>23601013</v>
      </c>
      <c r="B227" s="380" t="s">
        <v>1397</v>
      </c>
      <c r="C227" s="381">
        <v>-141108.35999999999</v>
      </c>
      <c r="D227" s="380">
        <v>23601013</v>
      </c>
      <c r="E227" s="380">
        <v>23601013</v>
      </c>
      <c r="G227" s="381"/>
    </row>
    <row r="228" spans="1:7">
      <c r="A228" s="380">
        <v>23601003</v>
      </c>
      <c r="B228" s="380" t="s">
        <v>935</v>
      </c>
      <c r="C228" s="381">
        <v>-60369.2</v>
      </c>
      <c r="D228" s="380">
        <v>23601003</v>
      </c>
      <c r="E228" s="380">
        <v>23601003</v>
      </c>
    </row>
    <row r="229" spans="1:7">
      <c r="A229" s="380">
        <v>23600602</v>
      </c>
      <c r="B229" s="380" t="s">
        <v>987</v>
      </c>
      <c r="C229" s="381">
        <v>-5884561.7699999996</v>
      </c>
      <c r="D229" s="380">
        <v>23600602</v>
      </c>
      <c r="E229" s="381">
        <v>23600602</v>
      </c>
    </row>
    <row r="230" spans="1:7">
      <c r="A230" s="380">
        <v>23600552</v>
      </c>
      <c r="B230" s="380" t="s">
        <v>986</v>
      </c>
      <c r="C230" s="381">
        <v>-4319773.34</v>
      </c>
      <c r="D230" s="380">
        <v>23600552</v>
      </c>
      <c r="E230" s="381">
        <v>23600552</v>
      </c>
      <c r="G230" s="381"/>
    </row>
    <row r="231" spans="1:7">
      <c r="A231" s="380">
        <v>23600471</v>
      </c>
      <c r="B231" s="380" t="s">
        <v>986</v>
      </c>
      <c r="C231" s="381">
        <v>-7432666.8300000001</v>
      </c>
      <c r="D231" s="380">
        <v>23600471</v>
      </c>
      <c r="E231" s="381">
        <v>23600471</v>
      </c>
      <c r="G231" s="381"/>
    </row>
    <row r="232" spans="1:7">
      <c r="A232" s="380">
        <v>23600431</v>
      </c>
      <c r="B232" s="380" t="s">
        <v>1920</v>
      </c>
      <c r="C232" s="380">
        <v>800</v>
      </c>
      <c r="D232" s="380">
        <v>23600431</v>
      </c>
      <c r="E232" s="381">
        <v>23600431</v>
      </c>
      <c r="G232" s="381"/>
    </row>
    <row r="233" spans="1:7">
      <c r="A233" s="380">
        <v>23600421</v>
      </c>
      <c r="B233" s="380" t="s">
        <v>1576</v>
      </c>
      <c r="C233" s="380">
        <v>-23.72</v>
      </c>
      <c r="D233" s="380">
        <v>23600421</v>
      </c>
      <c r="E233" s="380">
        <v>23600421</v>
      </c>
      <c r="G233" s="381"/>
    </row>
    <row r="234" spans="1:7">
      <c r="A234" s="380">
        <v>23600391</v>
      </c>
      <c r="B234" s="380" t="s">
        <v>369</v>
      </c>
      <c r="C234" s="381">
        <v>-257421.12</v>
      </c>
      <c r="D234" s="380">
        <v>23600391</v>
      </c>
      <c r="E234" s="380">
        <v>23600391</v>
      </c>
      <c r="G234" s="381"/>
    </row>
    <row r="235" spans="1:7">
      <c r="A235" s="380">
        <v>23600351</v>
      </c>
      <c r="B235" s="380" t="s">
        <v>898</v>
      </c>
      <c r="C235" s="381">
        <v>-8696973.7899999991</v>
      </c>
      <c r="D235" s="380">
        <v>23600351</v>
      </c>
      <c r="E235" s="380">
        <v>23600351</v>
      </c>
    </row>
    <row r="236" spans="1:7">
      <c r="A236" s="380">
        <v>23600232</v>
      </c>
      <c r="B236" s="380" t="s">
        <v>233</v>
      </c>
      <c r="C236" s="381">
        <v>-25631378.899999999</v>
      </c>
      <c r="D236" s="380">
        <v>23600232</v>
      </c>
      <c r="E236" s="380">
        <v>23600232</v>
      </c>
    </row>
    <row r="237" spans="1:7">
      <c r="A237" s="380">
        <v>23600221</v>
      </c>
      <c r="B237" s="380" t="s">
        <v>348</v>
      </c>
      <c r="C237" s="381">
        <v>200833.71</v>
      </c>
      <c r="D237" s="380">
        <v>23600221</v>
      </c>
      <c r="E237" s="381">
        <v>23600221</v>
      </c>
      <c r="G237" s="381"/>
    </row>
    <row r="238" spans="1:7">
      <c r="A238" s="380">
        <v>23600213</v>
      </c>
      <c r="B238" s="380" t="s">
        <v>991</v>
      </c>
      <c r="C238" s="381">
        <v>-340261.86</v>
      </c>
      <c r="D238" s="380">
        <v>23600213</v>
      </c>
      <c r="E238" s="380">
        <v>23600213</v>
      </c>
      <c r="G238" s="381"/>
    </row>
    <row r="239" spans="1:7">
      <c r="A239" s="380">
        <v>23600211</v>
      </c>
      <c r="B239" s="380" t="s">
        <v>232</v>
      </c>
      <c r="C239" s="381">
        <v>-6793532.3300000001</v>
      </c>
      <c r="D239" s="380">
        <v>23600211</v>
      </c>
      <c r="E239" s="381">
        <v>23600211</v>
      </c>
      <c r="G239" s="381"/>
    </row>
    <row r="240" spans="1:7">
      <c r="A240" s="380">
        <v>23600201</v>
      </c>
      <c r="B240" s="380" t="s">
        <v>231</v>
      </c>
      <c r="C240" s="381">
        <v>-55337170.710000001</v>
      </c>
      <c r="D240" s="380">
        <v>23600201</v>
      </c>
      <c r="E240" s="380">
        <v>23600201</v>
      </c>
      <c r="G240" s="381"/>
    </row>
    <row r="241" spans="1:7">
      <c r="A241" s="380">
        <v>23600093</v>
      </c>
      <c r="B241" s="380" t="s">
        <v>153</v>
      </c>
      <c r="C241" s="380">
        <v>0</v>
      </c>
      <c r="D241" s="380">
        <v>23600093</v>
      </c>
      <c r="E241" s="381">
        <v>23600093</v>
      </c>
      <c r="G241" s="381"/>
    </row>
    <row r="242" spans="1:7">
      <c r="A242" s="380">
        <v>23600063</v>
      </c>
      <c r="B242" s="380" t="s">
        <v>475</v>
      </c>
      <c r="C242" s="380">
        <v>-176.3</v>
      </c>
      <c r="D242" s="380">
        <v>23600063</v>
      </c>
      <c r="E242" s="381">
        <v>23600063</v>
      </c>
      <c r="G242" s="381"/>
    </row>
    <row r="243" spans="1:7">
      <c r="A243" s="380">
        <v>23600022</v>
      </c>
      <c r="B243" s="380" t="s">
        <v>1396</v>
      </c>
      <c r="C243" s="381">
        <v>-1894046.28</v>
      </c>
      <c r="D243" s="380">
        <v>23600022</v>
      </c>
      <c r="E243" s="381">
        <v>23600022</v>
      </c>
      <c r="G243" s="381"/>
    </row>
    <row r="244" spans="1:7">
      <c r="A244" s="380">
        <v>23600021</v>
      </c>
      <c r="B244" s="380" t="s">
        <v>1395</v>
      </c>
      <c r="C244" s="381">
        <v>-3932082.48</v>
      </c>
      <c r="D244" s="380">
        <v>23600021</v>
      </c>
      <c r="E244" s="381">
        <v>23600021</v>
      </c>
    </row>
    <row r="245" spans="1:7">
      <c r="A245" s="380">
        <v>23500141</v>
      </c>
      <c r="B245" s="380" t="s">
        <v>1993</v>
      </c>
      <c r="C245" s="380">
        <v>0</v>
      </c>
      <c r="D245" s="380">
        <v>23500141</v>
      </c>
      <c r="E245" s="380">
        <v>23500141</v>
      </c>
      <c r="G245" s="381"/>
    </row>
    <row r="246" spans="1:7">
      <c r="A246" s="380">
        <v>23500011</v>
      </c>
      <c r="B246" s="380" t="s">
        <v>498</v>
      </c>
      <c r="C246" s="381">
        <v>-4662953.8099999996</v>
      </c>
      <c r="D246" s="380">
        <v>23500011</v>
      </c>
      <c r="E246" s="380">
        <v>23500011</v>
      </c>
      <c r="G246" s="381"/>
    </row>
    <row r="247" spans="1:7">
      <c r="A247" s="380">
        <v>23500003</v>
      </c>
      <c r="B247" s="380" t="s">
        <v>1620</v>
      </c>
      <c r="C247" s="381">
        <v>-21466337.989999998</v>
      </c>
      <c r="D247" s="380">
        <v>23500003</v>
      </c>
      <c r="E247" s="380">
        <v>23500003</v>
      </c>
      <c r="G247" s="381"/>
    </row>
    <row r="248" spans="1:7">
      <c r="A248" s="380">
        <v>23300043</v>
      </c>
      <c r="B248" s="380" t="s">
        <v>520</v>
      </c>
      <c r="C248" s="381">
        <v>-28932785.219999999</v>
      </c>
      <c r="D248" s="380">
        <v>23300043</v>
      </c>
      <c r="E248" s="381">
        <v>23300043</v>
      </c>
      <c r="G248" s="381"/>
    </row>
    <row r="249" spans="1:7">
      <c r="A249" s="380">
        <v>23202183</v>
      </c>
      <c r="B249" s="380" t="s">
        <v>642</v>
      </c>
      <c r="C249" s="381">
        <v>-87162.62</v>
      </c>
      <c r="D249" s="380">
        <v>23202183</v>
      </c>
      <c r="E249" s="381">
        <v>23202183</v>
      </c>
    </row>
    <row r="250" spans="1:7">
      <c r="A250" s="380">
        <v>23202173</v>
      </c>
      <c r="B250" s="380" t="s">
        <v>189</v>
      </c>
      <c r="C250" s="380">
        <v>13.4</v>
      </c>
      <c r="D250" s="380">
        <v>23202173</v>
      </c>
      <c r="E250" s="381">
        <v>23202173</v>
      </c>
      <c r="G250" s="381"/>
    </row>
    <row r="251" spans="1:7">
      <c r="A251" s="380">
        <v>23201251</v>
      </c>
      <c r="B251" s="380" t="s">
        <v>1539</v>
      </c>
      <c r="C251" s="380">
        <v>0</v>
      </c>
      <c r="D251" s="380">
        <v>23201251</v>
      </c>
      <c r="E251" s="381">
        <v>23201251</v>
      </c>
      <c r="G251" s="381"/>
    </row>
    <row r="252" spans="1:7">
      <c r="A252" s="380">
        <v>23201203</v>
      </c>
      <c r="B252" s="380" t="s">
        <v>1604</v>
      </c>
      <c r="C252" s="381">
        <v>-3325.06</v>
      </c>
      <c r="D252" s="380">
        <v>23201203</v>
      </c>
      <c r="E252" s="381">
        <v>23201203</v>
      </c>
      <c r="G252" s="381"/>
    </row>
    <row r="253" spans="1:7">
      <c r="A253" s="380">
        <v>23201193</v>
      </c>
      <c r="B253" s="380" t="s">
        <v>1603</v>
      </c>
      <c r="C253" s="381">
        <v>-18866.84</v>
      </c>
      <c r="D253" s="380">
        <v>23201193</v>
      </c>
      <c r="E253" s="381">
        <v>23201193</v>
      </c>
      <c r="G253" s="381"/>
    </row>
    <row r="254" spans="1:7">
      <c r="A254" s="380">
        <v>23201173</v>
      </c>
      <c r="B254" s="380" t="s">
        <v>238</v>
      </c>
      <c r="C254" s="381">
        <v>100886.78</v>
      </c>
      <c r="D254" s="380">
        <v>23201173</v>
      </c>
      <c r="E254" s="381">
        <v>23201173</v>
      </c>
      <c r="G254" s="381"/>
    </row>
    <row r="255" spans="1:7">
      <c r="A255" s="380">
        <v>23201163</v>
      </c>
      <c r="B255" s="380" t="s">
        <v>1602</v>
      </c>
      <c r="C255" s="381">
        <v>-8264.7099999999991</v>
      </c>
      <c r="D255" s="380">
        <v>23201163</v>
      </c>
      <c r="E255" s="381">
        <v>23201163</v>
      </c>
      <c r="G255" s="381"/>
    </row>
    <row r="256" spans="1:7">
      <c r="A256" s="380">
        <v>23201153</v>
      </c>
      <c r="B256" s="380" t="s">
        <v>1601</v>
      </c>
      <c r="C256" s="381">
        <v>-6312.17</v>
      </c>
      <c r="D256" s="380">
        <v>23201153</v>
      </c>
      <c r="E256" s="381">
        <v>23201153</v>
      </c>
      <c r="G256" s="381"/>
    </row>
    <row r="257" spans="1:7">
      <c r="A257" s="380">
        <v>23201113</v>
      </c>
      <c r="B257" s="380" t="s">
        <v>282</v>
      </c>
      <c r="C257" s="381">
        <v>7459.76</v>
      </c>
      <c r="D257" s="380">
        <v>23201113</v>
      </c>
      <c r="E257" s="381">
        <v>23201113</v>
      </c>
      <c r="G257" s="381"/>
    </row>
    <row r="258" spans="1:7">
      <c r="A258" s="380">
        <v>23201093</v>
      </c>
      <c r="B258" s="380" t="s">
        <v>1190</v>
      </c>
      <c r="C258" s="380">
        <v>3.06</v>
      </c>
      <c r="D258" s="380">
        <v>23201093</v>
      </c>
      <c r="E258" s="381">
        <v>23201093</v>
      </c>
    </row>
    <row r="259" spans="1:7">
      <c r="A259" s="380">
        <v>23201073</v>
      </c>
      <c r="B259" s="380" t="s">
        <v>661</v>
      </c>
      <c r="C259" s="380">
        <v>-359.88</v>
      </c>
      <c r="D259" s="380">
        <v>23201073</v>
      </c>
      <c r="E259" s="381">
        <v>23201073</v>
      </c>
      <c r="G259" s="381"/>
    </row>
    <row r="260" spans="1:7">
      <c r="A260" s="380">
        <v>23201053</v>
      </c>
      <c r="B260" s="380" t="s">
        <v>1534</v>
      </c>
      <c r="C260" s="381">
        <v>-86745.14</v>
      </c>
      <c r="D260" s="380">
        <v>23201053</v>
      </c>
      <c r="E260" s="381">
        <v>23201053</v>
      </c>
      <c r="G260" s="381"/>
    </row>
    <row r="261" spans="1:7">
      <c r="A261" s="380">
        <v>23201043</v>
      </c>
      <c r="B261" s="380" t="s">
        <v>240</v>
      </c>
      <c r="C261" s="381">
        <v>-45831.57</v>
      </c>
      <c r="D261" s="380">
        <v>23201043</v>
      </c>
      <c r="E261" s="381">
        <v>23201043</v>
      </c>
      <c r="G261" s="381"/>
    </row>
    <row r="262" spans="1:7">
      <c r="A262" s="380">
        <v>23201033</v>
      </c>
      <c r="B262" s="380" t="s">
        <v>598</v>
      </c>
      <c r="C262" s="381">
        <v>-73488.210000000006</v>
      </c>
      <c r="D262" s="380">
        <v>23201033</v>
      </c>
      <c r="E262" s="381">
        <v>23201033</v>
      </c>
    </row>
    <row r="263" spans="1:7">
      <c r="A263" s="380">
        <v>23201013</v>
      </c>
      <c r="B263" s="380" t="s">
        <v>752</v>
      </c>
      <c r="C263" s="381">
        <v>-8335879.7999999998</v>
      </c>
      <c r="D263" s="380">
        <v>23201013</v>
      </c>
      <c r="E263" s="381">
        <v>23201013</v>
      </c>
    </row>
    <row r="264" spans="1:7">
      <c r="A264" s="380">
        <v>23201003</v>
      </c>
      <c r="B264" s="380" t="s">
        <v>392</v>
      </c>
      <c r="C264" s="381">
        <v>-18001236.329999998</v>
      </c>
      <c r="D264" s="380">
        <v>23201003</v>
      </c>
      <c r="E264" s="381">
        <v>23201003</v>
      </c>
    </row>
    <row r="265" spans="1:7">
      <c r="A265" s="380">
        <v>23200773</v>
      </c>
      <c r="B265" s="380" t="s">
        <v>575</v>
      </c>
      <c r="C265" s="381">
        <v>-14486</v>
      </c>
      <c r="D265" s="380">
        <v>23200773</v>
      </c>
      <c r="E265" s="381">
        <v>23200773</v>
      </c>
      <c r="G265" s="381"/>
    </row>
    <row r="266" spans="1:7">
      <c r="A266" s="380">
        <v>23200763</v>
      </c>
      <c r="B266" s="380" t="s">
        <v>1039</v>
      </c>
      <c r="C266" s="380">
        <v>-378.45</v>
      </c>
      <c r="D266" s="380">
        <v>23200763</v>
      </c>
      <c r="E266" s="381">
        <v>23200763</v>
      </c>
      <c r="G266" s="381"/>
    </row>
    <row r="267" spans="1:7">
      <c r="A267" s="380">
        <v>23200753</v>
      </c>
      <c r="B267" s="380" t="s">
        <v>903</v>
      </c>
      <c r="C267" s="380">
        <v>-53.34</v>
      </c>
      <c r="D267" s="380">
        <v>23200753</v>
      </c>
      <c r="E267" s="381">
        <v>23200753</v>
      </c>
      <c r="G267" s="381"/>
    </row>
    <row r="268" spans="1:7">
      <c r="A268" s="380">
        <v>23200743</v>
      </c>
      <c r="B268" s="380" t="s">
        <v>1040</v>
      </c>
      <c r="C268" s="380">
        <v>393.13</v>
      </c>
      <c r="D268" s="380">
        <v>23200743</v>
      </c>
      <c r="E268" s="381">
        <v>23200743</v>
      </c>
      <c r="G268" s="381"/>
    </row>
    <row r="269" spans="1:7">
      <c r="A269" s="380">
        <v>23200733</v>
      </c>
      <c r="B269" s="380" t="s">
        <v>107</v>
      </c>
      <c r="C269" s="381">
        <v>-2157.4699999999998</v>
      </c>
      <c r="D269" s="380">
        <v>23200733</v>
      </c>
      <c r="E269" s="380">
        <v>23200733</v>
      </c>
      <c r="G269" s="381"/>
    </row>
    <row r="270" spans="1:7">
      <c r="A270" s="380">
        <v>23200693</v>
      </c>
      <c r="B270" s="380" t="s">
        <v>699</v>
      </c>
      <c r="C270" s="380">
        <v>-171.86</v>
      </c>
      <c r="D270" s="380">
        <v>23200693</v>
      </c>
      <c r="E270" s="381">
        <v>23200693</v>
      </c>
    </row>
    <row r="271" spans="1:7">
      <c r="A271" s="380">
        <v>23200653</v>
      </c>
      <c r="B271" s="380" t="s">
        <v>917</v>
      </c>
      <c r="C271" s="381">
        <v>-2716552.78</v>
      </c>
      <c r="D271" s="380">
        <v>23200653</v>
      </c>
      <c r="E271" s="381">
        <v>23200653</v>
      </c>
    </row>
    <row r="272" spans="1:7">
      <c r="A272" s="380">
        <v>23200643</v>
      </c>
      <c r="B272" s="380" t="s">
        <v>315</v>
      </c>
      <c r="C272" s="381">
        <v>-6829053.4800000004</v>
      </c>
      <c r="D272" s="380">
        <v>23200643</v>
      </c>
      <c r="E272" s="381">
        <v>23200643</v>
      </c>
      <c r="G272" s="381"/>
    </row>
    <row r="273" spans="1:7">
      <c r="A273" s="380">
        <v>23200543</v>
      </c>
      <c r="B273" s="380" t="s">
        <v>364</v>
      </c>
      <c r="C273" s="381">
        <v>-49826280.43</v>
      </c>
      <c r="D273" s="380">
        <v>23200543</v>
      </c>
      <c r="E273" s="381">
        <v>23200543</v>
      </c>
      <c r="G273" s="381"/>
    </row>
    <row r="274" spans="1:7">
      <c r="A274" s="380">
        <v>23200493</v>
      </c>
      <c r="B274" s="380" t="s">
        <v>1892</v>
      </c>
      <c r="C274" s="381">
        <v>-57915.46</v>
      </c>
      <c r="D274" s="380">
        <v>23200493</v>
      </c>
      <c r="E274" s="381">
        <v>23200493</v>
      </c>
      <c r="G274" s="381"/>
    </row>
    <row r="275" spans="1:7">
      <c r="A275" s="380">
        <v>23200483</v>
      </c>
      <c r="B275" s="380" t="s">
        <v>324</v>
      </c>
      <c r="C275" s="381">
        <v>-21893158.510000002</v>
      </c>
      <c r="D275" s="380">
        <v>23200483</v>
      </c>
      <c r="E275" s="381">
        <v>23200483</v>
      </c>
      <c r="G275" s="381"/>
    </row>
    <row r="276" spans="1:7">
      <c r="A276" s="380">
        <v>23200333</v>
      </c>
      <c r="B276" s="380" t="s">
        <v>528</v>
      </c>
      <c r="C276" s="381">
        <v>-14613429.220000001</v>
      </c>
      <c r="D276" s="380">
        <v>23200333</v>
      </c>
      <c r="E276" s="381">
        <v>23200333</v>
      </c>
      <c r="G276" s="381"/>
    </row>
    <row r="277" spans="1:7">
      <c r="A277" s="380">
        <v>23200242</v>
      </c>
      <c r="B277" s="380" t="s">
        <v>922</v>
      </c>
      <c r="C277" s="381">
        <v>-34672137.93</v>
      </c>
      <c r="D277" s="380">
        <v>23200242</v>
      </c>
      <c r="E277" s="380">
        <v>23200242</v>
      </c>
      <c r="G277" s="381"/>
    </row>
    <row r="278" spans="1:7">
      <c r="A278" s="380">
        <v>23200222</v>
      </c>
      <c r="B278" s="380" t="s">
        <v>120</v>
      </c>
      <c r="C278" s="381">
        <v>-10678573.32</v>
      </c>
      <c r="D278" s="380">
        <v>23200222</v>
      </c>
      <c r="E278" s="380">
        <v>23200222</v>
      </c>
    </row>
    <row r="279" spans="1:7">
      <c r="A279" s="380">
        <v>23200153</v>
      </c>
      <c r="B279" s="380" t="s">
        <v>1843</v>
      </c>
      <c r="C279" s="380">
        <v>0</v>
      </c>
      <c r="D279" s="380">
        <v>23200153</v>
      </c>
      <c r="E279" s="380">
        <v>23200153</v>
      </c>
      <c r="G279" s="381"/>
    </row>
    <row r="280" spans="1:7">
      <c r="A280" s="380">
        <v>23200121</v>
      </c>
      <c r="B280" s="380" t="s">
        <v>890</v>
      </c>
      <c r="C280" s="381">
        <v>-78282.31</v>
      </c>
      <c r="D280" s="380">
        <v>23200121</v>
      </c>
      <c r="E280" s="380">
        <v>23200121</v>
      </c>
      <c r="G280" s="381"/>
    </row>
    <row r="281" spans="1:7">
      <c r="A281" s="380">
        <v>23200111</v>
      </c>
      <c r="B281" s="380" t="s">
        <v>1021</v>
      </c>
      <c r="C281" s="381">
        <v>-81787.509999999995</v>
      </c>
      <c r="D281" s="380">
        <v>23200111</v>
      </c>
      <c r="E281" s="380">
        <v>23200111</v>
      </c>
      <c r="G281" s="381"/>
    </row>
    <row r="282" spans="1:7">
      <c r="A282" s="380">
        <v>23200103</v>
      </c>
      <c r="B282" s="380" t="s">
        <v>50</v>
      </c>
      <c r="C282" s="381">
        <v>-51260.35</v>
      </c>
      <c r="D282" s="380">
        <v>23200103</v>
      </c>
      <c r="E282" s="380">
        <v>23200103</v>
      </c>
    </row>
    <row r="283" spans="1:7">
      <c r="A283" s="380">
        <v>23200101</v>
      </c>
      <c r="B283" s="380" t="s">
        <v>403</v>
      </c>
      <c r="C283" s="381">
        <v>-2462216.96</v>
      </c>
      <c r="D283" s="380">
        <v>23200101</v>
      </c>
      <c r="E283" s="380">
        <v>23200101</v>
      </c>
      <c r="G283" s="381"/>
    </row>
    <row r="284" spans="1:7">
      <c r="A284" s="380">
        <v>23200081</v>
      </c>
      <c r="B284" s="380" t="s">
        <v>1020</v>
      </c>
      <c r="C284" s="381">
        <v>-3185255.1</v>
      </c>
      <c r="D284" s="380">
        <v>23200081</v>
      </c>
      <c r="E284" s="380">
        <v>23200081</v>
      </c>
      <c r="G284" s="381"/>
    </row>
    <row r="285" spans="1:7">
      <c r="A285" s="380">
        <v>23200071</v>
      </c>
      <c r="B285" s="380" t="s">
        <v>1019</v>
      </c>
      <c r="C285" s="381">
        <v>-1684163.41</v>
      </c>
      <c r="D285" s="380">
        <v>23200071</v>
      </c>
      <c r="E285" s="380">
        <v>23200071</v>
      </c>
      <c r="G285" s="381"/>
    </row>
    <row r="286" spans="1:7">
      <c r="A286" s="380">
        <v>23200061</v>
      </c>
      <c r="B286" s="380" t="s">
        <v>169</v>
      </c>
      <c r="C286" s="381">
        <v>-27144363.030000001</v>
      </c>
      <c r="D286" s="380">
        <v>23200061</v>
      </c>
      <c r="E286" s="380">
        <v>23200061</v>
      </c>
    </row>
    <row r="287" spans="1:7">
      <c r="A287" s="380">
        <v>23200051</v>
      </c>
      <c r="B287" s="380" t="s">
        <v>407</v>
      </c>
      <c r="C287" s="381">
        <v>-8003837.1399999997</v>
      </c>
      <c r="D287" s="380">
        <v>23200051</v>
      </c>
      <c r="E287" s="380">
        <v>23200051</v>
      </c>
    </row>
    <row r="288" spans="1:7">
      <c r="A288" s="380">
        <v>23200041</v>
      </c>
      <c r="B288" s="380" t="s">
        <v>406</v>
      </c>
      <c r="C288" s="381">
        <v>-8690643</v>
      </c>
      <c r="D288" s="380">
        <v>23200041</v>
      </c>
      <c r="E288" s="380">
        <v>23200041</v>
      </c>
      <c r="G288" s="381"/>
    </row>
    <row r="289" spans="1:7">
      <c r="A289" s="380">
        <v>23200033</v>
      </c>
      <c r="B289" s="380" t="s">
        <v>199</v>
      </c>
      <c r="C289" s="381">
        <v>-263478.03999999998</v>
      </c>
      <c r="D289" s="380">
        <v>23200033</v>
      </c>
      <c r="E289" s="380">
        <v>23200033</v>
      </c>
      <c r="G289" s="381"/>
    </row>
    <row r="290" spans="1:7">
      <c r="A290" s="380">
        <v>23200031</v>
      </c>
      <c r="B290" s="380" t="s">
        <v>198</v>
      </c>
      <c r="C290" s="381">
        <v>-15518955.630000001</v>
      </c>
      <c r="D290" s="380">
        <v>23200031</v>
      </c>
      <c r="E290" s="380">
        <v>23200031</v>
      </c>
      <c r="G290" s="381"/>
    </row>
    <row r="291" spans="1:7">
      <c r="A291" s="380">
        <v>23200011</v>
      </c>
      <c r="B291" s="380" t="s">
        <v>957</v>
      </c>
      <c r="C291" s="381">
        <v>-4706564.76</v>
      </c>
      <c r="D291" s="380">
        <v>23200011</v>
      </c>
      <c r="E291" s="381">
        <v>23200011</v>
      </c>
      <c r="G291" s="381"/>
    </row>
    <row r="292" spans="1:7">
      <c r="A292" s="380">
        <v>23108383</v>
      </c>
      <c r="B292" s="380" t="s">
        <v>509</v>
      </c>
      <c r="C292" s="380">
        <v>0</v>
      </c>
      <c r="D292" s="380">
        <v>23108383</v>
      </c>
      <c r="E292" s="380">
        <v>23108383</v>
      </c>
      <c r="G292" s="381"/>
    </row>
    <row r="293" spans="1:7">
      <c r="A293" s="380">
        <v>23108323</v>
      </c>
      <c r="B293" s="380" t="s">
        <v>54</v>
      </c>
      <c r="C293" s="380">
        <v>0</v>
      </c>
      <c r="D293" s="380">
        <v>23108323</v>
      </c>
      <c r="E293" s="381">
        <v>23108323</v>
      </c>
      <c r="G293" s="381"/>
    </row>
    <row r="294" spans="1:7">
      <c r="A294" s="380">
        <v>23002092</v>
      </c>
      <c r="B294" s="380" t="s">
        <v>268</v>
      </c>
      <c r="C294" s="381">
        <v>-1804646.16</v>
      </c>
      <c r="D294" s="380">
        <v>23002092</v>
      </c>
      <c r="E294" s="380">
        <v>23002092</v>
      </c>
      <c r="G294" s="381"/>
    </row>
    <row r="295" spans="1:7">
      <c r="A295" s="380">
        <v>23002091</v>
      </c>
      <c r="B295" s="380" t="s">
        <v>267</v>
      </c>
      <c r="C295" s="381">
        <v>-381105.81</v>
      </c>
      <c r="D295" s="380">
        <v>23002091</v>
      </c>
      <c r="E295" s="381">
        <v>23002091</v>
      </c>
      <c r="G295" s="381"/>
    </row>
    <row r="296" spans="1:7">
      <c r="A296" s="380">
        <v>23002072</v>
      </c>
      <c r="B296" s="380" t="s">
        <v>1538</v>
      </c>
      <c r="C296" s="381">
        <v>1804646.16</v>
      </c>
      <c r="D296" s="380">
        <v>23002072</v>
      </c>
      <c r="E296" s="381">
        <v>23002072</v>
      </c>
      <c r="G296" s="381"/>
    </row>
    <row r="297" spans="1:7">
      <c r="A297" s="380">
        <v>23002071</v>
      </c>
      <c r="B297" s="380" t="s">
        <v>16</v>
      </c>
      <c r="C297" s="381">
        <v>266857.81</v>
      </c>
      <c r="D297" s="380">
        <v>23002071</v>
      </c>
      <c r="E297" s="381">
        <v>23002071</v>
      </c>
      <c r="G297" s="381"/>
    </row>
    <row r="298" spans="1:7">
      <c r="A298" s="380">
        <v>23002061</v>
      </c>
      <c r="B298" s="380" t="s">
        <v>24</v>
      </c>
      <c r="C298" s="381">
        <v>114248</v>
      </c>
      <c r="D298" s="380">
        <v>23002061</v>
      </c>
      <c r="E298" s="381">
        <v>23002061</v>
      </c>
    </row>
    <row r="299" spans="1:7">
      <c r="A299" s="380">
        <v>23002041</v>
      </c>
      <c r="B299" s="380" t="s">
        <v>623</v>
      </c>
      <c r="C299" s="381">
        <v>-8681332.9900000002</v>
      </c>
      <c r="D299" s="380">
        <v>23002041</v>
      </c>
      <c r="E299" s="381">
        <v>23002041</v>
      </c>
      <c r="G299" s="381"/>
    </row>
    <row r="300" spans="1:7">
      <c r="A300" s="380">
        <v>23002011</v>
      </c>
      <c r="B300" s="380" t="s">
        <v>1000</v>
      </c>
      <c r="C300" s="381">
        <v>-851243.94</v>
      </c>
      <c r="D300" s="380">
        <v>23002011</v>
      </c>
      <c r="E300" s="381">
        <v>23002011</v>
      </c>
      <c r="G300" s="381"/>
    </row>
    <row r="301" spans="1:7">
      <c r="A301" s="380">
        <v>23001231</v>
      </c>
      <c r="B301" s="380" t="s">
        <v>1514</v>
      </c>
      <c r="C301" s="381">
        <v>-1632778.61</v>
      </c>
      <c r="D301" s="380">
        <v>23001231</v>
      </c>
      <c r="E301" s="381">
        <v>23001231</v>
      </c>
      <c r="G301" s="381"/>
    </row>
    <row r="302" spans="1:7">
      <c r="A302" s="380">
        <v>23001151</v>
      </c>
      <c r="B302" s="380" t="s">
        <v>1632</v>
      </c>
      <c r="C302" s="381">
        <v>-264563.65000000002</v>
      </c>
      <c r="D302" s="380">
        <v>23001151</v>
      </c>
      <c r="E302" s="381">
        <v>23001151</v>
      </c>
      <c r="G302" s="381"/>
    </row>
    <row r="303" spans="1:7">
      <c r="A303" s="380">
        <v>23001141</v>
      </c>
      <c r="B303" s="380" t="s">
        <v>1533</v>
      </c>
      <c r="C303" s="381">
        <v>-584434.44999999995</v>
      </c>
      <c r="D303" s="380">
        <v>23001141</v>
      </c>
      <c r="E303" s="381">
        <v>23001141</v>
      </c>
      <c r="G303" s="381"/>
    </row>
    <row r="304" spans="1:7">
      <c r="A304" s="380">
        <v>23001131</v>
      </c>
      <c r="B304" s="380" t="s">
        <v>1358</v>
      </c>
      <c r="C304" s="381">
        <v>-6888641.9000000004</v>
      </c>
      <c r="D304" s="380">
        <v>23001131</v>
      </c>
      <c r="E304" s="381">
        <v>23001131</v>
      </c>
      <c r="G304" s="381"/>
    </row>
    <row r="305" spans="1:7">
      <c r="A305" s="380">
        <v>23001092</v>
      </c>
      <c r="B305" s="380" t="s">
        <v>266</v>
      </c>
      <c r="C305" s="381">
        <v>-7363030.5499999998</v>
      </c>
      <c r="D305" s="380">
        <v>23001092</v>
      </c>
      <c r="E305" s="381">
        <v>23001092</v>
      </c>
    </row>
    <row r="306" spans="1:7">
      <c r="A306" s="380">
        <v>23001071</v>
      </c>
      <c r="B306" s="380" t="s">
        <v>434</v>
      </c>
      <c r="C306" s="381">
        <v>-8907605.6400000006</v>
      </c>
      <c r="D306" s="380">
        <v>23001071</v>
      </c>
      <c r="E306" s="381">
        <v>23001071</v>
      </c>
      <c r="G306" s="381"/>
    </row>
    <row r="307" spans="1:7">
      <c r="A307" s="380">
        <v>23001061</v>
      </c>
      <c r="B307" s="380" t="s">
        <v>537</v>
      </c>
      <c r="C307" s="381">
        <v>-7668317.4299999997</v>
      </c>
      <c r="D307" s="380">
        <v>23001061</v>
      </c>
      <c r="E307" s="381">
        <v>23001061</v>
      </c>
      <c r="G307" s="381"/>
    </row>
    <row r="308" spans="1:7">
      <c r="A308" s="380">
        <v>23001043</v>
      </c>
      <c r="B308" s="380" t="s">
        <v>1537</v>
      </c>
      <c r="C308" s="381">
        <v>-423839.98</v>
      </c>
      <c r="D308" s="380">
        <v>23001043</v>
      </c>
      <c r="E308" s="381">
        <v>23001043</v>
      </c>
      <c r="G308" s="381"/>
    </row>
    <row r="309" spans="1:7">
      <c r="A309" s="380">
        <v>23001041</v>
      </c>
      <c r="B309" s="380" t="s">
        <v>174</v>
      </c>
      <c r="C309" s="381">
        <v>-2530124.89</v>
      </c>
      <c r="D309" s="380">
        <v>23001041</v>
      </c>
      <c r="E309" s="381">
        <v>23001041</v>
      </c>
      <c r="G309" s="381"/>
    </row>
    <row r="310" spans="1:7">
      <c r="A310" s="380">
        <v>23001031</v>
      </c>
      <c r="B310" s="380" t="s">
        <v>597</v>
      </c>
      <c r="C310" s="381">
        <v>-1181642.01</v>
      </c>
      <c r="D310" s="380">
        <v>23001031</v>
      </c>
      <c r="E310" s="381">
        <v>23001031</v>
      </c>
      <c r="G310" s="381"/>
    </row>
    <row r="311" spans="1:7">
      <c r="A311" s="380">
        <v>23001021</v>
      </c>
      <c r="B311" s="380" t="s">
        <v>7</v>
      </c>
      <c r="C311" s="381">
        <v>-2165988.4500000002</v>
      </c>
      <c r="D311" s="380">
        <v>23001021</v>
      </c>
      <c r="E311" s="381">
        <v>23001021</v>
      </c>
      <c r="G311" s="381"/>
    </row>
    <row r="312" spans="1:7">
      <c r="A312" s="380">
        <v>22841001</v>
      </c>
      <c r="B312" s="380" t="s">
        <v>869</v>
      </c>
      <c r="C312" s="381">
        <v>-4610484.08</v>
      </c>
      <c r="D312" s="380">
        <v>22841001</v>
      </c>
      <c r="E312" s="381">
        <v>22841001</v>
      </c>
    </row>
    <row r="313" spans="1:7">
      <c r="A313" s="380">
        <v>22840341</v>
      </c>
      <c r="B313" s="380" t="s">
        <v>1864</v>
      </c>
      <c r="C313" s="381">
        <v>-27139368</v>
      </c>
      <c r="D313" s="380">
        <v>22840341</v>
      </c>
      <c r="E313" s="381">
        <v>22840341</v>
      </c>
      <c r="G313" s="381"/>
    </row>
    <row r="314" spans="1:7">
      <c r="A314" s="380">
        <v>22840332</v>
      </c>
      <c r="B314" s="380" t="s">
        <v>1412</v>
      </c>
      <c r="C314" s="381">
        <v>-22239450.449999999</v>
      </c>
      <c r="D314" s="380">
        <v>22840332</v>
      </c>
      <c r="E314" s="381">
        <v>22840332</v>
      </c>
      <c r="G314" s="381"/>
    </row>
    <row r="315" spans="1:7">
      <c r="A315" s="380">
        <v>22840331</v>
      </c>
      <c r="B315" s="380" t="s">
        <v>1885</v>
      </c>
      <c r="C315" s="381">
        <v>-77973226</v>
      </c>
      <c r="D315" s="380">
        <v>22840331</v>
      </c>
      <c r="E315" s="381">
        <v>22840331</v>
      </c>
      <c r="G315" s="381"/>
    </row>
    <row r="316" spans="1:7">
      <c r="A316" s="380">
        <v>22840321</v>
      </c>
      <c r="B316" s="380" t="s">
        <v>1528</v>
      </c>
      <c r="C316" s="381">
        <v>-145393439</v>
      </c>
      <c r="D316" s="380">
        <v>22840321</v>
      </c>
      <c r="E316" s="381">
        <v>22840321</v>
      </c>
      <c r="G316" s="381"/>
    </row>
    <row r="317" spans="1:7">
      <c r="A317" s="380">
        <v>22840311</v>
      </c>
      <c r="B317" s="380" t="s">
        <v>1372</v>
      </c>
      <c r="C317" s="381">
        <v>-96000</v>
      </c>
      <c r="D317" s="380">
        <v>22840311</v>
      </c>
      <c r="E317" s="381">
        <v>22840311</v>
      </c>
    </row>
    <row r="318" spans="1:7">
      <c r="A318" s="380">
        <v>22840301</v>
      </c>
      <c r="B318" s="380" t="s">
        <v>1371</v>
      </c>
      <c r="C318" s="381">
        <v>-175000</v>
      </c>
      <c r="D318" s="380">
        <v>22840301</v>
      </c>
      <c r="E318" s="381">
        <v>22840301</v>
      </c>
      <c r="G318" s="381"/>
    </row>
    <row r="319" spans="1:7">
      <c r="A319" s="380">
        <v>22840281</v>
      </c>
      <c r="B319" s="380" t="s">
        <v>1259</v>
      </c>
      <c r="C319" s="381">
        <v>-50000</v>
      </c>
      <c r="D319" s="380">
        <v>22840281</v>
      </c>
      <c r="E319" s="381">
        <v>22840281</v>
      </c>
      <c r="G319" s="381"/>
    </row>
    <row r="320" spans="1:7">
      <c r="A320" s="380">
        <v>22840251</v>
      </c>
      <c r="B320" s="380" t="s">
        <v>496</v>
      </c>
      <c r="C320" s="381">
        <v>-11708823</v>
      </c>
      <c r="D320" s="380">
        <v>22840251</v>
      </c>
      <c r="E320" s="381">
        <v>22840251</v>
      </c>
      <c r="G320" s="381"/>
    </row>
    <row r="321" spans="1:7">
      <c r="A321" s="380">
        <v>22840231</v>
      </c>
      <c r="B321" s="380" t="s">
        <v>205</v>
      </c>
      <c r="C321" s="381">
        <v>-75000</v>
      </c>
      <c r="D321" s="380">
        <v>22840231</v>
      </c>
      <c r="E321" s="381">
        <v>22840231</v>
      </c>
      <c r="G321" s="381"/>
    </row>
    <row r="322" spans="1:7">
      <c r="A322" s="380">
        <v>22840221</v>
      </c>
      <c r="B322" s="380" t="s">
        <v>889</v>
      </c>
      <c r="C322" s="381">
        <v>-200000</v>
      </c>
      <c r="D322" s="380">
        <v>22840221</v>
      </c>
      <c r="E322" s="381">
        <v>22840221</v>
      </c>
      <c r="G322" s="381"/>
    </row>
    <row r="323" spans="1:7">
      <c r="A323" s="380">
        <v>22840191</v>
      </c>
      <c r="B323" s="380" t="s">
        <v>868</v>
      </c>
      <c r="C323" s="381">
        <v>-250000</v>
      </c>
      <c r="D323" s="380">
        <v>22840191</v>
      </c>
      <c r="E323" s="381">
        <v>22840191</v>
      </c>
      <c r="G323" s="381"/>
    </row>
    <row r="324" spans="1:7">
      <c r="A324" s="380">
        <v>22840181</v>
      </c>
      <c r="B324" s="380" t="s">
        <v>881</v>
      </c>
      <c r="C324" s="381">
        <v>-2925000</v>
      </c>
      <c r="D324" s="380">
        <v>22840181</v>
      </c>
      <c r="E324" s="381">
        <v>22840181</v>
      </c>
      <c r="G324" s="381"/>
    </row>
    <row r="325" spans="1:7">
      <c r="A325" s="380">
        <v>22840171</v>
      </c>
      <c r="B325" s="380" t="s">
        <v>867</v>
      </c>
      <c r="C325" s="381">
        <v>-50000</v>
      </c>
      <c r="D325" s="380">
        <v>22840171</v>
      </c>
      <c r="E325" s="381">
        <v>22840171</v>
      </c>
    </row>
    <row r="326" spans="1:7">
      <c r="A326" s="380">
        <v>22840162</v>
      </c>
      <c r="B326" s="380" t="s">
        <v>1884</v>
      </c>
      <c r="C326" s="381">
        <v>-299856</v>
      </c>
      <c r="D326" s="380">
        <v>22840162</v>
      </c>
      <c r="E326" s="381">
        <v>22840162</v>
      </c>
      <c r="G326" s="381"/>
    </row>
    <row r="327" spans="1:7">
      <c r="A327" s="380">
        <v>22840161</v>
      </c>
      <c r="B327" s="380" t="s">
        <v>866</v>
      </c>
      <c r="C327" s="381">
        <v>-350000.2</v>
      </c>
      <c r="D327" s="380">
        <v>22840161</v>
      </c>
      <c r="E327" s="381">
        <v>22840161</v>
      </c>
      <c r="G327" s="381"/>
    </row>
    <row r="328" spans="1:7">
      <c r="A328" s="380">
        <v>22840132</v>
      </c>
      <c r="B328" s="380" t="s">
        <v>1419</v>
      </c>
      <c r="C328" s="381">
        <v>-100000</v>
      </c>
      <c r="D328" s="380">
        <v>22840132</v>
      </c>
      <c r="E328" s="381">
        <v>22840132</v>
      </c>
    </row>
    <row r="329" spans="1:7">
      <c r="A329" s="380">
        <v>22840131</v>
      </c>
      <c r="B329" s="380" t="s">
        <v>865</v>
      </c>
      <c r="C329" s="381">
        <v>-496458</v>
      </c>
      <c r="D329" s="380">
        <v>22840131</v>
      </c>
      <c r="E329" s="381">
        <v>22840131</v>
      </c>
      <c r="G329" s="381"/>
    </row>
    <row r="330" spans="1:7">
      <c r="A330" s="380">
        <v>22840122</v>
      </c>
      <c r="B330" s="380" t="s">
        <v>1418</v>
      </c>
      <c r="C330" s="381">
        <v>-140000</v>
      </c>
      <c r="D330" s="380">
        <v>22840122</v>
      </c>
      <c r="E330" s="381">
        <v>22840122</v>
      </c>
      <c r="G330" s="381"/>
    </row>
    <row r="331" spans="1:7">
      <c r="A331" s="380">
        <v>22840112</v>
      </c>
      <c r="B331" s="380" t="s">
        <v>1417</v>
      </c>
      <c r="C331" s="381">
        <v>-200000</v>
      </c>
      <c r="D331" s="380">
        <v>22840112</v>
      </c>
      <c r="E331" s="381">
        <v>22840112</v>
      </c>
    </row>
    <row r="332" spans="1:7">
      <c r="A332" s="380">
        <v>22840111</v>
      </c>
      <c r="B332" s="380" t="s">
        <v>880</v>
      </c>
      <c r="C332" s="381">
        <v>-20000</v>
      </c>
      <c r="D332" s="380">
        <v>22840111</v>
      </c>
      <c r="E332" s="381">
        <v>22840111</v>
      </c>
      <c r="G332" s="381"/>
    </row>
    <row r="333" spans="1:7">
      <c r="A333" s="380">
        <v>22840102</v>
      </c>
      <c r="B333" s="380" t="s">
        <v>1416</v>
      </c>
      <c r="C333" s="381">
        <v>-522500</v>
      </c>
      <c r="D333" s="380">
        <v>22840102</v>
      </c>
      <c r="E333" s="381">
        <v>22840102</v>
      </c>
    </row>
    <row r="334" spans="1:7">
      <c r="A334" s="380">
        <v>22840092</v>
      </c>
      <c r="B334" s="380" t="s">
        <v>1415</v>
      </c>
      <c r="C334" s="381">
        <v>-2050000</v>
      </c>
      <c r="D334" s="380">
        <v>22840092</v>
      </c>
      <c r="E334" s="381">
        <v>22840092</v>
      </c>
      <c r="G334" s="381"/>
    </row>
    <row r="335" spans="1:7">
      <c r="A335" s="380">
        <v>22840082</v>
      </c>
      <c r="B335" s="380" t="s">
        <v>1414</v>
      </c>
      <c r="C335" s="381">
        <v>-2500000</v>
      </c>
      <c r="D335" s="380">
        <v>22840082</v>
      </c>
      <c r="E335" s="381">
        <v>22840082</v>
      </c>
      <c r="G335" s="381"/>
    </row>
    <row r="336" spans="1:7">
      <c r="A336" s="380">
        <v>22840081</v>
      </c>
      <c r="B336" s="380" t="s">
        <v>864</v>
      </c>
      <c r="C336" s="381">
        <v>-550000</v>
      </c>
      <c r="D336" s="380">
        <v>22840081</v>
      </c>
      <c r="E336" s="381">
        <v>22840081</v>
      </c>
      <c r="G336" s="381"/>
    </row>
    <row r="337" spans="1:7">
      <c r="A337" s="380">
        <v>22840062</v>
      </c>
      <c r="B337" s="380" t="s">
        <v>1413</v>
      </c>
      <c r="C337" s="381">
        <v>-1300000</v>
      </c>
      <c r="D337" s="380">
        <v>22840062</v>
      </c>
      <c r="E337" s="381">
        <v>22840062</v>
      </c>
      <c r="G337" s="381"/>
    </row>
    <row r="338" spans="1:7">
      <c r="A338" s="380">
        <v>22840051</v>
      </c>
      <c r="B338" s="380" t="s">
        <v>879</v>
      </c>
      <c r="C338" s="381">
        <v>-30000</v>
      </c>
      <c r="D338" s="380">
        <v>22840051</v>
      </c>
      <c r="E338" s="381">
        <v>22840051</v>
      </c>
      <c r="G338" s="381"/>
    </row>
    <row r="339" spans="1:7">
      <c r="A339" s="380">
        <v>22840042</v>
      </c>
      <c r="B339" s="380" t="s">
        <v>1411</v>
      </c>
      <c r="C339" s="381">
        <v>-238999.97</v>
      </c>
      <c r="D339" s="380">
        <v>22840042</v>
      </c>
      <c r="E339" s="381">
        <v>22840042</v>
      </c>
      <c r="G339" s="381"/>
    </row>
    <row r="340" spans="1:7">
      <c r="A340" s="380">
        <v>22840032</v>
      </c>
      <c r="B340" s="380" t="s">
        <v>1410</v>
      </c>
      <c r="C340" s="381">
        <v>-3300000.33</v>
      </c>
      <c r="D340" s="380">
        <v>22840032</v>
      </c>
      <c r="E340" s="381">
        <v>22840032</v>
      </c>
      <c r="G340" s="381"/>
    </row>
    <row r="341" spans="1:7">
      <c r="A341" s="380">
        <v>22840031</v>
      </c>
      <c r="B341" s="380" t="s">
        <v>878</v>
      </c>
      <c r="C341" s="381">
        <v>-258000</v>
      </c>
      <c r="D341" s="380">
        <v>22840031</v>
      </c>
      <c r="E341" s="381">
        <v>22840031</v>
      </c>
      <c r="G341" s="381"/>
    </row>
    <row r="342" spans="1:7">
      <c r="A342" s="380">
        <v>22840022</v>
      </c>
      <c r="B342" s="380" t="s">
        <v>1409</v>
      </c>
      <c r="C342" s="381">
        <v>-1919341.5</v>
      </c>
      <c r="D342" s="380">
        <v>22840022</v>
      </c>
      <c r="E342" s="381">
        <v>22840022</v>
      </c>
      <c r="G342" s="381"/>
    </row>
    <row r="343" spans="1:7">
      <c r="A343" s="380">
        <v>22840021</v>
      </c>
      <c r="B343" s="380" t="s">
        <v>863</v>
      </c>
      <c r="C343" s="381">
        <v>-200000</v>
      </c>
      <c r="D343" s="380">
        <v>22840021</v>
      </c>
      <c r="E343" s="381">
        <v>22840021</v>
      </c>
      <c r="G343" s="381"/>
    </row>
    <row r="344" spans="1:7">
      <c r="A344" s="380">
        <v>22840012</v>
      </c>
      <c r="B344" s="380" t="s">
        <v>1408</v>
      </c>
      <c r="C344" s="381">
        <v>-609250</v>
      </c>
      <c r="D344" s="380">
        <v>22840012</v>
      </c>
      <c r="E344" s="381">
        <v>22840012</v>
      </c>
      <c r="G344" s="381"/>
    </row>
    <row r="345" spans="1:7">
      <c r="A345" s="380">
        <v>22830073</v>
      </c>
      <c r="B345" s="380" t="s">
        <v>1848</v>
      </c>
      <c r="C345" s="381">
        <v>-29851.5</v>
      </c>
      <c r="D345" s="380">
        <v>22830073</v>
      </c>
      <c r="E345" s="380">
        <v>22830073</v>
      </c>
    </row>
    <row r="346" spans="1:7">
      <c r="A346" s="380">
        <v>22830063</v>
      </c>
      <c r="B346" s="380" t="s">
        <v>1847</v>
      </c>
      <c r="C346" s="381">
        <v>-19131</v>
      </c>
      <c r="D346" s="380">
        <v>22830063</v>
      </c>
      <c r="E346" s="381">
        <v>22830063</v>
      </c>
      <c r="G346" s="381"/>
    </row>
    <row r="347" spans="1:7">
      <c r="A347" s="380">
        <v>22830053</v>
      </c>
      <c r="B347" s="380" t="s">
        <v>1809</v>
      </c>
      <c r="C347" s="381">
        <v>-1807413.07</v>
      </c>
      <c r="D347" s="380">
        <v>22830053</v>
      </c>
      <c r="E347" s="381">
        <v>22830053</v>
      </c>
    </row>
    <row r="348" spans="1:7">
      <c r="A348" s="380">
        <v>22830043</v>
      </c>
      <c r="B348" s="380" t="s">
        <v>1679</v>
      </c>
      <c r="C348" s="381">
        <v>-106672.28</v>
      </c>
      <c r="D348" s="380">
        <v>22830043</v>
      </c>
      <c r="E348" s="381">
        <v>22830043</v>
      </c>
    </row>
    <row r="349" spans="1:7">
      <c r="A349" s="380">
        <v>22830033</v>
      </c>
      <c r="B349" s="380" t="s">
        <v>1336</v>
      </c>
      <c r="C349" s="381">
        <v>-1418125.1</v>
      </c>
      <c r="D349" s="380">
        <v>22830033</v>
      </c>
      <c r="E349" s="381">
        <v>22830033</v>
      </c>
    </row>
    <row r="350" spans="1:7">
      <c r="A350" s="380">
        <v>22830023</v>
      </c>
      <c r="B350" s="380" t="s">
        <v>735</v>
      </c>
      <c r="C350" s="381">
        <v>-64735379.659999996</v>
      </c>
      <c r="D350" s="380">
        <v>22830023</v>
      </c>
      <c r="E350" s="381">
        <v>22830023</v>
      </c>
      <c r="G350" s="381"/>
    </row>
    <row r="351" spans="1:7">
      <c r="A351" s="380">
        <v>22830013</v>
      </c>
      <c r="B351" s="380" t="s">
        <v>535</v>
      </c>
      <c r="C351" s="381">
        <v>-5704973.1200000001</v>
      </c>
      <c r="D351" s="380">
        <v>22830013</v>
      </c>
      <c r="E351" s="381">
        <v>22830013</v>
      </c>
      <c r="G351" s="381"/>
    </row>
    <row r="352" spans="1:7">
      <c r="A352" s="380">
        <v>22830003</v>
      </c>
      <c r="B352" s="380" t="s">
        <v>536</v>
      </c>
      <c r="C352" s="381">
        <v>-56013884.530000001</v>
      </c>
      <c r="D352" s="380">
        <v>22830003</v>
      </c>
      <c r="E352" s="381">
        <v>22830003</v>
      </c>
      <c r="G352" s="381"/>
    </row>
    <row r="353" spans="1:7">
      <c r="A353" s="380">
        <v>22820012</v>
      </c>
      <c r="B353" s="380" t="s">
        <v>997</v>
      </c>
      <c r="C353" s="381">
        <v>-1010000</v>
      </c>
      <c r="D353" s="380">
        <v>22820012</v>
      </c>
      <c r="E353" s="380">
        <v>22820012</v>
      </c>
      <c r="G353" s="381"/>
    </row>
    <row r="354" spans="1:7">
      <c r="A354" s="380">
        <v>22820011</v>
      </c>
      <c r="B354" s="380" t="s">
        <v>996</v>
      </c>
      <c r="C354" s="381">
        <v>-70000</v>
      </c>
      <c r="D354" s="380">
        <v>22820011</v>
      </c>
      <c r="E354" s="381">
        <v>22820011</v>
      </c>
    </row>
    <row r="355" spans="1:7">
      <c r="A355" s="380">
        <v>22700003</v>
      </c>
      <c r="B355" s="380" t="s">
        <v>1250</v>
      </c>
      <c r="C355" s="381">
        <v>-631506.71</v>
      </c>
      <c r="D355" s="380">
        <v>22700003</v>
      </c>
      <c r="E355" s="381">
        <v>22700003</v>
      </c>
    </row>
    <row r="356" spans="1:7">
      <c r="A356" s="380">
        <v>22600083</v>
      </c>
      <c r="B356" s="380" t="s">
        <v>1218</v>
      </c>
      <c r="C356" s="381">
        <v>13055.82</v>
      </c>
      <c r="D356" s="380">
        <v>22600083</v>
      </c>
      <c r="E356" s="381">
        <v>22600083</v>
      </c>
    </row>
    <row r="357" spans="1:7">
      <c r="A357" s="380">
        <v>22101143</v>
      </c>
      <c r="B357" s="380" t="s">
        <v>1222</v>
      </c>
      <c r="C357" s="381">
        <v>-300000000</v>
      </c>
      <c r="D357" s="380">
        <v>22101143</v>
      </c>
      <c r="E357" s="381">
        <v>22101143</v>
      </c>
      <c r="G357" s="381"/>
    </row>
    <row r="358" spans="1:7">
      <c r="A358" s="380">
        <v>22101133</v>
      </c>
      <c r="B358" s="380" t="s">
        <v>1154</v>
      </c>
      <c r="C358" s="381">
        <v>-250000000</v>
      </c>
      <c r="D358" s="380">
        <v>22101133</v>
      </c>
      <c r="E358" s="381">
        <v>22101133</v>
      </c>
      <c r="G358" s="381"/>
    </row>
    <row r="359" spans="1:7">
      <c r="A359" s="380">
        <v>22101123</v>
      </c>
      <c r="B359" s="380" t="s">
        <v>1158</v>
      </c>
      <c r="C359" s="381">
        <v>-325000000</v>
      </c>
      <c r="D359" s="380">
        <v>22101123</v>
      </c>
      <c r="E359" s="381">
        <v>22101123</v>
      </c>
      <c r="G359" s="381"/>
    </row>
    <row r="360" spans="1:7">
      <c r="A360" s="380">
        <v>22101113</v>
      </c>
      <c r="B360" s="380" t="s">
        <v>848</v>
      </c>
      <c r="C360" s="381">
        <v>-350000000</v>
      </c>
      <c r="D360" s="380">
        <v>22101113</v>
      </c>
      <c r="E360" s="381">
        <v>22101113</v>
      </c>
      <c r="G360" s="381"/>
    </row>
    <row r="361" spans="1:7">
      <c r="A361" s="380">
        <v>22101053</v>
      </c>
      <c r="B361" s="380" t="s">
        <v>1037</v>
      </c>
      <c r="C361" s="381">
        <v>-250000000</v>
      </c>
      <c r="D361" s="380">
        <v>22101053</v>
      </c>
      <c r="E361" s="381">
        <v>22101053</v>
      </c>
    </row>
    <row r="362" spans="1:7">
      <c r="A362" s="380">
        <v>22101033</v>
      </c>
      <c r="B362" s="380" t="s">
        <v>1014</v>
      </c>
      <c r="C362" s="381">
        <v>-300000000</v>
      </c>
      <c r="D362" s="380">
        <v>22101033</v>
      </c>
      <c r="E362" s="381">
        <v>22101033</v>
      </c>
      <c r="G362" s="381"/>
    </row>
    <row r="363" spans="1:7">
      <c r="A363" s="380">
        <v>22101023</v>
      </c>
      <c r="B363" s="380" t="s">
        <v>519</v>
      </c>
      <c r="C363" s="381">
        <v>-250000000</v>
      </c>
      <c r="D363" s="380">
        <v>22101023</v>
      </c>
      <c r="E363" s="381">
        <v>22101023</v>
      </c>
      <c r="G363" s="381"/>
    </row>
    <row r="364" spans="1:7">
      <c r="A364" s="380">
        <v>22100993</v>
      </c>
      <c r="B364" s="380" t="s">
        <v>937</v>
      </c>
      <c r="C364" s="381">
        <v>-150000000</v>
      </c>
      <c r="D364" s="380">
        <v>22100993</v>
      </c>
      <c r="E364" s="381">
        <v>22100993</v>
      </c>
      <c r="G364" s="381"/>
    </row>
    <row r="365" spans="1:7">
      <c r="A365" s="380">
        <v>22100973</v>
      </c>
      <c r="B365" s="380" t="s">
        <v>87</v>
      </c>
      <c r="C365" s="381">
        <v>-250000000</v>
      </c>
      <c r="D365" s="380">
        <v>22100973</v>
      </c>
      <c r="E365" s="381">
        <v>22100973</v>
      </c>
      <c r="G365" s="381"/>
    </row>
    <row r="366" spans="1:7">
      <c r="A366" s="380">
        <v>22100933</v>
      </c>
      <c r="B366" s="380" t="s">
        <v>1320</v>
      </c>
      <c r="C366" s="381">
        <v>-45000000</v>
      </c>
      <c r="D366" s="380">
        <v>22100933</v>
      </c>
      <c r="E366" s="381">
        <v>22100933</v>
      </c>
      <c r="G366" s="381"/>
    </row>
    <row r="367" spans="1:7">
      <c r="A367" s="380">
        <v>22100923</v>
      </c>
      <c r="B367" s="380" t="s">
        <v>1319</v>
      </c>
      <c r="C367" s="381">
        <v>-250000000</v>
      </c>
      <c r="D367" s="380">
        <v>22100923</v>
      </c>
      <c r="E367" s="381">
        <v>22100923</v>
      </c>
    </row>
    <row r="368" spans="1:7">
      <c r="A368" s="380">
        <v>22100843</v>
      </c>
      <c r="B368" s="380" t="s">
        <v>1660</v>
      </c>
      <c r="C368" s="381">
        <v>-23400000</v>
      </c>
      <c r="D368" s="380">
        <v>22100843</v>
      </c>
      <c r="E368" s="381">
        <v>22100843</v>
      </c>
    </row>
    <row r="369" spans="1:7">
      <c r="A369" s="380">
        <v>22100833</v>
      </c>
      <c r="B369" s="380" t="s">
        <v>1659</v>
      </c>
      <c r="C369" s="381">
        <v>-138460000</v>
      </c>
      <c r="D369" s="380">
        <v>22100833</v>
      </c>
      <c r="E369" s="381">
        <v>22100833</v>
      </c>
      <c r="G369" s="381"/>
    </row>
    <row r="370" spans="1:7">
      <c r="A370" s="380">
        <v>22100823</v>
      </c>
      <c r="B370" s="380" t="s">
        <v>1033</v>
      </c>
      <c r="C370" s="381">
        <v>-250000000</v>
      </c>
      <c r="D370" s="380">
        <v>22100823</v>
      </c>
      <c r="E370" s="381">
        <v>22100823</v>
      </c>
      <c r="G370" s="381"/>
    </row>
    <row r="371" spans="1:7">
      <c r="A371" s="380">
        <v>22100743</v>
      </c>
      <c r="B371" s="380" t="s">
        <v>675</v>
      </c>
      <c r="C371" s="381">
        <v>-100000000</v>
      </c>
      <c r="D371" s="380">
        <v>22100743</v>
      </c>
      <c r="E371" s="381">
        <v>22100743</v>
      </c>
      <c r="G371" s="381"/>
    </row>
    <row r="372" spans="1:7">
      <c r="A372" s="380">
        <v>22100723</v>
      </c>
      <c r="B372" s="380" t="s">
        <v>247</v>
      </c>
      <c r="C372" s="381">
        <v>-200000000</v>
      </c>
      <c r="D372" s="380">
        <v>22100723</v>
      </c>
      <c r="E372" s="381">
        <v>22100723</v>
      </c>
      <c r="G372" s="381"/>
    </row>
    <row r="373" spans="1:7">
      <c r="A373" s="380">
        <v>22100713</v>
      </c>
      <c r="B373" s="380" t="s">
        <v>246</v>
      </c>
      <c r="C373" s="381">
        <v>-300000000</v>
      </c>
      <c r="D373" s="380">
        <v>22100713</v>
      </c>
      <c r="E373" s="381">
        <v>22100713</v>
      </c>
    </row>
    <row r="374" spans="1:7">
      <c r="A374" s="380">
        <v>22100413</v>
      </c>
      <c r="B374" s="380" t="s">
        <v>52</v>
      </c>
      <c r="C374" s="381">
        <v>-2000000</v>
      </c>
      <c r="D374" s="380">
        <v>22100413</v>
      </c>
      <c r="E374" s="381">
        <v>22100413</v>
      </c>
      <c r="G374" s="381"/>
    </row>
    <row r="375" spans="1:7">
      <c r="A375" s="380">
        <v>22100393</v>
      </c>
      <c r="B375" s="380" t="s">
        <v>224</v>
      </c>
      <c r="C375" s="381">
        <v>-15000000</v>
      </c>
      <c r="D375" s="380">
        <v>22100393</v>
      </c>
      <c r="E375" s="381">
        <v>22100393</v>
      </c>
      <c r="G375" s="381"/>
    </row>
    <row r="376" spans="1:7">
      <c r="A376" s="380">
        <v>22100363</v>
      </c>
      <c r="B376" s="380" t="s">
        <v>223</v>
      </c>
      <c r="C376" s="381">
        <v>-2000000</v>
      </c>
      <c r="D376" s="380">
        <v>22100363</v>
      </c>
      <c r="E376" s="381">
        <v>22100363</v>
      </c>
      <c r="G376" s="381"/>
    </row>
    <row r="377" spans="1:7">
      <c r="A377" s="380">
        <v>22100353</v>
      </c>
      <c r="B377" s="380" t="s">
        <v>1046</v>
      </c>
      <c r="C377" s="381">
        <v>-10000000</v>
      </c>
      <c r="D377" s="380">
        <v>22100353</v>
      </c>
      <c r="E377" s="381">
        <v>22100353</v>
      </c>
      <c r="G377" s="381"/>
    </row>
    <row r="378" spans="1:7">
      <c r="A378" s="380">
        <v>21900243</v>
      </c>
      <c r="B378" s="380" t="s">
        <v>1950</v>
      </c>
      <c r="C378" s="381">
        <v>-8342055.54</v>
      </c>
      <c r="D378" s="380">
        <v>21900243</v>
      </c>
      <c r="E378" s="381">
        <v>21900243</v>
      </c>
    </row>
    <row r="379" spans="1:7">
      <c r="A379" s="380">
        <v>21900233</v>
      </c>
      <c r="B379" s="380" t="s">
        <v>1902</v>
      </c>
      <c r="C379" s="381">
        <v>5306464.49</v>
      </c>
      <c r="D379" s="380">
        <v>21900233</v>
      </c>
      <c r="E379" s="381">
        <v>21900233</v>
      </c>
    </row>
    <row r="380" spans="1:7">
      <c r="A380" s="380">
        <v>21900223</v>
      </c>
      <c r="B380" s="380" t="s">
        <v>1933</v>
      </c>
      <c r="C380" s="381">
        <v>-161132.20000000001</v>
      </c>
      <c r="D380" s="380">
        <v>21900223</v>
      </c>
      <c r="E380" s="381">
        <v>21900223</v>
      </c>
    </row>
    <row r="381" spans="1:7">
      <c r="A381" s="380">
        <v>21900213</v>
      </c>
      <c r="B381" s="380" t="s">
        <v>769</v>
      </c>
      <c r="C381" s="380">
        <v>-0.42</v>
      </c>
      <c r="D381" s="380">
        <v>21900213</v>
      </c>
      <c r="E381" s="380">
        <v>21900213</v>
      </c>
    </row>
    <row r="382" spans="1:7">
      <c r="A382" s="380">
        <v>21900193</v>
      </c>
      <c r="B382" s="380" t="s">
        <v>1949</v>
      </c>
      <c r="C382" s="381">
        <v>1005958.24</v>
      </c>
      <c r="D382" s="380">
        <v>21900193</v>
      </c>
      <c r="E382" s="381">
        <v>21900193</v>
      </c>
    </row>
    <row r="383" spans="1:7">
      <c r="A383" s="380">
        <v>21900183</v>
      </c>
      <c r="B383" s="380" t="s">
        <v>1948</v>
      </c>
      <c r="C383" s="381">
        <v>-2874166.66</v>
      </c>
      <c r="D383" s="380">
        <v>21900183</v>
      </c>
      <c r="E383" s="381">
        <v>21900183</v>
      </c>
      <c r="G383" s="381"/>
    </row>
    <row r="384" spans="1:7">
      <c r="A384" s="380">
        <v>21900173</v>
      </c>
      <c r="B384" s="380" t="s">
        <v>1947</v>
      </c>
      <c r="C384" s="381">
        <v>-6625169.5599999996</v>
      </c>
      <c r="D384" s="380">
        <v>21900173</v>
      </c>
      <c r="E384" s="381">
        <v>21900173</v>
      </c>
      <c r="G384" s="381"/>
    </row>
    <row r="385" spans="1:7">
      <c r="A385" s="380">
        <v>21900163</v>
      </c>
      <c r="B385" s="380" t="s">
        <v>1959</v>
      </c>
      <c r="C385" s="381">
        <v>18929056</v>
      </c>
      <c r="D385" s="380">
        <v>21900163</v>
      </c>
      <c r="E385" s="381">
        <v>21900163</v>
      </c>
      <c r="G385" s="381"/>
    </row>
    <row r="386" spans="1:7">
      <c r="A386" s="380">
        <v>21900153</v>
      </c>
      <c r="B386" s="380" t="s">
        <v>1945</v>
      </c>
      <c r="C386" s="381">
        <v>-81625877.079999998</v>
      </c>
      <c r="D386" s="380">
        <v>21900153</v>
      </c>
      <c r="E386" s="381">
        <v>21900153</v>
      </c>
      <c r="G386" s="381"/>
    </row>
    <row r="387" spans="1:7">
      <c r="A387" s="380">
        <v>21900143</v>
      </c>
      <c r="B387" s="380" t="s">
        <v>1958</v>
      </c>
      <c r="C387" s="381">
        <v>233216791.66</v>
      </c>
      <c r="D387" s="380">
        <v>21900143</v>
      </c>
      <c r="E387" s="381">
        <v>21900143</v>
      </c>
      <c r="G387" s="381"/>
    </row>
    <row r="388" spans="1:7">
      <c r="A388" s="380">
        <v>21900133</v>
      </c>
      <c r="B388" s="380" t="s">
        <v>1943</v>
      </c>
      <c r="C388" s="381">
        <v>460377.7</v>
      </c>
      <c r="D388" s="380">
        <v>21900133</v>
      </c>
      <c r="E388" s="381">
        <v>21900133</v>
      </c>
    </row>
    <row r="389" spans="1:7">
      <c r="A389" s="380">
        <v>21900113</v>
      </c>
      <c r="B389" s="380" t="s">
        <v>1942</v>
      </c>
      <c r="C389" s="381">
        <v>23834444.399999999</v>
      </c>
      <c r="D389" s="380">
        <v>21900113</v>
      </c>
      <c r="E389" s="381">
        <v>21900113</v>
      </c>
    </row>
    <row r="390" spans="1:7">
      <c r="A390" s="380">
        <v>21900103</v>
      </c>
      <c r="B390" s="380" t="s">
        <v>1941</v>
      </c>
      <c r="C390" s="381">
        <v>-15161327.1</v>
      </c>
      <c r="D390" s="380">
        <v>21900103</v>
      </c>
      <c r="E390" s="381">
        <v>21900103</v>
      </c>
    </row>
    <row r="391" spans="1:7">
      <c r="A391" s="380">
        <v>21900033</v>
      </c>
      <c r="B391" s="380" t="s">
        <v>1483</v>
      </c>
      <c r="C391" s="381">
        <v>-274209162.24000001</v>
      </c>
      <c r="D391" s="380">
        <v>21900033</v>
      </c>
      <c r="E391" s="381">
        <v>21900033</v>
      </c>
    </row>
    <row r="392" spans="1:7">
      <c r="A392" s="380">
        <v>21900023</v>
      </c>
      <c r="B392" s="380" t="s">
        <v>1482</v>
      </c>
      <c r="C392" s="381">
        <v>274209162.24000001</v>
      </c>
      <c r="D392" s="380">
        <v>21900023</v>
      </c>
      <c r="E392" s="381">
        <v>21900023</v>
      </c>
    </row>
    <row r="393" spans="1:7">
      <c r="A393" s="380">
        <v>21610013</v>
      </c>
      <c r="B393" s="380" t="s">
        <v>151</v>
      </c>
      <c r="C393" s="381">
        <v>14632037</v>
      </c>
      <c r="D393" s="380">
        <v>21610013</v>
      </c>
      <c r="E393" s="381">
        <v>21610013</v>
      </c>
    </row>
    <row r="394" spans="1:7">
      <c r="A394" s="380">
        <v>21600053</v>
      </c>
      <c r="B394" s="380" t="s">
        <v>549</v>
      </c>
      <c r="C394" s="381">
        <v>16359946.109999999</v>
      </c>
      <c r="D394" s="380">
        <v>21600053</v>
      </c>
      <c r="E394" s="381">
        <v>21600053</v>
      </c>
    </row>
    <row r="395" spans="1:7">
      <c r="A395" s="380">
        <v>21600033</v>
      </c>
      <c r="B395" s="380" t="s">
        <v>607</v>
      </c>
      <c r="C395" s="381">
        <v>1471103.62</v>
      </c>
      <c r="D395" s="380">
        <v>21600033</v>
      </c>
      <c r="E395" s="381">
        <v>21600033</v>
      </c>
    </row>
    <row r="396" spans="1:7">
      <c r="A396" s="380">
        <v>21600023</v>
      </c>
      <c r="B396" s="380" t="s">
        <v>1012</v>
      </c>
      <c r="C396" s="381">
        <v>1755001.25</v>
      </c>
      <c r="D396" s="380">
        <v>21600023</v>
      </c>
      <c r="E396" s="381">
        <v>21600023</v>
      </c>
    </row>
    <row r="397" spans="1:7">
      <c r="A397" s="380">
        <v>21600013</v>
      </c>
      <c r="B397" s="380" t="s">
        <v>328</v>
      </c>
      <c r="C397" s="381">
        <v>77562549.519999996</v>
      </c>
      <c r="D397" s="380">
        <v>21600013</v>
      </c>
      <c r="E397" s="381">
        <v>21600013</v>
      </c>
    </row>
    <row r="398" spans="1:7">
      <c r="A398" s="380">
        <v>21600011</v>
      </c>
      <c r="B398" s="380" t="s">
        <v>1123</v>
      </c>
      <c r="C398" s="381">
        <v>60684799.049999997</v>
      </c>
      <c r="D398" s="380">
        <v>21600011</v>
      </c>
      <c r="E398" s="381">
        <v>21600011</v>
      </c>
      <c r="G398" s="381"/>
    </row>
    <row r="399" spans="1:7">
      <c r="A399" s="380">
        <v>21600003</v>
      </c>
      <c r="B399" s="380" t="s">
        <v>192</v>
      </c>
      <c r="C399" s="381">
        <v>-369043325.94</v>
      </c>
      <c r="D399" s="380">
        <v>21600003</v>
      </c>
      <c r="E399" s="381">
        <v>21600003</v>
      </c>
      <c r="G399" s="381"/>
    </row>
    <row r="400" spans="1:7">
      <c r="A400" s="380">
        <v>21500033</v>
      </c>
      <c r="B400" s="380" t="s">
        <v>1011</v>
      </c>
      <c r="C400" s="381">
        <v>-2541813</v>
      </c>
      <c r="D400" s="380">
        <v>21500033</v>
      </c>
      <c r="E400" s="381">
        <v>21500033</v>
      </c>
    </row>
    <row r="401" spans="1:5">
      <c r="A401" s="380">
        <v>21500023</v>
      </c>
      <c r="B401" s="380" t="s">
        <v>690</v>
      </c>
      <c r="C401" s="381">
        <v>-9346764</v>
      </c>
      <c r="D401" s="380">
        <v>21500023</v>
      </c>
      <c r="E401" s="381">
        <v>21500023</v>
      </c>
    </row>
    <row r="402" spans="1:5">
      <c r="A402" s="380">
        <v>21400033</v>
      </c>
      <c r="B402" s="380" t="s">
        <v>533</v>
      </c>
      <c r="C402" s="381">
        <v>4985024.68</v>
      </c>
      <c r="D402" s="380">
        <v>21400033</v>
      </c>
      <c r="E402" s="381">
        <v>21400033</v>
      </c>
    </row>
    <row r="403" spans="1:5">
      <c r="A403" s="380">
        <v>21400013</v>
      </c>
      <c r="B403" s="380" t="s">
        <v>532</v>
      </c>
      <c r="C403" s="381">
        <v>2148854.7200000002</v>
      </c>
      <c r="D403" s="380">
        <v>21400013</v>
      </c>
      <c r="E403" s="381">
        <v>21400013</v>
      </c>
    </row>
    <row r="404" spans="1:5">
      <c r="A404" s="380">
        <v>21100383</v>
      </c>
      <c r="B404" s="380" t="s">
        <v>6</v>
      </c>
      <c r="C404" s="381">
        <v>-491575</v>
      </c>
      <c r="D404" s="380">
        <v>21100383</v>
      </c>
      <c r="E404" s="381">
        <v>21100383</v>
      </c>
    </row>
    <row r="405" spans="1:5">
      <c r="A405" s="380">
        <v>21100003</v>
      </c>
      <c r="B405" s="380" t="s">
        <v>601</v>
      </c>
      <c r="C405" s="381">
        <v>-2774705116.4699998</v>
      </c>
      <c r="D405" s="380">
        <v>21100003</v>
      </c>
      <c r="E405" s="381">
        <v>21100003</v>
      </c>
    </row>
    <row r="406" spans="1:5">
      <c r="A406" s="380">
        <v>20700023</v>
      </c>
      <c r="B406" s="380" t="s">
        <v>689</v>
      </c>
      <c r="C406" s="381">
        <v>-16901820.34</v>
      </c>
      <c r="D406" s="380">
        <v>20700023</v>
      </c>
      <c r="E406" s="381">
        <v>20700023</v>
      </c>
    </row>
    <row r="407" spans="1:5">
      <c r="A407" s="380">
        <v>20700013</v>
      </c>
      <c r="B407" s="380" t="s">
        <v>1010</v>
      </c>
      <c r="C407" s="381">
        <v>-338395484.31</v>
      </c>
      <c r="D407" s="380">
        <v>20700013</v>
      </c>
      <c r="E407" s="381">
        <v>20700013</v>
      </c>
    </row>
    <row r="408" spans="1:5">
      <c r="A408" s="380">
        <v>20700003</v>
      </c>
      <c r="B408" s="380" t="s">
        <v>664</v>
      </c>
      <c r="C408" s="381">
        <v>-122847945.22</v>
      </c>
      <c r="D408" s="380">
        <v>20700003</v>
      </c>
      <c r="E408" s="381">
        <v>20700003</v>
      </c>
    </row>
    <row r="409" spans="1:5">
      <c r="A409" s="380">
        <v>20100023</v>
      </c>
      <c r="B409" s="380" t="s">
        <v>1058</v>
      </c>
      <c r="C409" s="381">
        <v>-859037.91</v>
      </c>
      <c r="D409" s="380">
        <v>20100023</v>
      </c>
      <c r="E409" s="381">
        <v>20100023</v>
      </c>
    </row>
    <row r="410" spans="1:5">
      <c r="A410" s="380">
        <v>19100162</v>
      </c>
      <c r="B410" s="380" t="s">
        <v>136</v>
      </c>
      <c r="C410" s="381">
        <v>17316191.449999999</v>
      </c>
      <c r="D410" s="380">
        <v>19100162</v>
      </c>
      <c r="E410" s="381">
        <v>19100162</v>
      </c>
    </row>
    <row r="411" spans="1:5">
      <c r="A411" s="380">
        <v>19100152</v>
      </c>
      <c r="B411" s="380" t="s">
        <v>578</v>
      </c>
      <c r="C411" s="381">
        <v>-46875.37</v>
      </c>
      <c r="D411" s="380">
        <v>19100152</v>
      </c>
      <c r="E411" s="381">
        <v>19100152</v>
      </c>
    </row>
    <row r="412" spans="1:5">
      <c r="A412" s="380">
        <v>19100142</v>
      </c>
      <c r="B412" s="380" t="s">
        <v>333</v>
      </c>
      <c r="C412" s="381">
        <v>-733943.61</v>
      </c>
      <c r="D412" s="380">
        <v>19100142</v>
      </c>
      <c r="E412" s="381">
        <v>19100142</v>
      </c>
    </row>
    <row r="413" spans="1:5">
      <c r="A413" s="380">
        <v>19100132</v>
      </c>
      <c r="B413" s="380" t="s">
        <v>332</v>
      </c>
      <c r="C413" s="381">
        <v>-14283.38</v>
      </c>
      <c r="D413" s="380">
        <v>19100132</v>
      </c>
      <c r="E413" s="381">
        <v>19100132</v>
      </c>
    </row>
    <row r="414" spans="1:5">
      <c r="A414" s="380">
        <v>19100022</v>
      </c>
      <c r="B414" s="380" t="s">
        <v>338</v>
      </c>
      <c r="C414" s="381">
        <v>-8301640.5499999998</v>
      </c>
      <c r="D414" s="380">
        <v>19100022</v>
      </c>
      <c r="E414" s="381">
        <v>19100022</v>
      </c>
    </row>
    <row r="415" spans="1:5">
      <c r="A415" s="380">
        <v>19100012</v>
      </c>
      <c r="B415" s="380" t="s">
        <v>504</v>
      </c>
      <c r="C415" s="381">
        <v>-4959661.24</v>
      </c>
      <c r="D415" s="380">
        <v>19100012</v>
      </c>
      <c r="E415" s="381">
        <v>19100012</v>
      </c>
    </row>
    <row r="416" spans="1:5">
      <c r="A416" s="380">
        <v>19003021</v>
      </c>
      <c r="B416" s="380" t="s">
        <v>1878</v>
      </c>
      <c r="C416" s="381">
        <v>616033.94999999995</v>
      </c>
      <c r="D416" s="380">
        <v>19003021</v>
      </c>
      <c r="E416" s="381">
        <v>19003021</v>
      </c>
    </row>
    <row r="417" spans="1:7">
      <c r="A417" s="380">
        <v>19003011</v>
      </c>
      <c r="B417" s="380" t="s">
        <v>1860</v>
      </c>
      <c r="C417" s="381">
        <v>2128051.1</v>
      </c>
      <c r="D417" s="380">
        <v>19003011</v>
      </c>
      <c r="E417" s="381">
        <v>19003011</v>
      </c>
    </row>
    <row r="418" spans="1:7">
      <c r="A418" s="380">
        <v>19002003</v>
      </c>
      <c r="B418" s="380" t="s">
        <v>1805</v>
      </c>
      <c r="C418" s="381">
        <v>158900000</v>
      </c>
      <c r="D418" s="380">
        <v>19002003</v>
      </c>
      <c r="E418" s="381">
        <v>19002003</v>
      </c>
    </row>
    <row r="419" spans="1:7">
      <c r="A419" s="380">
        <v>19000861</v>
      </c>
      <c r="B419" s="380" t="s">
        <v>1700</v>
      </c>
      <c r="C419" s="381">
        <v>281005.5</v>
      </c>
      <c r="D419" s="380">
        <v>19000861</v>
      </c>
      <c r="E419" s="380">
        <v>19000861</v>
      </c>
      <c r="G419" s="381"/>
    </row>
    <row r="420" spans="1:7">
      <c r="A420" s="380">
        <v>19000851</v>
      </c>
      <c r="B420" s="380" t="s">
        <v>1655</v>
      </c>
      <c r="C420" s="381">
        <v>1117572.6399999999</v>
      </c>
      <c r="D420" s="380">
        <v>19000851</v>
      </c>
      <c r="E420" s="381">
        <v>19000851</v>
      </c>
      <c r="G420" s="381"/>
    </row>
    <row r="421" spans="1:7">
      <c r="A421" s="380">
        <v>19000841</v>
      </c>
      <c r="B421" s="380" t="s">
        <v>1543</v>
      </c>
      <c r="C421" s="381">
        <v>-277178.59000000003</v>
      </c>
      <c r="D421" s="380">
        <v>19000841</v>
      </c>
      <c r="E421" s="381">
        <v>19000841</v>
      </c>
      <c r="G421" s="381"/>
    </row>
    <row r="422" spans="1:7">
      <c r="A422" s="380">
        <v>19000831</v>
      </c>
      <c r="B422" s="380" t="s">
        <v>1513</v>
      </c>
      <c r="C422" s="381">
        <v>884129.03</v>
      </c>
      <c r="D422" s="380">
        <v>19000831</v>
      </c>
      <c r="E422" s="381">
        <v>19000831</v>
      </c>
      <c r="G422" s="381"/>
    </row>
    <row r="423" spans="1:7">
      <c r="A423" s="380">
        <v>19000821</v>
      </c>
      <c r="B423" s="380" t="s">
        <v>1475</v>
      </c>
      <c r="C423" s="381">
        <v>610400.78</v>
      </c>
      <c r="D423" s="380">
        <v>19000821</v>
      </c>
      <c r="E423" s="381">
        <v>19000821</v>
      </c>
      <c r="G423" s="381"/>
    </row>
    <row r="424" spans="1:7">
      <c r="A424" s="380">
        <v>19000811</v>
      </c>
      <c r="B424" s="380" t="s">
        <v>1444</v>
      </c>
      <c r="C424" s="381">
        <v>1964.98</v>
      </c>
      <c r="D424" s="380">
        <v>19000811</v>
      </c>
      <c r="E424" s="381">
        <v>19000811</v>
      </c>
    </row>
    <row r="425" spans="1:7">
      <c r="A425" s="380">
        <v>19000801</v>
      </c>
      <c r="B425" s="380" t="s">
        <v>1443</v>
      </c>
      <c r="C425" s="381">
        <v>22830.33</v>
      </c>
      <c r="D425" s="380">
        <v>19000801</v>
      </c>
      <c r="E425" s="381">
        <v>19000801</v>
      </c>
    </row>
    <row r="426" spans="1:7">
      <c r="A426" s="380">
        <v>19000791</v>
      </c>
      <c r="B426" s="380" t="s">
        <v>1442</v>
      </c>
      <c r="C426" s="381">
        <v>585781.18000000005</v>
      </c>
      <c r="D426" s="380">
        <v>19000791</v>
      </c>
      <c r="E426" s="381">
        <v>19000791</v>
      </c>
    </row>
    <row r="427" spans="1:7">
      <c r="A427" s="380">
        <v>19000781</v>
      </c>
      <c r="B427" s="380" t="s">
        <v>1441</v>
      </c>
      <c r="C427" s="381">
        <v>2194215.96</v>
      </c>
      <c r="D427" s="380">
        <v>19000781</v>
      </c>
      <c r="E427" s="381">
        <v>19000781</v>
      </c>
      <c r="G427" s="381"/>
    </row>
    <row r="428" spans="1:7">
      <c r="A428" s="380">
        <v>19000771</v>
      </c>
      <c r="B428" s="380" t="s">
        <v>1342</v>
      </c>
      <c r="C428" s="380">
        <v>0.01</v>
      </c>
      <c r="D428" s="380">
        <v>19000771</v>
      </c>
      <c r="E428" s="381">
        <v>19000771</v>
      </c>
    </row>
    <row r="429" spans="1:7">
      <c r="A429" s="380">
        <v>19000761</v>
      </c>
      <c r="B429" s="380" t="s">
        <v>1341</v>
      </c>
      <c r="C429" s="380">
        <v>0.17</v>
      </c>
      <c r="D429" s="380">
        <v>19000761</v>
      </c>
      <c r="E429" s="381">
        <v>19000761</v>
      </c>
      <c r="G429" s="381"/>
    </row>
    <row r="430" spans="1:7">
      <c r="A430" s="380">
        <v>19000752</v>
      </c>
      <c r="B430" s="380" t="s">
        <v>1325</v>
      </c>
      <c r="C430" s="381">
        <v>1088616.8999999999</v>
      </c>
      <c r="D430" s="380">
        <v>19000752</v>
      </c>
      <c r="E430" s="381">
        <v>19000752</v>
      </c>
      <c r="G430" s="381"/>
    </row>
    <row r="431" spans="1:7">
      <c r="A431" s="380">
        <v>19000751</v>
      </c>
      <c r="B431" s="380" t="s">
        <v>1324</v>
      </c>
      <c r="C431" s="381">
        <v>2035133.1</v>
      </c>
      <c r="D431" s="380">
        <v>19000751</v>
      </c>
      <c r="E431" s="381">
        <v>19000751</v>
      </c>
      <c r="G431" s="381"/>
    </row>
    <row r="432" spans="1:7">
      <c r="A432" s="380">
        <v>19000741</v>
      </c>
      <c r="B432" s="380" t="s">
        <v>1301</v>
      </c>
      <c r="C432" s="381">
        <v>522973.09</v>
      </c>
      <c r="D432" s="380">
        <v>19000741</v>
      </c>
      <c r="E432" s="381">
        <v>19000741</v>
      </c>
      <c r="G432" s="381"/>
    </row>
    <row r="433" spans="1:7">
      <c r="A433" s="380">
        <v>19000732</v>
      </c>
      <c r="B433" s="380" t="s">
        <v>1268</v>
      </c>
      <c r="C433" s="381">
        <v>203528.7</v>
      </c>
      <c r="D433" s="380">
        <v>19000732</v>
      </c>
      <c r="E433" s="381">
        <v>19000732</v>
      </c>
      <c r="G433" s="381"/>
    </row>
    <row r="434" spans="1:7">
      <c r="A434" s="380">
        <v>19000731</v>
      </c>
      <c r="B434" s="380" t="s">
        <v>1272</v>
      </c>
      <c r="C434" s="381">
        <v>305371.42</v>
      </c>
      <c r="D434" s="380">
        <v>19000731</v>
      </c>
      <c r="E434" s="381">
        <v>19000731</v>
      </c>
    </row>
    <row r="435" spans="1:7">
      <c r="A435" s="380">
        <v>19000721</v>
      </c>
      <c r="B435" s="380" t="s">
        <v>1201</v>
      </c>
      <c r="C435" s="381">
        <v>10869.86</v>
      </c>
      <c r="D435" s="380">
        <v>19000721</v>
      </c>
      <c r="E435" s="381">
        <v>19000721</v>
      </c>
    </row>
    <row r="436" spans="1:7">
      <c r="A436" s="380">
        <v>19000711</v>
      </c>
      <c r="B436" s="380" t="s">
        <v>1097</v>
      </c>
      <c r="C436" s="381">
        <v>689953.64</v>
      </c>
      <c r="D436" s="380">
        <v>19000711</v>
      </c>
      <c r="E436" s="381">
        <v>19000711</v>
      </c>
      <c r="G436" s="381"/>
    </row>
    <row r="437" spans="1:7">
      <c r="A437" s="380">
        <v>19000692</v>
      </c>
      <c r="B437" s="380" t="s">
        <v>621</v>
      </c>
      <c r="C437" s="381">
        <v>353500</v>
      </c>
      <c r="D437" s="380">
        <v>19000692</v>
      </c>
      <c r="E437" s="381">
        <v>19000692</v>
      </c>
      <c r="G437" s="381"/>
    </row>
    <row r="438" spans="1:7">
      <c r="A438" s="380">
        <v>19000691</v>
      </c>
      <c r="B438" s="380" t="s">
        <v>1440</v>
      </c>
      <c r="C438" s="381">
        <v>24500</v>
      </c>
      <c r="D438" s="380">
        <v>19000691</v>
      </c>
      <c r="E438" s="381">
        <v>19000691</v>
      </c>
      <c r="G438" s="381"/>
    </row>
    <row r="439" spans="1:7">
      <c r="A439" s="380">
        <v>19000671</v>
      </c>
      <c r="B439" s="380" t="s">
        <v>1197</v>
      </c>
      <c r="C439" s="381">
        <v>32765538.120000001</v>
      </c>
      <c r="D439" s="380">
        <v>19000671</v>
      </c>
      <c r="E439" s="381">
        <v>19000671</v>
      </c>
      <c r="G439" s="381"/>
    </row>
    <row r="440" spans="1:7">
      <c r="A440" s="380">
        <v>19000641</v>
      </c>
      <c r="B440" s="380" t="s">
        <v>1185</v>
      </c>
      <c r="C440" s="381">
        <v>31924.25</v>
      </c>
      <c r="D440" s="380">
        <v>19000641</v>
      </c>
      <c r="E440" s="381">
        <v>19000641</v>
      </c>
      <c r="G440" s="381"/>
    </row>
    <row r="441" spans="1:7">
      <c r="A441" s="380">
        <v>19000621</v>
      </c>
      <c r="B441" s="380" t="s">
        <v>1186</v>
      </c>
      <c r="C441" s="381">
        <v>52444065.799999997</v>
      </c>
      <c r="D441" s="380">
        <v>19000621</v>
      </c>
      <c r="E441" s="381">
        <v>19000621</v>
      </c>
      <c r="G441" s="381"/>
    </row>
    <row r="442" spans="1:7">
      <c r="A442" s="380">
        <v>19000601</v>
      </c>
      <c r="B442" s="380" t="s">
        <v>1159</v>
      </c>
      <c r="C442" s="381">
        <v>159182469</v>
      </c>
      <c r="D442" s="380">
        <v>19000601</v>
      </c>
      <c r="E442" s="381">
        <v>19000601</v>
      </c>
      <c r="G442" s="381"/>
    </row>
    <row r="443" spans="1:7">
      <c r="A443" s="380">
        <v>19000592</v>
      </c>
      <c r="B443" s="380" t="s">
        <v>285</v>
      </c>
      <c r="C443" s="381">
        <v>3760221.05</v>
      </c>
      <c r="D443" s="380">
        <v>19000592</v>
      </c>
      <c r="E443" s="381">
        <v>19000592</v>
      </c>
      <c r="G443" s="381"/>
    </row>
    <row r="444" spans="1:7">
      <c r="A444" s="380">
        <v>19000581</v>
      </c>
      <c r="B444" s="380" t="s">
        <v>86</v>
      </c>
      <c r="C444" s="381">
        <v>3128358.74</v>
      </c>
      <c r="D444" s="380">
        <v>19000581</v>
      </c>
      <c r="E444" s="381">
        <v>19000581</v>
      </c>
    </row>
    <row r="445" spans="1:7">
      <c r="A445" s="380">
        <v>19000573</v>
      </c>
      <c r="B445" s="380" t="s">
        <v>1223</v>
      </c>
      <c r="C445" s="381">
        <v>305314.37</v>
      </c>
      <c r="D445" s="380">
        <v>19000573</v>
      </c>
      <c r="E445" s="381">
        <v>19000573</v>
      </c>
      <c r="G445" s="381"/>
    </row>
    <row r="446" spans="1:7">
      <c r="A446" s="380">
        <v>19000572</v>
      </c>
      <c r="B446" s="380" t="s">
        <v>384</v>
      </c>
      <c r="C446" s="381">
        <v>291672.15000000002</v>
      </c>
      <c r="D446" s="380">
        <v>19000572</v>
      </c>
      <c r="E446" s="381">
        <v>19000572</v>
      </c>
    </row>
    <row r="447" spans="1:7">
      <c r="A447" s="380">
        <v>19000571</v>
      </c>
      <c r="B447" s="380" t="s">
        <v>70</v>
      </c>
      <c r="C447" s="380">
        <v>0</v>
      </c>
      <c r="D447" s="380">
        <v>19000571</v>
      </c>
      <c r="E447" s="380">
        <v>19000571</v>
      </c>
    </row>
    <row r="448" spans="1:7">
      <c r="A448" s="380">
        <v>19000563</v>
      </c>
      <c r="B448" s="380" t="s">
        <v>1178</v>
      </c>
      <c r="C448" s="381">
        <v>8654.92</v>
      </c>
      <c r="D448" s="380">
        <v>19000563</v>
      </c>
      <c r="E448" s="381">
        <v>19000563</v>
      </c>
      <c r="G448" s="381"/>
    </row>
    <row r="449" spans="1:7">
      <c r="A449" s="380">
        <v>19000562</v>
      </c>
      <c r="B449" s="380" t="s">
        <v>383</v>
      </c>
      <c r="C449" s="381">
        <v>925414.7</v>
      </c>
      <c r="D449" s="380">
        <v>19000562</v>
      </c>
      <c r="E449" s="381">
        <v>19000562</v>
      </c>
      <c r="G449" s="381"/>
    </row>
    <row r="450" spans="1:7">
      <c r="A450" s="380">
        <v>19000553</v>
      </c>
      <c r="B450" s="380" t="s">
        <v>31</v>
      </c>
      <c r="C450" s="381">
        <v>290789.87</v>
      </c>
      <c r="D450" s="380">
        <v>19000553</v>
      </c>
      <c r="E450" s="381">
        <v>19000553</v>
      </c>
      <c r="G450" s="381"/>
    </row>
    <row r="451" spans="1:7">
      <c r="A451" s="380">
        <v>19000552</v>
      </c>
      <c r="B451" s="380" t="s">
        <v>1420</v>
      </c>
      <c r="C451" s="381">
        <v>478640.35</v>
      </c>
      <c r="D451" s="380">
        <v>19000552</v>
      </c>
      <c r="E451" s="381">
        <v>19000552</v>
      </c>
      <c r="G451" s="381"/>
    </row>
    <row r="452" spans="1:7">
      <c r="A452" s="380">
        <v>19000551</v>
      </c>
      <c r="B452" s="380" t="s">
        <v>1919</v>
      </c>
      <c r="C452" s="381">
        <v>1965399</v>
      </c>
      <c r="D452" s="380">
        <v>19000551</v>
      </c>
      <c r="E452" s="381">
        <v>19000551</v>
      </c>
      <c r="G452" s="381"/>
    </row>
    <row r="453" spans="1:7">
      <c r="A453" s="380">
        <v>19000491</v>
      </c>
      <c r="B453" s="380" t="s">
        <v>1439</v>
      </c>
      <c r="C453" s="381">
        <v>2146513.9500000002</v>
      </c>
      <c r="D453" s="380">
        <v>19000491</v>
      </c>
      <c r="E453" s="381">
        <v>19000491</v>
      </c>
    </row>
    <row r="454" spans="1:7">
      <c r="A454" s="380">
        <v>19000473</v>
      </c>
      <c r="B454" s="380" t="s">
        <v>1171</v>
      </c>
      <c r="C454" s="381">
        <v>2562568</v>
      </c>
      <c r="D454" s="380">
        <v>19000473</v>
      </c>
      <c r="E454" s="381">
        <v>19000473</v>
      </c>
      <c r="G454" s="381"/>
    </row>
    <row r="455" spans="1:7">
      <c r="A455" s="380">
        <v>19000471</v>
      </c>
      <c r="B455" s="380" t="s">
        <v>402</v>
      </c>
      <c r="C455" s="381">
        <v>3565244.32</v>
      </c>
      <c r="D455" s="380">
        <v>19000471</v>
      </c>
      <c r="E455" s="381">
        <v>19000471</v>
      </c>
      <c r="G455" s="381"/>
    </row>
    <row r="456" spans="1:7">
      <c r="A456" s="380">
        <v>19000463</v>
      </c>
      <c r="B456" s="380" t="s">
        <v>255</v>
      </c>
      <c r="C456" s="381">
        <v>-1005958.79</v>
      </c>
      <c r="D456" s="380">
        <v>19000463</v>
      </c>
      <c r="E456" s="381">
        <v>19000463</v>
      </c>
      <c r="G456" s="381"/>
    </row>
    <row r="457" spans="1:7">
      <c r="A457" s="380">
        <v>19000453</v>
      </c>
      <c r="B457" s="380" t="s">
        <v>254</v>
      </c>
      <c r="C457" s="381">
        <v>6625169.5</v>
      </c>
      <c r="D457" s="380">
        <v>19000453</v>
      </c>
      <c r="E457" s="381">
        <v>19000453</v>
      </c>
    </row>
    <row r="458" spans="1:7">
      <c r="A458" s="380">
        <v>19000443</v>
      </c>
      <c r="B458" s="380" t="s">
        <v>253</v>
      </c>
      <c r="C458" s="381">
        <v>81625877.079999998</v>
      </c>
      <c r="D458" s="380">
        <v>19000443</v>
      </c>
      <c r="E458" s="381">
        <v>19000443</v>
      </c>
      <c r="G458" s="381"/>
    </row>
    <row r="459" spans="1:7">
      <c r="A459" s="380">
        <v>19000441</v>
      </c>
      <c r="B459" s="380" t="s">
        <v>149</v>
      </c>
      <c r="C459" s="381">
        <v>4717332.74</v>
      </c>
      <c r="D459" s="380">
        <v>19000441</v>
      </c>
      <c r="E459" s="381">
        <v>19000441</v>
      </c>
      <c r="G459" s="381"/>
    </row>
    <row r="460" spans="1:7">
      <c r="A460" s="380">
        <v>19000433</v>
      </c>
      <c r="B460" s="380" t="s">
        <v>1799</v>
      </c>
      <c r="C460" s="381">
        <v>-9466999.6500000004</v>
      </c>
      <c r="D460" s="380">
        <v>19000433</v>
      </c>
      <c r="E460" s="381">
        <v>19000433</v>
      </c>
      <c r="G460" s="381"/>
    </row>
    <row r="461" spans="1:7">
      <c r="A461" s="380">
        <v>19000403</v>
      </c>
      <c r="B461" s="380" t="s">
        <v>124</v>
      </c>
      <c r="C461" s="381">
        <v>161132.20000000001</v>
      </c>
      <c r="D461" s="380">
        <v>19000403</v>
      </c>
      <c r="E461" s="381">
        <v>19000403</v>
      </c>
      <c r="G461" s="381"/>
    </row>
    <row r="462" spans="1:7">
      <c r="A462" s="380">
        <v>19000371</v>
      </c>
      <c r="B462" s="380" t="s">
        <v>574</v>
      </c>
      <c r="C462" s="381">
        <v>23583.19</v>
      </c>
      <c r="D462" s="380">
        <v>19000371</v>
      </c>
      <c r="E462" s="381">
        <v>19000371</v>
      </c>
      <c r="G462" s="381"/>
    </row>
    <row r="463" spans="1:7">
      <c r="A463" s="380">
        <v>19000361</v>
      </c>
      <c r="B463" s="380" t="s">
        <v>573</v>
      </c>
      <c r="C463" s="381">
        <v>159437</v>
      </c>
      <c r="D463" s="380">
        <v>19000361</v>
      </c>
      <c r="E463" s="381">
        <v>19000361</v>
      </c>
      <c r="G463" s="381"/>
    </row>
    <row r="464" spans="1:7">
      <c r="A464" s="380">
        <v>19000283</v>
      </c>
      <c r="B464" s="380" t="s">
        <v>830</v>
      </c>
      <c r="C464" s="381">
        <v>2743548.23</v>
      </c>
      <c r="D464" s="380">
        <v>19000283</v>
      </c>
      <c r="E464" s="381">
        <v>19000283</v>
      </c>
      <c r="G464" s="381"/>
    </row>
    <row r="465" spans="1:7">
      <c r="A465" s="380">
        <v>19000251</v>
      </c>
      <c r="B465" s="380" t="s">
        <v>363</v>
      </c>
      <c r="C465" s="381">
        <v>24860.01</v>
      </c>
      <c r="D465" s="380">
        <v>19000251</v>
      </c>
      <c r="E465" s="380">
        <v>19000251</v>
      </c>
      <c r="G465" s="381"/>
    </row>
    <row r="466" spans="1:7">
      <c r="A466" s="380">
        <v>19000193</v>
      </c>
      <c r="B466" s="380" t="s">
        <v>1542</v>
      </c>
      <c r="C466" s="381">
        <v>747745.15</v>
      </c>
      <c r="D466" s="380">
        <v>19000193</v>
      </c>
      <c r="E466" s="381">
        <v>19000193</v>
      </c>
      <c r="G466" s="381"/>
    </row>
    <row r="467" spans="1:7">
      <c r="A467" s="380">
        <v>19000181</v>
      </c>
      <c r="B467" s="380" t="s">
        <v>500</v>
      </c>
      <c r="C467" s="381">
        <v>-1098211.1399999999</v>
      </c>
      <c r="D467" s="380">
        <v>19000181</v>
      </c>
      <c r="E467" s="381">
        <v>19000181</v>
      </c>
      <c r="G467" s="381"/>
    </row>
    <row r="468" spans="1:7">
      <c r="A468" s="380">
        <v>19000151</v>
      </c>
      <c r="B468" s="380" t="s">
        <v>69</v>
      </c>
      <c r="C468" s="381">
        <v>503284.45</v>
      </c>
      <c r="D468" s="380">
        <v>19000151</v>
      </c>
      <c r="E468" s="380">
        <v>19000151</v>
      </c>
      <c r="G468" s="381"/>
    </row>
    <row r="469" spans="1:7">
      <c r="A469" s="380">
        <v>19000133</v>
      </c>
      <c r="B469" s="380" t="s">
        <v>538</v>
      </c>
      <c r="C469" s="381">
        <v>12979690.34</v>
      </c>
      <c r="D469" s="380">
        <v>19000133</v>
      </c>
      <c r="E469" s="381">
        <v>19000133</v>
      </c>
      <c r="G469" s="381"/>
    </row>
    <row r="470" spans="1:7">
      <c r="A470" s="380">
        <v>19000122</v>
      </c>
      <c r="B470" s="380" t="s">
        <v>1200</v>
      </c>
      <c r="C470" s="381">
        <v>-86316.05</v>
      </c>
      <c r="D470" s="380">
        <v>19000122</v>
      </c>
      <c r="E470" s="381">
        <v>19000122</v>
      </c>
      <c r="G470" s="381"/>
    </row>
    <row r="471" spans="1:7">
      <c r="A471" s="380">
        <v>19000112</v>
      </c>
      <c r="B471" s="380" t="s">
        <v>1096</v>
      </c>
      <c r="C471" s="381">
        <v>45130.52</v>
      </c>
      <c r="D471" s="380">
        <v>19000112</v>
      </c>
      <c r="E471" s="381">
        <v>19000112</v>
      </c>
      <c r="G471" s="381"/>
    </row>
    <row r="472" spans="1:7">
      <c r="A472" s="380">
        <v>19000111</v>
      </c>
      <c r="B472" s="380" t="s">
        <v>459</v>
      </c>
      <c r="C472" s="381">
        <v>176541.99</v>
      </c>
      <c r="D472" s="380">
        <v>19000111</v>
      </c>
      <c r="E472" s="381">
        <v>19000111</v>
      </c>
      <c r="G472" s="381"/>
    </row>
    <row r="473" spans="1:7">
      <c r="A473" s="380">
        <v>19000103</v>
      </c>
      <c r="B473" s="380" t="s">
        <v>1819</v>
      </c>
      <c r="C473" s="381">
        <v>1146082.24</v>
      </c>
      <c r="D473" s="380">
        <v>19000103</v>
      </c>
      <c r="E473" s="381">
        <v>19000103</v>
      </c>
      <c r="G473" s="381"/>
    </row>
    <row r="474" spans="1:7">
      <c r="A474" s="380">
        <v>19000093</v>
      </c>
      <c r="B474" s="380" t="s">
        <v>387</v>
      </c>
      <c r="C474" s="381">
        <v>5114700.8899999997</v>
      </c>
      <c r="D474" s="380">
        <v>19000093</v>
      </c>
      <c r="E474" s="381">
        <v>19000093</v>
      </c>
      <c r="G474" s="381"/>
    </row>
    <row r="475" spans="1:7">
      <c r="A475" s="380">
        <v>19000091</v>
      </c>
      <c r="B475" s="380" t="s">
        <v>341</v>
      </c>
      <c r="C475" s="381">
        <v>13500138.52</v>
      </c>
      <c r="D475" s="380">
        <v>19000091</v>
      </c>
      <c r="E475" s="381">
        <v>19000091</v>
      </c>
      <c r="G475" s="381"/>
    </row>
    <row r="476" spans="1:7">
      <c r="A476" s="380">
        <v>19000081</v>
      </c>
      <c r="B476" s="380" t="s">
        <v>942</v>
      </c>
      <c r="C476" s="381">
        <v>23825964.059999999</v>
      </c>
      <c r="D476" s="380">
        <v>19000081</v>
      </c>
      <c r="E476" s="381">
        <v>19000081</v>
      </c>
      <c r="G476" s="381"/>
    </row>
    <row r="477" spans="1:7">
      <c r="A477" s="380">
        <v>19000043</v>
      </c>
      <c r="B477" s="380" t="s">
        <v>3</v>
      </c>
      <c r="C477" s="381">
        <v>8342055.4400000004</v>
      </c>
      <c r="D477" s="380">
        <v>19000043</v>
      </c>
      <c r="E477" s="381">
        <v>19000043</v>
      </c>
      <c r="G477" s="381"/>
    </row>
    <row r="478" spans="1:7">
      <c r="A478" s="380">
        <v>19000042</v>
      </c>
      <c r="B478" s="380" t="s">
        <v>995</v>
      </c>
      <c r="C478" s="381">
        <v>7945924.9400000004</v>
      </c>
      <c r="D478" s="380">
        <v>19000042</v>
      </c>
      <c r="E478" s="381">
        <v>19000042</v>
      </c>
      <c r="G478" s="381"/>
    </row>
    <row r="479" spans="1:7">
      <c r="A479" s="380">
        <v>19000032</v>
      </c>
      <c r="B479" s="380" t="s">
        <v>979</v>
      </c>
      <c r="C479" s="381">
        <v>22817029.52</v>
      </c>
      <c r="D479" s="380">
        <v>19000032</v>
      </c>
      <c r="E479" s="381">
        <v>19000032</v>
      </c>
      <c r="G479" s="381"/>
    </row>
    <row r="480" spans="1:7">
      <c r="A480" s="380">
        <v>19000013</v>
      </c>
      <c r="B480" s="380" t="s">
        <v>382</v>
      </c>
      <c r="C480" s="381">
        <v>3002698.93</v>
      </c>
      <c r="D480" s="380">
        <v>19000013</v>
      </c>
      <c r="E480" s="381">
        <v>19000013</v>
      </c>
      <c r="G480" s="381"/>
    </row>
    <row r="481" spans="1:7">
      <c r="A481" s="380">
        <v>19000003</v>
      </c>
      <c r="B481" s="380" t="s">
        <v>45</v>
      </c>
      <c r="C481" s="381">
        <v>3693008.01</v>
      </c>
      <c r="D481" s="380">
        <v>19000003</v>
      </c>
      <c r="E481" s="381">
        <v>19000003</v>
      </c>
      <c r="G481" s="381"/>
    </row>
    <row r="482" spans="1:7">
      <c r="A482" s="380">
        <v>18900533</v>
      </c>
      <c r="B482" s="380" t="s">
        <v>1672</v>
      </c>
      <c r="C482" s="381">
        <v>808853.38</v>
      </c>
      <c r="D482" s="380">
        <v>18900533</v>
      </c>
      <c r="E482" s="381">
        <v>18900533</v>
      </c>
      <c r="G482" s="381"/>
    </row>
    <row r="483" spans="1:7">
      <c r="A483" s="380">
        <v>18900452</v>
      </c>
      <c r="B483" s="380" t="s">
        <v>1909</v>
      </c>
      <c r="C483" s="381">
        <v>23749.37</v>
      </c>
      <c r="D483" s="380">
        <v>18900452</v>
      </c>
      <c r="E483" s="381">
        <v>18900452</v>
      </c>
      <c r="G483" s="381"/>
    </row>
    <row r="484" spans="1:7">
      <c r="A484" s="380">
        <v>18900451</v>
      </c>
      <c r="B484" s="380" t="s">
        <v>1909</v>
      </c>
      <c r="C484" s="381">
        <v>38748.99</v>
      </c>
      <c r="D484" s="380">
        <v>18900451</v>
      </c>
      <c r="E484" s="381">
        <v>18900451</v>
      </c>
      <c r="G484" s="381"/>
    </row>
    <row r="485" spans="1:7">
      <c r="A485" s="380">
        <v>18900443</v>
      </c>
      <c r="B485" s="380" t="s">
        <v>1856</v>
      </c>
      <c r="C485" s="381">
        <v>114254.87</v>
      </c>
      <c r="D485" s="380">
        <v>18900443</v>
      </c>
      <c r="E485" s="381">
        <v>18900443</v>
      </c>
      <c r="G485" s="381"/>
    </row>
    <row r="486" spans="1:7">
      <c r="A486" s="380">
        <v>18900433</v>
      </c>
      <c r="B486" s="380" t="s">
        <v>1671</v>
      </c>
      <c r="C486" s="381">
        <v>4786060.42</v>
      </c>
      <c r="D486" s="380">
        <v>18900433</v>
      </c>
      <c r="E486" s="380">
        <v>18900433</v>
      </c>
      <c r="G486" s="381"/>
    </row>
    <row r="487" spans="1:7">
      <c r="A487" s="380">
        <v>18900423</v>
      </c>
      <c r="B487" s="380" t="s">
        <v>1586</v>
      </c>
      <c r="C487" s="381">
        <v>966672.59</v>
      </c>
      <c r="D487" s="380">
        <v>18900423</v>
      </c>
      <c r="E487" s="380">
        <v>18900423</v>
      </c>
      <c r="G487" s="381"/>
    </row>
    <row r="488" spans="1:7">
      <c r="A488" s="380">
        <v>18900413</v>
      </c>
      <c r="B488" s="380" t="s">
        <v>1589</v>
      </c>
      <c r="C488" s="381">
        <v>242519.82</v>
      </c>
      <c r="D488" s="380">
        <v>18900413</v>
      </c>
      <c r="E488" s="381">
        <v>18900413</v>
      </c>
      <c r="G488" s="381"/>
    </row>
    <row r="489" spans="1:7">
      <c r="A489" s="380">
        <v>18900403</v>
      </c>
      <c r="B489" s="380" t="s">
        <v>1585</v>
      </c>
      <c r="C489" s="381">
        <v>184630.83</v>
      </c>
      <c r="D489" s="380">
        <v>18900403</v>
      </c>
      <c r="E489" s="381">
        <v>18900403</v>
      </c>
      <c r="G489" s="381"/>
    </row>
    <row r="490" spans="1:7">
      <c r="A490" s="380">
        <v>18900393</v>
      </c>
      <c r="B490" s="380" t="s">
        <v>1331</v>
      </c>
      <c r="C490" s="381">
        <v>14685691.52</v>
      </c>
      <c r="D490" s="380">
        <v>18900393</v>
      </c>
      <c r="E490" s="381">
        <v>18900393</v>
      </c>
      <c r="G490" s="381"/>
    </row>
    <row r="491" spans="1:7">
      <c r="A491" s="380">
        <v>18900383</v>
      </c>
      <c r="B491" s="380" t="s">
        <v>514</v>
      </c>
      <c r="C491" s="381">
        <v>429648.39</v>
      </c>
      <c r="D491" s="380">
        <v>18900383</v>
      </c>
      <c r="E491" s="381">
        <v>18900383</v>
      </c>
    </row>
    <row r="492" spans="1:7">
      <c r="A492" s="380">
        <v>18900373</v>
      </c>
      <c r="B492" s="380" t="s">
        <v>517</v>
      </c>
      <c r="C492" s="381">
        <v>4203122.46</v>
      </c>
      <c r="D492" s="380">
        <v>18900373</v>
      </c>
      <c r="E492" s="381">
        <v>18900373</v>
      </c>
      <c r="G492" s="381"/>
    </row>
    <row r="493" spans="1:7">
      <c r="A493" s="380">
        <v>18900353</v>
      </c>
      <c r="B493" s="380" t="s">
        <v>526</v>
      </c>
      <c r="C493" s="381">
        <v>89689.04</v>
      </c>
      <c r="D493" s="380">
        <v>18900353</v>
      </c>
      <c r="E493" s="380">
        <v>18900353</v>
      </c>
      <c r="G493" s="381"/>
    </row>
    <row r="494" spans="1:7">
      <c r="A494" s="380">
        <v>18900323</v>
      </c>
      <c r="B494" s="380" t="s">
        <v>325</v>
      </c>
      <c r="C494" s="381">
        <v>468642.96</v>
      </c>
      <c r="D494" s="380">
        <v>18900323</v>
      </c>
      <c r="E494" s="380">
        <v>18900323</v>
      </c>
    </row>
    <row r="495" spans="1:7">
      <c r="A495" s="380">
        <v>18900303</v>
      </c>
      <c r="B495" s="380" t="s">
        <v>404</v>
      </c>
      <c r="C495" s="381">
        <v>18193.29</v>
      </c>
      <c r="D495" s="380">
        <v>18900303</v>
      </c>
      <c r="E495" s="380">
        <v>18900303</v>
      </c>
    </row>
    <row r="496" spans="1:7">
      <c r="A496" s="380">
        <v>18900293</v>
      </c>
      <c r="B496" s="380" t="s">
        <v>181</v>
      </c>
      <c r="C496" s="381">
        <v>7797.56</v>
      </c>
      <c r="D496" s="380">
        <v>18900293</v>
      </c>
      <c r="E496" s="380">
        <v>18900293</v>
      </c>
      <c r="G496" s="381"/>
    </row>
    <row r="497" spans="1:7">
      <c r="A497" s="380">
        <v>18900283</v>
      </c>
      <c r="B497" s="380" t="s">
        <v>272</v>
      </c>
      <c r="C497" s="381">
        <v>516765.39</v>
      </c>
      <c r="D497" s="380">
        <v>18900283</v>
      </c>
      <c r="E497" s="380">
        <v>18900283</v>
      </c>
      <c r="G497" s="381"/>
    </row>
    <row r="498" spans="1:7">
      <c r="A498" s="380">
        <v>18900273</v>
      </c>
      <c r="B498" s="380" t="s">
        <v>400</v>
      </c>
      <c r="C498" s="381">
        <v>1693206.63</v>
      </c>
      <c r="D498" s="380">
        <v>18900273</v>
      </c>
      <c r="E498" s="380">
        <v>18900273</v>
      </c>
    </row>
    <row r="499" spans="1:7">
      <c r="A499" s="380">
        <v>18900263</v>
      </c>
      <c r="B499" s="380" t="s">
        <v>1007</v>
      </c>
      <c r="C499" s="381">
        <v>552982.14</v>
      </c>
      <c r="D499" s="380">
        <v>18900263</v>
      </c>
      <c r="E499" s="381">
        <v>18900263</v>
      </c>
      <c r="G499" s="381"/>
    </row>
    <row r="500" spans="1:7">
      <c r="A500" s="380">
        <v>18900253</v>
      </c>
      <c r="B500" s="380" t="s">
        <v>1006</v>
      </c>
      <c r="C500" s="381">
        <v>727687.11</v>
      </c>
      <c r="D500" s="380">
        <v>18900253</v>
      </c>
      <c r="E500" s="381">
        <v>18900253</v>
      </c>
    </row>
    <row r="501" spans="1:7">
      <c r="A501" s="380">
        <v>18900243</v>
      </c>
      <c r="B501" s="380" t="s">
        <v>1009</v>
      </c>
      <c r="C501" s="381">
        <v>11662.37</v>
      </c>
      <c r="D501" s="380">
        <v>18900243</v>
      </c>
      <c r="E501" s="381">
        <v>18900243</v>
      </c>
      <c r="G501" s="381"/>
    </row>
    <row r="502" spans="1:7">
      <c r="A502" s="380">
        <v>18900193</v>
      </c>
      <c r="B502" s="380" t="s">
        <v>261</v>
      </c>
      <c r="C502" s="381">
        <v>2815100.71</v>
      </c>
      <c r="D502" s="380">
        <v>18900193</v>
      </c>
      <c r="E502" s="381">
        <v>18900193</v>
      </c>
      <c r="G502" s="381"/>
    </row>
    <row r="503" spans="1:7">
      <c r="A503" s="380">
        <v>18900183</v>
      </c>
      <c r="B503" s="380" t="s">
        <v>167</v>
      </c>
      <c r="C503" s="381">
        <v>346002.29</v>
      </c>
      <c r="D503" s="380">
        <v>18900183</v>
      </c>
      <c r="E503" s="381">
        <v>18900183</v>
      </c>
    </row>
    <row r="504" spans="1:7">
      <c r="A504" s="380">
        <v>18900173</v>
      </c>
      <c r="B504" s="380" t="s">
        <v>258</v>
      </c>
      <c r="C504" s="381">
        <v>1505848.04</v>
      </c>
      <c r="D504" s="380">
        <v>18900173</v>
      </c>
      <c r="E504" s="381">
        <v>18900173</v>
      </c>
    </row>
    <row r="505" spans="1:7">
      <c r="A505" s="380">
        <v>18900013</v>
      </c>
      <c r="B505" s="380" t="s">
        <v>326</v>
      </c>
      <c r="C505" s="381">
        <v>31350</v>
      </c>
      <c r="D505" s="380">
        <v>18900013</v>
      </c>
      <c r="E505" s="381">
        <v>18900013</v>
      </c>
    </row>
    <row r="506" spans="1:7">
      <c r="A506" s="380">
        <v>18700071</v>
      </c>
      <c r="B506" s="380" t="s">
        <v>1427</v>
      </c>
      <c r="C506" s="381">
        <v>22559.200000000001</v>
      </c>
      <c r="D506" s="380">
        <v>18700071</v>
      </c>
      <c r="E506" s="381">
        <v>18700071</v>
      </c>
    </row>
    <row r="507" spans="1:7">
      <c r="A507" s="380">
        <v>18700062</v>
      </c>
      <c r="B507" s="380" t="s">
        <v>1426</v>
      </c>
      <c r="C507" s="381">
        <v>1400.99</v>
      </c>
      <c r="D507" s="380">
        <v>18700062</v>
      </c>
      <c r="E507" s="381">
        <v>18700062</v>
      </c>
      <c r="G507" s="381"/>
    </row>
    <row r="508" spans="1:7">
      <c r="A508" s="380">
        <v>18700041</v>
      </c>
      <c r="B508" s="380" t="s">
        <v>1172</v>
      </c>
      <c r="C508" s="381">
        <v>149362.71</v>
      </c>
      <c r="D508" s="380">
        <v>18700041</v>
      </c>
      <c r="E508" s="381">
        <v>18700041</v>
      </c>
      <c r="G508" s="381"/>
    </row>
    <row r="509" spans="1:7">
      <c r="A509" s="380">
        <v>18700032</v>
      </c>
      <c r="B509" s="380" t="s">
        <v>1425</v>
      </c>
      <c r="C509" s="381">
        <v>316253.37</v>
      </c>
      <c r="D509" s="380">
        <v>18700032</v>
      </c>
      <c r="E509" s="381">
        <v>18700032</v>
      </c>
      <c r="G509" s="381"/>
    </row>
    <row r="510" spans="1:7">
      <c r="A510" s="380">
        <v>18630031</v>
      </c>
      <c r="B510" s="380" t="s">
        <v>1038</v>
      </c>
      <c r="C510" s="381">
        <v>222789.19</v>
      </c>
      <c r="D510" s="380">
        <v>18630031</v>
      </c>
      <c r="E510" s="381">
        <v>18630031</v>
      </c>
      <c r="G510" s="381"/>
    </row>
    <row r="511" spans="1:7">
      <c r="A511" s="380">
        <v>18609861</v>
      </c>
      <c r="B511" s="380" t="s">
        <v>1305</v>
      </c>
      <c r="C511" s="381">
        <v>1820597.39</v>
      </c>
      <c r="D511" s="380">
        <v>18609861</v>
      </c>
      <c r="E511" s="381">
        <v>18609861</v>
      </c>
      <c r="G511" s="381"/>
    </row>
    <row r="512" spans="1:7">
      <c r="A512" s="380">
        <v>18609841</v>
      </c>
      <c r="B512" s="380" t="s">
        <v>1497</v>
      </c>
      <c r="C512" s="381">
        <v>1449786</v>
      </c>
      <c r="D512" s="380">
        <v>18609841</v>
      </c>
      <c r="E512" s="381">
        <v>18609841</v>
      </c>
      <c r="G512" s="381"/>
    </row>
    <row r="513" spans="1:7">
      <c r="A513" s="380">
        <v>18609821</v>
      </c>
      <c r="B513" s="380" t="s">
        <v>557</v>
      </c>
      <c r="C513" s="381">
        <v>1175482.24</v>
      </c>
      <c r="D513" s="380">
        <v>18609821</v>
      </c>
      <c r="E513" s="381">
        <v>18609821</v>
      </c>
      <c r="G513" s="381"/>
    </row>
    <row r="514" spans="1:7">
      <c r="A514" s="380">
        <v>18609801</v>
      </c>
      <c r="B514" s="380" t="s">
        <v>1304</v>
      </c>
      <c r="C514" s="381">
        <v>163563</v>
      </c>
      <c r="D514" s="380">
        <v>18609801</v>
      </c>
      <c r="E514" s="381">
        <v>18609801</v>
      </c>
    </row>
    <row r="515" spans="1:7">
      <c r="A515" s="380">
        <v>18609692</v>
      </c>
      <c r="B515" s="380" t="s">
        <v>1407</v>
      </c>
      <c r="C515" s="381">
        <v>100000</v>
      </c>
      <c r="D515" s="380">
        <v>18609692</v>
      </c>
      <c r="E515" s="381">
        <v>18609692</v>
      </c>
      <c r="G515" s="381"/>
    </row>
    <row r="516" spans="1:7">
      <c r="A516" s="380">
        <v>18609682</v>
      </c>
      <c r="B516" s="380" t="s">
        <v>1406</v>
      </c>
      <c r="C516" s="381">
        <v>140000</v>
      </c>
      <c r="D516" s="380">
        <v>18609682</v>
      </c>
      <c r="E516" s="381">
        <v>18609682</v>
      </c>
      <c r="G516" s="381"/>
    </row>
    <row r="517" spans="1:7">
      <c r="A517" s="380">
        <v>18609672</v>
      </c>
      <c r="B517" s="380" t="s">
        <v>1389</v>
      </c>
      <c r="C517" s="381">
        <v>200000</v>
      </c>
      <c r="D517" s="380">
        <v>18609672</v>
      </c>
      <c r="E517" s="381">
        <v>18609672</v>
      </c>
    </row>
    <row r="518" spans="1:7">
      <c r="A518" s="380">
        <v>18609662</v>
      </c>
      <c r="B518" s="380" t="s">
        <v>1388</v>
      </c>
      <c r="C518" s="381">
        <v>522500</v>
      </c>
      <c r="D518" s="380">
        <v>18609662</v>
      </c>
      <c r="E518" s="381">
        <v>18609662</v>
      </c>
      <c r="G518" s="381"/>
    </row>
    <row r="519" spans="1:7">
      <c r="A519" s="380">
        <v>18609652</v>
      </c>
      <c r="B519" s="380" t="s">
        <v>1387</v>
      </c>
      <c r="C519" s="381">
        <v>2050000</v>
      </c>
      <c r="D519" s="380">
        <v>18609652</v>
      </c>
      <c r="E519" s="381">
        <v>18609652</v>
      </c>
      <c r="G519" s="381"/>
    </row>
    <row r="520" spans="1:7">
      <c r="A520" s="380">
        <v>18609642</v>
      </c>
      <c r="B520" s="380" t="s">
        <v>1386</v>
      </c>
      <c r="C520" s="381">
        <v>2500000</v>
      </c>
      <c r="D520" s="380">
        <v>18609642</v>
      </c>
      <c r="E520" s="381">
        <v>18609642</v>
      </c>
      <c r="G520" s="381"/>
    </row>
    <row r="521" spans="1:7">
      <c r="A521" s="380">
        <v>18609622</v>
      </c>
      <c r="B521" s="380" t="s">
        <v>1385</v>
      </c>
      <c r="C521" s="381">
        <v>1300000</v>
      </c>
      <c r="D521" s="380">
        <v>18609622</v>
      </c>
      <c r="E521" s="381">
        <v>18609622</v>
      </c>
      <c r="G521" s="381"/>
    </row>
    <row r="522" spans="1:7">
      <c r="A522" s="380">
        <v>18609602</v>
      </c>
      <c r="B522" s="380" t="s">
        <v>1383</v>
      </c>
      <c r="C522" s="381">
        <v>238999.97</v>
      </c>
      <c r="D522" s="380">
        <v>18609602</v>
      </c>
      <c r="E522" s="381">
        <v>18609602</v>
      </c>
      <c r="G522" s="381"/>
    </row>
    <row r="523" spans="1:7">
      <c r="A523" s="380">
        <v>18609592</v>
      </c>
      <c r="B523" s="380" t="s">
        <v>1382</v>
      </c>
      <c r="C523" s="381">
        <v>3300000.33</v>
      </c>
      <c r="D523" s="380">
        <v>18609592</v>
      </c>
      <c r="E523" s="381">
        <v>18609592</v>
      </c>
    </row>
    <row r="524" spans="1:7">
      <c r="A524" s="380">
        <v>18609582</v>
      </c>
      <c r="B524" s="380" t="s">
        <v>1381</v>
      </c>
      <c r="C524" s="381">
        <v>1919341.5</v>
      </c>
      <c r="D524" s="380">
        <v>18609582</v>
      </c>
      <c r="E524" s="381">
        <v>18609582</v>
      </c>
    </row>
    <row r="525" spans="1:7">
      <c r="A525" s="380">
        <v>18609572</v>
      </c>
      <c r="B525" s="380" t="s">
        <v>1380</v>
      </c>
      <c r="C525" s="381">
        <v>609250</v>
      </c>
      <c r="D525" s="380">
        <v>18609572</v>
      </c>
      <c r="E525" s="381">
        <v>18609572</v>
      </c>
    </row>
    <row r="526" spans="1:7">
      <c r="A526" s="380">
        <v>18609542</v>
      </c>
      <c r="B526" s="380" t="s">
        <v>513</v>
      </c>
      <c r="C526" s="381">
        <v>1240894.22</v>
      </c>
      <c r="D526" s="380">
        <v>18609542</v>
      </c>
      <c r="E526" s="380">
        <v>18609542</v>
      </c>
    </row>
    <row r="527" spans="1:7">
      <c r="A527" s="380">
        <v>18609532</v>
      </c>
      <c r="B527" s="380" t="s">
        <v>877</v>
      </c>
      <c r="C527" s="381">
        <v>231369.84</v>
      </c>
      <c r="D527" s="380">
        <v>18609532</v>
      </c>
      <c r="E527" s="381">
        <v>18609532</v>
      </c>
      <c r="G527" s="381"/>
    </row>
    <row r="528" spans="1:7">
      <c r="A528" s="380">
        <v>18609432</v>
      </c>
      <c r="B528" s="380" t="s">
        <v>1592</v>
      </c>
      <c r="C528" s="381">
        <v>4524769.9400000004</v>
      </c>
      <c r="D528" s="380">
        <v>18609432</v>
      </c>
      <c r="E528" s="380">
        <v>18609432</v>
      </c>
      <c r="G528" s="381"/>
    </row>
    <row r="529" spans="1:7">
      <c r="A529" s="380">
        <v>18609422</v>
      </c>
      <c r="B529" s="380" t="s">
        <v>1384</v>
      </c>
      <c r="C529" s="381">
        <v>22239450.449999999</v>
      </c>
      <c r="D529" s="380">
        <v>18609422</v>
      </c>
      <c r="E529" s="381">
        <v>18609422</v>
      </c>
      <c r="G529" s="381"/>
    </row>
    <row r="530" spans="1:7">
      <c r="A530" s="380">
        <v>18609312</v>
      </c>
      <c r="B530" s="380" t="s">
        <v>1584</v>
      </c>
      <c r="C530" s="381">
        <v>12405154.710000001</v>
      </c>
      <c r="D530" s="380">
        <v>18609312</v>
      </c>
      <c r="E530" s="381">
        <v>18609312</v>
      </c>
      <c r="G530" s="381"/>
    </row>
    <row r="531" spans="1:7">
      <c r="A531" s="380">
        <v>18608792</v>
      </c>
      <c r="B531" s="380" t="s">
        <v>1765</v>
      </c>
      <c r="C531" s="381">
        <v>-160310.15</v>
      </c>
      <c r="D531" s="380">
        <v>18608792</v>
      </c>
      <c r="E531" s="381">
        <v>18608792</v>
      </c>
      <c r="G531" s="381"/>
    </row>
    <row r="532" spans="1:7">
      <c r="A532" s="380">
        <v>18608782</v>
      </c>
      <c r="B532" s="380" t="s">
        <v>1764</v>
      </c>
      <c r="C532" s="381">
        <v>-801550.75</v>
      </c>
      <c r="D532" s="380">
        <v>18608782</v>
      </c>
      <c r="E532" s="381">
        <v>18608782</v>
      </c>
      <c r="G532" s="381"/>
    </row>
    <row r="533" spans="1:7">
      <c r="A533" s="380">
        <v>18608772</v>
      </c>
      <c r="B533" s="380" t="s">
        <v>1763</v>
      </c>
      <c r="C533" s="381">
        <v>-3488999.1</v>
      </c>
      <c r="D533" s="380">
        <v>18608772</v>
      </c>
      <c r="E533" s="381">
        <v>18608772</v>
      </c>
      <c r="G533" s="381"/>
    </row>
    <row r="534" spans="1:7">
      <c r="A534" s="380">
        <v>18608752</v>
      </c>
      <c r="B534" s="380" t="s">
        <v>876</v>
      </c>
      <c r="C534" s="381">
        <v>935530</v>
      </c>
      <c r="D534" s="380">
        <v>18608752</v>
      </c>
      <c r="E534" s="381">
        <v>18608752</v>
      </c>
    </row>
    <row r="535" spans="1:7">
      <c r="A535" s="380">
        <v>18608712</v>
      </c>
      <c r="B535" s="380" t="s">
        <v>875</v>
      </c>
      <c r="C535" s="381">
        <v>4066899.1</v>
      </c>
      <c r="D535" s="380">
        <v>18608712</v>
      </c>
      <c r="E535" s="381">
        <v>18608712</v>
      </c>
    </row>
    <row r="536" spans="1:7">
      <c r="A536" s="380">
        <v>18608612</v>
      </c>
      <c r="B536" s="380" t="s">
        <v>874</v>
      </c>
      <c r="C536" s="381">
        <v>891056.23</v>
      </c>
      <c r="D536" s="380">
        <v>18608612</v>
      </c>
      <c r="E536" s="381">
        <v>18608612</v>
      </c>
    </row>
    <row r="537" spans="1:7">
      <c r="A537" s="380">
        <v>18608412</v>
      </c>
      <c r="B537" s="380" t="s">
        <v>1593</v>
      </c>
      <c r="C537" s="381">
        <v>2651381.7400000002</v>
      </c>
      <c r="D537" s="380">
        <v>18608412</v>
      </c>
      <c r="E537" s="380">
        <v>18608412</v>
      </c>
      <c r="G537" s="381"/>
    </row>
    <row r="538" spans="1:7">
      <c r="A538" s="380">
        <v>18608312</v>
      </c>
      <c r="B538" s="380" t="s">
        <v>873</v>
      </c>
      <c r="C538" s="381">
        <v>3949045.03</v>
      </c>
      <c r="D538" s="380">
        <v>18608312</v>
      </c>
      <c r="E538" s="381">
        <v>18608312</v>
      </c>
    </row>
    <row r="539" spans="1:7">
      <c r="A539" s="380">
        <v>18608241</v>
      </c>
      <c r="B539" s="380" t="s">
        <v>1370</v>
      </c>
      <c r="C539" s="381">
        <v>96000</v>
      </c>
      <c r="D539" s="380">
        <v>18608241</v>
      </c>
      <c r="E539" s="381">
        <v>18608241</v>
      </c>
    </row>
    <row r="540" spans="1:7">
      <c r="A540" s="380">
        <v>18608231</v>
      </c>
      <c r="B540" s="380" t="s">
        <v>1464</v>
      </c>
      <c r="C540" s="381">
        <v>223093.74</v>
      </c>
      <c r="D540" s="380">
        <v>18608231</v>
      </c>
      <c r="E540" s="381">
        <v>18608231</v>
      </c>
    </row>
    <row r="541" spans="1:7">
      <c r="A541" s="380">
        <v>18608221</v>
      </c>
      <c r="B541" s="380" t="s">
        <v>1369</v>
      </c>
      <c r="C541" s="381">
        <v>175000</v>
      </c>
      <c r="D541" s="380">
        <v>18608221</v>
      </c>
      <c r="E541" s="381">
        <v>18608221</v>
      </c>
    </row>
    <row r="542" spans="1:7">
      <c r="A542" s="380">
        <v>18608212</v>
      </c>
      <c r="B542" s="380" t="s">
        <v>872</v>
      </c>
      <c r="C542" s="381">
        <v>1460172.9</v>
      </c>
      <c r="D542" s="380">
        <v>18608212</v>
      </c>
      <c r="E542" s="381">
        <v>18608212</v>
      </c>
      <c r="G542" s="381"/>
    </row>
    <row r="543" spans="1:7">
      <c r="A543" s="380">
        <v>18608211</v>
      </c>
      <c r="B543" s="380" t="s">
        <v>1619</v>
      </c>
      <c r="C543" s="381">
        <v>111880.23</v>
      </c>
      <c r="D543" s="380">
        <v>18608211</v>
      </c>
      <c r="E543" s="381">
        <v>18608211</v>
      </c>
      <c r="G543" s="381"/>
    </row>
    <row r="544" spans="1:7">
      <c r="A544" s="380">
        <v>18608191</v>
      </c>
      <c r="B544" s="380" t="s">
        <v>1263</v>
      </c>
      <c r="C544" s="381">
        <v>400495.47</v>
      </c>
      <c r="D544" s="380">
        <v>18608191</v>
      </c>
      <c r="E544" s="381">
        <v>18608191</v>
      </c>
    </row>
    <row r="545" spans="1:7">
      <c r="A545" s="380">
        <v>18608181</v>
      </c>
      <c r="B545" s="380" t="s">
        <v>1258</v>
      </c>
      <c r="C545" s="381">
        <v>50000</v>
      </c>
      <c r="D545" s="380">
        <v>18608181</v>
      </c>
      <c r="E545" s="381">
        <v>18608181</v>
      </c>
    </row>
    <row r="546" spans="1:7">
      <c r="A546" s="380">
        <v>18608171</v>
      </c>
      <c r="B546" s="380" t="s">
        <v>1618</v>
      </c>
      <c r="C546" s="381">
        <v>212588.68</v>
      </c>
      <c r="D546" s="380">
        <v>18608171</v>
      </c>
      <c r="E546" s="381">
        <v>18608171</v>
      </c>
    </row>
    <row r="547" spans="1:7">
      <c r="A547" s="380">
        <v>18608151</v>
      </c>
      <c r="B547" s="380" t="s">
        <v>888</v>
      </c>
      <c r="C547" s="381">
        <v>75000</v>
      </c>
      <c r="D547" s="380">
        <v>18608151</v>
      </c>
      <c r="E547" s="381">
        <v>18608151</v>
      </c>
      <c r="G547" s="381"/>
    </row>
    <row r="548" spans="1:7">
      <c r="A548" s="380">
        <v>18608141</v>
      </c>
      <c r="B548" s="380" t="s">
        <v>835</v>
      </c>
      <c r="C548" s="381">
        <v>224879.76</v>
      </c>
      <c r="D548" s="380">
        <v>18608141</v>
      </c>
      <c r="E548" s="381">
        <v>18608141</v>
      </c>
    </row>
    <row r="549" spans="1:7">
      <c r="A549" s="380">
        <v>18608112</v>
      </c>
      <c r="B549" s="380" t="s">
        <v>871</v>
      </c>
      <c r="C549" s="381">
        <v>38768402.119999997</v>
      </c>
      <c r="D549" s="380">
        <v>18608112</v>
      </c>
      <c r="E549" s="381">
        <v>18608112</v>
      </c>
    </row>
    <row r="550" spans="1:7">
      <c r="A550" s="380">
        <v>18608111</v>
      </c>
      <c r="B550" s="380" t="s">
        <v>862</v>
      </c>
      <c r="C550" s="381">
        <v>250000</v>
      </c>
      <c r="D550" s="380">
        <v>18608111</v>
      </c>
      <c r="E550" s="381">
        <v>18608111</v>
      </c>
    </row>
    <row r="551" spans="1:7">
      <c r="A551" s="380">
        <v>18608081</v>
      </c>
      <c r="B551" s="380" t="s">
        <v>861</v>
      </c>
      <c r="C551" s="381">
        <v>659654.59</v>
      </c>
      <c r="D551" s="380">
        <v>18608081</v>
      </c>
      <c r="E551" s="381">
        <v>18608081</v>
      </c>
    </row>
    <row r="552" spans="1:7">
      <c r="A552" s="380">
        <v>18608062</v>
      </c>
      <c r="B552" s="380" t="s">
        <v>245</v>
      </c>
      <c r="C552" s="381">
        <v>-50260052.850000001</v>
      </c>
      <c r="D552" s="380">
        <v>18608062</v>
      </c>
      <c r="E552" s="381">
        <v>18608062</v>
      </c>
    </row>
    <row r="553" spans="1:7">
      <c r="A553" s="380">
        <v>18608051</v>
      </c>
      <c r="B553" s="380" t="s">
        <v>860</v>
      </c>
      <c r="C553" s="381">
        <v>2925000</v>
      </c>
      <c r="D553" s="380">
        <v>18608051</v>
      </c>
      <c r="E553" s="381">
        <v>18608051</v>
      </c>
    </row>
    <row r="554" spans="1:7">
      <c r="A554" s="380">
        <v>18608041</v>
      </c>
      <c r="B554" s="380" t="s">
        <v>870</v>
      </c>
      <c r="C554" s="381">
        <v>2127257.4900000002</v>
      </c>
      <c r="D554" s="380">
        <v>18608041</v>
      </c>
      <c r="E554" s="381">
        <v>18608041</v>
      </c>
    </row>
    <row r="555" spans="1:7">
      <c r="A555" s="380">
        <v>18608031</v>
      </c>
      <c r="B555" s="380" t="s">
        <v>859</v>
      </c>
      <c r="C555" s="381">
        <v>50000</v>
      </c>
      <c r="D555" s="380">
        <v>18608031</v>
      </c>
      <c r="E555" s="381">
        <v>18608031</v>
      </c>
    </row>
    <row r="556" spans="1:7">
      <c r="A556" s="380">
        <v>18608021</v>
      </c>
      <c r="B556" s="380" t="s">
        <v>858</v>
      </c>
      <c r="C556" s="381">
        <v>2254508.17</v>
      </c>
      <c r="D556" s="380">
        <v>18608021</v>
      </c>
      <c r="E556" s="380">
        <v>18608021</v>
      </c>
    </row>
    <row r="557" spans="1:7">
      <c r="A557" s="380">
        <v>18608012</v>
      </c>
      <c r="B557" s="380" t="s">
        <v>1883</v>
      </c>
      <c r="C557" s="381">
        <v>299856</v>
      </c>
      <c r="D557" s="380">
        <v>18608012</v>
      </c>
      <c r="E557" s="380">
        <v>18608012</v>
      </c>
    </row>
    <row r="558" spans="1:7">
      <c r="A558" s="380">
        <v>18608011</v>
      </c>
      <c r="B558" s="380" t="s">
        <v>857</v>
      </c>
      <c r="C558" s="381">
        <v>350000.2</v>
      </c>
      <c r="D558" s="380">
        <v>18608011</v>
      </c>
      <c r="E558" s="381">
        <v>18608011</v>
      </c>
      <c r="G558" s="381"/>
    </row>
    <row r="559" spans="1:7">
      <c r="A559" s="380">
        <v>18608002</v>
      </c>
      <c r="B559" s="380" t="s">
        <v>1887</v>
      </c>
      <c r="C559" s="381">
        <v>104477.9</v>
      </c>
      <c r="D559" s="380">
        <v>18608002</v>
      </c>
      <c r="E559" s="381">
        <v>18608002</v>
      </c>
    </row>
    <row r="560" spans="1:7">
      <c r="A560" s="380">
        <v>18608001</v>
      </c>
      <c r="B560" s="380" t="s">
        <v>856</v>
      </c>
      <c r="C560" s="381">
        <v>404497.63</v>
      </c>
      <c r="D560" s="380">
        <v>18608001</v>
      </c>
      <c r="E560" s="381">
        <v>18608001</v>
      </c>
      <c r="G560" s="381"/>
    </row>
    <row r="561" spans="1:7">
      <c r="A561" s="380">
        <v>18605011</v>
      </c>
      <c r="B561" s="380" t="s">
        <v>1974</v>
      </c>
      <c r="C561" s="381">
        <v>2530949.2400000002</v>
      </c>
      <c r="D561" s="380">
        <v>18605011</v>
      </c>
      <c r="E561" s="380">
        <v>18605011</v>
      </c>
      <c r="G561" s="381"/>
    </row>
    <row r="562" spans="1:7">
      <c r="A562" s="380">
        <v>18603051</v>
      </c>
      <c r="B562" s="380" t="s">
        <v>1881</v>
      </c>
      <c r="C562" s="381">
        <v>1318710.74</v>
      </c>
      <c r="D562" s="380">
        <v>18603051</v>
      </c>
      <c r="E562" s="381">
        <v>18603051</v>
      </c>
    </row>
    <row r="563" spans="1:7">
      <c r="A563" s="380">
        <v>18603041</v>
      </c>
      <c r="B563" s="380" t="s">
        <v>1877</v>
      </c>
      <c r="C563" s="381">
        <v>1117507.1200000001</v>
      </c>
      <c r="D563" s="380">
        <v>18603041</v>
      </c>
      <c r="E563" s="381">
        <v>18603041</v>
      </c>
    </row>
    <row r="564" spans="1:7">
      <c r="A564" s="380">
        <v>18603031</v>
      </c>
      <c r="B564" s="380" t="s">
        <v>1850</v>
      </c>
      <c r="C564" s="381">
        <v>2316973.9500000002</v>
      </c>
      <c r="D564" s="380">
        <v>18603031</v>
      </c>
      <c r="E564" s="381">
        <v>18603031</v>
      </c>
    </row>
    <row r="565" spans="1:7">
      <c r="A565" s="380">
        <v>18603021</v>
      </c>
      <c r="B565" s="380" t="s">
        <v>1876</v>
      </c>
      <c r="C565" s="381">
        <v>6467227.7800000003</v>
      </c>
      <c r="D565" s="380">
        <v>18603021</v>
      </c>
      <c r="E565" s="381">
        <v>18603021</v>
      </c>
    </row>
    <row r="566" spans="1:7">
      <c r="A566" s="380">
        <v>18603011</v>
      </c>
      <c r="B566" s="380" t="s">
        <v>1855</v>
      </c>
      <c r="C566" s="381">
        <v>2203635.2200000002</v>
      </c>
      <c r="D566" s="380">
        <v>18603011</v>
      </c>
      <c r="E566" s="381">
        <v>18603011</v>
      </c>
    </row>
    <row r="567" spans="1:7">
      <c r="A567" s="380">
        <v>18603003</v>
      </c>
      <c r="B567" s="380" t="s">
        <v>1897</v>
      </c>
      <c r="C567" s="381">
        <v>2718072.78</v>
      </c>
      <c r="D567" s="380">
        <v>18603003</v>
      </c>
      <c r="E567" s="381">
        <v>18603003</v>
      </c>
    </row>
    <row r="568" spans="1:7">
      <c r="A568" s="380">
        <v>18602231</v>
      </c>
      <c r="B568" s="380" t="s">
        <v>1165</v>
      </c>
      <c r="C568" s="381">
        <v>-91609.23</v>
      </c>
      <c r="D568" s="380">
        <v>18602231</v>
      </c>
      <c r="E568" s="381">
        <v>18602231</v>
      </c>
    </row>
    <row r="569" spans="1:7">
      <c r="A569" s="380">
        <v>18601502</v>
      </c>
      <c r="B569" s="380" t="s">
        <v>1635</v>
      </c>
      <c r="C569" s="381">
        <v>155510.57999999999</v>
      </c>
      <c r="D569" s="380">
        <v>18601502</v>
      </c>
      <c r="E569" s="381">
        <v>18601502</v>
      </c>
      <c r="G569" s="381"/>
    </row>
    <row r="570" spans="1:7">
      <c r="A570" s="380">
        <v>18601173</v>
      </c>
      <c r="B570" s="380" t="s">
        <v>1818</v>
      </c>
      <c r="C570" s="381">
        <v>162853.93</v>
      </c>
      <c r="D570" s="380">
        <v>18601173</v>
      </c>
      <c r="E570" s="381">
        <v>18601173</v>
      </c>
    </row>
    <row r="571" spans="1:7">
      <c r="A571" s="380">
        <v>18601021</v>
      </c>
      <c r="B571" s="380" t="s">
        <v>1670</v>
      </c>
      <c r="C571" s="381">
        <v>793400.94</v>
      </c>
      <c r="D571" s="380">
        <v>18601021</v>
      </c>
      <c r="E571" s="381">
        <v>18601021</v>
      </c>
    </row>
    <row r="572" spans="1:7">
      <c r="A572" s="380">
        <v>18600943</v>
      </c>
      <c r="B572" s="380" t="s">
        <v>1899</v>
      </c>
      <c r="C572" s="381">
        <v>444992.2</v>
      </c>
      <c r="D572" s="380">
        <v>18600943</v>
      </c>
      <c r="E572" s="381">
        <v>18600943</v>
      </c>
      <c r="G572" s="381"/>
    </row>
    <row r="573" spans="1:7">
      <c r="A573" s="380">
        <v>18600941</v>
      </c>
      <c r="B573" s="380" t="s">
        <v>1898</v>
      </c>
      <c r="C573" s="381">
        <v>51663.68</v>
      </c>
      <c r="D573" s="380">
        <v>18600941</v>
      </c>
      <c r="E573" s="381">
        <v>18600941</v>
      </c>
    </row>
    <row r="574" spans="1:7">
      <c r="A574" s="380">
        <v>18600781</v>
      </c>
      <c r="B574" s="380" t="s">
        <v>1459</v>
      </c>
      <c r="C574" s="381">
        <v>1422268.82</v>
      </c>
      <c r="D574" s="380">
        <v>18600781</v>
      </c>
      <c r="E574" s="381">
        <v>18600781</v>
      </c>
      <c r="G574" s="381"/>
    </row>
    <row r="575" spans="1:7">
      <c r="A575" s="380">
        <v>18600771</v>
      </c>
      <c r="B575" s="380" t="s">
        <v>1458</v>
      </c>
      <c r="C575" s="381">
        <v>2682779.5499999998</v>
      </c>
      <c r="D575" s="380">
        <v>18600771</v>
      </c>
      <c r="E575" s="381">
        <v>18600771</v>
      </c>
    </row>
    <row r="576" spans="1:7">
      <c r="A576" s="380">
        <v>18600761</v>
      </c>
      <c r="B576" s="380" t="s">
        <v>1311</v>
      </c>
      <c r="C576" s="381">
        <v>1113456.8400000001</v>
      </c>
      <c r="D576" s="380">
        <v>18600761</v>
      </c>
      <c r="E576" s="381">
        <v>18600761</v>
      </c>
      <c r="G576" s="381"/>
    </row>
    <row r="577" spans="1:7">
      <c r="A577" s="380">
        <v>18600751</v>
      </c>
      <c r="B577" s="380" t="s">
        <v>1310</v>
      </c>
      <c r="C577" s="381">
        <v>2598322.11</v>
      </c>
      <c r="D577" s="380">
        <v>18600751</v>
      </c>
      <c r="E577" s="381">
        <v>18600751</v>
      </c>
    </row>
    <row r="578" spans="1:7">
      <c r="A578" s="380">
        <v>18600573</v>
      </c>
      <c r="B578" s="380" t="s">
        <v>1971</v>
      </c>
      <c r="C578" s="381">
        <v>4620520</v>
      </c>
      <c r="D578" s="380">
        <v>18600573</v>
      </c>
      <c r="E578" s="381">
        <v>18600573</v>
      </c>
    </row>
    <row r="579" spans="1:7">
      <c r="A579" s="380">
        <v>18600571</v>
      </c>
      <c r="B579" s="380" t="s">
        <v>739</v>
      </c>
      <c r="C579" s="381">
        <v>61576956.729999997</v>
      </c>
      <c r="D579" s="380">
        <v>18600571</v>
      </c>
      <c r="E579" s="381">
        <v>18600571</v>
      </c>
    </row>
    <row r="580" spans="1:7">
      <c r="A580" s="380">
        <v>18600561</v>
      </c>
      <c r="B580" s="380" t="s">
        <v>593</v>
      </c>
      <c r="C580" s="381">
        <v>9202476</v>
      </c>
      <c r="D580" s="380">
        <v>18600561</v>
      </c>
      <c r="E580" s="381">
        <v>18600561</v>
      </c>
    </row>
    <row r="581" spans="1:7">
      <c r="A581" s="380">
        <v>18600551</v>
      </c>
      <c r="B581" s="380" t="s">
        <v>828</v>
      </c>
      <c r="C581" s="381">
        <v>-1846</v>
      </c>
      <c r="D581" s="380">
        <v>18600551</v>
      </c>
      <c r="E581" s="381">
        <v>18600551</v>
      </c>
    </row>
    <row r="582" spans="1:7">
      <c r="A582" s="380">
        <v>18600512</v>
      </c>
      <c r="B582" s="380" t="s">
        <v>1481</v>
      </c>
      <c r="C582" s="381">
        <v>74288684.849999994</v>
      </c>
      <c r="D582" s="380">
        <v>18600512</v>
      </c>
      <c r="E582" s="381">
        <v>18600512</v>
      </c>
    </row>
    <row r="583" spans="1:7">
      <c r="A583" s="380">
        <v>18600411</v>
      </c>
      <c r="B583" s="380" t="s">
        <v>1802</v>
      </c>
      <c r="C583" s="381">
        <v>51952.29</v>
      </c>
      <c r="D583" s="380">
        <v>18600411</v>
      </c>
      <c r="E583" s="381">
        <v>18600411</v>
      </c>
    </row>
    <row r="584" spans="1:7">
      <c r="A584" s="380">
        <v>18600403</v>
      </c>
      <c r="B584" s="380" t="s">
        <v>1633</v>
      </c>
      <c r="C584" s="381">
        <v>1425435.62</v>
      </c>
      <c r="D584" s="380">
        <v>18600403</v>
      </c>
      <c r="E584" s="381">
        <v>18600403</v>
      </c>
      <c r="G584" s="381"/>
    </row>
    <row r="585" spans="1:7">
      <c r="A585" s="380">
        <v>18600342</v>
      </c>
      <c r="B585" s="380" t="s">
        <v>1801</v>
      </c>
      <c r="C585" s="381">
        <v>4102.62</v>
      </c>
      <c r="D585" s="380">
        <v>18600342</v>
      </c>
      <c r="E585" s="381">
        <v>18600342</v>
      </c>
    </row>
    <row r="586" spans="1:7">
      <c r="A586" s="380">
        <v>18600291</v>
      </c>
      <c r="B586" s="380" t="s">
        <v>1875</v>
      </c>
      <c r="C586" s="381">
        <v>12399.37</v>
      </c>
      <c r="D586" s="380">
        <v>18600291</v>
      </c>
      <c r="E586" s="381">
        <v>18600291</v>
      </c>
      <c r="G586" s="381"/>
    </row>
    <row r="587" spans="1:7">
      <c r="A587" s="380">
        <v>18600203</v>
      </c>
      <c r="B587" s="380" t="s">
        <v>1803</v>
      </c>
      <c r="C587" s="380">
        <v>0</v>
      </c>
      <c r="D587" s="380">
        <v>18600203</v>
      </c>
      <c r="E587" s="381">
        <v>18600203</v>
      </c>
    </row>
    <row r="588" spans="1:7">
      <c r="A588" s="380">
        <v>18600143</v>
      </c>
      <c r="B588" s="380" t="s">
        <v>1960</v>
      </c>
      <c r="C588" s="381">
        <v>16034.29</v>
      </c>
      <c r="D588" s="380">
        <v>18600143</v>
      </c>
      <c r="E588" s="381">
        <v>18600143</v>
      </c>
    </row>
    <row r="589" spans="1:7">
      <c r="A589" s="380">
        <v>18600123</v>
      </c>
      <c r="B589" s="380" t="s">
        <v>111</v>
      </c>
      <c r="C589" s="380">
        <v>329.22</v>
      </c>
      <c r="D589" s="380">
        <v>18600123</v>
      </c>
      <c r="E589" s="381">
        <v>18600123</v>
      </c>
    </row>
    <row r="590" spans="1:7">
      <c r="A590" s="380">
        <v>18600122</v>
      </c>
      <c r="B590" s="380" t="s">
        <v>913</v>
      </c>
      <c r="C590" s="380">
        <v>279.33999999999997</v>
      </c>
      <c r="D590" s="380">
        <v>18600122</v>
      </c>
      <c r="E590" s="380">
        <v>18600122</v>
      </c>
    </row>
    <row r="591" spans="1:7">
      <c r="A591" s="380">
        <v>18600091</v>
      </c>
      <c r="B591" s="380" t="s">
        <v>1262</v>
      </c>
      <c r="C591" s="381">
        <v>6122.52</v>
      </c>
      <c r="D591" s="380">
        <v>18600091</v>
      </c>
      <c r="E591" s="380">
        <v>18600091</v>
      </c>
    </row>
    <row r="592" spans="1:7">
      <c r="A592" s="380">
        <v>18600053</v>
      </c>
      <c r="B592" s="380" t="s">
        <v>693</v>
      </c>
      <c r="C592" s="381">
        <v>4079622.35</v>
      </c>
      <c r="D592" s="380">
        <v>18600053</v>
      </c>
      <c r="E592" s="381">
        <v>18600053</v>
      </c>
    </row>
    <row r="593" spans="1:7">
      <c r="A593" s="380">
        <v>18600013</v>
      </c>
      <c r="B593" s="380" t="s">
        <v>692</v>
      </c>
      <c r="C593" s="381">
        <v>814095.48</v>
      </c>
      <c r="D593" s="380">
        <v>18600013</v>
      </c>
      <c r="E593" s="381">
        <v>18600013</v>
      </c>
    </row>
    <row r="594" spans="1:7">
      <c r="A594" s="380">
        <v>18600011</v>
      </c>
      <c r="B594" s="380" t="s">
        <v>137</v>
      </c>
      <c r="C594" s="381">
        <v>-31666.12</v>
      </c>
      <c r="D594" s="380">
        <v>18600011</v>
      </c>
      <c r="E594" s="381">
        <v>18600011</v>
      </c>
    </row>
    <row r="595" spans="1:7">
      <c r="A595" s="380">
        <v>18500003</v>
      </c>
      <c r="B595" s="380" t="s">
        <v>342</v>
      </c>
      <c r="C595" s="381">
        <v>15225.69</v>
      </c>
      <c r="D595" s="380">
        <v>18500003</v>
      </c>
      <c r="E595" s="381">
        <v>18500003</v>
      </c>
    </row>
    <row r="596" spans="1:7">
      <c r="A596" s="380">
        <v>18400143</v>
      </c>
      <c r="B596" s="380" t="s">
        <v>941</v>
      </c>
      <c r="C596" s="381">
        <v>156210.44</v>
      </c>
      <c r="D596" s="380">
        <v>18400143</v>
      </c>
      <c r="E596" s="381">
        <v>18400143</v>
      </c>
    </row>
    <row r="597" spans="1:7">
      <c r="A597" s="380">
        <v>18400123</v>
      </c>
      <c r="B597" s="380" t="s">
        <v>940</v>
      </c>
      <c r="C597" s="381">
        <v>72566.64</v>
      </c>
      <c r="D597" s="380">
        <v>18400123</v>
      </c>
      <c r="E597" s="380">
        <v>18400123</v>
      </c>
    </row>
    <row r="598" spans="1:7">
      <c r="A598" s="380">
        <v>18400013</v>
      </c>
      <c r="B598" s="380" t="s">
        <v>939</v>
      </c>
      <c r="C598" s="381">
        <v>422440.81</v>
      </c>
      <c r="D598" s="380">
        <v>18400013</v>
      </c>
      <c r="E598" s="380">
        <v>18400013</v>
      </c>
      <c r="G598" s="381"/>
    </row>
    <row r="599" spans="1:7">
      <c r="A599" s="380">
        <v>18300131</v>
      </c>
      <c r="B599" s="380" t="s">
        <v>1773</v>
      </c>
      <c r="C599" s="380">
        <v>0</v>
      </c>
      <c r="D599" s="380">
        <v>18300131</v>
      </c>
      <c r="E599" s="380">
        <v>18300131</v>
      </c>
      <c r="G599" s="381"/>
    </row>
    <row r="600" spans="1:7">
      <c r="A600" s="380">
        <v>18239092</v>
      </c>
      <c r="B600" s="380" t="s">
        <v>1869</v>
      </c>
      <c r="C600" s="381">
        <v>97268.96</v>
      </c>
      <c r="D600" s="380">
        <v>18239092</v>
      </c>
      <c r="E600" s="380">
        <v>18239092</v>
      </c>
    </row>
    <row r="601" spans="1:7">
      <c r="A601" s="380">
        <v>18239061</v>
      </c>
      <c r="B601" s="380" t="s">
        <v>929</v>
      </c>
      <c r="C601" s="381">
        <v>785223</v>
      </c>
      <c r="D601" s="380">
        <v>18239061</v>
      </c>
      <c r="E601" s="380">
        <v>18239061</v>
      </c>
    </row>
    <row r="602" spans="1:7">
      <c r="A602" s="380">
        <v>18239032</v>
      </c>
      <c r="B602" s="380" t="s">
        <v>473</v>
      </c>
      <c r="C602" s="381">
        <v>-40677527.359999999</v>
      </c>
      <c r="D602" s="380">
        <v>18239032</v>
      </c>
      <c r="E602" s="381">
        <v>18239032</v>
      </c>
    </row>
    <row r="603" spans="1:7">
      <c r="A603" s="380">
        <v>18239031</v>
      </c>
      <c r="B603" s="380" t="s">
        <v>472</v>
      </c>
      <c r="C603" s="381">
        <v>-119729766.09999999</v>
      </c>
      <c r="D603" s="380">
        <v>18239031</v>
      </c>
      <c r="E603" s="381">
        <v>18239031</v>
      </c>
    </row>
    <row r="604" spans="1:7">
      <c r="A604" s="380">
        <v>18239022</v>
      </c>
      <c r="B604" s="380" t="s">
        <v>1027</v>
      </c>
      <c r="C604" s="381">
        <v>8363115.8099999996</v>
      </c>
      <c r="D604" s="380">
        <v>18239022</v>
      </c>
      <c r="E604" s="381">
        <v>18239022</v>
      </c>
    </row>
    <row r="605" spans="1:7">
      <c r="A605" s="380">
        <v>18239021</v>
      </c>
      <c r="B605" s="380" t="s">
        <v>1026</v>
      </c>
      <c r="C605" s="381">
        <v>21741120.670000002</v>
      </c>
      <c r="D605" s="380">
        <v>18239021</v>
      </c>
      <c r="E605" s="381">
        <v>18239021</v>
      </c>
    </row>
    <row r="606" spans="1:7">
      <c r="A606" s="380">
        <v>18239012</v>
      </c>
      <c r="B606" s="380" t="s">
        <v>291</v>
      </c>
      <c r="C606" s="381">
        <v>1193191.21</v>
      </c>
      <c r="D606" s="380">
        <v>18239012</v>
      </c>
      <c r="E606" s="380">
        <v>18239012</v>
      </c>
    </row>
    <row r="607" spans="1:7">
      <c r="A607" s="380">
        <v>18239011</v>
      </c>
      <c r="B607" s="380" t="s">
        <v>290</v>
      </c>
      <c r="C607" s="381">
        <v>3000300.98</v>
      </c>
      <c r="D607" s="380">
        <v>18239011</v>
      </c>
      <c r="E607" s="381">
        <v>18239011</v>
      </c>
    </row>
    <row r="608" spans="1:7">
      <c r="A608" s="380">
        <v>18239002</v>
      </c>
      <c r="B608" s="380" t="s">
        <v>1025</v>
      </c>
      <c r="C608" s="381">
        <v>31121220.34</v>
      </c>
      <c r="D608" s="380">
        <v>18239002</v>
      </c>
      <c r="E608" s="381">
        <v>18239002</v>
      </c>
    </row>
    <row r="609" spans="1:7">
      <c r="A609" s="380">
        <v>18239001</v>
      </c>
      <c r="B609" s="380" t="s">
        <v>1024</v>
      </c>
      <c r="C609" s="381">
        <v>94988344.450000003</v>
      </c>
      <c r="D609" s="380">
        <v>18239001</v>
      </c>
      <c r="E609" s="381">
        <v>18239001</v>
      </c>
    </row>
    <row r="610" spans="1:7">
      <c r="A610" s="380">
        <v>18238331</v>
      </c>
      <c r="B610" s="380" t="s">
        <v>1786</v>
      </c>
      <c r="C610" s="381">
        <v>9695117.7200000007</v>
      </c>
      <c r="D610" s="380">
        <v>18238331</v>
      </c>
      <c r="E610" s="381">
        <v>18238331</v>
      </c>
    </row>
    <row r="611" spans="1:7">
      <c r="A611" s="380">
        <v>18238321</v>
      </c>
      <c r="B611" s="380" t="s">
        <v>1781</v>
      </c>
      <c r="C611" s="381">
        <v>2468954.9</v>
      </c>
      <c r="D611" s="380">
        <v>18238321</v>
      </c>
      <c r="E611" s="380">
        <v>18238321</v>
      </c>
    </row>
    <row r="612" spans="1:7">
      <c r="A612" s="380">
        <v>18238311</v>
      </c>
      <c r="B612" s="380" t="s">
        <v>1780</v>
      </c>
      <c r="C612" s="381">
        <v>21095305.760000002</v>
      </c>
      <c r="D612" s="380">
        <v>18238311</v>
      </c>
      <c r="E612" s="380">
        <v>18238311</v>
      </c>
      <c r="G612" s="381"/>
    </row>
    <row r="613" spans="1:7">
      <c r="A613" s="380">
        <v>18238232</v>
      </c>
      <c r="B613" s="380" t="s">
        <v>1813</v>
      </c>
      <c r="C613" s="381">
        <v>7087.19</v>
      </c>
      <c r="D613" s="380">
        <v>18238232</v>
      </c>
      <c r="E613" s="381">
        <v>18238232</v>
      </c>
      <c r="G613" s="381"/>
    </row>
    <row r="614" spans="1:7">
      <c r="A614" s="380">
        <v>18238221</v>
      </c>
      <c r="B614" s="380" t="s">
        <v>1815</v>
      </c>
      <c r="C614" s="381">
        <v>30484.5</v>
      </c>
      <c r="D614" s="380">
        <v>18238221</v>
      </c>
      <c r="E614" s="381">
        <v>18238221</v>
      </c>
    </row>
    <row r="615" spans="1:7">
      <c r="A615" s="380">
        <v>18238211</v>
      </c>
      <c r="B615" s="380" t="s">
        <v>1814</v>
      </c>
      <c r="C615" s="381">
        <v>19834.84</v>
      </c>
      <c r="D615" s="380">
        <v>18238211</v>
      </c>
      <c r="E615" s="381">
        <v>18238211</v>
      </c>
      <c r="G615" s="381"/>
    </row>
    <row r="616" spans="1:7">
      <c r="A616" s="380">
        <v>18238202</v>
      </c>
      <c r="B616" s="380" t="s">
        <v>1794</v>
      </c>
      <c r="C616" s="380">
        <v>0</v>
      </c>
      <c r="D616" s="380">
        <v>18238202</v>
      </c>
      <c r="E616" s="381">
        <v>18238202</v>
      </c>
    </row>
    <row r="617" spans="1:7">
      <c r="A617" s="380">
        <v>18238201</v>
      </c>
      <c r="B617" s="380" t="s">
        <v>1793</v>
      </c>
      <c r="C617" s="380">
        <v>0</v>
      </c>
      <c r="D617" s="380">
        <v>18238201</v>
      </c>
      <c r="E617" s="381">
        <v>18238201</v>
      </c>
      <c r="G617" s="381"/>
    </row>
    <row r="618" spans="1:7">
      <c r="A618" s="380">
        <v>18238191</v>
      </c>
      <c r="B618" s="380" t="s">
        <v>1821</v>
      </c>
      <c r="C618" s="381">
        <v>1933642.46</v>
      </c>
      <c r="D618" s="380">
        <v>18238191</v>
      </c>
      <c r="E618" s="380">
        <v>18238191</v>
      </c>
    </row>
    <row r="619" spans="1:7">
      <c r="A619" s="380">
        <v>18238181</v>
      </c>
      <c r="B619" s="380" t="s">
        <v>1820</v>
      </c>
      <c r="C619" s="381">
        <v>1004199.77</v>
      </c>
      <c r="D619" s="380">
        <v>18238181</v>
      </c>
      <c r="E619" s="381">
        <v>18238181</v>
      </c>
      <c r="G619" s="381"/>
    </row>
    <row r="620" spans="1:7">
      <c r="A620" s="380">
        <v>18238172</v>
      </c>
      <c r="B620" s="380" t="s">
        <v>1710</v>
      </c>
      <c r="C620" s="381">
        <v>130682.61</v>
      </c>
      <c r="D620" s="380">
        <v>18238172</v>
      </c>
      <c r="E620" s="381">
        <v>18238172</v>
      </c>
      <c r="G620" s="381"/>
    </row>
    <row r="621" spans="1:7">
      <c r="A621" s="380">
        <v>18238171</v>
      </c>
      <c r="B621" s="380" t="s">
        <v>1859</v>
      </c>
      <c r="C621" s="381">
        <v>156532.87</v>
      </c>
      <c r="D621" s="380">
        <v>18238171</v>
      </c>
      <c r="E621" s="381">
        <v>18238171</v>
      </c>
      <c r="G621" s="381"/>
    </row>
    <row r="622" spans="1:7">
      <c r="A622" s="380">
        <v>18238162</v>
      </c>
      <c r="B622" s="380" t="s">
        <v>1956</v>
      </c>
      <c r="C622" s="381">
        <v>237472.49</v>
      </c>
      <c r="D622" s="380">
        <v>18238162</v>
      </c>
      <c r="E622" s="381">
        <v>18238162</v>
      </c>
      <c r="G622" s="381"/>
    </row>
    <row r="623" spans="1:7">
      <c r="A623" s="380">
        <v>18238161</v>
      </c>
      <c r="B623" s="380" t="s">
        <v>1692</v>
      </c>
      <c r="C623" s="381">
        <v>134046.64000000001</v>
      </c>
      <c r="D623" s="380">
        <v>18238161</v>
      </c>
      <c r="E623" s="380">
        <v>18238161</v>
      </c>
      <c r="G623" s="381"/>
    </row>
    <row r="624" spans="1:7">
      <c r="A624" s="380">
        <v>18238152</v>
      </c>
      <c r="B624" s="380" t="s">
        <v>1709</v>
      </c>
      <c r="C624" s="381">
        <v>9923249.8100000005</v>
      </c>
      <c r="D624" s="380">
        <v>18238152</v>
      </c>
      <c r="E624" s="380">
        <v>18238152</v>
      </c>
      <c r="G624" s="381"/>
    </row>
    <row r="625" spans="1:7">
      <c r="A625" s="380">
        <v>18238151</v>
      </c>
      <c r="B625" s="380" t="s">
        <v>1779</v>
      </c>
      <c r="C625" s="381">
        <v>10320185.960000001</v>
      </c>
      <c r="D625" s="380">
        <v>18238151</v>
      </c>
      <c r="E625" s="380">
        <v>18238151</v>
      </c>
      <c r="G625" s="381"/>
    </row>
    <row r="626" spans="1:7">
      <c r="A626" s="380">
        <v>18238142</v>
      </c>
      <c r="B626" s="380" t="s">
        <v>1879</v>
      </c>
      <c r="C626" s="381">
        <v>41226697.640000001</v>
      </c>
      <c r="D626" s="380">
        <v>18238142</v>
      </c>
      <c r="E626" s="381">
        <v>18238142</v>
      </c>
      <c r="G626" s="381"/>
    </row>
    <row r="627" spans="1:7">
      <c r="A627" s="380">
        <v>18238141</v>
      </c>
      <c r="B627" s="380" t="s">
        <v>1880</v>
      </c>
      <c r="C627" s="381">
        <v>30988800.859999999</v>
      </c>
      <c r="D627" s="380">
        <v>18238141</v>
      </c>
      <c r="E627" s="381">
        <v>18238141</v>
      </c>
      <c r="G627" s="381"/>
    </row>
    <row r="628" spans="1:7">
      <c r="A628" s="380">
        <v>18238042</v>
      </c>
      <c r="B628" s="380" t="s">
        <v>1695</v>
      </c>
      <c r="C628" s="381">
        <v>7565992</v>
      </c>
      <c r="D628" s="380">
        <v>18238042</v>
      </c>
      <c r="E628" s="381">
        <v>18238042</v>
      </c>
    </row>
    <row r="629" spans="1:7">
      <c r="A629" s="380">
        <v>18238041</v>
      </c>
      <c r="B629" s="380" t="s">
        <v>1694</v>
      </c>
      <c r="C629" s="381">
        <v>22587781</v>
      </c>
      <c r="D629" s="380">
        <v>18238041</v>
      </c>
      <c r="E629" s="381">
        <v>18238041</v>
      </c>
      <c r="G629" s="381"/>
    </row>
    <row r="630" spans="1:7">
      <c r="A630" s="380">
        <v>18238032</v>
      </c>
      <c r="B630" s="380" t="s">
        <v>1693</v>
      </c>
      <c r="C630" s="381">
        <v>1101376.75</v>
      </c>
      <c r="D630" s="380">
        <v>18238032</v>
      </c>
      <c r="E630" s="380">
        <v>18238032</v>
      </c>
      <c r="G630" s="381"/>
    </row>
    <row r="631" spans="1:7">
      <c r="A631" s="380">
        <v>18238031</v>
      </c>
      <c r="B631" s="380" t="s">
        <v>1693</v>
      </c>
      <c r="C631" s="381">
        <v>1762037.13</v>
      </c>
      <c r="D631" s="380">
        <v>18238031</v>
      </c>
      <c r="E631" s="380">
        <v>18238031</v>
      </c>
      <c r="G631" s="381"/>
    </row>
    <row r="632" spans="1:7">
      <c r="A632" s="380">
        <v>18237152</v>
      </c>
      <c r="B632" s="380" t="s">
        <v>154</v>
      </c>
      <c r="C632" s="381">
        <v>67987.45</v>
      </c>
      <c r="D632" s="380">
        <v>18237152</v>
      </c>
      <c r="E632" s="380">
        <v>18237152</v>
      </c>
      <c r="G632" s="381"/>
    </row>
    <row r="633" spans="1:7">
      <c r="A633" s="380">
        <v>18237142</v>
      </c>
      <c r="B633" s="380" t="s">
        <v>21</v>
      </c>
      <c r="C633" s="381">
        <v>53995.63</v>
      </c>
      <c r="D633" s="380">
        <v>18237142</v>
      </c>
      <c r="E633" s="381">
        <v>18237142</v>
      </c>
      <c r="G633" s="381"/>
    </row>
    <row r="634" spans="1:7">
      <c r="A634" s="380">
        <v>18237132</v>
      </c>
      <c r="B634" s="380" t="s">
        <v>20</v>
      </c>
      <c r="C634" s="381">
        <v>133750.43</v>
      </c>
      <c r="D634" s="380">
        <v>18237132</v>
      </c>
      <c r="E634" s="380">
        <v>18237132</v>
      </c>
      <c r="G634" s="381"/>
    </row>
    <row r="635" spans="1:7">
      <c r="A635" s="380">
        <v>18237122</v>
      </c>
      <c r="B635" s="380" t="s">
        <v>512</v>
      </c>
      <c r="C635" s="381">
        <v>169602.13</v>
      </c>
      <c r="D635" s="380">
        <v>18237122</v>
      </c>
      <c r="E635" s="381">
        <v>18237122</v>
      </c>
      <c r="G635" s="381"/>
    </row>
    <row r="636" spans="1:7">
      <c r="A636" s="380">
        <v>18237112</v>
      </c>
      <c r="B636" s="380" t="s">
        <v>331</v>
      </c>
      <c r="C636" s="381">
        <v>279321.2</v>
      </c>
      <c r="D636" s="380">
        <v>18237112</v>
      </c>
      <c r="E636" s="381">
        <v>18237112</v>
      </c>
    </row>
    <row r="637" spans="1:7">
      <c r="A637" s="380">
        <v>18236111</v>
      </c>
      <c r="B637" s="380" t="s">
        <v>1844</v>
      </c>
      <c r="C637" s="381">
        <v>-8472.15</v>
      </c>
      <c r="D637" s="380">
        <v>18236111</v>
      </c>
      <c r="E637" s="381">
        <v>18236111</v>
      </c>
      <c r="G637" s="381"/>
    </row>
    <row r="638" spans="1:7">
      <c r="A638" s="380">
        <v>18236101</v>
      </c>
      <c r="B638" s="380" t="s">
        <v>779</v>
      </c>
      <c r="C638" s="381">
        <v>3769772.47</v>
      </c>
      <c r="D638" s="380">
        <v>18236101</v>
      </c>
      <c r="E638" s="381">
        <v>18236101</v>
      </c>
      <c r="G638" s="381"/>
    </row>
    <row r="639" spans="1:7">
      <c r="A639" s="380">
        <v>18236091</v>
      </c>
      <c r="B639" s="380" t="s">
        <v>757</v>
      </c>
      <c r="C639" s="381">
        <v>-102739.3</v>
      </c>
      <c r="D639" s="380">
        <v>18236091</v>
      </c>
      <c r="E639" s="380">
        <v>18236091</v>
      </c>
      <c r="G639" s="381"/>
    </row>
    <row r="640" spans="1:7">
      <c r="A640" s="380">
        <v>18236071</v>
      </c>
      <c r="B640" s="380" t="s">
        <v>156</v>
      </c>
      <c r="C640" s="381">
        <v>671052.84</v>
      </c>
      <c r="D640" s="380">
        <v>18236071</v>
      </c>
      <c r="E640" s="381">
        <v>18236071</v>
      </c>
      <c r="G640" s="381"/>
    </row>
    <row r="641" spans="1:7">
      <c r="A641" s="380">
        <v>18236061</v>
      </c>
      <c r="B641" s="380" t="s">
        <v>155</v>
      </c>
      <c r="C641" s="381">
        <v>1031542.85</v>
      </c>
      <c r="D641" s="380">
        <v>18236061</v>
      </c>
      <c r="E641" s="381">
        <v>18236061</v>
      </c>
      <c r="G641" s="381"/>
    </row>
    <row r="642" spans="1:7">
      <c r="A642" s="380">
        <v>18236051</v>
      </c>
      <c r="B642" s="380" t="s">
        <v>657</v>
      </c>
      <c r="C642" s="381">
        <v>107024.51</v>
      </c>
      <c r="D642" s="380">
        <v>18236051</v>
      </c>
      <c r="E642" s="381">
        <v>18236051</v>
      </c>
      <c r="G642" s="381"/>
    </row>
    <row r="643" spans="1:7">
      <c r="A643" s="380">
        <v>18236041</v>
      </c>
      <c r="B643" s="380" t="s">
        <v>13</v>
      </c>
      <c r="C643" s="381">
        <v>-228709.77</v>
      </c>
      <c r="D643" s="380">
        <v>18236041</v>
      </c>
      <c r="E643" s="381">
        <v>18236041</v>
      </c>
      <c r="G643" s="381"/>
    </row>
    <row r="644" spans="1:7">
      <c r="A644" s="380">
        <v>18236031</v>
      </c>
      <c r="B644" s="380" t="s">
        <v>12</v>
      </c>
      <c r="C644" s="381">
        <v>2873005.76</v>
      </c>
      <c r="D644" s="380">
        <v>18236031</v>
      </c>
      <c r="E644" s="380">
        <v>18236031</v>
      </c>
      <c r="G644" s="381"/>
    </row>
    <row r="645" spans="1:7">
      <c r="A645" s="380">
        <v>18236021</v>
      </c>
      <c r="B645" s="380" t="s">
        <v>11</v>
      </c>
      <c r="C645" s="381">
        <v>15256064.07</v>
      </c>
      <c r="D645" s="380">
        <v>18236021</v>
      </c>
      <c r="E645" s="380">
        <v>18236021</v>
      </c>
      <c r="G645" s="381"/>
    </row>
    <row r="646" spans="1:7">
      <c r="A646" s="380">
        <v>18235521</v>
      </c>
      <c r="B646" s="380" t="s">
        <v>1108</v>
      </c>
      <c r="C646" s="381">
        <v>28924700.879999999</v>
      </c>
      <c r="D646" s="380">
        <v>18235521</v>
      </c>
      <c r="E646" s="381">
        <v>18235521</v>
      </c>
      <c r="G646" s="381"/>
    </row>
    <row r="647" spans="1:7">
      <c r="A647" s="380">
        <v>18233091</v>
      </c>
      <c r="B647" s="380" t="s">
        <v>855</v>
      </c>
      <c r="C647" s="381">
        <v>198092.16</v>
      </c>
      <c r="D647" s="380">
        <v>18233091</v>
      </c>
      <c r="E647" s="381">
        <v>18233091</v>
      </c>
      <c r="G647" s="381"/>
    </row>
    <row r="648" spans="1:7">
      <c r="A648" s="380">
        <v>18233061</v>
      </c>
      <c r="B648" s="380" t="s">
        <v>854</v>
      </c>
      <c r="C648" s="381">
        <v>20000</v>
      </c>
      <c r="D648" s="380">
        <v>18233061</v>
      </c>
      <c r="E648" s="381">
        <v>18233061</v>
      </c>
      <c r="G648" s="381"/>
    </row>
    <row r="649" spans="1:7">
      <c r="A649" s="380">
        <v>18232331</v>
      </c>
      <c r="B649" s="380" t="s">
        <v>1435</v>
      </c>
      <c r="C649" s="381">
        <v>5249566.62</v>
      </c>
      <c r="D649" s="380">
        <v>18232331</v>
      </c>
      <c r="E649" s="381">
        <v>18232331</v>
      </c>
      <c r="G649" s="381"/>
    </row>
    <row r="650" spans="1:7">
      <c r="A650" s="380">
        <v>18232321</v>
      </c>
      <c r="B650" s="380" t="s">
        <v>1424</v>
      </c>
      <c r="C650" s="381">
        <v>2416666.4900000002</v>
      </c>
      <c r="D650" s="380">
        <v>18232321</v>
      </c>
      <c r="E650" s="381">
        <v>18232321</v>
      </c>
      <c r="G650" s="381"/>
    </row>
    <row r="651" spans="1:7">
      <c r="A651" s="380">
        <v>18232311</v>
      </c>
      <c r="B651" s="380" t="s">
        <v>1423</v>
      </c>
      <c r="C651" s="381">
        <v>15317094</v>
      </c>
      <c r="D651" s="380">
        <v>18232311</v>
      </c>
      <c r="E651" s="381">
        <v>18232311</v>
      </c>
      <c r="G651" s="381"/>
    </row>
    <row r="652" spans="1:7">
      <c r="A652" s="380">
        <v>18232301</v>
      </c>
      <c r="B652" s="380" t="s">
        <v>1422</v>
      </c>
      <c r="C652" s="381">
        <v>72469526.370000005</v>
      </c>
      <c r="D652" s="380">
        <v>18232301</v>
      </c>
      <c r="E652" s="381">
        <v>18232301</v>
      </c>
      <c r="G652" s="381"/>
    </row>
    <row r="653" spans="1:7">
      <c r="A653" s="380">
        <v>18232271</v>
      </c>
      <c r="B653" s="380" t="s">
        <v>853</v>
      </c>
      <c r="C653" s="381">
        <v>93740.17</v>
      </c>
      <c r="D653" s="380">
        <v>18232271</v>
      </c>
      <c r="E653" s="381">
        <v>18232271</v>
      </c>
      <c r="G653" s="381"/>
    </row>
    <row r="654" spans="1:7">
      <c r="A654" s="380">
        <v>18232261</v>
      </c>
      <c r="B654" s="380" t="s">
        <v>887</v>
      </c>
      <c r="C654" s="381">
        <v>200000</v>
      </c>
      <c r="D654" s="380">
        <v>18232261</v>
      </c>
      <c r="E654" s="381">
        <v>18232261</v>
      </c>
      <c r="G654" s="381"/>
    </row>
    <row r="655" spans="1:7">
      <c r="A655" s="380">
        <v>18232251</v>
      </c>
      <c r="B655" s="380" t="s">
        <v>852</v>
      </c>
      <c r="C655" s="381">
        <v>2142000.11</v>
      </c>
      <c r="D655" s="380">
        <v>18232251</v>
      </c>
      <c r="E655" s="381">
        <v>18232251</v>
      </c>
      <c r="G655" s="381"/>
    </row>
    <row r="656" spans="1:7">
      <c r="A656" s="380">
        <v>18232221</v>
      </c>
      <c r="B656" s="380" t="s">
        <v>851</v>
      </c>
      <c r="C656" s="381">
        <v>200000</v>
      </c>
      <c r="D656" s="380">
        <v>18232221</v>
      </c>
      <c r="E656" s="381">
        <v>18232221</v>
      </c>
      <c r="G656" s="381"/>
    </row>
    <row r="657" spans="1:7">
      <c r="A657" s="380">
        <v>18231171</v>
      </c>
      <c r="B657" s="380" t="s">
        <v>1825</v>
      </c>
      <c r="C657" s="381">
        <v>-40127111</v>
      </c>
      <c r="D657" s="380">
        <v>18231171</v>
      </c>
      <c r="E657" s="381">
        <v>18231171</v>
      </c>
      <c r="G657" s="381"/>
    </row>
    <row r="658" spans="1:7">
      <c r="A658" s="380">
        <v>18231161</v>
      </c>
      <c r="B658" s="380" t="s">
        <v>1824</v>
      </c>
      <c r="C658" s="381">
        <v>40127111</v>
      </c>
      <c r="D658" s="380">
        <v>18231161</v>
      </c>
      <c r="E658" s="381">
        <v>18231161</v>
      </c>
      <c r="G658" s="381"/>
    </row>
    <row r="659" spans="1:7">
      <c r="A659" s="380">
        <v>18231151</v>
      </c>
      <c r="B659" s="380" t="s">
        <v>1578</v>
      </c>
      <c r="C659" s="381">
        <v>37811937</v>
      </c>
      <c r="D659" s="380">
        <v>18231151</v>
      </c>
      <c r="E659" s="381">
        <v>18231151</v>
      </c>
      <c r="G659" s="381"/>
    </row>
    <row r="660" spans="1:7">
      <c r="A660" s="380">
        <v>18231141</v>
      </c>
      <c r="B660" s="380" t="s">
        <v>1577</v>
      </c>
      <c r="C660" s="381">
        <v>-37811937</v>
      </c>
      <c r="D660" s="380">
        <v>18231141</v>
      </c>
      <c r="E660" s="381">
        <v>18231141</v>
      </c>
      <c r="G660" s="381"/>
    </row>
    <row r="661" spans="1:7">
      <c r="A661" s="380">
        <v>18231091</v>
      </c>
      <c r="B661" s="380" t="s">
        <v>1352</v>
      </c>
      <c r="C661" s="381">
        <v>25644564</v>
      </c>
      <c r="D661" s="380">
        <v>18231091</v>
      </c>
      <c r="E661" s="380">
        <v>18231091</v>
      </c>
      <c r="G661" s="381"/>
    </row>
    <row r="662" spans="1:7">
      <c r="A662" s="380">
        <v>18231081</v>
      </c>
      <c r="B662" s="380" t="s">
        <v>1351</v>
      </c>
      <c r="C662" s="381">
        <v>-25644564</v>
      </c>
      <c r="D662" s="380">
        <v>18231081</v>
      </c>
      <c r="E662" s="381">
        <v>18231081</v>
      </c>
      <c r="G662" s="381"/>
    </row>
    <row r="663" spans="1:7">
      <c r="A663" s="380">
        <v>18231061</v>
      </c>
      <c r="B663" s="380" t="s">
        <v>1207</v>
      </c>
      <c r="C663" s="381">
        <v>34827817</v>
      </c>
      <c r="D663" s="380">
        <v>18231061</v>
      </c>
      <c r="E663" s="381">
        <v>18231061</v>
      </c>
      <c r="G663" s="381"/>
    </row>
    <row r="664" spans="1:7">
      <c r="A664" s="380">
        <v>18231051</v>
      </c>
      <c r="B664" s="380" t="s">
        <v>1206</v>
      </c>
      <c r="C664" s="381">
        <v>-34827817</v>
      </c>
      <c r="D664" s="380">
        <v>18231051</v>
      </c>
      <c r="E664" s="381">
        <v>18231051</v>
      </c>
    </row>
    <row r="665" spans="1:7">
      <c r="A665" s="380">
        <v>18230981</v>
      </c>
      <c r="B665" s="380" t="s">
        <v>483</v>
      </c>
      <c r="C665" s="381">
        <v>-36163528</v>
      </c>
      <c r="D665" s="380">
        <v>18230981</v>
      </c>
      <c r="E665" s="381">
        <v>18230981</v>
      </c>
      <c r="G665" s="381"/>
    </row>
    <row r="666" spans="1:7">
      <c r="A666" s="380">
        <v>18230971</v>
      </c>
      <c r="B666" s="380" t="s">
        <v>756</v>
      </c>
      <c r="C666" s="381">
        <v>2749643.08</v>
      </c>
      <c r="D666" s="380">
        <v>18230971</v>
      </c>
      <c r="E666" s="381">
        <v>18230971</v>
      </c>
      <c r="G666" s="381"/>
    </row>
    <row r="667" spans="1:7">
      <c r="A667" s="380">
        <v>18230891</v>
      </c>
      <c r="B667" s="380" t="s">
        <v>481</v>
      </c>
      <c r="C667" s="381">
        <v>36163528</v>
      </c>
      <c r="D667" s="380">
        <v>18230891</v>
      </c>
      <c r="E667" s="381">
        <v>18230891</v>
      </c>
      <c r="G667" s="381"/>
    </row>
    <row r="668" spans="1:7">
      <c r="A668" s="380">
        <v>18230881</v>
      </c>
      <c r="B668" s="380" t="s">
        <v>85</v>
      </c>
      <c r="C668" s="381">
        <v>-30270096</v>
      </c>
      <c r="D668" s="380">
        <v>18230881</v>
      </c>
      <c r="E668" s="380">
        <v>18230881</v>
      </c>
      <c r="G668" s="381"/>
    </row>
    <row r="669" spans="1:7">
      <c r="A669" s="380">
        <v>18230871</v>
      </c>
      <c r="B669" s="380" t="s">
        <v>84</v>
      </c>
      <c r="C669" s="381">
        <v>30270096</v>
      </c>
      <c r="D669" s="380">
        <v>18230871</v>
      </c>
      <c r="E669" s="380">
        <v>18230871</v>
      </c>
    </row>
    <row r="670" spans="1:7">
      <c r="A670" s="380">
        <v>18230861</v>
      </c>
      <c r="B670" s="380" t="s">
        <v>614</v>
      </c>
      <c r="C670" s="381">
        <v>1764924</v>
      </c>
      <c r="D670" s="380">
        <v>18230861</v>
      </c>
      <c r="E670" s="380">
        <v>18230861</v>
      </c>
    </row>
    <row r="671" spans="1:7">
      <c r="A671" s="380">
        <v>18230851</v>
      </c>
      <c r="B671" s="380" t="s">
        <v>613</v>
      </c>
      <c r="C671" s="381">
        <v>-1764924</v>
      </c>
      <c r="D671" s="380">
        <v>18230851</v>
      </c>
      <c r="E671" s="381">
        <v>18230851</v>
      </c>
      <c r="G671" s="381"/>
    </row>
    <row r="672" spans="1:7">
      <c r="A672" s="380">
        <v>18230841</v>
      </c>
      <c r="B672" s="380" t="s">
        <v>377</v>
      </c>
      <c r="C672" s="381">
        <v>30212669</v>
      </c>
      <c r="D672" s="380">
        <v>18230841</v>
      </c>
      <c r="E672" s="380">
        <v>18230841</v>
      </c>
      <c r="G672" s="381"/>
    </row>
    <row r="673" spans="1:7">
      <c r="A673" s="380">
        <v>18230831</v>
      </c>
      <c r="B673" s="380" t="s">
        <v>798</v>
      </c>
      <c r="C673" s="381">
        <v>-30212669</v>
      </c>
      <c r="D673" s="380">
        <v>18230831</v>
      </c>
      <c r="E673" s="381">
        <v>18230831</v>
      </c>
      <c r="G673" s="381"/>
    </row>
    <row r="674" spans="1:7">
      <c r="A674" s="380">
        <v>18230821</v>
      </c>
      <c r="B674" s="380" t="s">
        <v>902</v>
      </c>
      <c r="C674" s="381">
        <v>671033</v>
      </c>
      <c r="D674" s="380">
        <v>18230821</v>
      </c>
      <c r="E674" s="381">
        <v>18230821</v>
      </c>
      <c r="G674" s="381"/>
    </row>
    <row r="675" spans="1:7">
      <c r="A675" s="380">
        <v>18230811</v>
      </c>
      <c r="B675" s="380" t="s">
        <v>901</v>
      </c>
      <c r="C675" s="381">
        <v>-671033</v>
      </c>
      <c r="D675" s="380">
        <v>18230811</v>
      </c>
      <c r="E675" s="380">
        <v>18230811</v>
      </c>
      <c r="G675" s="381"/>
    </row>
    <row r="676" spans="1:7">
      <c r="A676" s="380">
        <v>18230791</v>
      </c>
      <c r="B676" s="380" t="s">
        <v>182</v>
      </c>
      <c r="C676" s="381">
        <v>3858376</v>
      </c>
      <c r="D676" s="380">
        <v>18230791</v>
      </c>
      <c r="E676" s="381">
        <v>18230791</v>
      </c>
      <c r="G676" s="381"/>
    </row>
    <row r="677" spans="1:7">
      <c r="A677" s="380">
        <v>18230781</v>
      </c>
      <c r="B677" s="380" t="s">
        <v>410</v>
      </c>
      <c r="C677" s="381">
        <v>-3097833</v>
      </c>
      <c r="D677" s="380">
        <v>18230781</v>
      </c>
      <c r="E677" s="381">
        <v>18230781</v>
      </c>
      <c r="G677" s="381"/>
    </row>
    <row r="678" spans="1:7">
      <c r="A678" s="380">
        <v>18230771</v>
      </c>
      <c r="B678" s="380" t="s">
        <v>464</v>
      </c>
      <c r="C678" s="381">
        <v>3097833</v>
      </c>
      <c r="D678" s="380">
        <v>18230771</v>
      </c>
      <c r="E678" s="381">
        <v>18230771</v>
      </c>
      <c r="G678" s="381"/>
    </row>
    <row r="679" spans="1:7">
      <c r="A679" s="380">
        <v>18230761</v>
      </c>
      <c r="B679" s="380" t="s">
        <v>133</v>
      </c>
      <c r="C679" s="381">
        <v>12375488</v>
      </c>
      <c r="D679" s="380">
        <v>18230761</v>
      </c>
      <c r="E679" s="381">
        <v>18230761</v>
      </c>
      <c r="G679" s="381"/>
    </row>
    <row r="680" spans="1:7">
      <c r="A680" s="380">
        <v>18230751</v>
      </c>
      <c r="B680" s="380" t="s">
        <v>132</v>
      </c>
      <c r="C680" s="381">
        <v>-12375488</v>
      </c>
      <c r="D680" s="380">
        <v>18230751</v>
      </c>
      <c r="E680" s="381">
        <v>18230751</v>
      </c>
      <c r="G680" s="381"/>
    </row>
    <row r="681" spans="1:7">
      <c r="A681" s="380">
        <v>18230741</v>
      </c>
      <c r="B681" s="380" t="s">
        <v>110</v>
      </c>
      <c r="C681" s="381">
        <v>-9957561</v>
      </c>
      <c r="D681" s="380">
        <v>18230741</v>
      </c>
      <c r="E681" s="381">
        <v>18230741</v>
      </c>
      <c r="G681" s="381"/>
    </row>
    <row r="682" spans="1:7">
      <c r="A682" s="380">
        <v>18230731</v>
      </c>
      <c r="B682" s="380" t="s">
        <v>984</v>
      </c>
      <c r="C682" s="381">
        <v>9957561</v>
      </c>
      <c r="D682" s="380">
        <v>18230731</v>
      </c>
      <c r="E682" s="381">
        <v>18230731</v>
      </c>
    </row>
    <row r="683" spans="1:7">
      <c r="A683" s="380">
        <v>18230721</v>
      </c>
      <c r="B683" s="380" t="s">
        <v>524</v>
      </c>
      <c r="C683" s="381">
        <v>-29551324</v>
      </c>
      <c r="D683" s="380">
        <v>18230721</v>
      </c>
      <c r="E683" s="381">
        <v>18230721</v>
      </c>
      <c r="G683" s="381"/>
    </row>
    <row r="684" spans="1:7">
      <c r="A684" s="380">
        <v>18230711</v>
      </c>
      <c r="B684" s="380" t="s">
        <v>523</v>
      </c>
      <c r="C684" s="381">
        <v>29551324</v>
      </c>
      <c r="D684" s="380">
        <v>18230711</v>
      </c>
      <c r="E684" s="381">
        <v>18230711</v>
      </c>
      <c r="G684" s="381"/>
    </row>
    <row r="685" spans="1:7">
      <c r="A685" s="380">
        <v>18230691</v>
      </c>
      <c r="B685" s="380" t="s">
        <v>697</v>
      </c>
      <c r="C685" s="381">
        <v>-474402.14</v>
      </c>
      <c r="D685" s="380">
        <v>18230691</v>
      </c>
      <c r="E685" s="381">
        <v>18230691</v>
      </c>
      <c r="G685" s="381"/>
    </row>
    <row r="686" spans="1:7">
      <c r="A686" s="380">
        <v>18230631</v>
      </c>
      <c r="B686" s="380" t="s">
        <v>1032</v>
      </c>
      <c r="C686" s="381">
        <v>76697885.700000003</v>
      </c>
      <c r="D686" s="380">
        <v>18230631</v>
      </c>
      <c r="E686" s="380">
        <v>18230631</v>
      </c>
      <c r="G686" s="381"/>
    </row>
    <row r="687" spans="1:7">
      <c r="A687" s="380">
        <v>18230621</v>
      </c>
      <c r="B687" s="380" t="s">
        <v>694</v>
      </c>
      <c r="C687" s="381">
        <v>-83858030.170000002</v>
      </c>
      <c r="D687" s="380">
        <v>18230621</v>
      </c>
      <c r="E687" s="381">
        <v>18230621</v>
      </c>
    </row>
    <row r="688" spans="1:7">
      <c r="A688" s="380">
        <v>18230401</v>
      </c>
      <c r="B688" s="380" t="s">
        <v>1368</v>
      </c>
      <c r="C688" s="381">
        <v>13262.01</v>
      </c>
      <c r="D688" s="380">
        <v>18230401</v>
      </c>
      <c r="E688" s="381">
        <v>18230401</v>
      </c>
      <c r="G688" s="381"/>
    </row>
    <row r="689" spans="1:7">
      <c r="A689" s="380">
        <v>18230351</v>
      </c>
      <c r="B689" s="380" t="s">
        <v>102</v>
      </c>
      <c r="C689" s="381">
        <v>118134427.15000001</v>
      </c>
      <c r="D689" s="380">
        <v>18230351</v>
      </c>
      <c r="E689" s="381">
        <v>18230351</v>
      </c>
    </row>
    <row r="690" spans="1:7">
      <c r="A690" s="380">
        <v>18230311</v>
      </c>
      <c r="B690" s="380" t="s">
        <v>850</v>
      </c>
      <c r="C690" s="381">
        <v>30000</v>
      </c>
      <c r="D690" s="380">
        <v>18230311</v>
      </c>
      <c r="E690" s="380">
        <v>18230311</v>
      </c>
      <c r="G690" s="381"/>
    </row>
    <row r="691" spans="1:7">
      <c r="A691" s="380">
        <v>18230291</v>
      </c>
      <c r="B691" s="380" t="s">
        <v>820</v>
      </c>
      <c r="C691" s="381">
        <v>-1828298</v>
      </c>
      <c r="D691" s="380">
        <v>18230291</v>
      </c>
      <c r="E691" s="380">
        <v>18230291</v>
      </c>
    </row>
    <row r="692" spans="1:7">
      <c r="A692" s="380">
        <v>18230281</v>
      </c>
      <c r="B692" s="380" t="s">
        <v>62</v>
      </c>
      <c r="C692" s="381">
        <v>1828298</v>
      </c>
      <c r="D692" s="380">
        <v>18230281</v>
      </c>
      <c r="E692" s="381">
        <v>18230281</v>
      </c>
    </row>
    <row r="693" spans="1:7">
      <c r="A693" s="380">
        <v>18230081</v>
      </c>
      <c r="B693" s="380" t="s">
        <v>497</v>
      </c>
      <c r="C693" s="381">
        <v>-105404232.98999999</v>
      </c>
      <c r="D693" s="380">
        <v>18230081</v>
      </c>
      <c r="E693" s="381">
        <v>18230081</v>
      </c>
    </row>
    <row r="694" spans="1:7">
      <c r="A694" s="380">
        <v>18230071</v>
      </c>
      <c r="B694" s="380" t="s">
        <v>515</v>
      </c>
      <c r="C694" s="381">
        <v>113632921</v>
      </c>
      <c r="D694" s="380">
        <v>18230071</v>
      </c>
      <c r="E694" s="381">
        <v>18230071</v>
      </c>
    </row>
    <row r="695" spans="1:7">
      <c r="A695" s="380">
        <v>18230061</v>
      </c>
      <c r="B695" s="380" t="s">
        <v>330</v>
      </c>
      <c r="C695" s="381">
        <v>1293315</v>
      </c>
      <c r="D695" s="380">
        <v>18230061</v>
      </c>
      <c r="E695" s="381">
        <v>18230061</v>
      </c>
    </row>
    <row r="696" spans="1:7">
      <c r="A696" s="380">
        <v>18230051</v>
      </c>
      <c r="B696" s="380" t="s">
        <v>386</v>
      </c>
      <c r="C696" s="381">
        <v>-16237632.130000001</v>
      </c>
      <c r="D696" s="380">
        <v>18230051</v>
      </c>
      <c r="E696" s="381">
        <v>18230051</v>
      </c>
    </row>
    <row r="697" spans="1:7">
      <c r="A697" s="380">
        <v>18230042</v>
      </c>
      <c r="B697" s="380" t="s">
        <v>911</v>
      </c>
      <c r="C697" s="381">
        <v>-8776519.5600000005</v>
      </c>
      <c r="D697" s="380">
        <v>18230042</v>
      </c>
      <c r="E697" s="381">
        <v>18230042</v>
      </c>
    </row>
    <row r="698" spans="1:7">
      <c r="A698" s="380">
        <v>18230041</v>
      </c>
      <c r="B698" s="380" t="s">
        <v>385</v>
      </c>
      <c r="C698" s="381">
        <v>21589277</v>
      </c>
      <c r="D698" s="380">
        <v>18230041</v>
      </c>
      <c r="E698" s="381">
        <v>18230041</v>
      </c>
    </row>
    <row r="699" spans="1:7">
      <c r="A699" s="380">
        <v>18230032</v>
      </c>
      <c r="B699" s="380" t="s">
        <v>436</v>
      </c>
      <c r="C699" s="381">
        <v>13702640.07</v>
      </c>
      <c r="D699" s="380">
        <v>18230032</v>
      </c>
      <c r="E699" s="381">
        <v>18230032</v>
      </c>
    </row>
    <row r="700" spans="1:7">
      <c r="A700" s="380">
        <v>18230031</v>
      </c>
      <c r="B700" s="380" t="s">
        <v>680</v>
      </c>
      <c r="C700" s="381">
        <v>53302534.539999999</v>
      </c>
      <c r="D700" s="380">
        <v>18230031</v>
      </c>
      <c r="E700" s="381">
        <v>18230031</v>
      </c>
    </row>
    <row r="701" spans="1:7">
      <c r="A701" s="380">
        <v>18230021</v>
      </c>
      <c r="B701" s="380" t="s">
        <v>301</v>
      </c>
      <c r="C701" s="381">
        <v>114959924.83</v>
      </c>
      <c r="D701" s="380">
        <v>18230021</v>
      </c>
      <c r="E701" s="381">
        <v>18230021</v>
      </c>
    </row>
    <row r="702" spans="1:7">
      <c r="A702" s="380">
        <v>18230002</v>
      </c>
      <c r="B702" s="380" t="s">
        <v>0</v>
      </c>
      <c r="C702" s="381">
        <v>583510.79</v>
      </c>
      <c r="D702" s="380">
        <v>18230002</v>
      </c>
      <c r="E702" s="381">
        <v>18230002</v>
      </c>
    </row>
    <row r="703" spans="1:7">
      <c r="A703" s="380">
        <v>18220101</v>
      </c>
      <c r="B703" s="380" t="s">
        <v>1953</v>
      </c>
      <c r="C703" s="381">
        <v>13671755.869999999</v>
      </c>
      <c r="D703" s="380">
        <v>18220101</v>
      </c>
      <c r="E703" s="381">
        <v>18220101</v>
      </c>
    </row>
    <row r="704" spans="1:7">
      <c r="A704" s="380">
        <v>18220091</v>
      </c>
      <c r="B704" s="380" t="s">
        <v>1343</v>
      </c>
      <c r="C704" s="381">
        <v>442324.67</v>
      </c>
      <c r="D704" s="380">
        <v>18220091</v>
      </c>
      <c r="E704" s="381">
        <v>18220091</v>
      </c>
    </row>
    <row r="705" spans="1:7">
      <c r="A705" s="380">
        <v>18220061</v>
      </c>
      <c r="B705" s="380" t="s">
        <v>777</v>
      </c>
      <c r="C705" s="381">
        <v>-30211680.609999999</v>
      </c>
      <c r="D705" s="380">
        <v>18220061</v>
      </c>
      <c r="E705" s="381">
        <v>18220061</v>
      </c>
      <c r="G705" s="381"/>
    </row>
    <row r="706" spans="1:7">
      <c r="A706" s="380">
        <v>18220041</v>
      </c>
      <c r="B706" s="380" t="s">
        <v>678</v>
      </c>
      <c r="C706" s="381">
        <v>-16628559.74</v>
      </c>
      <c r="D706" s="380">
        <v>18220041</v>
      </c>
      <c r="E706" s="380">
        <v>18220041</v>
      </c>
      <c r="G706" s="381"/>
    </row>
    <row r="707" spans="1:7">
      <c r="A707" s="380">
        <v>18220031</v>
      </c>
      <c r="B707" s="380" t="s">
        <v>113</v>
      </c>
      <c r="C707" s="381">
        <v>-18818583.699999999</v>
      </c>
      <c r="D707" s="380">
        <v>18220031</v>
      </c>
      <c r="E707" s="380">
        <v>18220031</v>
      </c>
      <c r="G707" s="381"/>
    </row>
    <row r="708" spans="1:7">
      <c r="A708" s="380">
        <v>18220021</v>
      </c>
      <c r="B708" s="380" t="s">
        <v>592</v>
      </c>
      <c r="C708" s="381">
        <v>743111.53</v>
      </c>
      <c r="D708" s="380">
        <v>18220021</v>
      </c>
      <c r="E708" s="381">
        <v>18220021</v>
      </c>
      <c r="G708" s="381"/>
    </row>
    <row r="709" spans="1:7">
      <c r="A709" s="380">
        <v>18220011</v>
      </c>
      <c r="B709" s="380" t="s">
        <v>235</v>
      </c>
      <c r="C709" s="381">
        <v>65708856.939999998</v>
      </c>
      <c r="D709" s="380">
        <v>18220011</v>
      </c>
      <c r="E709" s="381">
        <v>18220011</v>
      </c>
      <c r="G709" s="381"/>
    </row>
    <row r="710" spans="1:7">
      <c r="A710" s="380">
        <v>18210301</v>
      </c>
      <c r="B710" s="380" t="s">
        <v>1940</v>
      </c>
      <c r="C710" s="381">
        <v>18117876.870000001</v>
      </c>
      <c r="D710" s="380">
        <v>18210301</v>
      </c>
      <c r="E710" s="381">
        <v>18210301</v>
      </c>
      <c r="G710" s="381"/>
    </row>
    <row r="711" spans="1:7">
      <c r="A711" s="380">
        <v>18210291</v>
      </c>
      <c r="B711" s="380" t="s">
        <v>1421</v>
      </c>
      <c r="C711" s="381">
        <v>8741131.7699999996</v>
      </c>
      <c r="D711" s="380">
        <v>18210291</v>
      </c>
      <c r="E711" s="381">
        <v>18210291</v>
      </c>
      <c r="G711" s="381"/>
    </row>
    <row r="712" spans="1:7">
      <c r="A712" s="380">
        <v>18210281</v>
      </c>
      <c r="B712" s="380" t="s">
        <v>1353</v>
      </c>
      <c r="C712" s="381">
        <v>60295490.299999997</v>
      </c>
      <c r="D712" s="380">
        <v>18210281</v>
      </c>
      <c r="E712" s="381">
        <v>18210281</v>
      </c>
      <c r="G712" s="381"/>
    </row>
    <row r="713" spans="1:7">
      <c r="A713" s="380">
        <v>18210261</v>
      </c>
      <c r="B713" s="380" t="s">
        <v>1196</v>
      </c>
      <c r="C713" s="381">
        <v>50185.88</v>
      </c>
      <c r="D713" s="380">
        <v>18210261</v>
      </c>
      <c r="E713" s="380">
        <v>18210261</v>
      </c>
      <c r="G713" s="381"/>
    </row>
    <row r="714" spans="1:7">
      <c r="A714" s="380">
        <v>18210231</v>
      </c>
      <c r="B714" s="380" t="s">
        <v>960</v>
      </c>
      <c r="C714" s="381">
        <v>29184273</v>
      </c>
      <c r="D714" s="380">
        <v>18210231</v>
      </c>
      <c r="E714" s="380">
        <v>18210231</v>
      </c>
    </row>
    <row r="715" spans="1:7">
      <c r="A715" s="380">
        <v>18101143</v>
      </c>
      <c r="B715" s="380" t="s">
        <v>1221</v>
      </c>
      <c r="C715" s="381">
        <v>2676642.31</v>
      </c>
      <c r="D715" s="380">
        <v>18101143</v>
      </c>
      <c r="E715" s="380">
        <v>18101143</v>
      </c>
    </row>
    <row r="716" spans="1:7">
      <c r="A716" s="380">
        <v>18101133</v>
      </c>
      <c r="B716" s="380" t="s">
        <v>1157</v>
      </c>
      <c r="C716" s="381">
        <v>2184873.64</v>
      </c>
      <c r="D716" s="380">
        <v>18101133</v>
      </c>
      <c r="E716" s="381">
        <v>18101133</v>
      </c>
      <c r="G716" s="381"/>
    </row>
    <row r="717" spans="1:7">
      <c r="A717" s="380">
        <v>18101123</v>
      </c>
      <c r="B717" s="380" t="s">
        <v>1156</v>
      </c>
      <c r="C717" s="381">
        <v>2820990.81</v>
      </c>
      <c r="D717" s="380">
        <v>18101123</v>
      </c>
      <c r="E717" s="381">
        <v>18101123</v>
      </c>
      <c r="G717" s="381"/>
    </row>
    <row r="718" spans="1:7">
      <c r="A718" s="380">
        <v>18101113</v>
      </c>
      <c r="B718" s="380" t="s">
        <v>886</v>
      </c>
      <c r="C718" s="381">
        <v>2908690.51</v>
      </c>
      <c r="D718" s="380">
        <v>18101113</v>
      </c>
      <c r="E718" s="381">
        <v>18101113</v>
      </c>
      <c r="G718" s="381"/>
    </row>
    <row r="719" spans="1:7">
      <c r="A719" s="380">
        <v>18101093</v>
      </c>
      <c r="B719" s="380" t="s">
        <v>508</v>
      </c>
      <c r="C719" s="381">
        <v>602497.07999999996</v>
      </c>
      <c r="D719" s="380">
        <v>18101093</v>
      </c>
      <c r="E719" s="381">
        <v>18101093</v>
      </c>
      <c r="G719" s="381"/>
    </row>
    <row r="720" spans="1:7">
      <c r="A720" s="380">
        <v>18101083</v>
      </c>
      <c r="B720" s="380" t="s">
        <v>507</v>
      </c>
      <c r="C720" s="381">
        <v>782022.27</v>
      </c>
      <c r="D720" s="380">
        <v>18101083</v>
      </c>
      <c r="E720" s="381">
        <v>18101083</v>
      </c>
      <c r="G720" s="381"/>
    </row>
    <row r="721" spans="1:7">
      <c r="A721" s="380">
        <v>18101053</v>
      </c>
      <c r="B721" s="380" t="s">
        <v>1037</v>
      </c>
      <c r="C721" s="381">
        <v>976553.78</v>
      </c>
      <c r="D721" s="380">
        <v>18101053</v>
      </c>
      <c r="E721" s="381">
        <v>18101053</v>
      </c>
      <c r="G721" s="381"/>
    </row>
    <row r="722" spans="1:7">
      <c r="A722" s="380">
        <v>18101033</v>
      </c>
      <c r="B722" s="380" t="s">
        <v>656</v>
      </c>
      <c r="C722" s="381">
        <v>2110701.5099999998</v>
      </c>
      <c r="D722" s="380">
        <v>18101033</v>
      </c>
      <c r="E722" s="381">
        <v>18101033</v>
      </c>
      <c r="G722" s="381"/>
    </row>
    <row r="723" spans="1:7">
      <c r="A723" s="380">
        <v>18101023</v>
      </c>
      <c r="B723" s="380" t="s">
        <v>567</v>
      </c>
      <c r="C723" s="381">
        <v>1802809.4</v>
      </c>
      <c r="D723" s="380">
        <v>18101023</v>
      </c>
      <c r="E723" s="381">
        <v>18101023</v>
      </c>
      <c r="G723" s="381"/>
    </row>
    <row r="724" spans="1:7">
      <c r="A724" s="380">
        <v>18100993</v>
      </c>
      <c r="B724" s="380" t="s">
        <v>980</v>
      </c>
      <c r="C724" s="381">
        <v>70615.09</v>
      </c>
      <c r="D724" s="380">
        <v>18100993</v>
      </c>
      <c r="E724" s="381">
        <v>18100993</v>
      </c>
      <c r="G724" s="381"/>
    </row>
    <row r="725" spans="1:7">
      <c r="A725" s="380">
        <v>18100973</v>
      </c>
      <c r="B725" s="380" t="s">
        <v>83</v>
      </c>
      <c r="C725" s="381">
        <v>228684.1</v>
      </c>
      <c r="D725" s="380">
        <v>18100973</v>
      </c>
      <c r="E725" s="381">
        <v>18100973</v>
      </c>
      <c r="G725" s="381"/>
    </row>
    <row r="726" spans="1:7">
      <c r="A726" s="380">
        <v>18100933</v>
      </c>
      <c r="B726" s="380" t="s">
        <v>1320</v>
      </c>
      <c r="C726" s="381">
        <v>469461.06</v>
      </c>
      <c r="D726" s="380">
        <v>18100933</v>
      </c>
      <c r="E726" s="381">
        <v>18100933</v>
      </c>
      <c r="G726" s="381"/>
    </row>
    <row r="727" spans="1:7">
      <c r="A727" s="380">
        <v>18100923</v>
      </c>
      <c r="B727" s="380" t="s">
        <v>1319</v>
      </c>
      <c r="C727" s="381">
        <v>2312830.2799999998</v>
      </c>
      <c r="D727" s="380">
        <v>18100923</v>
      </c>
      <c r="E727" s="381">
        <v>18100923</v>
      </c>
      <c r="G727" s="381"/>
    </row>
    <row r="728" spans="1:7">
      <c r="A728" s="380">
        <v>18100673</v>
      </c>
      <c r="B728" s="380" t="s">
        <v>1575</v>
      </c>
      <c r="C728" s="381">
        <v>1849456.8</v>
      </c>
      <c r="D728" s="380">
        <v>18100673</v>
      </c>
      <c r="E728" s="381">
        <v>18100673</v>
      </c>
      <c r="G728" s="381"/>
    </row>
    <row r="729" spans="1:7">
      <c r="A729" s="380">
        <v>18100663</v>
      </c>
      <c r="B729" s="380" t="s">
        <v>1573</v>
      </c>
      <c r="C729" s="381">
        <v>1039478.51</v>
      </c>
      <c r="D729" s="380">
        <v>18100663</v>
      </c>
      <c r="E729" s="381">
        <v>18100663</v>
      </c>
      <c r="G729" s="381"/>
    </row>
    <row r="730" spans="1:7">
      <c r="A730" s="380">
        <v>18100493</v>
      </c>
      <c r="B730" s="380" t="s">
        <v>347</v>
      </c>
      <c r="C730" s="381">
        <v>446478.47</v>
      </c>
      <c r="D730" s="380">
        <v>18100493</v>
      </c>
      <c r="E730" s="381">
        <v>18100493</v>
      </c>
      <c r="G730" s="381"/>
    </row>
    <row r="731" spans="1:7">
      <c r="A731" s="380">
        <v>18100473</v>
      </c>
      <c r="B731" s="380" t="s">
        <v>659</v>
      </c>
      <c r="C731" s="381">
        <v>1289991</v>
      </c>
      <c r="D731" s="380">
        <v>18100473</v>
      </c>
      <c r="E731" s="381">
        <v>18100473</v>
      </c>
      <c r="G731" s="381"/>
    </row>
    <row r="732" spans="1:7">
      <c r="A732" s="380">
        <v>18100233</v>
      </c>
      <c r="B732" s="380" t="s">
        <v>1660</v>
      </c>
      <c r="C732" s="381">
        <v>223656.77</v>
      </c>
      <c r="D732" s="380">
        <v>18100233</v>
      </c>
      <c r="E732" s="381">
        <v>18100233</v>
      </c>
      <c r="G732" s="381"/>
    </row>
    <row r="733" spans="1:7">
      <c r="A733" s="380">
        <v>18100223</v>
      </c>
      <c r="B733" s="380" t="s">
        <v>1659</v>
      </c>
      <c r="C733" s="381">
        <v>1323456.1599999999</v>
      </c>
      <c r="D733" s="380">
        <v>18100223</v>
      </c>
      <c r="E733" s="381">
        <v>18100223</v>
      </c>
      <c r="G733" s="381"/>
    </row>
    <row r="734" spans="1:7">
      <c r="A734" s="380">
        <v>18100203</v>
      </c>
      <c r="B734" s="380" t="s">
        <v>1031</v>
      </c>
      <c r="C734" s="381">
        <v>1660842.8</v>
      </c>
      <c r="D734" s="380">
        <v>18100203</v>
      </c>
      <c r="E734" s="381">
        <v>18100203</v>
      </c>
      <c r="G734" s="381"/>
    </row>
    <row r="735" spans="1:7">
      <c r="A735" s="380">
        <v>18100093</v>
      </c>
      <c r="B735" s="380" t="s">
        <v>105</v>
      </c>
      <c r="C735" s="381">
        <v>51478.9</v>
      </c>
      <c r="D735" s="380">
        <v>18100093</v>
      </c>
      <c r="E735" s="381">
        <v>18100093</v>
      </c>
    </row>
    <row r="736" spans="1:7">
      <c r="A736" s="380">
        <v>18100003</v>
      </c>
      <c r="B736" s="380" t="s">
        <v>501</v>
      </c>
      <c r="C736" s="381">
        <v>332224.56</v>
      </c>
      <c r="D736" s="380">
        <v>18100003</v>
      </c>
      <c r="E736" s="381">
        <v>18100003</v>
      </c>
    </row>
    <row r="737" spans="1:7">
      <c r="A737" s="380">
        <v>17500012</v>
      </c>
      <c r="B737" s="380" t="s">
        <v>1480</v>
      </c>
      <c r="C737" s="381">
        <v>1802911.68</v>
      </c>
      <c r="D737" s="380">
        <v>17500012</v>
      </c>
      <c r="E737" s="381">
        <v>17500012</v>
      </c>
      <c r="G737" s="381"/>
    </row>
    <row r="738" spans="1:7">
      <c r="A738" s="380">
        <v>17500011</v>
      </c>
      <c r="B738" s="380" t="s">
        <v>1479</v>
      </c>
      <c r="C738" s="381">
        <v>1606123.33</v>
      </c>
      <c r="D738" s="380">
        <v>17500011</v>
      </c>
      <c r="E738" s="381">
        <v>17500011</v>
      </c>
      <c r="G738" s="381"/>
    </row>
    <row r="739" spans="1:7">
      <c r="A739" s="380">
        <v>17500002</v>
      </c>
      <c r="B739" s="380" t="s">
        <v>1478</v>
      </c>
      <c r="C739" s="381">
        <v>11802557.699999999</v>
      </c>
      <c r="D739" s="380">
        <v>17500002</v>
      </c>
      <c r="E739" s="381">
        <v>17500002</v>
      </c>
      <c r="G739" s="381"/>
    </row>
    <row r="740" spans="1:7">
      <c r="A740" s="380">
        <v>17500001</v>
      </c>
      <c r="B740" s="380" t="s">
        <v>1477</v>
      </c>
      <c r="C740" s="381">
        <v>2680792.13</v>
      </c>
      <c r="D740" s="380">
        <v>17500001</v>
      </c>
      <c r="E740" s="381">
        <v>17500001</v>
      </c>
      <c r="G740" s="381"/>
    </row>
    <row r="741" spans="1:7">
      <c r="A741" s="380">
        <v>17300002</v>
      </c>
      <c r="B741" s="380" t="s">
        <v>932</v>
      </c>
      <c r="C741" s="381">
        <v>49170464.289999999</v>
      </c>
      <c r="D741" s="380">
        <v>17300002</v>
      </c>
      <c r="E741" s="380">
        <v>17300002</v>
      </c>
      <c r="G741" s="381"/>
    </row>
    <row r="742" spans="1:7">
      <c r="A742" s="380">
        <v>17300001</v>
      </c>
      <c r="B742" s="380" t="s">
        <v>1393</v>
      </c>
      <c r="C742" s="381">
        <v>101515012.26000001</v>
      </c>
      <c r="D742" s="380">
        <v>17300001</v>
      </c>
      <c r="E742" s="380">
        <v>17300001</v>
      </c>
      <c r="G742" s="381"/>
    </row>
    <row r="743" spans="1:7">
      <c r="A743" s="380">
        <v>16504043</v>
      </c>
      <c r="B743" s="380" t="s">
        <v>1938</v>
      </c>
      <c r="C743" s="381">
        <v>138700</v>
      </c>
      <c r="D743" s="380">
        <v>16504043</v>
      </c>
      <c r="E743" s="381">
        <v>16504043</v>
      </c>
      <c r="G743" s="381"/>
    </row>
    <row r="744" spans="1:7">
      <c r="A744" s="380">
        <v>16504033</v>
      </c>
      <c r="B744" s="380" t="s">
        <v>1767</v>
      </c>
      <c r="C744" s="381">
        <v>145000</v>
      </c>
      <c r="D744" s="380">
        <v>16504033</v>
      </c>
      <c r="E744" s="381">
        <v>16504033</v>
      </c>
      <c r="G744" s="381"/>
    </row>
    <row r="745" spans="1:7">
      <c r="A745" s="380">
        <v>16504013</v>
      </c>
      <c r="B745" s="380" t="s">
        <v>1789</v>
      </c>
      <c r="C745" s="381">
        <v>73403.12</v>
      </c>
      <c r="D745" s="380">
        <v>16504013</v>
      </c>
      <c r="E745" s="381">
        <v>16504013</v>
      </c>
      <c r="G745" s="381"/>
    </row>
    <row r="746" spans="1:7">
      <c r="A746" s="380">
        <v>16504003</v>
      </c>
      <c r="B746" s="380" t="s">
        <v>1730</v>
      </c>
      <c r="C746" s="381">
        <v>39602.5</v>
      </c>
      <c r="D746" s="380">
        <v>16504003</v>
      </c>
      <c r="E746" s="381">
        <v>16504003</v>
      </c>
    </row>
    <row r="747" spans="1:7">
      <c r="A747" s="380">
        <v>16502123</v>
      </c>
      <c r="B747" s="380" t="s">
        <v>1985</v>
      </c>
      <c r="C747" s="381">
        <v>72274.289999999994</v>
      </c>
      <c r="D747" s="380">
        <v>16502123</v>
      </c>
      <c r="E747" s="381">
        <v>16502123</v>
      </c>
    </row>
    <row r="748" spans="1:7">
      <c r="A748" s="380">
        <v>16502113</v>
      </c>
      <c r="B748" s="380" t="s">
        <v>1911</v>
      </c>
      <c r="C748" s="381">
        <v>41917.99</v>
      </c>
      <c r="D748" s="380">
        <v>16502113</v>
      </c>
      <c r="E748" s="381">
        <v>16502113</v>
      </c>
      <c r="G748" s="381"/>
    </row>
    <row r="749" spans="1:7">
      <c r="A749" s="380">
        <v>16502103</v>
      </c>
      <c r="B749" s="380" t="s">
        <v>1895</v>
      </c>
      <c r="C749" s="381">
        <v>39080.550000000003</v>
      </c>
      <c r="D749" s="380">
        <v>16502103</v>
      </c>
      <c r="E749" s="381">
        <v>16502103</v>
      </c>
    </row>
    <row r="750" spans="1:7">
      <c r="A750" s="380">
        <v>16502093</v>
      </c>
      <c r="B750" s="380" t="s">
        <v>1886</v>
      </c>
      <c r="C750" s="381">
        <v>9037.61</v>
      </c>
      <c r="D750" s="380">
        <v>16502093</v>
      </c>
      <c r="E750" s="381">
        <v>16502093</v>
      </c>
      <c r="G750" s="381"/>
    </row>
    <row r="751" spans="1:7">
      <c r="A751" s="380">
        <v>16502083</v>
      </c>
      <c r="B751" s="380" t="s">
        <v>1852</v>
      </c>
      <c r="C751" s="381">
        <v>29409.19</v>
      </c>
      <c r="D751" s="380">
        <v>16502083</v>
      </c>
      <c r="E751" s="381">
        <v>16502083</v>
      </c>
      <c r="G751" s="381"/>
    </row>
    <row r="752" spans="1:7">
      <c r="A752" s="380">
        <v>16502063</v>
      </c>
      <c r="B752" s="380" t="s">
        <v>1830</v>
      </c>
      <c r="C752" s="381">
        <v>143831.13</v>
      </c>
      <c r="D752" s="380">
        <v>16502063</v>
      </c>
      <c r="E752" s="381">
        <v>16502063</v>
      </c>
      <c r="G752" s="381"/>
    </row>
    <row r="753" spans="1:7">
      <c r="A753" s="380">
        <v>16502053</v>
      </c>
      <c r="B753" s="380" t="s">
        <v>1811</v>
      </c>
      <c r="C753" s="381">
        <v>84152.57</v>
      </c>
      <c r="D753" s="380">
        <v>16502053</v>
      </c>
      <c r="E753" s="381">
        <v>16502053</v>
      </c>
      <c r="G753" s="381"/>
    </row>
    <row r="754" spans="1:7">
      <c r="A754" s="380">
        <v>16502033</v>
      </c>
      <c r="B754" s="380" t="s">
        <v>1766</v>
      </c>
      <c r="C754" s="381">
        <v>60000</v>
      </c>
      <c r="D754" s="380">
        <v>16502033</v>
      </c>
      <c r="E754" s="381">
        <v>16502033</v>
      </c>
    </row>
    <row r="755" spans="1:7">
      <c r="A755" s="380">
        <v>16502023</v>
      </c>
      <c r="B755" s="380" t="s">
        <v>1725</v>
      </c>
      <c r="C755" s="381">
        <v>69141.52</v>
      </c>
      <c r="D755" s="380">
        <v>16502023</v>
      </c>
      <c r="E755" s="381">
        <v>16502023</v>
      </c>
    </row>
    <row r="756" spans="1:7">
      <c r="A756" s="380">
        <v>16502013</v>
      </c>
      <c r="B756" s="380" t="s">
        <v>1788</v>
      </c>
      <c r="C756" s="381">
        <v>97870.74</v>
      </c>
      <c r="D756" s="380">
        <v>16502013</v>
      </c>
      <c r="E756" s="381">
        <v>16502013</v>
      </c>
      <c r="G756" s="381"/>
    </row>
    <row r="757" spans="1:7">
      <c r="A757" s="380">
        <v>16502003</v>
      </c>
      <c r="B757" s="380" t="s">
        <v>1707</v>
      </c>
      <c r="C757" s="381">
        <v>5991.83</v>
      </c>
      <c r="D757" s="380">
        <v>16502003</v>
      </c>
      <c r="E757" s="381">
        <v>16502003</v>
      </c>
      <c r="G757" s="381"/>
    </row>
    <row r="758" spans="1:7">
      <c r="A758" s="380">
        <v>16501103</v>
      </c>
      <c r="B758" s="380" t="s">
        <v>1704</v>
      </c>
      <c r="C758" s="381">
        <v>46732.18</v>
      </c>
      <c r="D758" s="380">
        <v>16501103</v>
      </c>
      <c r="E758" s="381">
        <v>16501103</v>
      </c>
      <c r="G758" s="381"/>
    </row>
    <row r="759" spans="1:7">
      <c r="A759" s="380">
        <v>16501083</v>
      </c>
      <c r="B759" s="380" t="s">
        <v>1529</v>
      </c>
      <c r="C759" s="381">
        <v>29851.17</v>
      </c>
      <c r="D759" s="380">
        <v>16501083</v>
      </c>
      <c r="E759" s="381">
        <v>16501083</v>
      </c>
    </row>
    <row r="760" spans="1:7">
      <c r="A760" s="380">
        <v>16501051</v>
      </c>
      <c r="B760" s="380" t="s">
        <v>1532</v>
      </c>
      <c r="C760" s="381">
        <v>245013.84</v>
      </c>
      <c r="D760" s="380">
        <v>16501051</v>
      </c>
      <c r="E760" s="380">
        <v>16501051</v>
      </c>
    </row>
    <row r="761" spans="1:7">
      <c r="A761" s="380">
        <v>16501013</v>
      </c>
      <c r="B761" s="380" t="s">
        <v>1990</v>
      </c>
      <c r="C761" s="380">
        <v>0</v>
      </c>
      <c r="D761" s="380">
        <v>16501013</v>
      </c>
      <c r="E761" s="380">
        <v>16501013</v>
      </c>
      <c r="G761" s="381"/>
    </row>
    <row r="762" spans="1:7">
      <c r="A762" s="380">
        <v>16501003</v>
      </c>
      <c r="B762" s="380" t="s">
        <v>647</v>
      </c>
      <c r="C762" s="381">
        <v>37070</v>
      </c>
      <c r="D762" s="380">
        <v>16501003</v>
      </c>
      <c r="E762" s="381">
        <v>16501003</v>
      </c>
    </row>
    <row r="763" spans="1:7">
      <c r="A763" s="380">
        <v>16500911</v>
      </c>
      <c r="B763" s="380" t="s">
        <v>1523</v>
      </c>
      <c r="C763" s="381">
        <v>242949</v>
      </c>
      <c r="D763" s="380">
        <v>16500911</v>
      </c>
      <c r="E763" s="381">
        <v>16500911</v>
      </c>
    </row>
    <row r="764" spans="1:7">
      <c r="A764" s="380">
        <v>16500901</v>
      </c>
      <c r="B764" s="380" t="s">
        <v>1356</v>
      </c>
      <c r="C764" s="381">
        <v>628342.56999999995</v>
      </c>
      <c r="D764" s="380">
        <v>16500901</v>
      </c>
      <c r="E764" s="381">
        <v>16500901</v>
      </c>
      <c r="G764" s="381"/>
    </row>
    <row r="765" spans="1:7">
      <c r="A765" s="380">
        <v>16500893</v>
      </c>
      <c r="B765" s="380" t="s">
        <v>1454</v>
      </c>
      <c r="C765" s="381">
        <v>56844.12</v>
      </c>
      <c r="D765" s="380">
        <v>16500893</v>
      </c>
      <c r="E765" s="381">
        <v>16500893</v>
      </c>
      <c r="G765" s="381"/>
    </row>
    <row r="766" spans="1:7">
      <c r="A766" s="380">
        <v>16500881</v>
      </c>
      <c r="B766" s="380" t="s">
        <v>1098</v>
      </c>
      <c r="C766" s="381">
        <v>625000</v>
      </c>
      <c r="D766" s="380">
        <v>16500881</v>
      </c>
      <c r="E766" s="380">
        <v>16500881</v>
      </c>
    </row>
    <row r="767" spans="1:7">
      <c r="A767" s="380">
        <v>16500783</v>
      </c>
      <c r="B767" s="380" t="s">
        <v>1466</v>
      </c>
      <c r="C767" s="381">
        <v>60090.39</v>
      </c>
      <c r="D767" s="380">
        <v>16500783</v>
      </c>
      <c r="E767" s="381">
        <v>16500783</v>
      </c>
      <c r="G767" s="381"/>
    </row>
    <row r="768" spans="1:7">
      <c r="A768" s="380">
        <v>16500763</v>
      </c>
      <c r="B768" s="380" t="s">
        <v>1720</v>
      </c>
      <c r="C768" s="381">
        <v>161852.26999999999</v>
      </c>
      <c r="D768" s="380">
        <v>16500763</v>
      </c>
      <c r="E768" s="381">
        <v>16500763</v>
      </c>
      <c r="G768" s="381"/>
    </row>
    <row r="769" spans="1:7">
      <c r="A769" s="380">
        <v>16500753</v>
      </c>
      <c r="B769" s="380" t="s">
        <v>1232</v>
      </c>
      <c r="C769" s="381">
        <v>185354.88</v>
      </c>
      <c r="D769" s="380">
        <v>16500753</v>
      </c>
      <c r="E769" s="381">
        <v>16500753</v>
      </c>
      <c r="G769" s="381"/>
    </row>
    <row r="770" spans="1:7">
      <c r="A770" s="380">
        <v>16500743</v>
      </c>
      <c r="B770" s="380" t="s">
        <v>1231</v>
      </c>
      <c r="C770" s="381">
        <v>33056.589999999997</v>
      </c>
      <c r="D770" s="380">
        <v>16500743</v>
      </c>
      <c r="E770" s="380">
        <v>16500743</v>
      </c>
      <c r="G770" s="381"/>
    </row>
    <row r="771" spans="1:7">
      <c r="A771" s="380">
        <v>16500741</v>
      </c>
      <c r="B771" s="380" t="s">
        <v>716</v>
      </c>
      <c r="C771" s="381">
        <v>1494481.1</v>
      </c>
      <c r="D771" s="380">
        <v>16500741</v>
      </c>
      <c r="E771" s="380">
        <v>16500741</v>
      </c>
      <c r="G771" s="381"/>
    </row>
    <row r="772" spans="1:7">
      <c r="A772" s="380">
        <v>16500731</v>
      </c>
      <c r="B772" s="380" t="s">
        <v>715</v>
      </c>
      <c r="C772" s="381">
        <v>1332915.57</v>
      </c>
      <c r="D772" s="380">
        <v>16500731</v>
      </c>
      <c r="E772" s="381">
        <v>16500731</v>
      </c>
      <c r="G772" s="381"/>
    </row>
    <row r="773" spans="1:7">
      <c r="A773" s="380">
        <v>16500703</v>
      </c>
      <c r="B773" s="380" t="s">
        <v>1229</v>
      </c>
      <c r="C773" s="381">
        <v>6055.09</v>
      </c>
      <c r="D773" s="380">
        <v>16500703</v>
      </c>
      <c r="E773" s="381">
        <v>16500703</v>
      </c>
      <c r="G773" s="381"/>
    </row>
    <row r="774" spans="1:7">
      <c r="A774" s="380">
        <v>16500693</v>
      </c>
      <c r="B774" s="380" t="s">
        <v>1212</v>
      </c>
      <c r="C774" s="381">
        <v>356906.38</v>
      </c>
      <c r="D774" s="380">
        <v>16500693</v>
      </c>
      <c r="E774" s="381">
        <v>16500693</v>
      </c>
      <c r="G774" s="381"/>
    </row>
    <row r="775" spans="1:7">
      <c r="A775" s="380">
        <v>16500683</v>
      </c>
      <c r="B775" s="380" t="s">
        <v>1706</v>
      </c>
      <c r="C775" s="381">
        <v>15330</v>
      </c>
      <c r="D775" s="380">
        <v>16500683</v>
      </c>
      <c r="E775" s="381">
        <v>16500683</v>
      </c>
    </row>
    <row r="776" spans="1:7">
      <c r="A776" s="380">
        <v>16500681</v>
      </c>
      <c r="B776" s="380" t="s">
        <v>466</v>
      </c>
      <c r="C776" s="381">
        <v>39834.78</v>
      </c>
      <c r="D776" s="380">
        <v>16500681</v>
      </c>
      <c r="E776" s="381">
        <v>16500681</v>
      </c>
    </row>
    <row r="777" spans="1:7">
      <c r="A777" s="380">
        <v>16500673</v>
      </c>
      <c r="B777" s="380" t="s">
        <v>1364</v>
      </c>
      <c r="C777" s="381">
        <v>187974.05</v>
      </c>
      <c r="D777" s="380">
        <v>16500673</v>
      </c>
      <c r="E777" s="380">
        <v>16500673</v>
      </c>
      <c r="G777" s="381"/>
    </row>
    <row r="778" spans="1:7">
      <c r="A778" s="380">
        <v>16500671</v>
      </c>
      <c r="B778" s="380" t="s">
        <v>229</v>
      </c>
      <c r="C778" s="381">
        <v>1987474.46</v>
      </c>
      <c r="D778" s="380">
        <v>16500671</v>
      </c>
      <c r="E778" s="381">
        <v>16500671</v>
      </c>
      <c r="G778" s="381"/>
    </row>
    <row r="779" spans="1:7">
      <c r="A779" s="380">
        <v>16500661</v>
      </c>
      <c r="B779" s="380" t="s">
        <v>228</v>
      </c>
      <c r="C779" s="381">
        <v>1837404.38</v>
      </c>
      <c r="D779" s="380">
        <v>16500661</v>
      </c>
      <c r="E779" s="381">
        <v>16500661</v>
      </c>
      <c r="G779" s="381"/>
    </row>
    <row r="780" spans="1:7">
      <c r="A780" s="380">
        <v>16500651</v>
      </c>
      <c r="B780" s="380" t="s">
        <v>227</v>
      </c>
      <c r="C780" s="381">
        <v>849299.34</v>
      </c>
      <c r="D780" s="380">
        <v>16500651</v>
      </c>
      <c r="E780" s="380">
        <v>16500651</v>
      </c>
      <c r="G780" s="381"/>
    </row>
    <row r="781" spans="1:7">
      <c r="A781" s="380">
        <v>16500643</v>
      </c>
      <c r="B781" s="380" t="s">
        <v>1938</v>
      </c>
      <c r="C781" s="381">
        <v>87600</v>
      </c>
      <c r="D781" s="380">
        <v>16500643</v>
      </c>
      <c r="E781" s="380">
        <v>16500643</v>
      </c>
      <c r="G781" s="381"/>
    </row>
    <row r="782" spans="1:7">
      <c r="A782" s="380">
        <v>16500633</v>
      </c>
      <c r="B782" s="380" t="s">
        <v>1164</v>
      </c>
      <c r="C782" s="381">
        <v>841739.06</v>
      </c>
      <c r="D782" s="380">
        <v>16500633</v>
      </c>
      <c r="E782" s="381">
        <v>16500633</v>
      </c>
      <c r="G782" s="381"/>
    </row>
    <row r="783" spans="1:7">
      <c r="A783" s="380">
        <v>16500623</v>
      </c>
      <c r="B783" s="380" t="s">
        <v>260</v>
      </c>
      <c r="C783" s="380">
        <v>0</v>
      </c>
      <c r="D783" s="380">
        <v>16500623</v>
      </c>
      <c r="E783" s="381">
        <v>16500623</v>
      </c>
      <c r="G783" s="381"/>
    </row>
    <row r="784" spans="1:7">
      <c r="A784" s="380">
        <v>16500622</v>
      </c>
      <c r="B784" s="380" t="s">
        <v>998</v>
      </c>
      <c r="C784" s="381">
        <v>73211.66</v>
      </c>
      <c r="D784" s="380">
        <v>16500622</v>
      </c>
      <c r="E784" s="381">
        <v>16500622</v>
      </c>
      <c r="G784" s="381"/>
    </row>
    <row r="785" spans="1:7">
      <c r="A785" s="380">
        <v>16500612</v>
      </c>
      <c r="B785" s="380" t="s">
        <v>550</v>
      </c>
      <c r="C785" s="381">
        <v>374883.32</v>
      </c>
      <c r="D785" s="380">
        <v>16500612</v>
      </c>
      <c r="E785" s="381">
        <v>16500612</v>
      </c>
      <c r="G785" s="381"/>
    </row>
    <row r="786" spans="1:7">
      <c r="A786" s="380">
        <v>16500611</v>
      </c>
      <c r="B786" s="380" t="s">
        <v>381</v>
      </c>
      <c r="C786" s="381">
        <v>597774.18000000005</v>
      </c>
      <c r="D786" s="380">
        <v>16500611</v>
      </c>
      <c r="E786" s="380">
        <v>16500611</v>
      </c>
    </row>
    <row r="787" spans="1:7">
      <c r="A787" s="380">
        <v>16500601</v>
      </c>
      <c r="B787" s="380" t="s">
        <v>465</v>
      </c>
      <c r="C787" s="381">
        <v>756659.31</v>
      </c>
      <c r="D787" s="380">
        <v>16500601</v>
      </c>
      <c r="E787" s="380">
        <v>16500601</v>
      </c>
    </row>
    <row r="788" spans="1:7">
      <c r="A788" s="380">
        <v>16500591</v>
      </c>
      <c r="B788" s="380" t="s">
        <v>480</v>
      </c>
      <c r="C788" s="381">
        <v>177139.5</v>
      </c>
      <c r="D788" s="380">
        <v>16500591</v>
      </c>
      <c r="E788" s="381">
        <v>16500591</v>
      </c>
      <c r="G788" s="381"/>
    </row>
    <row r="789" spans="1:7">
      <c r="A789" s="380">
        <v>16500563</v>
      </c>
      <c r="B789" s="380" t="s">
        <v>81</v>
      </c>
      <c r="C789" s="381">
        <v>121697.77</v>
      </c>
      <c r="D789" s="380">
        <v>16500563</v>
      </c>
      <c r="E789" s="381">
        <v>16500563</v>
      </c>
      <c r="G789" s="381"/>
    </row>
    <row r="790" spans="1:7">
      <c r="A790" s="380">
        <v>16500553</v>
      </c>
      <c r="B790" s="380" t="s">
        <v>819</v>
      </c>
      <c r="C790" s="380">
        <v>397.5</v>
      </c>
      <c r="D790" s="380">
        <v>16500553</v>
      </c>
      <c r="E790" s="381">
        <v>16500553</v>
      </c>
      <c r="G790" s="381"/>
    </row>
    <row r="791" spans="1:7">
      <c r="A791" s="380">
        <v>16500532</v>
      </c>
      <c r="B791" s="380" t="s">
        <v>1667</v>
      </c>
      <c r="C791" s="381">
        <v>2862052.5</v>
      </c>
      <c r="D791" s="380">
        <v>16500532</v>
      </c>
      <c r="E791" s="381">
        <v>16500532</v>
      </c>
      <c r="G791" s="381"/>
    </row>
    <row r="792" spans="1:7">
      <c r="A792" s="380">
        <v>16500443</v>
      </c>
      <c r="B792" s="380" t="s">
        <v>1350</v>
      </c>
      <c r="C792" s="381">
        <v>262598.11</v>
      </c>
      <c r="D792" s="380">
        <v>16500443</v>
      </c>
      <c r="E792" s="381">
        <v>16500443</v>
      </c>
      <c r="G792" s="381"/>
    </row>
    <row r="793" spans="1:7">
      <c r="A793" s="380">
        <v>16500433</v>
      </c>
      <c r="B793" s="380" t="s">
        <v>1349</v>
      </c>
      <c r="C793" s="381">
        <v>284427.76</v>
      </c>
      <c r="D793" s="380">
        <v>16500433</v>
      </c>
      <c r="E793" s="381">
        <v>16500433</v>
      </c>
      <c r="G793" s="381"/>
    </row>
    <row r="794" spans="1:7">
      <c r="A794" s="380">
        <v>16500413</v>
      </c>
      <c r="B794" s="380" t="s">
        <v>1574</v>
      </c>
      <c r="C794" s="381">
        <v>371781.7</v>
      </c>
      <c r="D794" s="380">
        <v>16500413</v>
      </c>
      <c r="E794" s="381">
        <v>16500413</v>
      </c>
    </row>
    <row r="795" spans="1:7">
      <c r="A795" s="380">
        <v>16500383</v>
      </c>
      <c r="B795" s="380" t="s">
        <v>1162</v>
      </c>
      <c r="C795" s="381">
        <v>759847.06</v>
      </c>
      <c r="D795" s="380">
        <v>16500383</v>
      </c>
      <c r="E795" s="381">
        <v>16500383</v>
      </c>
    </row>
    <row r="796" spans="1:7">
      <c r="A796" s="380">
        <v>16500373</v>
      </c>
      <c r="B796" s="380" t="s">
        <v>230</v>
      </c>
      <c r="C796" s="380">
        <v>0</v>
      </c>
      <c r="D796" s="380">
        <v>16500373</v>
      </c>
      <c r="E796" s="381">
        <v>16500373</v>
      </c>
      <c r="G796" s="381"/>
    </row>
    <row r="797" spans="1:7">
      <c r="A797" s="380">
        <v>16500333</v>
      </c>
      <c r="B797" s="380" t="s">
        <v>579</v>
      </c>
      <c r="C797" s="381">
        <v>1073.31</v>
      </c>
      <c r="D797" s="380">
        <v>16500333</v>
      </c>
      <c r="E797" s="381">
        <v>16500333</v>
      </c>
      <c r="G797" s="381"/>
    </row>
    <row r="798" spans="1:7">
      <c r="A798" s="380">
        <v>16500251</v>
      </c>
      <c r="B798" s="380" t="s">
        <v>1531</v>
      </c>
      <c r="C798" s="381">
        <v>29895.62</v>
      </c>
      <c r="D798" s="380">
        <v>16500251</v>
      </c>
      <c r="E798" s="381">
        <v>16500251</v>
      </c>
      <c r="G798" s="381"/>
    </row>
    <row r="799" spans="1:7">
      <c r="A799" s="380">
        <v>16500183</v>
      </c>
      <c r="B799" s="380" t="s">
        <v>1594</v>
      </c>
      <c r="C799" s="381">
        <v>12252.19</v>
      </c>
      <c r="D799" s="380">
        <v>16500183</v>
      </c>
      <c r="E799" s="381">
        <v>16500183</v>
      </c>
      <c r="G799" s="381"/>
    </row>
    <row r="800" spans="1:7">
      <c r="A800" s="380">
        <v>16500173</v>
      </c>
      <c r="B800" s="380" t="s">
        <v>1583</v>
      </c>
      <c r="C800" s="380">
        <v>0</v>
      </c>
      <c r="D800" s="380">
        <v>16500173</v>
      </c>
      <c r="E800" s="381">
        <v>16500173</v>
      </c>
      <c r="G800" s="381"/>
    </row>
    <row r="801" spans="1:7">
      <c r="A801" s="380">
        <v>16500153</v>
      </c>
      <c r="B801" s="380" t="s">
        <v>1361</v>
      </c>
      <c r="C801" s="381">
        <v>19958.060000000001</v>
      </c>
      <c r="D801" s="380">
        <v>16500153</v>
      </c>
      <c r="E801" s="381">
        <v>16500153</v>
      </c>
      <c r="G801" s="381"/>
    </row>
    <row r="802" spans="1:7">
      <c r="A802" s="380">
        <v>16500143</v>
      </c>
      <c r="B802" s="380" t="s">
        <v>1403</v>
      </c>
      <c r="C802" s="381">
        <v>98402.95</v>
      </c>
      <c r="D802" s="380">
        <v>16500143</v>
      </c>
      <c r="E802" s="381">
        <v>16500143</v>
      </c>
      <c r="G802" s="381"/>
    </row>
    <row r="803" spans="1:7">
      <c r="A803" s="380">
        <v>16500123</v>
      </c>
      <c r="B803" s="380" t="s">
        <v>366</v>
      </c>
      <c r="C803" s="381">
        <v>1014950.94</v>
      </c>
      <c r="D803" s="380">
        <v>16500123</v>
      </c>
      <c r="E803" s="381">
        <v>16500123</v>
      </c>
    </row>
    <row r="804" spans="1:7">
      <c r="A804" s="380">
        <v>16500103</v>
      </c>
      <c r="B804" s="380" t="s">
        <v>165</v>
      </c>
      <c r="C804" s="381">
        <v>20000</v>
      </c>
      <c r="D804" s="380">
        <v>16500103</v>
      </c>
      <c r="E804" s="381">
        <v>16500103</v>
      </c>
      <c r="G804" s="381"/>
    </row>
    <row r="805" spans="1:7">
      <c r="A805" s="380">
        <v>16500083</v>
      </c>
      <c r="B805" s="380" t="s">
        <v>193</v>
      </c>
      <c r="C805" s="381">
        <v>299700.75</v>
      </c>
      <c r="D805" s="380">
        <v>16500083</v>
      </c>
      <c r="E805" s="381">
        <v>16500083</v>
      </c>
      <c r="G805" s="381"/>
    </row>
    <row r="806" spans="1:7">
      <c r="A806" s="380">
        <v>16500071</v>
      </c>
      <c r="B806" s="380" t="s">
        <v>1452</v>
      </c>
      <c r="C806" s="381">
        <v>127136.11</v>
      </c>
      <c r="D806" s="380">
        <v>16500071</v>
      </c>
      <c r="E806" s="381">
        <v>16500071</v>
      </c>
      <c r="G806" s="381"/>
    </row>
    <row r="807" spans="1:7">
      <c r="A807" s="380">
        <v>16500063</v>
      </c>
      <c r="B807" s="380" t="s">
        <v>1034</v>
      </c>
      <c r="C807" s="381">
        <v>329804.24</v>
      </c>
      <c r="D807" s="380">
        <v>16500063</v>
      </c>
      <c r="E807" s="381">
        <v>16500063</v>
      </c>
      <c r="G807" s="381"/>
    </row>
    <row r="808" spans="1:7">
      <c r="A808" s="380">
        <v>16500013</v>
      </c>
      <c r="B808" s="380" t="s">
        <v>294</v>
      </c>
      <c r="C808" s="381">
        <v>3192139.13</v>
      </c>
      <c r="D808" s="380">
        <v>16500013</v>
      </c>
      <c r="E808" s="381">
        <v>16500013</v>
      </c>
    </row>
    <row r="809" spans="1:7">
      <c r="A809" s="380">
        <v>16420012</v>
      </c>
      <c r="B809" s="380" t="s">
        <v>38</v>
      </c>
      <c r="C809" s="381">
        <v>56111.03</v>
      </c>
      <c r="D809" s="380">
        <v>16420012</v>
      </c>
      <c r="E809" s="381">
        <v>16420012</v>
      </c>
      <c r="G809" s="381"/>
    </row>
    <row r="810" spans="1:7">
      <c r="A810" s="380">
        <v>16420002</v>
      </c>
      <c r="B810" s="380" t="s">
        <v>293</v>
      </c>
      <c r="C810" s="381">
        <v>576201.30000000005</v>
      </c>
      <c r="D810" s="380">
        <v>16420002</v>
      </c>
      <c r="E810" s="381">
        <v>16420002</v>
      </c>
      <c r="G810" s="381"/>
    </row>
    <row r="811" spans="1:7">
      <c r="A811" s="380">
        <v>16410022</v>
      </c>
      <c r="B811" s="380" t="s">
        <v>138</v>
      </c>
      <c r="C811" s="381">
        <v>11347459.5</v>
      </c>
      <c r="D811" s="380">
        <v>16410022</v>
      </c>
      <c r="E811" s="381">
        <v>16410022</v>
      </c>
      <c r="G811" s="381"/>
    </row>
    <row r="812" spans="1:7">
      <c r="A812" s="380">
        <v>16410012</v>
      </c>
      <c r="B812" s="380" t="s">
        <v>396</v>
      </c>
      <c r="C812" s="381">
        <v>4712054.49</v>
      </c>
      <c r="D812" s="380">
        <v>16410012</v>
      </c>
      <c r="E812" s="381">
        <v>16410012</v>
      </c>
      <c r="G812" s="381"/>
    </row>
    <row r="813" spans="1:7">
      <c r="A813" s="380">
        <v>16410002</v>
      </c>
      <c r="B813" s="380" t="s">
        <v>679</v>
      </c>
      <c r="C813" s="381">
        <v>12624362.99</v>
      </c>
      <c r="D813" s="380">
        <v>16410002</v>
      </c>
      <c r="E813" s="381">
        <v>16410002</v>
      </c>
      <c r="G813" s="381"/>
    </row>
    <row r="814" spans="1:7">
      <c r="A814" s="380">
        <v>16300093</v>
      </c>
      <c r="B814" s="380" t="s">
        <v>637</v>
      </c>
      <c r="C814" s="381">
        <v>1118764.22</v>
      </c>
      <c r="D814" s="380">
        <v>16300093</v>
      </c>
      <c r="E814" s="381">
        <v>16300093</v>
      </c>
      <c r="G814" s="381"/>
    </row>
    <row r="815" spans="1:7">
      <c r="A815" s="380">
        <v>16300063</v>
      </c>
      <c r="B815" s="380" t="s">
        <v>663</v>
      </c>
      <c r="C815" s="381">
        <v>848709.36</v>
      </c>
      <c r="D815" s="380">
        <v>16300063</v>
      </c>
      <c r="E815" s="381">
        <v>16300063</v>
      </c>
      <c r="G815" s="381"/>
    </row>
    <row r="816" spans="1:7">
      <c r="A816" s="380">
        <v>16300023</v>
      </c>
      <c r="B816" s="380" t="s">
        <v>662</v>
      </c>
      <c r="C816" s="381">
        <v>3328234.46</v>
      </c>
      <c r="D816" s="380">
        <v>16300023</v>
      </c>
      <c r="E816" s="381">
        <v>16300023</v>
      </c>
      <c r="G816" s="381"/>
    </row>
    <row r="817" spans="1:7">
      <c r="A817" s="380">
        <v>15810001</v>
      </c>
      <c r="B817" s="380" t="s">
        <v>1965</v>
      </c>
      <c r="C817" s="381">
        <v>34267.199999999997</v>
      </c>
      <c r="D817" s="380">
        <v>15810001</v>
      </c>
      <c r="E817" s="381">
        <v>15810001</v>
      </c>
      <c r="G817" s="381"/>
    </row>
    <row r="818" spans="1:7">
      <c r="A818" s="380">
        <v>15600003</v>
      </c>
      <c r="B818" s="380" t="s">
        <v>1797</v>
      </c>
      <c r="C818" s="381">
        <v>176401.24</v>
      </c>
      <c r="D818" s="380">
        <v>15600003</v>
      </c>
      <c r="E818" s="381">
        <v>15600003</v>
      </c>
      <c r="G818" s="381"/>
    </row>
    <row r="819" spans="1:7">
      <c r="A819" s="380">
        <v>15400181</v>
      </c>
      <c r="B819" s="380" t="s">
        <v>1505</v>
      </c>
      <c r="C819" s="381">
        <v>3799941.29</v>
      </c>
      <c r="D819" s="380">
        <v>15400181</v>
      </c>
      <c r="E819" s="381">
        <v>15400181</v>
      </c>
    </row>
    <row r="820" spans="1:7">
      <c r="A820" s="380">
        <v>15400103</v>
      </c>
      <c r="B820" s="380" t="s">
        <v>638</v>
      </c>
      <c r="C820" s="381">
        <v>4630356.8600000003</v>
      </c>
      <c r="D820" s="380">
        <v>15400103</v>
      </c>
      <c r="E820" s="381">
        <v>15400103</v>
      </c>
      <c r="G820" s="381"/>
    </row>
    <row r="821" spans="1:7">
      <c r="A821" s="380">
        <v>15400102</v>
      </c>
      <c r="B821" s="380" t="s">
        <v>288</v>
      </c>
      <c r="C821" s="381">
        <v>6153450.9900000002</v>
      </c>
      <c r="D821" s="380">
        <v>15400102</v>
      </c>
      <c r="E821" s="381">
        <v>15400102</v>
      </c>
      <c r="G821" s="381"/>
    </row>
    <row r="822" spans="1:7">
      <c r="A822" s="380">
        <v>15400101</v>
      </c>
      <c r="B822" s="380" t="s">
        <v>287</v>
      </c>
      <c r="C822" s="381">
        <v>36619755.640000001</v>
      </c>
      <c r="D822" s="380">
        <v>15400101</v>
      </c>
      <c r="E822" s="381">
        <v>15400101</v>
      </c>
      <c r="G822" s="381"/>
    </row>
    <row r="823" spans="1:7">
      <c r="A823" s="380">
        <v>15400061</v>
      </c>
      <c r="B823" s="380" t="s">
        <v>636</v>
      </c>
      <c r="C823" s="381">
        <v>19511310.670000002</v>
      </c>
      <c r="D823" s="380">
        <v>15400061</v>
      </c>
      <c r="E823" s="381">
        <v>15400061</v>
      </c>
      <c r="G823" s="381"/>
    </row>
    <row r="824" spans="1:7">
      <c r="A824" s="380">
        <v>15400041</v>
      </c>
      <c r="B824" s="380" t="s">
        <v>470</v>
      </c>
      <c r="C824" s="381">
        <v>4060571.79</v>
      </c>
      <c r="D824" s="380">
        <v>15400041</v>
      </c>
      <c r="E824" s="380">
        <v>15400041</v>
      </c>
    </row>
    <row r="825" spans="1:7">
      <c r="A825" s="380">
        <v>15400033</v>
      </c>
      <c r="B825" s="380" t="s">
        <v>632</v>
      </c>
      <c r="C825" s="381">
        <v>-9599320.4100000001</v>
      </c>
      <c r="D825" s="380">
        <v>15400033</v>
      </c>
      <c r="E825" s="381">
        <v>15400033</v>
      </c>
    </row>
    <row r="826" spans="1:7">
      <c r="A826" s="380">
        <v>15400031</v>
      </c>
      <c r="B826" s="380" t="s">
        <v>600</v>
      </c>
      <c r="C826" s="381">
        <v>5327437.87</v>
      </c>
      <c r="D826" s="380">
        <v>15400031</v>
      </c>
      <c r="E826" s="381">
        <v>15400031</v>
      </c>
    </row>
    <row r="827" spans="1:7">
      <c r="A827" s="380">
        <v>15400023</v>
      </c>
      <c r="B827" s="380" t="s">
        <v>897</v>
      </c>
      <c r="C827" s="381">
        <v>9599320.4100000001</v>
      </c>
      <c r="D827" s="380">
        <v>15400023</v>
      </c>
      <c r="E827" s="381">
        <v>15400023</v>
      </c>
      <c r="G827" s="381"/>
    </row>
    <row r="828" spans="1:7">
      <c r="A828" s="380">
        <v>15111001</v>
      </c>
      <c r="B828" s="380" t="s">
        <v>696</v>
      </c>
      <c r="C828" s="381">
        <v>248718.36</v>
      </c>
      <c r="D828" s="380">
        <v>15111001</v>
      </c>
      <c r="E828" s="381">
        <v>15111001</v>
      </c>
      <c r="G828" s="381"/>
    </row>
    <row r="829" spans="1:7">
      <c r="A829" s="380">
        <v>15100271</v>
      </c>
      <c r="B829" s="380" t="s">
        <v>1535</v>
      </c>
      <c r="C829" s="381">
        <v>2779877.84</v>
      </c>
      <c r="D829" s="380">
        <v>15100271</v>
      </c>
      <c r="E829" s="381">
        <v>15100271</v>
      </c>
      <c r="G829" s="381"/>
    </row>
    <row r="830" spans="1:7">
      <c r="A830" s="380">
        <v>15100231</v>
      </c>
      <c r="B830" s="380" t="s">
        <v>738</v>
      </c>
      <c r="C830" s="380">
        <v>0</v>
      </c>
      <c r="D830" s="380">
        <v>15100231</v>
      </c>
      <c r="E830" s="381">
        <v>15100231</v>
      </c>
      <c r="G830" s="381"/>
    </row>
    <row r="831" spans="1:7">
      <c r="A831" s="380">
        <v>15100221</v>
      </c>
      <c r="B831" s="380" t="s">
        <v>737</v>
      </c>
      <c r="C831" s="381">
        <v>894538.95</v>
      </c>
      <c r="D831" s="380">
        <v>15100221</v>
      </c>
      <c r="E831" s="381">
        <v>15100221</v>
      </c>
      <c r="G831" s="381"/>
    </row>
    <row r="832" spans="1:7">
      <c r="A832" s="380">
        <v>15100211</v>
      </c>
      <c r="B832" s="380" t="s">
        <v>63</v>
      </c>
      <c r="C832" s="381">
        <v>-65486.59</v>
      </c>
      <c r="D832" s="380">
        <v>15100211</v>
      </c>
      <c r="E832" s="381">
        <v>15100211</v>
      </c>
      <c r="G832" s="381"/>
    </row>
    <row r="833" spans="1:7">
      <c r="A833" s="380">
        <v>15100181</v>
      </c>
      <c r="B833" s="380" t="s">
        <v>753</v>
      </c>
      <c r="C833" s="381">
        <v>143695.10999999999</v>
      </c>
      <c r="D833" s="380">
        <v>15100181</v>
      </c>
      <c r="E833" s="381">
        <v>15100181</v>
      </c>
      <c r="G833" s="381"/>
    </row>
    <row r="834" spans="1:7">
      <c r="A834" s="380">
        <v>15100122</v>
      </c>
      <c r="B834" s="380" t="s">
        <v>217</v>
      </c>
      <c r="C834" s="381">
        <v>296599.96000000002</v>
      </c>
      <c r="D834" s="380">
        <v>15100122</v>
      </c>
      <c r="E834" s="381">
        <v>15100122</v>
      </c>
    </row>
    <row r="835" spans="1:7">
      <c r="A835" s="380">
        <v>15100101</v>
      </c>
      <c r="B835" s="380" t="s">
        <v>90</v>
      </c>
      <c r="C835" s="381">
        <v>4636853.67</v>
      </c>
      <c r="D835" s="380">
        <v>15100101</v>
      </c>
      <c r="E835" s="381">
        <v>15100101</v>
      </c>
    </row>
    <row r="836" spans="1:7">
      <c r="A836" s="380">
        <v>15100091</v>
      </c>
      <c r="B836" s="380" t="s">
        <v>1189</v>
      </c>
      <c r="C836" s="381">
        <v>1780462.46</v>
      </c>
      <c r="D836" s="380">
        <v>15100091</v>
      </c>
      <c r="E836" s="381">
        <v>15100091</v>
      </c>
    </row>
    <row r="837" spans="1:7">
      <c r="A837" s="380">
        <v>15100081</v>
      </c>
      <c r="B837" s="380" t="s">
        <v>606</v>
      </c>
      <c r="C837" s="381">
        <v>1557880.78</v>
      </c>
      <c r="D837" s="380">
        <v>15100081</v>
      </c>
      <c r="E837" s="381">
        <v>15100081</v>
      </c>
    </row>
    <row r="838" spans="1:7">
      <c r="A838" s="380">
        <v>15100061</v>
      </c>
      <c r="B838" s="380" t="s">
        <v>462</v>
      </c>
      <c r="C838" s="381">
        <v>42068.97</v>
      </c>
      <c r="D838" s="380">
        <v>15100061</v>
      </c>
      <c r="E838" s="381">
        <v>15100061</v>
      </c>
    </row>
    <row r="839" spans="1:7">
      <c r="A839" s="380">
        <v>15100041</v>
      </c>
      <c r="B839" s="380" t="s">
        <v>605</v>
      </c>
      <c r="C839" s="381">
        <v>349093.99</v>
      </c>
      <c r="D839" s="380">
        <v>15100041</v>
      </c>
      <c r="E839" s="381">
        <v>15100041</v>
      </c>
      <c r="G839" s="381"/>
    </row>
    <row r="840" spans="1:7">
      <c r="A840" s="380">
        <v>15100031</v>
      </c>
      <c r="B840" s="380" t="s">
        <v>9</v>
      </c>
      <c r="C840" s="381">
        <v>2668279.9900000002</v>
      </c>
      <c r="D840" s="380">
        <v>15100031</v>
      </c>
      <c r="E840" s="381">
        <v>15100031</v>
      </c>
      <c r="G840" s="381"/>
    </row>
    <row r="841" spans="1:7">
      <c r="A841" s="380">
        <v>15100021</v>
      </c>
      <c r="B841" s="380" t="s">
        <v>112</v>
      </c>
      <c r="C841" s="381">
        <v>3213588.56</v>
      </c>
      <c r="D841" s="380">
        <v>15100021</v>
      </c>
      <c r="E841" s="381">
        <v>15100021</v>
      </c>
    </row>
    <row r="842" spans="1:7">
      <c r="A842" s="380">
        <v>14600000</v>
      </c>
      <c r="B842" s="380" t="s">
        <v>95</v>
      </c>
      <c r="C842" s="381">
        <v>652543.68000000005</v>
      </c>
      <c r="D842" s="380">
        <v>14600000</v>
      </c>
      <c r="E842" s="381">
        <v>14600000</v>
      </c>
      <c r="G842" s="381"/>
    </row>
    <row r="843" spans="1:7">
      <c r="A843" s="380">
        <v>14400353</v>
      </c>
      <c r="B843" s="380" t="s">
        <v>1617</v>
      </c>
      <c r="C843" s="381">
        <v>-838968.44</v>
      </c>
      <c r="D843" s="380">
        <v>14400353</v>
      </c>
      <c r="E843" s="381">
        <v>14400353</v>
      </c>
      <c r="G843" s="381"/>
    </row>
    <row r="844" spans="1:7">
      <c r="A844" s="380">
        <v>14400343</v>
      </c>
      <c r="B844" s="380" t="s">
        <v>744</v>
      </c>
      <c r="C844" s="381">
        <v>-1428622.82</v>
      </c>
      <c r="D844" s="380">
        <v>14400343</v>
      </c>
      <c r="E844" s="381">
        <v>14400343</v>
      </c>
      <c r="G844" s="381"/>
    </row>
    <row r="845" spans="1:7">
      <c r="A845" s="380">
        <v>14400323</v>
      </c>
      <c r="B845" s="380" t="s">
        <v>1645</v>
      </c>
      <c r="C845" s="380">
        <v>-618.70000000000005</v>
      </c>
      <c r="D845" s="380">
        <v>14400323</v>
      </c>
      <c r="E845" s="381">
        <v>14400323</v>
      </c>
      <c r="G845" s="381"/>
    </row>
    <row r="846" spans="1:7">
      <c r="A846" s="380">
        <v>14400313</v>
      </c>
      <c r="B846" s="380" t="s">
        <v>1644</v>
      </c>
      <c r="C846" s="381">
        <v>-12551.96</v>
      </c>
      <c r="D846" s="380">
        <v>14400313</v>
      </c>
      <c r="E846" s="381">
        <v>14400313</v>
      </c>
    </row>
    <row r="847" spans="1:7">
      <c r="A847" s="380">
        <v>14400312</v>
      </c>
      <c r="B847" s="380" t="s">
        <v>1616</v>
      </c>
      <c r="C847" s="381">
        <v>-1367543.87</v>
      </c>
      <c r="D847" s="380">
        <v>14400312</v>
      </c>
      <c r="E847" s="381">
        <v>14400312</v>
      </c>
    </row>
    <row r="848" spans="1:7">
      <c r="A848" s="380">
        <v>14400311</v>
      </c>
      <c r="B848" s="380" t="s">
        <v>1615</v>
      </c>
      <c r="C848" s="381">
        <v>-3988426.53</v>
      </c>
      <c r="D848" s="380">
        <v>14400311</v>
      </c>
      <c r="E848" s="381">
        <v>14400311</v>
      </c>
      <c r="G848" s="381"/>
    </row>
    <row r="849" spans="1:7">
      <c r="A849" s="380">
        <v>14301041</v>
      </c>
      <c r="B849" s="380" t="s">
        <v>1792</v>
      </c>
      <c r="C849" s="381">
        <v>256512.88</v>
      </c>
      <c r="D849" s="380">
        <v>14301041</v>
      </c>
      <c r="E849" s="381">
        <v>14301041</v>
      </c>
      <c r="G849" s="381"/>
    </row>
    <row r="850" spans="1:7">
      <c r="A850" s="380">
        <v>14301033</v>
      </c>
      <c r="B850" s="380" t="s">
        <v>1734</v>
      </c>
      <c r="C850" s="381">
        <v>53744.12</v>
      </c>
      <c r="D850" s="380">
        <v>14301033</v>
      </c>
      <c r="E850" s="381">
        <v>14301033</v>
      </c>
      <c r="G850" s="381"/>
    </row>
    <row r="851" spans="1:7">
      <c r="A851" s="380">
        <v>14301022</v>
      </c>
      <c r="B851" s="380" t="s">
        <v>162</v>
      </c>
      <c r="C851" s="381">
        <v>5985175.9900000002</v>
      </c>
      <c r="D851" s="380">
        <v>14301022</v>
      </c>
      <c r="E851" s="381">
        <v>14301022</v>
      </c>
      <c r="G851" s="381"/>
    </row>
    <row r="852" spans="1:7">
      <c r="A852" s="380">
        <v>14300921</v>
      </c>
      <c r="B852" s="380" t="s">
        <v>446</v>
      </c>
      <c r="C852" s="381">
        <v>667342.82999999996</v>
      </c>
      <c r="D852" s="380">
        <v>14300921</v>
      </c>
      <c r="E852" s="381">
        <v>14300921</v>
      </c>
      <c r="G852" s="381"/>
    </row>
    <row r="853" spans="1:7">
      <c r="A853" s="380">
        <v>14300763</v>
      </c>
      <c r="B853" s="380" t="s">
        <v>1582</v>
      </c>
      <c r="C853" s="381">
        <v>1262575.3799999999</v>
      </c>
      <c r="D853" s="380">
        <v>14300763</v>
      </c>
      <c r="E853" s="381">
        <v>14300763</v>
      </c>
      <c r="G853" s="381"/>
    </row>
    <row r="854" spans="1:7">
      <c r="A854" s="380">
        <v>14300743</v>
      </c>
      <c r="B854" s="380" t="s">
        <v>1614</v>
      </c>
      <c r="C854" s="381">
        <v>838968.44</v>
      </c>
      <c r="D854" s="380">
        <v>14300743</v>
      </c>
      <c r="E854" s="381">
        <v>14300743</v>
      </c>
      <c r="G854" s="381"/>
    </row>
    <row r="855" spans="1:7">
      <c r="A855" s="380">
        <v>14300733</v>
      </c>
      <c r="B855" s="380" t="s">
        <v>1613</v>
      </c>
      <c r="C855" s="381">
        <v>14726543.77</v>
      </c>
      <c r="D855" s="380">
        <v>14300733</v>
      </c>
      <c r="E855" s="380">
        <v>14300733</v>
      </c>
      <c r="G855" s="381"/>
    </row>
    <row r="856" spans="1:7">
      <c r="A856" s="380">
        <v>14300713</v>
      </c>
      <c r="B856" s="380" t="s">
        <v>1612</v>
      </c>
      <c r="C856" s="381">
        <v>26829.31</v>
      </c>
      <c r="D856" s="380">
        <v>14300713</v>
      </c>
      <c r="E856" s="381">
        <v>14300713</v>
      </c>
      <c r="G856" s="381"/>
    </row>
    <row r="857" spans="1:7">
      <c r="A857" s="380">
        <v>14300703</v>
      </c>
      <c r="B857" s="380" t="s">
        <v>1611</v>
      </c>
      <c r="C857" s="381">
        <v>8642080.25</v>
      </c>
      <c r="D857" s="380">
        <v>14300703</v>
      </c>
      <c r="E857" s="381">
        <v>14300703</v>
      </c>
      <c r="G857" s="381"/>
    </row>
    <row r="858" spans="1:7">
      <c r="A858" s="380">
        <v>14300341</v>
      </c>
      <c r="B858" s="380" t="s">
        <v>1647</v>
      </c>
      <c r="C858" s="380">
        <v>-14.34</v>
      </c>
      <c r="D858" s="380">
        <v>14300341</v>
      </c>
      <c r="E858" s="381">
        <v>14300341</v>
      </c>
      <c r="G858" s="381"/>
    </row>
    <row r="859" spans="1:7">
      <c r="A859" s="380">
        <v>14300333</v>
      </c>
      <c r="B859" s="380" t="s">
        <v>461</v>
      </c>
      <c r="C859" s="381">
        <v>54524.22</v>
      </c>
      <c r="D859" s="380">
        <v>14300333</v>
      </c>
      <c r="E859" s="381">
        <v>14300333</v>
      </c>
      <c r="G859" s="381"/>
    </row>
    <row r="860" spans="1:7">
      <c r="A860" s="380">
        <v>14300261</v>
      </c>
      <c r="B860" s="380" t="s">
        <v>210</v>
      </c>
      <c r="C860" s="381">
        <v>4452787.0199999996</v>
      </c>
      <c r="D860" s="380">
        <v>14300261</v>
      </c>
      <c r="E860" s="381">
        <v>14300261</v>
      </c>
      <c r="G860" s="381"/>
    </row>
    <row r="861" spans="1:7">
      <c r="A861" s="380">
        <v>14300241</v>
      </c>
      <c r="B861" s="380" t="s">
        <v>1703</v>
      </c>
      <c r="C861" s="380">
        <v>0</v>
      </c>
      <c r="D861" s="380">
        <v>14300241</v>
      </c>
      <c r="E861" s="381">
        <v>14300241</v>
      </c>
      <c r="G861" s="381"/>
    </row>
    <row r="862" spans="1:7">
      <c r="A862" s="380">
        <v>14300171</v>
      </c>
      <c r="B862" s="380" t="s">
        <v>355</v>
      </c>
      <c r="C862" s="381">
        <v>21456461.219999999</v>
      </c>
      <c r="D862" s="380">
        <v>14300171</v>
      </c>
      <c r="E862" s="381">
        <v>14300171</v>
      </c>
      <c r="G862" s="381"/>
    </row>
    <row r="863" spans="1:7">
      <c r="A863" s="380">
        <v>14300151</v>
      </c>
      <c r="B863" s="380" t="s">
        <v>894</v>
      </c>
      <c r="C863" s="381">
        <v>966052.4</v>
      </c>
      <c r="D863" s="380">
        <v>14300151</v>
      </c>
      <c r="E863" s="381">
        <v>14300151</v>
      </c>
      <c r="G863" s="381"/>
    </row>
    <row r="864" spans="1:7">
      <c r="A864" s="380">
        <v>14300141</v>
      </c>
      <c r="B864" s="380" t="s">
        <v>893</v>
      </c>
      <c r="C864" s="381">
        <v>12091297.779999999</v>
      </c>
      <c r="D864" s="380">
        <v>14300141</v>
      </c>
      <c r="E864" s="381">
        <v>14300141</v>
      </c>
      <c r="G864" s="381"/>
    </row>
    <row r="865" spans="1:7">
      <c r="A865" s="380">
        <v>14300082</v>
      </c>
      <c r="B865" s="380" t="s">
        <v>1951</v>
      </c>
      <c r="C865" s="381">
        <v>282296.24</v>
      </c>
      <c r="D865" s="380">
        <v>14300082</v>
      </c>
      <c r="E865" s="380">
        <v>14300082</v>
      </c>
      <c r="G865" s="381"/>
    </row>
    <row r="866" spans="1:7">
      <c r="A866" s="380">
        <v>14300081</v>
      </c>
      <c r="B866" s="380" t="s">
        <v>226</v>
      </c>
      <c r="C866" s="381">
        <v>3553.63</v>
      </c>
      <c r="D866" s="380">
        <v>14300081</v>
      </c>
      <c r="E866" s="380">
        <v>14300081</v>
      </c>
      <c r="G866" s="381"/>
    </row>
    <row r="867" spans="1:7">
      <c r="A867" s="380">
        <v>14300072</v>
      </c>
      <c r="B867" s="380" t="s">
        <v>947</v>
      </c>
      <c r="C867" s="381">
        <v>116688.76</v>
      </c>
      <c r="D867" s="380">
        <v>14300072</v>
      </c>
      <c r="E867" s="380">
        <v>14300072</v>
      </c>
    </row>
    <row r="868" spans="1:7">
      <c r="A868" s="380">
        <v>14300062</v>
      </c>
      <c r="B868" s="380" t="s">
        <v>1391</v>
      </c>
      <c r="C868" s="381">
        <v>21587401.050000001</v>
      </c>
      <c r="D868" s="380">
        <v>14300062</v>
      </c>
      <c r="E868" s="381">
        <v>14300062</v>
      </c>
      <c r="G868" s="381"/>
    </row>
    <row r="869" spans="1:7">
      <c r="A869" s="380">
        <v>14200253</v>
      </c>
      <c r="B869" s="380" t="s">
        <v>1610</v>
      </c>
      <c r="C869" s="381">
        <v>-6129.16</v>
      </c>
      <c r="D869" s="380">
        <v>14200253</v>
      </c>
      <c r="E869" s="380">
        <v>14200253</v>
      </c>
    </row>
    <row r="870" spans="1:7">
      <c r="A870" s="380">
        <v>14200223</v>
      </c>
      <c r="B870" s="380" t="s">
        <v>1627</v>
      </c>
      <c r="C870" s="381">
        <v>22058.9</v>
      </c>
      <c r="D870" s="380">
        <v>14200223</v>
      </c>
      <c r="E870" s="381">
        <v>14200223</v>
      </c>
      <c r="G870" s="381"/>
    </row>
    <row r="871" spans="1:7">
      <c r="A871" s="380">
        <v>14200213</v>
      </c>
      <c r="B871" s="380" t="s">
        <v>1626</v>
      </c>
      <c r="C871" s="381">
        <v>-29728.05</v>
      </c>
      <c r="D871" s="380">
        <v>14200213</v>
      </c>
      <c r="E871" s="381">
        <v>14200213</v>
      </c>
      <c r="G871" s="381"/>
    </row>
    <row r="872" spans="1:7">
      <c r="A872" s="380">
        <v>14200203</v>
      </c>
      <c r="B872" s="380" t="s">
        <v>1609</v>
      </c>
      <c r="C872" s="381">
        <v>-17102543.84</v>
      </c>
      <c r="D872" s="380">
        <v>14200203</v>
      </c>
      <c r="E872" s="381">
        <v>14200203</v>
      </c>
    </row>
    <row r="873" spans="1:7">
      <c r="A873" s="380">
        <v>14200202</v>
      </c>
      <c r="B873" s="380" t="s">
        <v>1608</v>
      </c>
      <c r="C873" s="381">
        <v>95352978.079999998</v>
      </c>
      <c r="D873" s="380">
        <v>14200202</v>
      </c>
      <c r="E873" s="381">
        <v>14200202</v>
      </c>
    </row>
    <row r="874" spans="1:7">
      <c r="A874" s="380">
        <v>14200201</v>
      </c>
      <c r="B874" s="380" t="s">
        <v>1607</v>
      </c>
      <c r="C874" s="381">
        <v>154280322.88999999</v>
      </c>
      <c r="D874" s="380">
        <v>14200201</v>
      </c>
      <c r="E874" s="381">
        <v>14200201</v>
      </c>
    </row>
    <row r="875" spans="1:7">
      <c r="A875" s="380">
        <v>14200003</v>
      </c>
      <c r="B875" s="380" t="s">
        <v>142</v>
      </c>
      <c r="C875" s="380">
        <v>186.27</v>
      </c>
      <c r="D875" s="380">
        <v>14200003</v>
      </c>
      <c r="E875" s="381">
        <v>14200003</v>
      </c>
      <c r="G875" s="381"/>
    </row>
    <row r="876" spans="1:7">
      <c r="A876" s="380">
        <v>14100311</v>
      </c>
      <c r="B876" s="380" t="s">
        <v>885</v>
      </c>
      <c r="C876" s="381">
        <v>2138888.29</v>
      </c>
      <c r="D876" s="380">
        <v>14100311</v>
      </c>
      <c r="E876" s="381">
        <v>14100311</v>
      </c>
    </row>
    <row r="877" spans="1:7">
      <c r="A877" s="380">
        <v>13500201</v>
      </c>
      <c r="B877" s="380" t="s">
        <v>1498</v>
      </c>
      <c r="C877" s="381">
        <v>405997.37</v>
      </c>
      <c r="D877" s="380">
        <v>13500201</v>
      </c>
      <c r="E877" s="381">
        <v>13500201</v>
      </c>
      <c r="G877" s="381"/>
    </row>
    <row r="878" spans="1:7">
      <c r="A878" s="380">
        <v>13500192</v>
      </c>
      <c r="B878" s="380" t="s">
        <v>1332</v>
      </c>
      <c r="C878" s="381">
        <v>6000</v>
      </c>
      <c r="D878" s="380">
        <v>13500192</v>
      </c>
      <c r="E878" s="381">
        <v>13500192</v>
      </c>
    </row>
    <row r="879" spans="1:7">
      <c r="A879" s="380">
        <v>13500183</v>
      </c>
      <c r="B879" s="380" t="s">
        <v>1210</v>
      </c>
      <c r="C879" s="381">
        <v>100000</v>
      </c>
      <c r="D879" s="380">
        <v>13500183</v>
      </c>
      <c r="E879" s="381">
        <v>13500183</v>
      </c>
      <c r="G879" s="381"/>
    </row>
    <row r="880" spans="1:7">
      <c r="A880" s="380">
        <v>13500071</v>
      </c>
      <c r="B880" s="380" t="s">
        <v>651</v>
      </c>
      <c r="C880" s="381">
        <v>1073505</v>
      </c>
      <c r="D880" s="380">
        <v>13500071</v>
      </c>
      <c r="E880" s="381">
        <v>13500071</v>
      </c>
    </row>
    <row r="881" spans="1:7">
      <c r="A881" s="380">
        <v>13500061</v>
      </c>
      <c r="B881" s="380" t="s">
        <v>650</v>
      </c>
      <c r="C881" s="381">
        <v>1938403</v>
      </c>
      <c r="D881" s="380">
        <v>13500061</v>
      </c>
      <c r="E881" s="381">
        <v>13500061</v>
      </c>
      <c r="G881" s="381"/>
    </row>
    <row r="882" spans="1:7">
      <c r="A882" s="380">
        <v>13500051</v>
      </c>
      <c r="B882" s="380" t="s">
        <v>148</v>
      </c>
      <c r="C882" s="381">
        <v>73353</v>
      </c>
      <c r="D882" s="380">
        <v>13500051</v>
      </c>
      <c r="E882" s="381">
        <v>13500051</v>
      </c>
      <c r="G882" s="381"/>
    </row>
    <row r="883" spans="1:7">
      <c r="A883" s="380">
        <v>13500041</v>
      </c>
      <c r="B883" s="380" t="s">
        <v>471</v>
      </c>
      <c r="C883" s="381">
        <v>110231.58</v>
      </c>
      <c r="D883" s="380">
        <v>13500041</v>
      </c>
      <c r="E883" s="381">
        <v>13500041</v>
      </c>
      <c r="G883" s="381"/>
    </row>
    <row r="884" spans="1:7">
      <c r="A884" s="380">
        <v>13500003</v>
      </c>
      <c r="B884" s="380" t="s">
        <v>691</v>
      </c>
      <c r="C884" s="381">
        <v>39169.35</v>
      </c>
      <c r="D884" s="380">
        <v>13500003</v>
      </c>
      <c r="E884" s="380">
        <v>13500003</v>
      </c>
    </row>
    <row r="885" spans="1:7">
      <c r="A885" s="380">
        <v>13400311</v>
      </c>
      <c r="B885" s="380" t="s">
        <v>1666</v>
      </c>
      <c r="C885" s="381">
        <v>194700</v>
      </c>
      <c r="D885" s="380">
        <v>13400311</v>
      </c>
      <c r="E885" s="380">
        <v>13400311</v>
      </c>
    </row>
    <row r="886" spans="1:7">
      <c r="A886" s="380">
        <v>13400281</v>
      </c>
      <c r="B886" s="380" t="s">
        <v>1285</v>
      </c>
      <c r="C886" s="381">
        <v>305573.05</v>
      </c>
      <c r="D886" s="380">
        <v>13400281</v>
      </c>
      <c r="E886" s="381">
        <v>13400281</v>
      </c>
      <c r="G886" s="381"/>
    </row>
    <row r="887" spans="1:7">
      <c r="A887" s="380">
        <v>13400271</v>
      </c>
      <c r="B887" s="380" t="s">
        <v>1303</v>
      </c>
      <c r="C887" s="381">
        <v>462796.02</v>
      </c>
      <c r="D887" s="380">
        <v>13400271</v>
      </c>
      <c r="E887" s="381">
        <v>13400271</v>
      </c>
      <c r="G887" s="381"/>
    </row>
    <row r="888" spans="1:7">
      <c r="A888" s="380">
        <v>13400261</v>
      </c>
      <c r="B888" s="380" t="s">
        <v>1934</v>
      </c>
      <c r="C888" s="381">
        <v>29580</v>
      </c>
      <c r="D888" s="380">
        <v>13400261</v>
      </c>
      <c r="E888" s="381">
        <v>13400261</v>
      </c>
      <c r="G888" s="381"/>
    </row>
    <row r="889" spans="1:7">
      <c r="A889" s="380">
        <v>13400251</v>
      </c>
      <c r="B889" s="380" t="s">
        <v>1838</v>
      </c>
      <c r="C889" s="381">
        <v>14062815.060000001</v>
      </c>
      <c r="D889" s="380">
        <v>13400251</v>
      </c>
      <c r="E889" s="381">
        <v>13400251</v>
      </c>
    </row>
    <row r="890" spans="1:7">
      <c r="A890" s="380">
        <v>13400241</v>
      </c>
      <c r="B890" s="380" t="s">
        <v>1839</v>
      </c>
      <c r="C890" s="381">
        <v>449616</v>
      </c>
      <c r="D890" s="380">
        <v>13400241</v>
      </c>
      <c r="E890" s="380">
        <v>13400241</v>
      </c>
      <c r="G890" s="381"/>
    </row>
    <row r="891" spans="1:7">
      <c r="A891" s="380">
        <v>13400211</v>
      </c>
      <c r="B891" s="380" t="s">
        <v>1248</v>
      </c>
      <c r="C891" s="381">
        <v>52300</v>
      </c>
      <c r="D891" s="380">
        <v>13400211</v>
      </c>
      <c r="E891" s="380">
        <v>13400211</v>
      </c>
    </row>
    <row r="892" spans="1:7">
      <c r="A892" s="380">
        <v>13400201</v>
      </c>
      <c r="B892" s="380" t="s">
        <v>1093</v>
      </c>
      <c r="C892" s="380">
        <v>40.53</v>
      </c>
      <c r="D892" s="380">
        <v>13400201</v>
      </c>
      <c r="E892" s="380">
        <v>13400201</v>
      </c>
    </row>
    <row r="893" spans="1:7">
      <c r="A893" s="380">
        <v>13400123</v>
      </c>
      <c r="B893" s="380" t="s">
        <v>1192</v>
      </c>
      <c r="C893" s="381">
        <v>413775.4</v>
      </c>
      <c r="D893" s="380">
        <v>13400123</v>
      </c>
      <c r="E893" s="381">
        <v>13400123</v>
      </c>
    </row>
    <row r="894" spans="1:7">
      <c r="A894" s="380">
        <v>13400111</v>
      </c>
      <c r="B894" s="380" t="s">
        <v>544</v>
      </c>
      <c r="C894" s="381">
        <v>145714</v>
      </c>
      <c r="D894" s="380">
        <v>13400111</v>
      </c>
      <c r="E894" s="380">
        <v>13400111</v>
      </c>
      <c r="G894" s="381"/>
    </row>
    <row r="895" spans="1:7">
      <c r="A895" s="380">
        <v>13400073</v>
      </c>
      <c r="B895" s="380" t="s">
        <v>529</v>
      </c>
      <c r="C895" s="381">
        <v>649411.73</v>
      </c>
      <c r="D895" s="380">
        <v>13400073</v>
      </c>
      <c r="E895" s="381">
        <v>13400073</v>
      </c>
      <c r="G895" s="381"/>
    </row>
    <row r="896" spans="1:7">
      <c r="A896" s="380">
        <v>13400031</v>
      </c>
      <c r="B896" s="380" t="s">
        <v>655</v>
      </c>
      <c r="C896" s="381">
        <v>-6781614.2000000002</v>
      </c>
      <c r="D896" s="380">
        <v>13400031</v>
      </c>
      <c r="E896" s="381">
        <v>13400031</v>
      </c>
      <c r="G896" s="381"/>
    </row>
    <row r="897" spans="1:7">
      <c r="A897" s="380">
        <v>13400021</v>
      </c>
      <c r="B897" s="380" t="s">
        <v>654</v>
      </c>
      <c r="C897" s="381">
        <v>6781614.2000000002</v>
      </c>
      <c r="D897" s="380">
        <v>13400021</v>
      </c>
      <c r="E897" s="381">
        <v>13400021</v>
      </c>
      <c r="G897" s="381"/>
    </row>
    <row r="898" spans="1:7">
      <c r="A898" s="380">
        <v>13109003</v>
      </c>
      <c r="B898" s="380" t="s">
        <v>1642</v>
      </c>
      <c r="C898" s="381">
        <v>25551.13</v>
      </c>
      <c r="D898" s="380">
        <v>13109003</v>
      </c>
      <c r="E898" s="381">
        <v>13109003</v>
      </c>
    </row>
    <row r="899" spans="1:7">
      <c r="A899" s="380">
        <v>13101253</v>
      </c>
      <c r="B899" s="380" t="s">
        <v>1072</v>
      </c>
      <c r="C899" s="381">
        <v>720311.22</v>
      </c>
      <c r="D899" s="380">
        <v>13101253</v>
      </c>
      <c r="E899" s="381">
        <v>13101253</v>
      </c>
    </row>
    <row r="900" spans="1:7">
      <c r="A900" s="380">
        <v>13101193</v>
      </c>
      <c r="B900" s="380" t="s">
        <v>1247</v>
      </c>
      <c r="C900" s="381">
        <v>17312.61</v>
      </c>
      <c r="D900" s="380">
        <v>13101193</v>
      </c>
      <c r="E900" s="381">
        <v>13101193</v>
      </c>
      <c r="G900" s="381"/>
    </row>
    <row r="901" spans="1:7">
      <c r="A901" s="380">
        <v>13101183</v>
      </c>
      <c r="B901" s="380" t="s">
        <v>844</v>
      </c>
      <c r="C901" s="381">
        <v>1861571.24</v>
      </c>
      <c r="D901" s="380">
        <v>13101183</v>
      </c>
      <c r="E901" s="381">
        <v>13101183</v>
      </c>
      <c r="G901" s="381"/>
    </row>
    <row r="902" spans="1:7">
      <c r="A902" s="380">
        <v>13101163</v>
      </c>
      <c r="B902" s="380" t="s">
        <v>200</v>
      </c>
      <c r="C902" s="381">
        <v>81381.740000000005</v>
      </c>
      <c r="D902" s="380">
        <v>13101163</v>
      </c>
      <c r="E902" s="381">
        <v>13101163</v>
      </c>
      <c r="G902" s="381"/>
    </row>
    <row r="903" spans="1:7">
      <c r="A903" s="380">
        <v>13101133</v>
      </c>
      <c r="B903" s="380" t="s">
        <v>1641</v>
      </c>
      <c r="C903" s="380">
        <v>-133.88999999999999</v>
      </c>
      <c r="D903" s="380">
        <v>13101133</v>
      </c>
      <c r="E903" s="381">
        <v>13101133</v>
      </c>
      <c r="G903" s="381"/>
    </row>
    <row r="904" spans="1:7">
      <c r="A904" s="380">
        <v>13101123</v>
      </c>
      <c r="B904" s="380" t="s">
        <v>89</v>
      </c>
      <c r="C904" s="381">
        <v>-1797112.96</v>
      </c>
      <c r="D904" s="380">
        <v>13101123</v>
      </c>
      <c r="E904" s="381">
        <v>13101123</v>
      </c>
      <c r="G904" s="381"/>
    </row>
    <row r="905" spans="1:7">
      <c r="A905" s="380">
        <v>13101113</v>
      </c>
      <c r="B905" s="380" t="s">
        <v>130</v>
      </c>
      <c r="C905" s="381">
        <v>-9738764.5500000007</v>
      </c>
      <c r="D905" s="380">
        <v>13101113</v>
      </c>
      <c r="E905" s="381">
        <v>13101113</v>
      </c>
      <c r="G905" s="381"/>
    </row>
    <row r="906" spans="1:7">
      <c r="A906" s="380">
        <v>13101033</v>
      </c>
      <c r="B906" s="380" t="s">
        <v>1600</v>
      </c>
      <c r="C906" s="381">
        <v>662651.05000000005</v>
      </c>
      <c r="D906" s="380">
        <v>13101033</v>
      </c>
      <c r="E906" s="381">
        <v>13101033</v>
      </c>
      <c r="G906" s="381"/>
    </row>
    <row r="907" spans="1:7">
      <c r="A907" s="380">
        <v>13101023</v>
      </c>
      <c r="B907" s="380" t="s">
        <v>908</v>
      </c>
      <c r="C907" s="381">
        <v>40995842.729999997</v>
      </c>
      <c r="D907" s="380">
        <v>13101023</v>
      </c>
      <c r="E907" s="381">
        <v>13101023</v>
      </c>
      <c r="G907" s="381"/>
    </row>
    <row r="908" spans="1:7">
      <c r="A908" s="380">
        <v>13101013</v>
      </c>
      <c r="B908" s="380" t="s">
        <v>1599</v>
      </c>
      <c r="C908" s="381">
        <v>618909.59</v>
      </c>
      <c r="D908" s="380">
        <v>13101013</v>
      </c>
      <c r="E908" s="381">
        <v>13101013</v>
      </c>
      <c r="G908" s="381"/>
    </row>
    <row r="909" spans="1:7">
      <c r="A909" s="380">
        <v>13101003</v>
      </c>
      <c r="B909" s="380" t="s">
        <v>1598</v>
      </c>
      <c r="C909" s="381">
        <v>6770729.9000000004</v>
      </c>
      <c r="D909" s="380">
        <v>13101003</v>
      </c>
      <c r="E909" s="380">
        <v>13101003</v>
      </c>
      <c r="G909" s="381"/>
    </row>
    <row r="910" spans="1:7">
      <c r="A910" s="380">
        <v>13100573</v>
      </c>
      <c r="B910" s="380" t="s">
        <v>281</v>
      </c>
      <c r="C910" s="381">
        <v>7528.05</v>
      </c>
      <c r="D910" s="380">
        <v>13100573</v>
      </c>
      <c r="E910" s="381">
        <v>13100573</v>
      </c>
      <c r="G910" s="381"/>
    </row>
    <row r="911" spans="1:7">
      <c r="A911" s="380">
        <v>13100563</v>
      </c>
      <c r="B911" s="380" t="s">
        <v>1597</v>
      </c>
      <c r="C911" s="381">
        <v>509911.71</v>
      </c>
      <c r="D911" s="380">
        <v>13100563</v>
      </c>
      <c r="E911" s="381">
        <v>13100563</v>
      </c>
      <c r="G911" s="381"/>
    </row>
    <row r="912" spans="1:7">
      <c r="A912" s="380">
        <v>13100543</v>
      </c>
      <c r="B912" s="380" t="s">
        <v>810</v>
      </c>
      <c r="C912" s="381">
        <v>31569.66</v>
      </c>
      <c r="D912" s="380">
        <v>13100543</v>
      </c>
      <c r="E912" s="381">
        <v>13100543</v>
      </c>
      <c r="G912" s="381"/>
    </row>
    <row r="913" spans="1:7">
      <c r="A913" s="380">
        <v>12800011</v>
      </c>
      <c r="B913" s="380" t="s">
        <v>1496</v>
      </c>
      <c r="C913" s="381">
        <v>1661553.71</v>
      </c>
      <c r="D913" s="380">
        <v>12800011</v>
      </c>
      <c r="E913" s="381">
        <v>12800011</v>
      </c>
      <c r="G913" s="381"/>
    </row>
    <row r="914" spans="1:7">
      <c r="A914" s="380">
        <v>12800003</v>
      </c>
      <c r="B914" s="380" t="s">
        <v>1989</v>
      </c>
      <c r="C914" s="380">
        <v>0</v>
      </c>
      <c r="D914" s="380">
        <v>12800003</v>
      </c>
      <c r="E914" s="381">
        <v>12800003</v>
      </c>
    </row>
    <row r="915" spans="1:7">
      <c r="A915" s="380">
        <v>12800001</v>
      </c>
      <c r="B915" s="380" t="s">
        <v>1309</v>
      </c>
      <c r="C915" s="381">
        <v>18500000</v>
      </c>
      <c r="D915" s="380">
        <v>12800001</v>
      </c>
      <c r="E915" s="381">
        <v>12800001</v>
      </c>
      <c r="G915" s="381"/>
    </row>
    <row r="916" spans="1:7">
      <c r="A916" s="380">
        <v>12400743</v>
      </c>
      <c r="B916" s="380" t="s">
        <v>1795</v>
      </c>
      <c r="C916" s="381">
        <v>2752.2</v>
      </c>
      <c r="D916" s="380">
        <v>12400743</v>
      </c>
      <c r="E916" s="381">
        <v>12400743</v>
      </c>
      <c r="G916" s="381"/>
    </row>
    <row r="917" spans="1:7">
      <c r="A917" s="380">
        <v>12400723</v>
      </c>
      <c r="B917" s="380" t="s">
        <v>1227</v>
      </c>
      <c r="C917" s="381">
        <v>94231</v>
      </c>
      <c r="D917" s="380">
        <v>12400723</v>
      </c>
      <c r="E917" s="381">
        <v>12400723</v>
      </c>
      <c r="G917" s="381"/>
    </row>
    <row r="918" spans="1:7">
      <c r="A918" s="380">
        <v>12400553</v>
      </c>
      <c r="B918" s="380" t="s">
        <v>927</v>
      </c>
      <c r="C918" s="381">
        <v>1591162.46</v>
      </c>
      <c r="D918" s="380">
        <v>12400553</v>
      </c>
      <c r="E918" s="381">
        <v>12400553</v>
      </c>
      <c r="G918" s="381"/>
    </row>
    <row r="919" spans="1:7">
      <c r="A919" s="380">
        <v>12400503</v>
      </c>
      <c r="B919" s="380" t="s">
        <v>171</v>
      </c>
      <c r="C919" s="381">
        <v>600174.51</v>
      </c>
      <c r="D919" s="380">
        <v>12400503</v>
      </c>
      <c r="E919" s="381">
        <v>12400503</v>
      </c>
      <c r="G919" s="381"/>
    </row>
    <row r="920" spans="1:7">
      <c r="A920" s="380">
        <v>12400043</v>
      </c>
      <c r="B920" s="380" t="s">
        <v>594</v>
      </c>
      <c r="C920" s="381">
        <v>50907414.039999999</v>
      </c>
      <c r="D920" s="380">
        <v>12400043</v>
      </c>
      <c r="E920" s="380">
        <v>12400043</v>
      </c>
      <c r="G920" s="381"/>
    </row>
    <row r="921" spans="1:7">
      <c r="A921" s="380">
        <v>12310000</v>
      </c>
      <c r="B921" s="380" t="s">
        <v>416</v>
      </c>
      <c r="C921" s="381">
        <v>29865407</v>
      </c>
      <c r="D921" s="380">
        <v>12310000</v>
      </c>
      <c r="E921" s="380">
        <v>12310000</v>
      </c>
      <c r="G921" s="381"/>
    </row>
    <row r="922" spans="1:7">
      <c r="A922" s="380">
        <v>12200503</v>
      </c>
      <c r="B922" s="380" t="s">
        <v>376</v>
      </c>
      <c r="C922" s="381">
        <v>-328833.3</v>
      </c>
      <c r="D922" s="380">
        <v>12200503</v>
      </c>
      <c r="E922" s="381">
        <v>12200503</v>
      </c>
      <c r="G922" s="381"/>
    </row>
    <row r="923" spans="1:7">
      <c r="A923" s="380">
        <v>12100513</v>
      </c>
      <c r="B923" s="380" t="s">
        <v>375</v>
      </c>
      <c r="C923" s="381">
        <v>4915956.8600000003</v>
      </c>
      <c r="D923" s="380">
        <v>12100513</v>
      </c>
      <c r="E923" s="381">
        <v>12100513</v>
      </c>
    </row>
    <row r="924" spans="1:7">
      <c r="A924" s="380">
        <v>12100503</v>
      </c>
      <c r="B924" s="380" t="s">
        <v>374</v>
      </c>
      <c r="C924" s="381">
        <v>195481.78</v>
      </c>
      <c r="D924" s="380">
        <v>12100503</v>
      </c>
      <c r="E924" s="381">
        <v>12100503</v>
      </c>
      <c r="G924" s="381"/>
    </row>
    <row r="925" spans="1:7">
      <c r="A925" s="380">
        <v>11730002</v>
      </c>
      <c r="B925" s="380" t="s">
        <v>321</v>
      </c>
      <c r="C925" s="381">
        <v>8654564.4700000007</v>
      </c>
      <c r="D925" s="380">
        <v>11730002</v>
      </c>
      <c r="E925" s="381">
        <v>11730002</v>
      </c>
    </row>
    <row r="926" spans="1:7">
      <c r="A926" s="380">
        <v>11500061</v>
      </c>
      <c r="B926" s="380" t="s">
        <v>1508</v>
      </c>
      <c r="C926" s="381">
        <v>-2623119.0699999998</v>
      </c>
      <c r="D926" s="380">
        <v>11500061</v>
      </c>
      <c r="E926" s="381">
        <v>11500061</v>
      </c>
      <c r="G926" s="381"/>
    </row>
    <row r="927" spans="1:7">
      <c r="A927" s="380">
        <v>11500051</v>
      </c>
      <c r="B927" s="380" t="s">
        <v>1055</v>
      </c>
      <c r="C927" s="381">
        <v>-13889610.49</v>
      </c>
      <c r="D927" s="380">
        <v>11500051</v>
      </c>
      <c r="E927" s="381">
        <v>11500051</v>
      </c>
      <c r="G927" s="381"/>
    </row>
    <row r="928" spans="1:7">
      <c r="A928" s="380">
        <v>11500041</v>
      </c>
      <c r="B928" s="380" t="s">
        <v>727</v>
      </c>
      <c r="C928" s="381">
        <v>-28720057</v>
      </c>
      <c r="D928" s="380">
        <v>11500041</v>
      </c>
      <c r="E928" s="381">
        <v>11500041</v>
      </c>
      <c r="G928" s="381"/>
    </row>
    <row r="929" spans="1:7">
      <c r="A929" s="380">
        <v>11500031</v>
      </c>
      <c r="B929" s="380" t="s">
        <v>695</v>
      </c>
      <c r="C929" s="381">
        <v>-56283688.659999996</v>
      </c>
      <c r="D929" s="380">
        <v>11500031</v>
      </c>
      <c r="E929" s="380">
        <v>11500031</v>
      </c>
      <c r="G929" s="381"/>
    </row>
    <row r="930" spans="1:7">
      <c r="A930" s="380">
        <v>11500011</v>
      </c>
      <c r="B930" s="380" t="s">
        <v>320</v>
      </c>
      <c r="C930" s="381">
        <v>-302358.01</v>
      </c>
      <c r="D930" s="380">
        <v>11500011</v>
      </c>
      <c r="E930" s="381">
        <v>11500011</v>
      </c>
      <c r="G930" s="381"/>
    </row>
    <row r="931" spans="1:7">
      <c r="A931" s="380">
        <v>11500001</v>
      </c>
      <c r="B931" s="380" t="s">
        <v>476</v>
      </c>
      <c r="C931" s="381">
        <v>-852289</v>
      </c>
      <c r="D931" s="380">
        <v>11500001</v>
      </c>
      <c r="E931" s="381">
        <v>11500001</v>
      </c>
      <c r="G931" s="381"/>
    </row>
    <row r="932" spans="1:7">
      <c r="A932" s="380">
        <v>11400091</v>
      </c>
      <c r="B932" s="380" t="s">
        <v>1506</v>
      </c>
      <c r="C932" s="381">
        <v>31009424.030000001</v>
      </c>
      <c r="D932" s="380">
        <v>11400091</v>
      </c>
      <c r="E932" s="381">
        <v>11400091</v>
      </c>
      <c r="G932" s="381"/>
    </row>
    <row r="933" spans="1:7">
      <c r="A933" s="380">
        <v>11400071</v>
      </c>
      <c r="B933" s="380" t="s">
        <v>1054</v>
      </c>
      <c r="C933" s="381">
        <v>16950332.899999999</v>
      </c>
      <c r="D933" s="380">
        <v>11400071</v>
      </c>
      <c r="E933" s="381">
        <v>11400071</v>
      </c>
      <c r="G933" s="381"/>
    </row>
    <row r="934" spans="1:7">
      <c r="A934" s="380">
        <v>11400061</v>
      </c>
      <c r="B934" s="380" t="s">
        <v>736</v>
      </c>
      <c r="C934" s="381">
        <v>156960790.84</v>
      </c>
      <c r="D934" s="380">
        <v>11400061</v>
      </c>
      <c r="E934" s="381">
        <v>11400061</v>
      </c>
    </row>
    <row r="935" spans="1:7">
      <c r="A935" s="380">
        <v>11400031</v>
      </c>
      <c r="B935" s="380" t="s">
        <v>812</v>
      </c>
      <c r="C935" s="381">
        <v>76622596.840000004</v>
      </c>
      <c r="D935" s="380">
        <v>11400031</v>
      </c>
      <c r="E935" s="380">
        <v>11400031</v>
      </c>
    </row>
    <row r="936" spans="1:7">
      <c r="A936" s="380">
        <v>11400011</v>
      </c>
      <c r="B936" s="380" t="s">
        <v>1005</v>
      </c>
      <c r="C936" s="381">
        <v>302358.01</v>
      </c>
      <c r="D936" s="380">
        <v>11400011</v>
      </c>
      <c r="E936" s="380">
        <v>11400011</v>
      </c>
    </row>
    <row r="937" spans="1:7">
      <c r="A937" s="380">
        <v>11400001</v>
      </c>
      <c r="B937" s="380" t="s">
        <v>101</v>
      </c>
      <c r="C937" s="381">
        <v>946172.25</v>
      </c>
      <c r="D937" s="380">
        <v>11400001</v>
      </c>
      <c r="E937" s="381">
        <v>11400001</v>
      </c>
    </row>
    <row r="938" spans="1:7">
      <c r="A938" s="380">
        <v>11100503</v>
      </c>
      <c r="B938" s="380" t="s">
        <v>373</v>
      </c>
      <c r="C938" s="381">
        <v>-87992591</v>
      </c>
      <c r="D938" s="380">
        <v>11100503</v>
      </c>
      <c r="E938" s="381">
        <v>11100503</v>
      </c>
      <c r="G938" s="381"/>
    </row>
    <row r="939" spans="1:7">
      <c r="A939" s="380">
        <v>11100502</v>
      </c>
      <c r="B939" s="380" t="s">
        <v>372</v>
      </c>
      <c r="C939" s="381">
        <v>-7012138.75</v>
      </c>
      <c r="D939" s="380">
        <v>11100502</v>
      </c>
      <c r="E939" s="381">
        <v>11100502</v>
      </c>
      <c r="G939" s="381"/>
    </row>
    <row r="940" spans="1:7">
      <c r="A940" s="380">
        <v>11100501</v>
      </c>
      <c r="B940" s="380" t="s">
        <v>371</v>
      </c>
      <c r="C940" s="381">
        <v>-30906124.620000001</v>
      </c>
      <c r="D940" s="380">
        <v>11100501</v>
      </c>
      <c r="E940" s="381">
        <v>11100501</v>
      </c>
      <c r="G940" s="381"/>
    </row>
    <row r="941" spans="1:7">
      <c r="A941" s="380">
        <v>10800602</v>
      </c>
      <c r="B941" s="380" t="s">
        <v>1772</v>
      </c>
      <c r="C941" s="380">
        <v>0</v>
      </c>
      <c r="D941" s="380">
        <v>10800602</v>
      </c>
      <c r="E941" s="381">
        <v>10800602</v>
      </c>
      <c r="G941" s="381"/>
    </row>
    <row r="942" spans="1:7">
      <c r="A942" s="380">
        <v>10800601</v>
      </c>
      <c r="B942" s="380" t="s">
        <v>1798</v>
      </c>
      <c r="C942" s="381">
        <v>54590</v>
      </c>
      <c r="D942" s="380">
        <v>10800601</v>
      </c>
      <c r="E942" s="381">
        <v>10800601</v>
      </c>
      <c r="G942" s="381"/>
    </row>
    <row r="943" spans="1:7">
      <c r="A943" s="380">
        <v>10800552</v>
      </c>
      <c r="B943" s="380" t="s">
        <v>548</v>
      </c>
      <c r="C943" s="381">
        <v>3127916.49</v>
      </c>
      <c r="D943" s="380">
        <v>10800552</v>
      </c>
      <c r="E943" s="381">
        <v>10800552</v>
      </c>
    </row>
    <row r="944" spans="1:7">
      <c r="A944" s="380">
        <v>10800543</v>
      </c>
      <c r="B944" s="380" t="s">
        <v>30</v>
      </c>
      <c r="C944" s="381">
        <v>268870.78000000003</v>
      </c>
      <c r="D944" s="380">
        <v>10800543</v>
      </c>
      <c r="E944" s="380">
        <v>10800543</v>
      </c>
      <c r="G944" s="381"/>
    </row>
    <row r="945" spans="1:7">
      <c r="A945" s="380">
        <v>10800541</v>
      </c>
      <c r="B945" s="380" t="s">
        <v>29</v>
      </c>
      <c r="C945" s="381">
        <v>4489857.51</v>
      </c>
      <c r="D945" s="380">
        <v>10800541</v>
      </c>
      <c r="E945" s="381">
        <v>10800541</v>
      </c>
      <c r="G945" s="381"/>
    </row>
    <row r="946" spans="1:7">
      <c r="A946" s="380">
        <v>10800503</v>
      </c>
      <c r="B946" s="380" t="s">
        <v>547</v>
      </c>
      <c r="C946" s="381">
        <v>-84776983.069999993</v>
      </c>
      <c r="D946" s="380">
        <v>10800503</v>
      </c>
      <c r="E946" s="381">
        <v>10800503</v>
      </c>
      <c r="G946" s="381"/>
    </row>
    <row r="947" spans="1:7">
      <c r="A947" s="380">
        <v>10800502</v>
      </c>
      <c r="B947" s="380" t="s">
        <v>276</v>
      </c>
      <c r="C947" s="381">
        <v>-1209747121.05</v>
      </c>
      <c r="D947" s="380">
        <v>10800502</v>
      </c>
      <c r="E947" s="381">
        <v>10800502</v>
      </c>
      <c r="G947" s="381"/>
    </row>
    <row r="948" spans="1:7">
      <c r="A948" s="380">
        <v>10800501</v>
      </c>
      <c r="B948" s="380" t="s">
        <v>275</v>
      </c>
      <c r="C948" s="381">
        <v>-3280535132.3499999</v>
      </c>
      <c r="D948" s="380">
        <v>10800501</v>
      </c>
      <c r="E948" s="381">
        <v>10800501</v>
      </c>
      <c r="G948" s="381"/>
    </row>
    <row r="949" spans="1:7">
      <c r="A949" s="380">
        <v>10800072</v>
      </c>
      <c r="B949" s="380" t="s">
        <v>453</v>
      </c>
      <c r="C949" s="381">
        <v>240656928</v>
      </c>
      <c r="D949" s="380">
        <v>10800072</v>
      </c>
      <c r="E949" s="381">
        <v>10800072</v>
      </c>
      <c r="G949" s="381"/>
    </row>
    <row r="950" spans="1:7">
      <c r="A950" s="380">
        <v>10800071</v>
      </c>
      <c r="B950" s="380" t="s">
        <v>453</v>
      </c>
      <c r="C950" s="381">
        <v>72430746</v>
      </c>
      <c r="D950" s="380">
        <v>10800071</v>
      </c>
      <c r="E950" s="381">
        <v>10800071</v>
      </c>
      <c r="G950" s="381"/>
    </row>
    <row r="951" spans="1:7">
      <c r="A951" s="380">
        <v>10800062</v>
      </c>
      <c r="B951" s="380" t="s">
        <v>452</v>
      </c>
      <c r="C951" s="381">
        <v>-240656928</v>
      </c>
      <c r="D951" s="380">
        <v>10800062</v>
      </c>
      <c r="E951" s="380">
        <v>10800062</v>
      </c>
      <c r="G951" s="381"/>
    </row>
    <row r="952" spans="1:7">
      <c r="A952" s="380">
        <v>10800061</v>
      </c>
      <c r="B952" s="380" t="s">
        <v>452</v>
      </c>
      <c r="C952" s="381">
        <v>-72430746</v>
      </c>
      <c r="D952" s="380">
        <v>10800061</v>
      </c>
      <c r="E952" s="380">
        <v>10800061</v>
      </c>
      <c r="G952" s="381"/>
    </row>
    <row r="953" spans="1:7">
      <c r="A953" s="380">
        <v>10700603</v>
      </c>
      <c r="B953" s="380" t="s">
        <v>1969</v>
      </c>
      <c r="C953" s="380">
        <v>0</v>
      </c>
      <c r="D953" s="380">
        <v>10700603</v>
      </c>
      <c r="E953" s="381">
        <v>10700603</v>
      </c>
      <c r="G953" s="381"/>
    </row>
    <row r="954" spans="1:7">
      <c r="A954" s="380">
        <v>10700602</v>
      </c>
      <c r="B954" s="380" t="s">
        <v>1737</v>
      </c>
      <c r="C954" s="381">
        <v>334880</v>
      </c>
      <c r="D954" s="380">
        <v>10700602</v>
      </c>
      <c r="E954" s="381">
        <v>10700602</v>
      </c>
      <c r="G954" s="381"/>
    </row>
    <row r="955" spans="1:7">
      <c r="A955" s="380">
        <v>10700601</v>
      </c>
      <c r="B955" s="380" t="s">
        <v>1736</v>
      </c>
      <c r="C955" s="381">
        <v>224000</v>
      </c>
      <c r="D955" s="380">
        <v>10700601</v>
      </c>
      <c r="E955" s="381">
        <v>10700601</v>
      </c>
      <c r="G955" s="381"/>
    </row>
    <row r="956" spans="1:7">
      <c r="A956" s="380">
        <v>10700503</v>
      </c>
      <c r="B956" s="380" t="s">
        <v>988</v>
      </c>
      <c r="C956" s="381">
        <v>24391648.66</v>
      </c>
      <c r="D956" s="380">
        <v>10700503</v>
      </c>
      <c r="E956" s="381">
        <v>10700503</v>
      </c>
      <c r="G956" s="381"/>
    </row>
    <row r="957" spans="1:7">
      <c r="A957" s="380">
        <v>10700502</v>
      </c>
      <c r="B957" s="380" t="s">
        <v>445</v>
      </c>
      <c r="C957" s="381">
        <v>53661814.590000004</v>
      </c>
      <c r="D957" s="380">
        <v>10700502</v>
      </c>
      <c r="E957" s="381">
        <v>10700502</v>
      </c>
    </row>
    <row r="958" spans="1:7">
      <c r="A958" s="380">
        <v>10700501</v>
      </c>
      <c r="B958" s="380" t="s">
        <v>195</v>
      </c>
      <c r="C958" s="381">
        <v>172990356.15000001</v>
      </c>
      <c r="D958" s="380">
        <v>10700501</v>
      </c>
      <c r="E958" s="381">
        <v>10700501</v>
      </c>
    </row>
    <row r="959" spans="1:7">
      <c r="A959" s="380">
        <v>10700031</v>
      </c>
      <c r="B959" s="380" t="s">
        <v>1394</v>
      </c>
      <c r="C959" s="380">
        <v>0</v>
      </c>
      <c r="D959" s="380">
        <v>10700031</v>
      </c>
      <c r="E959" s="381">
        <v>10700031</v>
      </c>
    </row>
    <row r="960" spans="1:7">
      <c r="A960" s="380">
        <v>10700023</v>
      </c>
      <c r="B960" s="380" t="s">
        <v>1198</v>
      </c>
      <c r="C960" s="381">
        <v>-393750</v>
      </c>
      <c r="D960" s="380">
        <v>10700023</v>
      </c>
      <c r="E960" s="381">
        <v>10700023</v>
      </c>
      <c r="G960" s="381"/>
    </row>
    <row r="961" spans="1:7">
      <c r="A961" s="380">
        <v>10700013</v>
      </c>
      <c r="B961" s="380" t="s">
        <v>920</v>
      </c>
      <c r="C961" s="381">
        <v>609338.49</v>
      </c>
      <c r="D961" s="380">
        <v>10700013</v>
      </c>
      <c r="E961" s="381">
        <v>10700013</v>
      </c>
      <c r="G961" s="381"/>
    </row>
    <row r="962" spans="1:7">
      <c r="A962" s="380">
        <v>10600503</v>
      </c>
      <c r="B962" s="380" t="s">
        <v>1199</v>
      </c>
      <c r="C962" s="381">
        <v>1221282.8400000001</v>
      </c>
      <c r="D962" s="380">
        <v>10600503</v>
      </c>
      <c r="E962" s="381">
        <v>10600503</v>
      </c>
      <c r="G962" s="381"/>
    </row>
    <row r="963" spans="1:7">
      <c r="A963" s="380">
        <v>10600502</v>
      </c>
      <c r="B963" s="380" t="s">
        <v>444</v>
      </c>
      <c r="C963" s="381">
        <v>40985237.740000002</v>
      </c>
      <c r="D963" s="380">
        <v>10600502</v>
      </c>
      <c r="E963" s="381">
        <v>10600502</v>
      </c>
      <c r="G963" s="381"/>
    </row>
    <row r="964" spans="1:7">
      <c r="A964" s="380">
        <v>10600501</v>
      </c>
      <c r="B964" s="380" t="s">
        <v>443</v>
      </c>
      <c r="C964" s="381">
        <v>27358539.309999999</v>
      </c>
      <c r="D964" s="380">
        <v>10600501</v>
      </c>
      <c r="E964" s="381">
        <v>10600501</v>
      </c>
      <c r="G964" s="381"/>
    </row>
    <row r="965" spans="1:7">
      <c r="A965" s="380">
        <v>10500502</v>
      </c>
      <c r="B965" s="380" t="s">
        <v>442</v>
      </c>
      <c r="C965" s="381">
        <v>6136059.6299999999</v>
      </c>
      <c r="D965" s="380">
        <v>10500502</v>
      </c>
      <c r="E965" s="381">
        <v>10500502</v>
      </c>
    </row>
    <row r="966" spans="1:7">
      <c r="A966" s="380">
        <v>10500501</v>
      </c>
      <c r="B966" s="380" t="s">
        <v>441</v>
      </c>
      <c r="C966" s="381">
        <v>49537792.670000002</v>
      </c>
      <c r="D966" s="380">
        <v>10500501</v>
      </c>
      <c r="E966" s="380">
        <v>10500501</v>
      </c>
      <c r="G966" s="381"/>
    </row>
    <row r="967" spans="1:7">
      <c r="A967" s="380">
        <v>10110013</v>
      </c>
      <c r="B967" s="380" t="s">
        <v>1256</v>
      </c>
      <c r="C967" s="381">
        <v>8209594.4299999997</v>
      </c>
      <c r="D967" s="380">
        <v>10110013</v>
      </c>
      <c r="E967" s="381">
        <v>10110013</v>
      </c>
      <c r="G967" s="381"/>
    </row>
    <row r="968" spans="1:7">
      <c r="A968" s="380">
        <v>10100602</v>
      </c>
      <c r="B968" s="380" t="s">
        <v>1771</v>
      </c>
      <c r="C968" s="380">
        <v>0</v>
      </c>
      <c r="D968" s="380">
        <v>10100602</v>
      </c>
      <c r="E968" s="381">
        <v>10100602</v>
      </c>
      <c r="G968" s="381"/>
    </row>
    <row r="969" spans="1:7">
      <c r="A969" s="380">
        <v>10100601</v>
      </c>
      <c r="B969" s="380" t="s">
        <v>1785</v>
      </c>
      <c r="C969" s="381">
        <v>515489</v>
      </c>
      <c r="D969" s="380">
        <v>10100601</v>
      </c>
      <c r="E969" s="381">
        <v>10100601</v>
      </c>
      <c r="G969" s="381"/>
    </row>
    <row r="970" spans="1:7">
      <c r="A970" s="380">
        <v>10100503</v>
      </c>
      <c r="B970" s="380" t="s">
        <v>440</v>
      </c>
      <c r="C970" s="381">
        <v>464022036.75999999</v>
      </c>
      <c r="D970" s="380">
        <v>10100503</v>
      </c>
      <c r="E970" s="381">
        <v>10100503</v>
      </c>
      <c r="G970" s="381"/>
    </row>
    <row r="971" spans="1:7">
      <c r="A971" s="380">
        <v>10100502</v>
      </c>
      <c r="B971" s="380" t="s">
        <v>439</v>
      </c>
      <c r="C971" s="381">
        <v>3193127651.27</v>
      </c>
      <c r="D971" s="380">
        <v>10100502</v>
      </c>
      <c r="E971" s="380">
        <v>10100502</v>
      </c>
      <c r="G971" s="381"/>
    </row>
    <row r="972" spans="1:7">
      <c r="E972" s="381"/>
      <c r="G972" s="381"/>
    </row>
    <row r="973" spans="1:7">
      <c r="E973" s="381"/>
      <c r="G973" s="381"/>
    </row>
    <row r="974" spans="1:7">
      <c r="E974" s="381"/>
      <c r="G974" s="381"/>
    </row>
    <row r="975" spans="1:7">
      <c r="E975" s="381"/>
      <c r="G975" s="381"/>
    </row>
    <row r="976" spans="1:7">
      <c r="E976" s="381"/>
      <c r="G976" s="381"/>
    </row>
    <row r="977" spans="5:7">
      <c r="E977" s="381"/>
      <c r="G977" s="381"/>
    </row>
    <row r="978" spans="5:7">
      <c r="E978" s="381"/>
      <c r="G978" s="381"/>
    </row>
    <row r="979" spans="5:7">
      <c r="E979" s="381"/>
      <c r="G979" s="381"/>
    </row>
    <row r="980" spans="5:7">
      <c r="E980" s="381"/>
      <c r="G980" s="381"/>
    </row>
    <row r="981" spans="5:7">
      <c r="E981" s="381"/>
      <c r="G981" s="381"/>
    </row>
    <row r="982" spans="5:7">
      <c r="E982" s="381"/>
      <c r="G982" s="381"/>
    </row>
    <row r="983" spans="5:7">
      <c r="E983" s="381"/>
      <c r="G983" s="381"/>
    </row>
    <row r="984" spans="5:7">
      <c r="E984" s="381"/>
      <c r="G984" s="381"/>
    </row>
    <row r="985" spans="5:7">
      <c r="E985" s="381"/>
      <c r="G985" s="381"/>
    </row>
    <row r="986" spans="5:7">
      <c r="E986" s="381"/>
      <c r="G986" s="381"/>
    </row>
    <row r="987" spans="5:7">
      <c r="E987" s="381"/>
      <c r="G987" s="381"/>
    </row>
    <row r="988" spans="5:7">
      <c r="E988" s="381"/>
      <c r="G988" s="381"/>
    </row>
    <row r="989" spans="5:7">
      <c r="E989" s="381"/>
      <c r="G989" s="381"/>
    </row>
    <row r="990" spans="5:7">
      <c r="E990" s="381"/>
      <c r="G990" s="381"/>
    </row>
    <row r="991" spans="5:7">
      <c r="E991" s="381"/>
      <c r="G991" s="381"/>
    </row>
    <row r="992" spans="5:7">
      <c r="E992" s="381"/>
      <c r="G992" s="381"/>
    </row>
    <row r="993" spans="3:7">
      <c r="E993" s="381"/>
      <c r="G993" s="381"/>
    </row>
    <row r="994" spans="3:7">
      <c r="C994" s="381"/>
      <c r="E994" s="381"/>
      <c r="G994" s="381"/>
    </row>
    <row r="995" spans="3:7">
      <c r="C995" s="381"/>
      <c r="E995" s="381"/>
      <c r="G995" s="381"/>
    </row>
    <row r="996" spans="3:7">
      <c r="E996" s="381"/>
      <c r="G996" s="381"/>
    </row>
    <row r="997" spans="3:7">
      <c r="E997" s="381"/>
      <c r="G997" s="381"/>
    </row>
    <row r="1004" spans="3:7">
      <c r="E1004" s="381"/>
      <c r="G1004" s="381"/>
    </row>
    <row r="1007" spans="3:7">
      <c r="E1007" s="381"/>
      <c r="G1007" s="381"/>
    </row>
    <row r="1008" spans="3:7">
      <c r="E1008" s="381"/>
      <c r="G1008" s="381"/>
    </row>
    <row r="1012" spans="5:7">
      <c r="E1012" s="381"/>
      <c r="G1012" s="381"/>
    </row>
    <row r="1016" spans="5:7">
      <c r="E1016" s="381"/>
      <c r="G1016" s="381"/>
    </row>
    <row r="1017" spans="5:7">
      <c r="E1017" s="381"/>
      <c r="G1017" s="381"/>
    </row>
    <row r="1018" spans="5:7">
      <c r="E1018" s="381"/>
      <c r="G1018" s="381"/>
    </row>
    <row r="1019" spans="5:7">
      <c r="E1019" s="381"/>
      <c r="G1019" s="381"/>
    </row>
    <row r="1020" spans="5:7">
      <c r="E1020" s="381"/>
      <c r="G1020" s="381"/>
    </row>
    <row r="1021" spans="5:7">
      <c r="E1021" s="381"/>
      <c r="G1021" s="381"/>
    </row>
    <row r="1022" spans="5:7">
      <c r="E1022" s="381"/>
      <c r="G1022" s="381"/>
    </row>
    <row r="1023" spans="5:7">
      <c r="E1023" s="381"/>
      <c r="G1023" s="381"/>
    </row>
    <row r="1025" spans="5:7">
      <c r="E1025" s="381"/>
      <c r="G1025" s="381"/>
    </row>
    <row r="1026" spans="5:7">
      <c r="E1026" s="381"/>
      <c r="G1026" s="381"/>
    </row>
    <row r="1030" spans="5:7">
      <c r="E1030" s="381"/>
      <c r="G1030" s="381"/>
    </row>
    <row r="1032" spans="5:7">
      <c r="E1032" s="381"/>
      <c r="G1032" s="381"/>
    </row>
    <row r="1033" spans="5:7">
      <c r="E1033" s="381"/>
      <c r="G1033" s="381"/>
    </row>
    <row r="1034" spans="5:7">
      <c r="E1034" s="381"/>
      <c r="G1034" s="381"/>
    </row>
    <row r="1035" spans="5:7">
      <c r="E1035" s="381"/>
      <c r="G1035" s="381"/>
    </row>
    <row r="1036" spans="5:7">
      <c r="E1036" s="381"/>
      <c r="G1036" s="381"/>
    </row>
    <row r="1038" spans="5:7">
      <c r="E1038" s="381"/>
      <c r="G1038" s="381"/>
    </row>
    <row r="1039" spans="5:7">
      <c r="E1039" s="381"/>
      <c r="G1039" s="381"/>
    </row>
    <row r="1040" spans="5:7">
      <c r="E1040" s="381"/>
      <c r="G1040" s="381"/>
    </row>
    <row r="1041" spans="1:7">
      <c r="E1041" s="381"/>
      <c r="G1041" s="381"/>
    </row>
    <row r="1042" spans="1:7">
      <c r="E1042" s="381"/>
      <c r="G1042" s="381"/>
    </row>
    <row r="1043" spans="1:7">
      <c r="E1043" s="381"/>
      <c r="G1043" s="381"/>
    </row>
    <row r="1044" spans="1:7">
      <c r="E1044" s="381"/>
      <c r="G1044" s="381"/>
    </row>
    <row r="1045" spans="1:7">
      <c r="E1045" s="381"/>
      <c r="G1045" s="381"/>
    </row>
    <row r="1046" spans="1:7">
      <c r="E1046" s="381"/>
      <c r="G1046" s="381"/>
    </row>
    <row r="1055" spans="1:7">
      <c r="A1055" s="380" t="s">
        <v>2002</v>
      </c>
    </row>
    <row r="1058" spans="1:1">
      <c r="A1058" s="380" t="s">
        <v>2003</v>
      </c>
    </row>
  </sheetData>
  <sortState ref="A3:E971">
    <sortCondition descending="1" ref="E3:E971"/>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pageSetUpPr fitToPage="1"/>
  </sheetPr>
  <dimension ref="A1:R43"/>
  <sheetViews>
    <sheetView workbookViewId="0">
      <selection activeCell="J41" sqref="J41"/>
    </sheetView>
  </sheetViews>
  <sheetFormatPr defaultColWidth="9.109375" defaultRowHeight="14.4"/>
  <cols>
    <col min="1" max="1" width="11.5546875" style="329" customWidth="1"/>
    <col min="2" max="2" width="15" style="329" bestFit="1" customWidth="1"/>
    <col min="3" max="4" width="15" style="329" customWidth="1"/>
    <col min="5" max="5" width="15.44140625" style="329" customWidth="1"/>
    <col min="6" max="6" width="14.109375" style="329" customWidth="1"/>
    <col min="7" max="7" width="11.6640625" style="329" customWidth="1"/>
    <col min="8" max="9" width="12.44140625" style="329" customWidth="1"/>
    <col min="10" max="10" width="12.6640625" style="329" customWidth="1"/>
    <col min="11" max="11" width="13.5546875" style="329" customWidth="1"/>
    <col min="12" max="12" width="16.5546875" style="329" bestFit="1" customWidth="1"/>
    <col min="13" max="13" width="11.88671875" style="329" bestFit="1" customWidth="1"/>
    <col min="14" max="15" width="12.6640625" style="329" customWidth="1"/>
    <col min="16" max="16" width="10.88671875" style="329" bestFit="1" customWidth="1"/>
    <col min="17" max="17" width="7.109375" style="358" bestFit="1" customWidth="1"/>
    <col min="18" max="255" width="12.6640625" style="329" customWidth="1"/>
    <col min="256" max="16384" width="9.109375" style="329"/>
  </cols>
  <sheetData>
    <row r="1" spans="1:17" ht="15.6">
      <c r="A1" s="327" t="s">
        <v>317</v>
      </c>
      <c r="B1" s="328"/>
      <c r="C1" s="328"/>
      <c r="D1" s="328"/>
      <c r="E1" s="328"/>
      <c r="G1" s="328"/>
      <c r="H1" s="328"/>
      <c r="I1" s="328"/>
      <c r="J1" s="328"/>
      <c r="K1" s="328"/>
    </row>
    <row r="2" spans="1:17">
      <c r="A2" s="330" t="s">
        <v>1832</v>
      </c>
      <c r="B2" s="328"/>
      <c r="C2" s="328"/>
      <c r="D2" s="328"/>
      <c r="E2" s="328"/>
      <c r="G2" s="328"/>
      <c r="H2" s="328"/>
      <c r="I2" s="328"/>
      <c r="J2" s="328"/>
      <c r="K2" s="328"/>
    </row>
    <row r="3" spans="1:17">
      <c r="A3" s="330" t="s">
        <v>1833</v>
      </c>
      <c r="B3" s="328"/>
      <c r="C3" s="328"/>
      <c r="D3" s="328"/>
      <c r="E3" s="328"/>
      <c r="G3" s="328"/>
      <c r="H3" s="328"/>
      <c r="I3" s="328"/>
      <c r="J3" s="328"/>
      <c r="K3" s="328"/>
    </row>
    <row r="4" spans="1:17" ht="18">
      <c r="A4" s="378" t="s">
        <v>1966</v>
      </c>
      <c r="B4" s="328"/>
      <c r="C4" s="328"/>
      <c r="D4" s="328"/>
      <c r="E4" s="328"/>
      <c r="G4" s="328"/>
      <c r="H4" s="328"/>
      <c r="I4" s="328"/>
      <c r="J4" s="328"/>
      <c r="K4" s="328"/>
    </row>
    <row r="5" spans="1:17" s="339" customFormat="1">
      <c r="A5" s="337"/>
      <c r="B5" s="337"/>
      <c r="C5" s="337"/>
      <c r="D5" s="337"/>
      <c r="E5" s="337"/>
      <c r="G5" s="337"/>
      <c r="H5" s="337"/>
      <c r="I5" s="337"/>
      <c r="J5" s="359"/>
      <c r="K5" s="337"/>
      <c r="L5" s="360"/>
      <c r="Q5" s="361"/>
    </row>
    <row r="6" spans="1:17" s="339" customFormat="1">
      <c r="A6" s="337"/>
      <c r="B6" s="337"/>
      <c r="C6" s="337"/>
      <c r="D6" s="337"/>
      <c r="E6" s="337"/>
      <c r="G6" s="337"/>
      <c r="H6" s="337"/>
      <c r="I6" s="337"/>
      <c r="J6" s="328"/>
      <c r="K6" s="337"/>
      <c r="L6" s="362"/>
      <c r="Q6" s="361"/>
    </row>
    <row r="7" spans="1:17">
      <c r="A7" s="328"/>
      <c r="B7" s="328"/>
      <c r="C7" s="328"/>
      <c r="D7" s="328"/>
      <c r="E7" s="338" t="s">
        <v>26</v>
      </c>
      <c r="F7" s="363" t="s">
        <v>27</v>
      </c>
      <c r="G7" s="338" t="s">
        <v>1921</v>
      </c>
      <c r="H7" s="338" t="s">
        <v>28</v>
      </c>
      <c r="I7" s="363" t="s">
        <v>1922</v>
      </c>
      <c r="J7" s="338" t="s">
        <v>1923</v>
      </c>
      <c r="K7" s="363" t="s">
        <v>1924</v>
      </c>
    </row>
    <row r="8" spans="1:17">
      <c r="A8" s="328"/>
      <c r="B8" s="364" t="s">
        <v>1925</v>
      </c>
      <c r="C8" s="364" t="s">
        <v>1926</v>
      </c>
      <c r="D8" s="364" t="s">
        <v>1927</v>
      </c>
      <c r="E8" s="364" t="s">
        <v>1161</v>
      </c>
      <c r="F8" s="365" t="s">
        <v>1562</v>
      </c>
      <c r="G8" s="364" t="s">
        <v>1560</v>
      </c>
      <c r="H8" s="364" t="s">
        <v>1561</v>
      </c>
      <c r="I8" s="365" t="s">
        <v>413</v>
      </c>
      <c r="J8" s="365" t="s">
        <v>414</v>
      </c>
      <c r="K8" s="365" t="s">
        <v>581</v>
      </c>
      <c r="L8" s="365" t="s">
        <v>1928</v>
      </c>
    </row>
    <row r="9" spans="1:17">
      <c r="A9" s="328"/>
      <c r="B9" s="328"/>
      <c r="C9" s="328"/>
      <c r="D9" s="328"/>
      <c r="E9" s="332"/>
      <c r="G9" s="333" t="s">
        <v>1835</v>
      </c>
      <c r="H9" s="328"/>
      <c r="J9" s="328"/>
      <c r="K9" s="328"/>
    </row>
    <row r="10" spans="1:17">
      <c r="A10" s="328" t="s">
        <v>1234</v>
      </c>
      <c r="B10" s="328">
        <v>61563499</v>
      </c>
      <c r="C10" s="328">
        <v>-34189540.454545438</v>
      </c>
      <c r="D10" s="328">
        <f>SUM(B10:C10)</f>
        <v>27373958.545454562</v>
      </c>
      <c r="E10" s="328">
        <f>D10*0.35</f>
        <v>9580885.4909090959</v>
      </c>
      <c r="F10" s="334">
        <f>1-G10</f>
        <v>0.39460000129574901</v>
      </c>
      <c r="G10" s="366">
        <v>0.60539999870425099</v>
      </c>
      <c r="H10" s="366">
        <v>0.3906</v>
      </c>
      <c r="I10" s="329">
        <f>E10*F10</f>
        <v>3780617.4271271522</v>
      </c>
      <c r="J10" s="328">
        <f>E10*G10</f>
        <v>5800268.0637819441</v>
      </c>
      <c r="K10" s="328">
        <f>E10*G10*H10</f>
        <v>2265584.7057132274</v>
      </c>
      <c r="L10" s="329">
        <f>J10+I10</f>
        <v>9580885.4909090959</v>
      </c>
    </row>
    <row r="11" spans="1:17">
      <c r="A11" s="328" t="s">
        <v>1235</v>
      </c>
      <c r="B11" s="328">
        <v>143430774</v>
      </c>
      <c r="C11" s="328"/>
      <c r="D11" s="328">
        <f>SUM(B11:C11)</f>
        <v>143430774</v>
      </c>
      <c r="E11" s="328">
        <f t="shared" ref="E11:E13" si="0">D11*0.35</f>
        <v>50200770.899999999</v>
      </c>
      <c r="F11" s="334">
        <f>1-G11</f>
        <v>0.39696250757340334</v>
      </c>
      <c r="G11" s="366">
        <v>0.60303749242659666</v>
      </c>
      <c r="H11" s="366">
        <v>0.2545</v>
      </c>
      <c r="I11" s="329">
        <f>E11*F11</f>
        <v>19927823.898581937</v>
      </c>
      <c r="J11" s="328">
        <f>E11*G11</f>
        <v>30272947.001418062</v>
      </c>
      <c r="K11" s="328">
        <f>E11*G11*H11</f>
        <v>7704465.0118608968</v>
      </c>
      <c r="L11" s="329">
        <f>J11+I11</f>
        <v>50200770.899999999</v>
      </c>
    </row>
    <row r="12" spans="1:17">
      <c r="A12" s="328" t="s">
        <v>1564</v>
      </c>
      <c r="B12" s="328">
        <v>232023688</v>
      </c>
      <c r="C12" s="328">
        <v>0</v>
      </c>
      <c r="D12" s="328">
        <f t="shared" ref="D12:D13" si="1">SUM(B12:C12)</f>
        <v>232023688</v>
      </c>
      <c r="E12" s="328">
        <f t="shared" si="0"/>
        <v>81208290.799999997</v>
      </c>
      <c r="F12" s="334">
        <f>1-G12</f>
        <v>8.4086341218746585E-2</v>
      </c>
      <c r="G12" s="366">
        <v>0.91591365878125341</v>
      </c>
      <c r="H12" s="366">
        <v>0.60502842757066144</v>
      </c>
      <c r="I12" s="329">
        <f>E12*F12</f>
        <v>6828508.0499999989</v>
      </c>
      <c r="J12" s="328">
        <f>E12*G12</f>
        <v>74379782.75</v>
      </c>
      <c r="K12" s="328">
        <f>E12*G12*H12</f>
        <v>45001883.000279911</v>
      </c>
      <c r="L12" s="329">
        <f>J12+I12</f>
        <v>81208290.799999997</v>
      </c>
    </row>
    <row r="13" spans="1:17">
      <c r="A13" s="367" t="s">
        <v>1836</v>
      </c>
      <c r="B13" s="367">
        <v>83009997</v>
      </c>
      <c r="C13" s="367">
        <v>0</v>
      </c>
      <c r="D13" s="367">
        <f t="shared" si="1"/>
        <v>83009997</v>
      </c>
      <c r="E13" s="367">
        <f t="shared" si="0"/>
        <v>29053498.949999999</v>
      </c>
      <c r="F13" s="368">
        <f>1-G13</f>
        <v>0.27654745960335625</v>
      </c>
      <c r="G13" s="369">
        <v>0.72345254039664375</v>
      </c>
      <c r="H13" s="370">
        <v>0.78144698168438043</v>
      </c>
      <c r="I13" s="371">
        <f>E13*F13</f>
        <v>8034671.3272112776</v>
      </c>
      <c r="J13" s="367">
        <f>E13*G13</f>
        <v>21018827.62278872</v>
      </c>
      <c r="K13" s="367">
        <f>E13*G13*H13</f>
        <v>16425099.404372526</v>
      </c>
      <c r="L13" s="371">
        <f>J13+I13</f>
        <v>29053498.949999996</v>
      </c>
    </row>
    <row r="14" spans="1:17" ht="15" thickBot="1">
      <c r="A14" s="328" t="s">
        <v>1236</v>
      </c>
      <c r="B14" s="335">
        <f>SUM(B10:B13)</f>
        <v>520027958</v>
      </c>
      <c r="C14" s="335">
        <f>SUM(C10:C13)</f>
        <v>-34189540.454545438</v>
      </c>
      <c r="D14" s="335">
        <f>SUM(D10:D13)</f>
        <v>485838417.54545456</v>
      </c>
      <c r="E14" s="335">
        <f>SUM(E10:E13)</f>
        <v>170043446.14090908</v>
      </c>
      <c r="F14" s="336"/>
      <c r="H14" s="336"/>
      <c r="I14" s="335">
        <f>SUM(I10:I13)</f>
        <v>38571620.702920362</v>
      </c>
      <c r="J14" s="335">
        <f>SUM(J10:J13)</f>
        <v>131471825.43798873</v>
      </c>
      <c r="K14" s="335">
        <f>SUM(K10:K13)</f>
        <v>71397032.122226566</v>
      </c>
      <c r="L14" s="335">
        <f>SUM(L10:L13)</f>
        <v>170043446.14090908</v>
      </c>
    </row>
    <row r="15" spans="1:17" ht="15" thickTop="1">
      <c r="A15" s="328"/>
      <c r="B15" s="328"/>
      <c r="C15" s="328"/>
      <c r="D15" s="328"/>
      <c r="E15" s="328"/>
      <c r="G15" s="337"/>
      <c r="H15" s="337"/>
      <c r="I15" s="337"/>
      <c r="J15" s="328"/>
      <c r="K15" s="328"/>
    </row>
    <row r="16" spans="1:17">
      <c r="A16" s="328"/>
      <c r="B16" s="328"/>
      <c r="C16" s="328"/>
      <c r="D16" s="328"/>
      <c r="E16" s="328"/>
      <c r="G16" s="328"/>
      <c r="H16" s="328"/>
      <c r="I16" s="328"/>
      <c r="J16" s="328"/>
      <c r="K16" s="328"/>
    </row>
    <row r="17" spans="1:18">
      <c r="A17" s="330" t="s">
        <v>1929</v>
      </c>
      <c r="B17" s="328"/>
      <c r="C17" s="328"/>
      <c r="D17" s="328"/>
      <c r="E17" s="328"/>
      <c r="G17" s="328"/>
      <c r="H17" s="328"/>
      <c r="I17" s="328"/>
      <c r="J17" s="328"/>
      <c r="K17" s="328"/>
    </row>
    <row r="18" spans="1:18" ht="32.25" customHeight="1">
      <c r="A18" s="648" t="s">
        <v>1834</v>
      </c>
      <c r="B18" s="648"/>
      <c r="C18" s="648"/>
      <c r="D18" s="648"/>
      <c r="E18" s="648"/>
      <c r="F18" s="648"/>
      <c r="G18" s="648"/>
      <c r="H18" s="648"/>
      <c r="I18" s="648"/>
      <c r="J18" s="648"/>
      <c r="K18" s="648"/>
      <c r="L18" s="648"/>
      <c r="M18" s="648"/>
    </row>
    <row r="19" spans="1:18">
      <c r="H19" s="372" t="s">
        <v>1930</v>
      </c>
      <c r="I19" s="363" t="s">
        <v>1931</v>
      </c>
      <c r="J19" s="331"/>
    </row>
    <row r="20" spans="1:18">
      <c r="H20" s="372" t="s">
        <v>414</v>
      </c>
      <c r="I20" s="373">
        <f>J14/L14</f>
        <v>0.77316608444316404</v>
      </c>
      <c r="J20" s="334"/>
      <c r="K20" s="334"/>
    </row>
    <row r="21" spans="1:18">
      <c r="H21" s="372" t="s">
        <v>413</v>
      </c>
      <c r="I21" s="373">
        <f>I14/L14</f>
        <v>0.22683391555683602</v>
      </c>
      <c r="J21" s="334"/>
      <c r="K21" s="334"/>
    </row>
    <row r="22" spans="1:18">
      <c r="H22" s="372" t="s">
        <v>811</v>
      </c>
      <c r="I22" s="373">
        <f>SUM(I20:I21)</f>
        <v>1</v>
      </c>
      <c r="J22" s="334"/>
      <c r="K22" s="334"/>
    </row>
    <row r="24" spans="1:18">
      <c r="B24" s="328"/>
      <c r="C24" s="328"/>
      <c r="D24" s="328"/>
      <c r="E24" s="328"/>
      <c r="F24" s="328"/>
      <c r="H24" s="328"/>
      <c r="I24" s="328"/>
      <c r="J24" s="328"/>
      <c r="K24" s="328"/>
      <c r="L24" s="328"/>
      <c r="Q24" s="329"/>
      <c r="R24" s="417"/>
    </row>
    <row r="25" spans="1:18">
      <c r="A25" s="328"/>
      <c r="B25" s="328"/>
      <c r="C25" s="328"/>
      <c r="D25" s="328"/>
      <c r="E25" s="328"/>
      <c r="F25" s="328"/>
      <c r="H25" s="328"/>
      <c r="I25" s="328"/>
      <c r="J25" s="328"/>
      <c r="K25" s="328"/>
      <c r="L25" s="328"/>
      <c r="O25" s="419" t="s">
        <v>2082</v>
      </c>
      <c r="Q25" s="329"/>
      <c r="R25" s="417"/>
    </row>
    <row r="26" spans="1:18" s="339" customFormat="1">
      <c r="A26" s="330" t="s">
        <v>1832</v>
      </c>
      <c r="B26" s="337"/>
      <c r="C26" s="337"/>
      <c r="D26" s="337"/>
      <c r="E26" s="337"/>
      <c r="F26" s="337"/>
      <c r="H26" s="337"/>
      <c r="I26" s="337"/>
      <c r="J26" s="337"/>
      <c r="K26" s="359"/>
      <c r="L26" s="337"/>
      <c r="M26" s="360"/>
      <c r="O26" s="419" t="s">
        <v>2083</v>
      </c>
      <c r="R26" s="418"/>
    </row>
    <row r="27" spans="1:18" s="339" customFormat="1">
      <c r="A27" s="330" t="s">
        <v>2081</v>
      </c>
      <c r="B27" s="337"/>
      <c r="C27" s="337"/>
      <c r="D27" s="337"/>
      <c r="E27" s="337"/>
      <c r="F27" s="337"/>
      <c r="H27" s="337"/>
      <c r="I27" s="337"/>
      <c r="J27" s="337"/>
      <c r="K27" s="328"/>
      <c r="L27" s="337"/>
      <c r="M27" s="362"/>
      <c r="O27" s="419" t="s">
        <v>2084</v>
      </c>
      <c r="R27" s="418"/>
    </row>
    <row r="28" spans="1:18">
      <c r="A28" s="328"/>
      <c r="B28" s="328"/>
      <c r="C28" s="328"/>
      <c r="D28" s="328"/>
      <c r="E28" s="328"/>
      <c r="F28" s="338" t="s">
        <v>26</v>
      </c>
      <c r="G28" s="363" t="s">
        <v>27</v>
      </c>
      <c r="H28" s="338" t="s">
        <v>1921</v>
      </c>
      <c r="I28" s="338" t="s">
        <v>28</v>
      </c>
      <c r="J28" s="363" t="s">
        <v>1922</v>
      </c>
      <c r="K28" s="338" t="s">
        <v>1923</v>
      </c>
      <c r="L28" s="363" t="s">
        <v>1924</v>
      </c>
      <c r="O28" s="419" t="s">
        <v>2085</v>
      </c>
      <c r="Q28" s="329"/>
      <c r="R28" s="417"/>
    </row>
    <row r="29" spans="1:18">
      <c r="A29" s="328"/>
      <c r="B29" s="364" t="s">
        <v>2079</v>
      </c>
      <c r="C29" s="364" t="s">
        <v>1926</v>
      </c>
      <c r="D29" s="364" t="s">
        <v>2080</v>
      </c>
      <c r="E29" s="364" t="s">
        <v>1927</v>
      </c>
      <c r="F29" s="364" t="s">
        <v>1161</v>
      </c>
      <c r="G29" s="365" t="s">
        <v>1562</v>
      </c>
      <c r="H29" s="364" t="s">
        <v>1560</v>
      </c>
      <c r="I29" s="364" t="s">
        <v>1561</v>
      </c>
      <c r="J29" s="365" t="s">
        <v>413</v>
      </c>
      <c r="K29" s="365" t="s">
        <v>414</v>
      </c>
      <c r="L29" s="365" t="s">
        <v>581</v>
      </c>
      <c r="M29" s="365" t="s">
        <v>1928</v>
      </c>
      <c r="O29" s="419" t="s">
        <v>2086</v>
      </c>
      <c r="Q29" s="329"/>
      <c r="R29" s="417"/>
    </row>
    <row r="30" spans="1:18">
      <c r="A30" s="328"/>
      <c r="B30" s="328"/>
      <c r="C30" s="328"/>
      <c r="D30" s="328"/>
      <c r="E30" s="328"/>
      <c r="F30" s="332"/>
      <c r="H30" s="333" t="s">
        <v>1835</v>
      </c>
      <c r="I30" s="328"/>
      <c r="K30" s="328"/>
      <c r="L30" s="328"/>
      <c r="O30" s="420" t="s">
        <v>2087</v>
      </c>
      <c r="Q30" s="329"/>
      <c r="R30" s="417"/>
    </row>
    <row r="31" spans="1:18">
      <c r="A31" s="328" t="s">
        <v>1234</v>
      </c>
      <c r="B31" s="328">
        <v>61563499</v>
      </c>
      <c r="C31" s="328">
        <v>-4623667</v>
      </c>
      <c r="D31" s="328">
        <v>-56939832</v>
      </c>
      <c r="E31" s="328">
        <f>SUM(B31:D31)</f>
        <v>0</v>
      </c>
      <c r="F31" s="328">
        <f>E31*0.35</f>
        <v>0</v>
      </c>
      <c r="G31" s="334" t="e">
        <f>1-H31</f>
        <v>#REF!</v>
      </c>
      <c r="H31" s="414" t="e">
        <v>#REF!</v>
      </c>
      <c r="I31" s="414">
        <v>0.3906</v>
      </c>
      <c r="J31" s="329" t="e">
        <f>F31*G31</f>
        <v>#REF!</v>
      </c>
      <c r="K31" s="328" t="e">
        <f>F31*H31</f>
        <v>#REF!</v>
      </c>
      <c r="L31" s="328" t="e">
        <f>F31*H31*I31</f>
        <v>#REF!</v>
      </c>
      <c r="M31" s="329" t="e">
        <f>K31+J31</f>
        <v>#REF!</v>
      </c>
      <c r="O31" s="420" t="s">
        <v>2088</v>
      </c>
      <c r="Q31" s="329"/>
      <c r="R31" s="417"/>
    </row>
    <row r="32" spans="1:18">
      <c r="A32" s="328" t="s">
        <v>1235</v>
      </c>
      <c r="B32" s="328">
        <v>143430774</v>
      </c>
      <c r="C32" s="328"/>
      <c r="D32" s="328">
        <f>D35-D31</f>
        <v>-106864674.50999999</v>
      </c>
      <c r="E32" s="328">
        <f>SUM(B32:D32)</f>
        <v>36566099.49000001</v>
      </c>
      <c r="F32" s="328">
        <f t="shared" ref="F32:F34" si="2">E32*0.35</f>
        <v>12798134.821500003</v>
      </c>
      <c r="G32" s="334" t="e">
        <f>1-H32</f>
        <v>#REF!</v>
      </c>
      <c r="H32" s="414" t="e">
        <v>#REF!</v>
      </c>
      <c r="I32" s="414">
        <v>0.2545</v>
      </c>
      <c r="J32" s="329" t="e">
        <f>F32*G32</f>
        <v>#REF!</v>
      </c>
      <c r="K32" s="328" t="e">
        <f>F32*H32</f>
        <v>#REF!</v>
      </c>
      <c r="L32" s="328" t="e">
        <f>F32*H32*I32</f>
        <v>#REF!</v>
      </c>
      <c r="M32" s="329" t="e">
        <f>K32+J32</f>
        <v>#REF!</v>
      </c>
      <c r="O32" s="420" t="s">
        <v>2089</v>
      </c>
      <c r="Q32" s="329"/>
      <c r="R32" s="417"/>
    </row>
    <row r="33" spans="1:18">
      <c r="A33" s="328" t="s">
        <v>1564</v>
      </c>
      <c r="B33" s="328">
        <v>232023688</v>
      </c>
      <c r="C33" s="328">
        <v>0</v>
      </c>
      <c r="D33" s="328"/>
      <c r="E33" s="328">
        <f t="shared" ref="E33:E34" si="3">SUM(B33:C33)</f>
        <v>232023688</v>
      </c>
      <c r="F33" s="328">
        <f t="shared" si="2"/>
        <v>81208290.799999997</v>
      </c>
      <c r="G33" s="334" t="e">
        <f>1-H33</f>
        <v>#REF!</v>
      </c>
      <c r="H33" s="414" t="e">
        <v>#REF!</v>
      </c>
      <c r="I33" s="414" t="e">
        <v>#REF!</v>
      </c>
      <c r="J33" s="329" t="e">
        <f>F33*G33</f>
        <v>#REF!</v>
      </c>
      <c r="K33" s="328" t="e">
        <f>F33*H33</f>
        <v>#REF!</v>
      </c>
      <c r="L33" s="328" t="e">
        <f>F33*H33*I33</f>
        <v>#REF!</v>
      </c>
      <c r="M33" s="329" t="e">
        <f>K33+J33</f>
        <v>#REF!</v>
      </c>
      <c r="O33" s="420" t="s">
        <v>2090</v>
      </c>
      <c r="Q33" s="329"/>
      <c r="R33" s="417"/>
    </row>
    <row r="34" spans="1:18">
      <c r="A34" s="367" t="s">
        <v>1836</v>
      </c>
      <c r="B34" s="367">
        <v>83009997</v>
      </c>
      <c r="C34" s="367">
        <v>0</v>
      </c>
      <c r="D34" s="367"/>
      <c r="E34" s="367">
        <f t="shared" si="3"/>
        <v>83009997</v>
      </c>
      <c r="F34" s="367">
        <f t="shared" si="2"/>
        <v>29053498.949999999</v>
      </c>
      <c r="G34" s="368" t="e">
        <f>1-H34</f>
        <v>#REF!</v>
      </c>
      <c r="H34" s="415" t="e">
        <v>#REF!</v>
      </c>
      <c r="I34" s="416" t="e">
        <v>#REF!</v>
      </c>
      <c r="J34" s="371" t="e">
        <f>F34*G34</f>
        <v>#REF!</v>
      </c>
      <c r="K34" s="367" t="e">
        <f>F34*H34</f>
        <v>#REF!</v>
      </c>
      <c r="L34" s="367" t="e">
        <f>F34*H34*I34</f>
        <v>#REF!</v>
      </c>
      <c r="M34" s="371" t="e">
        <f>K34+J34</f>
        <v>#REF!</v>
      </c>
      <c r="Q34" s="329"/>
      <c r="R34" s="417"/>
    </row>
    <row r="35" spans="1:18" ht="15" thickBot="1">
      <c r="A35" s="328" t="s">
        <v>1236</v>
      </c>
      <c r="B35" s="335">
        <f>SUM(B31:B34)</f>
        <v>520027958</v>
      </c>
      <c r="C35" s="335">
        <f>SUM(C31:C34)</f>
        <v>-4623667</v>
      </c>
      <c r="D35" s="335">
        <v>-163804506.50999999</v>
      </c>
      <c r="E35" s="335">
        <f>SUM(E31:E34)</f>
        <v>351599784.49000001</v>
      </c>
      <c r="F35" s="335">
        <f>SUM(F31:F34)</f>
        <v>123059924.5715</v>
      </c>
      <c r="G35" s="336"/>
      <c r="I35" s="336"/>
      <c r="J35" s="335" t="e">
        <f>SUM(J31:J34)</f>
        <v>#REF!</v>
      </c>
      <c r="K35" s="335" t="e">
        <f>SUM(K31:K34)</f>
        <v>#REF!</v>
      </c>
      <c r="L35" s="335" t="e">
        <f>SUM(L31:L34)</f>
        <v>#REF!</v>
      </c>
      <c r="M35" s="335" t="e">
        <f>SUM(M31:M34)</f>
        <v>#REF!</v>
      </c>
      <c r="Q35" s="329"/>
      <c r="R35" s="417"/>
    </row>
    <row r="36" spans="1:18" ht="15" thickTop="1">
      <c r="A36" s="328"/>
      <c r="B36" s="328"/>
      <c r="C36" s="328"/>
      <c r="D36" s="328"/>
      <c r="E36" s="328"/>
      <c r="F36" s="328"/>
      <c r="H36" s="337"/>
      <c r="I36" s="337"/>
      <c r="J36" s="337"/>
      <c r="K36" s="328"/>
      <c r="L36" s="328"/>
      <c r="Q36" s="329"/>
      <c r="R36" s="417"/>
    </row>
    <row r="37" spans="1:18">
      <c r="A37" s="328"/>
      <c r="B37" s="328"/>
      <c r="C37" s="328"/>
      <c r="D37" s="328"/>
      <c r="E37" s="328"/>
      <c r="F37" s="328"/>
      <c r="H37" s="328"/>
      <c r="I37" s="328"/>
      <c r="J37" s="328"/>
      <c r="K37" s="328"/>
      <c r="L37" s="328"/>
      <c r="Q37" s="329"/>
      <c r="R37" s="417"/>
    </row>
    <row r="38" spans="1:18">
      <c r="A38" s="330" t="s">
        <v>1929</v>
      </c>
      <c r="B38" s="328"/>
      <c r="C38" s="328"/>
      <c r="D38" s="328"/>
      <c r="E38" s="328"/>
      <c r="F38" s="328"/>
      <c r="H38" s="328"/>
      <c r="I38" s="328"/>
      <c r="J38" s="328"/>
      <c r="K38" s="328"/>
      <c r="L38" s="328"/>
      <c r="Q38" s="329"/>
      <c r="R38" s="417"/>
    </row>
    <row r="39" spans="1:18" ht="32.25" customHeight="1">
      <c r="A39" s="648" t="s">
        <v>1834</v>
      </c>
      <c r="B39" s="648"/>
      <c r="C39" s="648"/>
      <c r="D39" s="648"/>
      <c r="E39" s="648"/>
      <c r="F39" s="648"/>
      <c r="G39" s="648"/>
      <c r="H39" s="648"/>
      <c r="I39" s="648"/>
      <c r="J39" s="648"/>
      <c r="K39" s="648"/>
      <c r="L39" s="648"/>
      <c r="M39" s="648"/>
      <c r="N39" s="648"/>
      <c r="Q39" s="329"/>
      <c r="R39" s="417"/>
    </row>
    <row r="40" spans="1:18">
      <c r="I40" s="372" t="s">
        <v>1930</v>
      </c>
      <c r="J40" s="363" t="s">
        <v>1931</v>
      </c>
    </row>
    <row r="41" spans="1:18">
      <c r="I41" s="372" t="s">
        <v>414</v>
      </c>
      <c r="J41" s="373" t="e">
        <f>K35/M35</f>
        <v>#REF!</v>
      </c>
    </row>
    <row r="42" spans="1:18">
      <c r="I42" s="372" t="s">
        <v>413</v>
      </c>
      <c r="J42" s="373" t="e">
        <f>J35/M35</f>
        <v>#REF!</v>
      </c>
    </row>
    <row r="43" spans="1:18">
      <c r="I43" s="372" t="s">
        <v>811</v>
      </c>
      <c r="J43" s="373" t="e">
        <f>SUM(J41:J42)</f>
        <v>#REF!</v>
      </c>
    </row>
  </sheetData>
  <mergeCells count="2">
    <mergeCell ref="A18:M18"/>
    <mergeCell ref="A39:N39"/>
  </mergeCells>
  <printOptions horizontalCentered="1"/>
  <pageMargins left="0.25" right="0.25" top="0.25" bottom="0.25" header="0" footer="0.25"/>
  <pageSetup scale="57" orientation="landscape" r:id="rId1"/>
  <headerFooter alignWithMargins="0">
    <oddFooter>&amp;R&amp;Z&amp;F&amp;D
JK</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2047"/>
  <sheetViews>
    <sheetView workbookViewId="0">
      <pane ySplit="7" topLeftCell="A1091" activePane="bottomLeft" state="frozen"/>
      <selection pane="bottomLeft" activeCell="U1110" sqref="U1110"/>
    </sheetView>
  </sheetViews>
  <sheetFormatPr defaultColWidth="9.109375" defaultRowHeight="13.2" outlineLevelRow="1" outlineLevelCol="1"/>
  <cols>
    <col min="1" max="1" width="10.109375" style="390" customWidth="1"/>
    <col min="2" max="2" width="45.6640625" style="49" customWidth="1"/>
    <col min="3" max="5" width="15.6640625" style="49" hidden="1" customWidth="1" outlineLevel="1"/>
    <col min="6" max="6" width="15.88671875" style="49" hidden="1" customWidth="1" outlineLevel="1"/>
    <col min="7" max="8" width="15.6640625" style="49" hidden="1" customWidth="1" outlineLevel="1"/>
    <col min="9" max="10" width="17.44140625" style="49" hidden="1" customWidth="1" outlineLevel="1"/>
    <col min="11" max="11" width="13.5546875" style="49" hidden="1" customWidth="1" outlineLevel="1"/>
    <col min="12" max="12" width="15.88671875" style="49" hidden="1" customWidth="1" outlineLevel="1"/>
    <col min="13" max="13" width="17.44140625" style="49" hidden="1" customWidth="1" outlineLevel="1" collapsed="1"/>
    <col min="14" max="15" width="17.44140625" style="49" hidden="1" customWidth="1" outlineLevel="1"/>
    <col min="16" max="16" width="15.6640625" style="528" customWidth="1" collapsed="1"/>
    <col min="17" max="17" width="7.5546875" style="390" hidden="1" customWidth="1"/>
    <col min="18" max="18" width="6.5546875" style="390" hidden="1" customWidth="1"/>
    <col min="19" max="19" width="7.44140625" style="390" hidden="1" customWidth="1"/>
    <col min="20" max="20" width="12.33203125" style="528" customWidth="1"/>
    <col min="21" max="21" width="13" style="528" customWidth="1"/>
    <col min="22" max="22" width="14.88671875" style="528" customWidth="1"/>
    <col min="23" max="23" width="14.109375" style="528" bestFit="1" customWidth="1"/>
    <col min="24" max="24" width="14.109375" style="528" customWidth="1"/>
    <col min="25" max="25" width="14" style="528" customWidth="1"/>
    <col min="26" max="26" width="13.5546875" style="528" bestFit="1" customWidth="1"/>
    <col min="27" max="16384" width="9.109375" style="49"/>
  </cols>
  <sheetData>
    <row r="1" spans="1:26">
      <c r="A1" s="289" t="s">
        <v>317</v>
      </c>
      <c r="B1" s="269"/>
      <c r="N1" s="123"/>
      <c r="O1" s="20"/>
    </row>
    <row r="2" spans="1:26">
      <c r="A2" s="289" t="s">
        <v>2366</v>
      </c>
      <c r="C2" s="243"/>
      <c r="D2" s="243"/>
      <c r="E2" s="243"/>
      <c r="F2" s="243"/>
      <c r="G2" s="243"/>
      <c r="H2" s="243"/>
      <c r="I2" s="243"/>
      <c r="J2" s="243"/>
      <c r="K2" s="243"/>
      <c r="L2" s="243"/>
      <c r="M2" s="243"/>
      <c r="N2" s="530"/>
      <c r="O2" s="531"/>
      <c r="P2" s="532"/>
    </row>
    <row r="3" spans="1:26">
      <c r="A3" s="290"/>
      <c r="B3" s="291"/>
      <c r="C3" s="533"/>
      <c r="D3" s="533"/>
      <c r="E3" s="533"/>
      <c r="F3" s="533"/>
      <c r="G3" s="533"/>
      <c r="H3" s="533"/>
      <c r="I3" s="533"/>
      <c r="J3" s="533"/>
      <c r="K3" s="533"/>
      <c r="L3" s="533"/>
      <c r="M3" s="533"/>
      <c r="N3" s="534"/>
      <c r="O3" s="484"/>
      <c r="V3" s="529"/>
      <c r="Y3" s="529"/>
    </row>
    <row r="4" spans="1:26">
      <c r="A4" s="552" t="s">
        <v>2345</v>
      </c>
      <c r="B4" s="552" t="s">
        <v>2346</v>
      </c>
      <c r="C4" s="552" t="s">
        <v>2345</v>
      </c>
      <c r="D4" s="552" t="s">
        <v>2345</v>
      </c>
      <c r="E4" s="552" t="s">
        <v>2345</v>
      </c>
      <c r="F4" s="552" t="s">
        <v>2345</v>
      </c>
      <c r="G4" s="552" t="s">
        <v>2345</v>
      </c>
      <c r="H4" s="552" t="s">
        <v>2345</v>
      </c>
      <c r="I4" s="552" t="s">
        <v>2345</v>
      </c>
      <c r="J4" s="552" t="s">
        <v>2345</v>
      </c>
      <c r="K4" s="552" t="s">
        <v>2345</v>
      </c>
      <c r="L4" s="552" t="s">
        <v>2345</v>
      </c>
      <c r="M4" s="552" t="s">
        <v>2345</v>
      </c>
      <c r="N4" s="552" t="s">
        <v>2345</v>
      </c>
      <c r="O4" s="552" t="s">
        <v>2345</v>
      </c>
      <c r="P4" s="552" t="s">
        <v>2347</v>
      </c>
      <c r="Q4" s="552" t="s">
        <v>2345</v>
      </c>
      <c r="R4" s="552" t="s">
        <v>2345</v>
      </c>
      <c r="S4" s="552" t="s">
        <v>2345</v>
      </c>
      <c r="T4" s="552" t="s">
        <v>2348</v>
      </c>
      <c r="U4" s="552" t="s">
        <v>2349</v>
      </c>
      <c r="V4" s="552" t="s">
        <v>2350</v>
      </c>
      <c r="W4" s="552" t="s">
        <v>2351</v>
      </c>
      <c r="X4" s="552" t="s">
        <v>2352</v>
      </c>
      <c r="Y4" s="552" t="s">
        <v>2353</v>
      </c>
      <c r="Z4" s="552" t="s">
        <v>2354</v>
      </c>
    </row>
    <row r="5" spans="1:26">
      <c r="A5" s="552"/>
      <c r="B5" s="552"/>
      <c r="C5" s="552"/>
      <c r="D5" s="552"/>
      <c r="E5" s="552"/>
      <c r="F5" s="552"/>
      <c r="G5" s="552"/>
      <c r="H5" s="552"/>
      <c r="I5" s="552"/>
      <c r="J5" s="552"/>
      <c r="K5" s="552"/>
      <c r="L5" s="552"/>
      <c r="M5" s="552"/>
      <c r="N5" s="552"/>
      <c r="O5" s="552"/>
      <c r="P5" s="552"/>
      <c r="Q5" s="552"/>
      <c r="R5" s="552"/>
      <c r="S5" s="552"/>
      <c r="T5" s="552"/>
      <c r="U5" s="552"/>
      <c r="V5" s="552"/>
      <c r="W5" s="552"/>
      <c r="X5" s="552"/>
      <c r="Y5" s="552"/>
      <c r="Z5" s="552"/>
    </row>
    <row r="6" spans="1:26" ht="16.5" customHeight="1">
      <c r="A6" s="289"/>
      <c r="B6" s="292"/>
      <c r="C6" s="484"/>
      <c r="D6" s="484"/>
      <c r="E6" s="484"/>
      <c r="F6" s="484"/>
      <c r="G6" s="484"/>
      <c r="H6" s="484"/>
      <c r="I6" s="484"/>
      <c r="J6" s="484"/>
      <c r="K6" s="484"/>
      <c r="L6" s="484"/>
      <c r="M6" s="484"/>
      <c r="N6" s="484"/>
      <c r="O6" s="484"/>
      <c r="P6" s="74"/>
      <c r="Q6" s="577" t="s">
        <v>1064</v>
      </c>
      <c r="R6" s="577" t="s">
        <v>141</v>
      </c>
      <c r="S6" s="578" t="s">
        <v>530</v>
      </c>
      <c r="T6" s="642" t="s">
        <v>951</v>
      </c>
      <c r="U6" s="643"/>
      <c r="V6" s="234"/>
      <c r="W6" s="234"/>
      <c r="X6" s="642" t="s">
        <v>25</v>
      </c>
      <c r="Y6" s="644"/>
      <c r="Z6" s="643"/>
    </row>
    <row r="7" spans="1:26" ht="52.8">
      <c r="A7" s="579" t="s">
        <v>1045</v>
      </c>
      <c r="B7" s="580" t="s">
        <v>257</v>
      </c>
      <c r="C7" s="535">
        <v>42248</v>
      </c>
      <c r="D7" s="535">
        <v>42278</v>
      </c>
      <c r="E7" s="535">
        <v>42309</v>
      </c>
      <c r="F7" s="535">
        <v>42369</v>
      </c>
      <c r="G7" s="535">
        <v>42400</v>
      </c>
      <c r="H7" s="535">
        <v>42429</v>
      </c>
      <c r="I7" s="535">
        <v>42460</v>
      </c>
      <c r="J7" s="535">
        <v>42490</v>
      </c>
      <c r="K7" s="535">
        <v>42521</v>
      </c>
      <c r="L7" s="535">
        <v>42551</v>
      </c>
      <c r="M7" s="535">
        <v>42582</v>
      </c>
      <c r="N7" s="535">
        <v>42613</v>
      </c>
      <c r="O7" s="535">
        <v>42643</v>
      </c>
      <c r="P7" s="537" t="s">
        <v>2314</v>
      </c>
      <c r="Q7" s="299" t="s">
        <v>599</v>
      </c>
      <c r="R7" s="299" t="s">
        <v>599</v>
      </c>
      <c r="S7" s="299" t="s">
        <v>166</v>
      </c>
      <c r="T7" s="537" t="s">
        <v>2340</v>
      </c>
      <c r="U7" s="537" t="s">
        <v>2341</v>
      </c>
      <c r="V7" s="537" t="s">
        <v>669</v>
      </c>
      <c r="W7" s="537" t="s">
        <v>2339</v>
      </c>
      <c r="X7" s="537" t="s">
        <v>2364</v>
      </c>
      <c r="Y7" s="537" t="s">
        <v>2365</v>
      </c>
      <c r="Z7" s="537" t="s">
        <v>2342</v>
      </c>
    </row>
    <row r="8" spans="1:26" s="16" customFormat="1" ht="12" customHeight="1">
      <c r="A8" s="581">
        <v>10100501</v>
      </c>
      <c r="B8" s="485" t="s">
        <v>438</v>
      </c>
      <c r="C8" s="582">
        <v>9062172777.6100006</v>
      </c>
      <c r="D8" s="582">
        <v>9076022007.4300003</v>
      </c>
      <c r="E8" s="582">
        <v>9084392089.1399994</v>
      </c>
      <c r="F8" s="582">
        <v>9088258827.9899998</v>
      </c>
      <c r="G8" s="582">
        <v>9106086749.9400005</v>
      </c>
      <c r="H8" s="582">
        <v>9122847650.9300003</v>
      </c>
      <c r="I8" s="512">
        <v>9171114612.1800003</v>
      </c>
      <c r="J8" s="512">
        <v>9183399382.7099991</v>
      </c>
      <c r="K8" s="488">
        <v>9196191368.5799999</v>
      </c>
      <c r="L8" s="488">
        <v>9209599155.6299992</v>
      </c>
      <c r="M8" s="488">
        <v>9224386094.3299999</v>
      </c>
      <c r="N8" s="488">
        <v>9240449249.5699997</v>
      </c>
      <c r="O8" s="488">
        <v>9256939501.7999992</v>
      </c>
      <c r="P8" s="574">
        <f t="shared" ref="P8:P33" si="0">(C8+O8+SUM(D8:N8)*2)/24</f>
        <v>9155191944.0112495</v>
      </c>
      <c r="Q8" s="507">
        <v>4</v>
      </c>
      <c r="R8" s="506"/>
      <c r="S8" s="527">
        <v>18</v>
      </c>
      <c r="T8" s="565"/>
      <c r="U8" s="566"/>
      <c r="V8" s="566"/>
      <c r="W8" s="566">
        <f>P8</f>
        <v>9155191944.0112495</v>
      </c>
      <c r="X8" s="566">
        <f>W8</f>
        <v>9155191944.0112495</v>
      </c>
      <c r="Y8" s="566"/>
      <c r="Z8" s="583"/>
    </row>
    <row r="9" spans="1:26" s="16" customFormat="1" ht="12" customHeight="1">
      <c r="A9" s="581">
        <v>10100502</v>
      </c>
      <c r="B9" s="485" t="s">
        <v>439</v>
      </c>
      <c r="C9" s="582">
        <v>3284595182.1300001</v>
      </c>
      <c r="D9" s="582">
        <v>3297966293.9299998</v>
      </c>
      <c r="E9" s="582">
        <v>3309214126.1799998</v>
      </c>
      <c r="F9" s="582">
        <v>3315161396.3200002</v>
      </c>
      <c r="G9" s="582">
        <v>3322101032.8200002</v>
      </c>
      <c r="H9" s="582">
        <v>3332433896.1999998</v>
      </c>
      <c r="I9" s="512">
        <v>3345071865.6399999</v>
      </c>
      <c r="J9" s="512">
        <v>3359487215.7199998</v>
      </c>
      <c r="K9" s="488">
        <v>3372335221.6100001</v>
      </c>
      <c r="L9" s="488">
        <v>3392167996.3299999</v>
      </c>
      <c r="M9" s="488">
        <v>3400764346.0900002</v>
      </c>
      <c r="N9" s="488">
        <v>3413762090.5300002</v>
      </c>
      <c r="O9" s="488">
        <v>3424346976.3099999</v>
      </c>
      <c r="P9" s="574">
        <f t="shared" si="0"/>
        <v>3351244713.3825002</v>
      </c>
      <c r="Q9" s="490"/>
      <c r="R9" s="489">
        <v>1</v>
      </c>
      <c r="S9" s="511" t="s">
        <v>963</v>
      </c>
      <c r="T9" s="565"/>
      <c r="U9" s="566"/>
      <c r="V9" s="566"/>
      <c r="W9" s="566">
        <f>P9</f>
        <v>3351244713.3825002</v>
      </c>
      <c r="X9" s="566"/>
      <c r="Y9" s="566">
        <f>W9</f>
        <v>3351244713.3825002</v>
      </c>
      <c r="Z9" s="583"/>
    </row>
    <row r="10" spans="1:26" s="16" customFormat="1" ht="12" customHeight="1">
      <c r="A10" s="581">
        <v>10100503</v>
      </c>
      <c r="B10" s="485" t="s">
        <v>440</v>
      </c>
      <c r="C10" s="582">
        <v>465073975.06999999</v>
      </c>
      <c r="D10" s="582">
        <v>463822981.52999997</v>
      </c>
      <c r="E10" s="582">
        <v>466152813.31999999</v>
      </c>
      <c r="F10" s="582">
        <v>470875205.74000001</v>
      </c>
      <c r="G10" s="582">
        <v>483107127.49000001</v>
      </c>
      <c r="H10" s="582">
        <v>479765973.39999998</v>
      </c>
      <c r="I10" s="512">
        <v>485625164.68000001</v>
      </c>
      <c r="J10" s="512">
        <v>486712912.94</v>
      </c>
      <c r="K10" s="488">
        <v>490277559.41000003</v>
      </c>
      <c r="L10" s="488">
        <v>493461415.01999998</v>
      </c>
      <c r="M10" s="488">
        <v>493145371.85000002</v>
      </c>
      <c r="N10" s="488">
        <v>519233049.76999998</v>
      </c>
      <c r="O10" s="488">
        <v>520668925.48000002</v>
      </c>
      <c r="P10" s="574">
        <f t="shared" si="0"/>
        <v>485420918.7854166</v>
      </c>
      <c r="Q10" s="490">
        <v>5</v>
      </c>
      <c r="R10" s="490" t="s">
        <v>665</v>
      </c>
      <c r="S10" s="496" t="s">
        <v>964</v>
      </c>
      <c r="T10" s="565"/>
      <c r="U10" s="566"/>
      <c r="V10" s="566"/>
      <c r="W10" s="566">
        <f t="shared" ref="W10:W14" si="1">P10</f>
        <v>485420918.7854166</v>
      </c>
      <c r="X10" s="566">
        <f>W10*B1102</f>
        <v>326105773.24004287</v>
      </c>
      <c r="Y10" s="566">
        <f>W10*B1103</f>
        <v>159315145.54537374</v>
      </c>
      <c r="Z10" s="583"/>
    </row>
    <row r="11" spans="1:26" s="16" customFormat="1" ht="12" customHeight="1">
      <c r="A11" s="581">
        <v>10100601</v>
      </c>
      <c r="B11" s="485" t="s">
        <v>1787</v>
      </c>
      <c r="C11" s="582">
        <v>0</v>
      </c>
      <c r="D11" s="582">
        <v>0</v>
      </c>
      <c r="E11" s="582">
        <v>0</v>
      </c>
      <c r="F11" s="582">
        <v>21658.9</v>
      </c>
      <c r="G11" s="582">
        <v>4643.8</v>
      </c>
      <c r="H11" s="582">
        <v>12322.05</v>
      </c>
      <c r="I11" s="512">
        <v>91489.57</v>
      </c>
      <c r="J11" s="512">
        <v>91489.57</v>
      </c>
      <c r="K11" s="488">
        <v>91489.57</v>
      </c>
      <c r="L11" s="488">
        <v>91489.57</v>
      </c>
      <c r="M11" s="488">
        <v>91489.57</v>
      </c>
      <c r="N11" s="488">
        <v>0</v>
      </c>
      <c r="O11" s="488">
        <v>0</v>
      </c>
      <c r="P11" s="574">
        <f t="shared" si="0"/>
        <v>41339.383333333339</v>
      </c>
      <c r="Q11" s="490" t="s">
        <v>1049</v>
      </c>
      <c r="R11" s="490"/>
      <c r="S11" s="496" t="s">
        <v>510</v>
      </c>
      <c r="T11" s="565"/>
      <c r="U11" s="566"/>
      <c r="V11" s="566"/>
      <c r="W11" s="566">
        <f t="shared" si="1"/>
        <v>41339.383333333339</v>
      </c>
      <c r="X11" s="566">
        <f>W11</f>
        <v>41339.383333333339</v>
      </c>
      <c r="Y11" s="566"/>
      <c r="Z11" s="583"/>
    </row>
    <row r="12" spans="1:26" s="16" customFormat="1" ht="12" customHeight="1">
      <c r="A12" s="581">
        <v>10100602</v>
      </c>
      <c r="B12" s="485" t="s">
        <v>1775</v>
      </c>
      <c r="C12" s="582">
        <v>0</v>
      </c>
      <c r="D12" s="582">
        <v>0</v>
      </c>
      <c r="E12" s="582">
        <v>0</v>
      </c>
      <c r="F12" s="582">
        <v>0</v>
      </c>
      <c r="G12" s="582">
        <v>14028.69</v>
      </c>
      <c r="H12" s="582">
        <v>0</v>
      </c>
      <c r="I12" s="512">
        <v>35437.18</v>
      </c>
      <c r="J12" s="512">
        <v>35437.18</v>
      </c>
      <c r="K12" s="488">
        <v>35437.18</v>
      </c>
      <c r="L12" s="488">
        <v>35437.18</v>
      </c>
      <c r="M12" s="488">
        <v>35437.18</v>
      </c>
      <c r="N12" s="488">
        <v>0</v>
      </c>
      <c r="O12" s="488">
        <v>0</v>
      </c>
      <c r="P12" s="574">
        <f t="shared" si="0"/>
        <v>15934.549166666666</v>
      </c>
      <c r="Q12" s="490"/>
      <c r="R12" s="490" t="s">
        <v>298</v>
      </c>
      <c r="S12" s="496" t="s">
        <v>963</v>
      </c>
      <c r="T12" s="565"/>
      <c r="U12" s="566"/>
      <c r="V12" s="566"/>
      <c r="W12" s="566">
        <f t="shared" si="1"/>
        <v>15934.549166666666</v>
      </c>
      <c r="X12" s="566"/>
      <c r="Y12" s="566">
        <f>W12</f>
        <v>15934.549166666666</v>
      </c>
      <c r="Z12" s="583"/>
    </row>
    <row r="13" spans="1:26" s="16" customFormat="1" ht="12" customHeight="1">
      <c r="A13" s="581" t="s">
        <v>2325</v>
      </c>
      <c r="B13" s="485" t="s">
        <v>2315</v>
      </c>
      <c r="C13" s="582"/>
      <c r="D13" s="582"/>
      <c r="E13" s="582"/>
      <c r="F13" s="582"/>
      <c r="G13" s="582"/>
      <c r="H13" s="582"/>
      <c r="I13" s="512"/>
      <c r="J13" s="512"/>
      <c r="K13" s="488"/>
      <c r="L13" s="488"/>
      <c r="M13" s="488"/>
      <c r="N13" s="488"/>
      <c r="O13" s="488">
        <v>128175029.65000001</v>
      </c>
      <c r="P13" s="574">
        <f t="shared" si="0"/>
        <v>5340626.2354166666</v>
      </c>
      <c r="Q13" s="490" t="s">
        <v>1049</v>
      </c>
      <c r="R13" s="490"/>
      <c r="S13" s="496" t="s">
        <v>510</v>
      </c>
      <c r="T13" s="565"/>
      <c r="U13" s="566"/>
      <c r="V13" s="566"/>
      <c r="W13" s="566">
        <f t="shared" si="1"/>
        <v>5340626.2354166666</v>
      </c>
      <c r="X13" s="566">
        <f t="shared" ref="X13:X14" si="2">W13</f>
        <v>5340626.2354166666</v>
      </c>
      <c r="Y13" s="566"/>
      <c r="Z13" s="583"/>
    </row>
    <row r="14" spans="1:26" s="16" customFormat="1" ht="12" customHeight="1">
      <c r="A14" s="581" t="s">
        <v>2326</v>
      </c>
      <c r="B14" s="485" t="s">
        <v>2316</v>
      </c>
      <c r="C14" s="582"/>
      <c r="D14" s="582"/>
      <c r="E14" s="582"/>
      <c r="F14" s="582"/>
      <c r="G14" s="582"/>
      <c r="H14" s="582"/>
      <c r="I14" s="512"/>
      <c r="J14" s="512"/>
      <c r="K14" s="488"/>
      <c r="L14" s="488"/>
      <c r="M14" s="488"/>
      <c r="N14" s="488"/>
      <c r="O14" s="488">
        <v>-128175029.65000001</v>
      </c>
      <c r="P14" s="574">
        <f t="shared" si="0"/>
        <v>-5340626.2354166666</v>
      </c>
      <c r="Q14" s="490" t="s">
        <v>1049</v>
      </c>
      <c r="R14" s="490"/>
      <c r="S14" s="496" t="s">
        <v>510</v>
      </c>
      <c r="T14" s="565"/>
      <c r="U14" s="566"/>
      <c r="V14" s="566"/>
      <c r="W14" s="566">
        <f t="shared" si="1"/>
        <v>-5340626.2354166666</v>
      </c>
      <c r="X14" s="566">
        <f t="shared" si="2"/>
        <v>-5340626.2354166666</v>
      </c>
      <c r="Y14" s="566"/>
      <c r="Z14" s="583"/>
    </row>
    <row r="15" spans="1:26" s="16" customFormat="1" ht="12" customHeight="1">
      <c r="A15" s="584">
        <v>10110013</v>
      </c>
      <c r="B15" s="485" t="s">
        <v>1256</v>
      </c>
      <c r="C15" s="582">
        <v>756461.72</v>
      </c>
      <c r="D15" s="582">
        <v>630384.77</v>
      </c>
      <c r="E15" s="582">
        <v>504307.82</v>
      </c>
      <c r="F15" s="582">
        <v>378230.87</v>
      </c>
      <c r="G15" s="582">
        <v>252153.92</v>
      </c>
      <c r="H15" s="582">
        <v>126076.97</v>
      </c>
      <c r="I15" s="512">
        <v>0</v>
      </c>
      <c r="J15" s="512">
        <v>0</v>
      </c>
      <c r="K15" s="488">
        <v>0</v>
      </c>
      <c r="L15" s="488">
        <v>0</v>
      </c>
      <c r="M15" s="488">
        <v>0</v>
      </c>
      <c r="N15" s="488">
        <v>0</v>
      </c>
      <c r="O15" s="488">
        <v>0</v>
      </c>
      <c r="P15" s="574">
        <f t="shared" si="0"/>
        <v>189115.43416666667</v>
      </c>
      <c r="Q15" s="490"/>
      <c r="R15" s="490"/>
      <c r="S15" s="496" t="s">
        <v>572</v>
      </c>
      <c r="T15" s="565"/>
      <c r="U15" s="566"/>
      <c r="V15" s="566"/>
      <c r="W15" s="566">
        <f t="shared" ref="W15" si="3">P15</f>
        <v>189115.43416666667</v>
      </c>
      <c r="X15" s="566"/>
      <c r="Y15" s="566"/>
      <c r="Z15" s="583">
        <f>W15</f>
        <v>189115.43416666667</v>
      </c>
    </row>
    <row r="16" spans="1:26" s="16" customFormat="1" ht="12" customHeight="1">
      <c r="A16" s="581">
        <v>10500501</v>
      </c>
      <c r="B16" s="485" t="s">
        <v>441</v>
      </c>
      <c r="C16" s="582">
        <v>49892821.960000001</v>
      </c>
      <c r="D16" s="582">
        <v>49893059.25</v>
      </c>
      <c r="E16" s="582">
        <v>49893215.060000002</v>
      </c>
      <c r="F16" s="582">
        <v>49903527.170000002</v>
      </c>
      <c r="G16" s="582">
        <v>49625649.560000002</v>
      </c>
      <c r="H16" s="582">
        <v>48974348.380000003</v>
      </c>
      <c r="I16" s="512">
        <v>49003253.520000003</v>
      </c>
      <c r="J16" s="512">
        <v>49003253.520000003</v>
      </c>
      <c r="K16" s="488">
        <v>49003253.520000003</v>
      </c>
      <c r="L16" s="488">
        <v>49003253.520000003</v>
      </c>
      <c r="M16" s="488">
        <v>49003253.520000003</v>
      </c>
      <c r="N16" s="488">
        <v>49003253.520000003</v>
      </c>
      <c r="O16" s="488">
        <v>49005655.829999998</v>
      </c>
      <c r="P16" s="574">
        <f t="shared" si="0"/>
        <v>49313213.286249995</v>
      </c>
      <c r="Q16" s="490">
        <v>14</v>
      </c>
      <c r="R16" s="490"/>
      <c r="S16" s="496">
        <v>19</v>
      </c>
      <c r="T16" s="565"/>
      <c r="U16" s="566"/>
      <c r="V16" s="566"/>
      <c r="W16" s="566">
        <f t="shared" ref="W16:W20" si="4">P16</f>
        <v>49313213.286249995</v>
      </c>
      <c r="X16" s="566">
        <f>W16</f>
        <v>49313213.286249995</v>
      </c>
      <c r="Y16" s="566"/>
      <c r="Z16" s="583"/>
    </row>
    <row r="17" spans="1:26" s="16" customFormat="1" ht="12" customHeight="1">
      <c r="A17" s="581">
        <v>10500502</v>
      </c>
      <c r="B17" s="485" t="s">
        <v>442</v>
      </c>
      <c r="C17" s="582">
        <v>6138640.21</v>
      </c>
      <c r="D17" s="582">
        <v>6138709.29</v>
      </c>
      <c r="E17" s="582">
        <v>6138742.2699999996</v>
      </c>
      <c r="F17" s="582">
        <v>6138775.25</v>
      </c>
      <c r="G17" s="582">
        <v>6138808.2300000004</v>
      </c>
      <c r="H17" s="582">
        <v>6138842.1799999997</v>
      </c>
      <c r="I17" s="512">
        <v>1436025.02</v>
      </c>
      <c r="J17" s="512">
        <v>1436058.97</v>
      </c>
      <c r="K17" s="488">
        <v>1436092.92</v>
      </c>
      <c r="L17" s="488">
        <v>1436126.87</v>
      </c>
      <c r="M17" s="488">
        <v>1436126.87</v>
      </c>
      <c r="N17" s="488">
        <v>1436194.77</v>
      </c>
      <c r="O17" s="488">
        <v>1436228.72</v>
      </c>
      <c r="P17" s="574">
        <f t="shared" si="0"/>
        <v>3591494.7587500005</v>
      </c>
      <c r="Q17" s="490"/>
      <c r="R17" s="489">
        <v>1</v>
      </c>
      <c r="S17" s="511" t="s">
        <v>963</v>
      </c>
      <c r="T17" s="565"/>
      <c r="U17" s="566"/>
      <c r="V17" s="566"/>
      <c r="W17" s="566">
        <f t="shared" si="4"/>
        <v>3591494.7587500005</v>
      </c>
      <c r="X17" s="566"/>
      <c r="Y17" s="566">
        <f>W17</f>
        <v>3591494.7587500005</v>
      </c>
      <c r="Z17" s="583"/>
    </row>
    <row r="18" spans="1:26" s="16" customFormat="1" ht="12" customHeight="1">
      <c r="A18" s="581">
        <v>10600501</v>
      </c>
      <c r="B18" s="485" t="s">
        <v>443</v>
      </c>
      <c r="C18" s="582">
        <v>17818867.25</v>
      </c>
      <c r="D18" s="582">
        <v>16716535.84</v>
      </c>
      <c r="E18" s="582">
        <v>21854732.800000001</v>
      </c>
      <c r="F18" s="582">
        <v>35067731.560000002</v>
      </c>
      <c r="G18" s="582">
        <v>40796159.259999998</v>
      </c>
      <c r="H18" s="582">
        <v>39844084.170000002</v>
      </c>
      <c r="I18" s="512">
        <v>31391467.120000001</v>
      </c>
      <c r="J18" s="512">
        <v>33059239.899999999</v>
      </c>
      <c r="K18" s="488">
        <v>41865761.539999999</v>
      </c>
      <c r="L18" s="488">
        <v>40568411.469999999</v>
      </c>
      <c r="M18" s="488">
        <v>45177509.390000001</v>
      </c>
      <c r="N18" s="488">
        <v>51048045.109999999</v>
      </c>
      <c r="O18" s="488">
        <v>78207023.689999998</v>
      </c>
      <c r="P18" s="574">
        <f t="shared" si="0"/>
        <v>37116885.302500002</v>
      </c>
      <c r="Q18" s="490" t="s">
        <v>299</v>
      </c>
      <c r="R18" s="490"/>
      <c r="S18" s="496">
        <v>18</v>
      </c>
      <c r="T18" s="565"/>
      <c r="U18" s="566"/>
      <c r="V18" s="566"/>
      <c r="W18" s="566">
        <f t="shared" si="4"/>
        <v>37116885.302500002</v>
      </c>
      <c r="X18" s="566">
        <f>W18</f>
        <v>37116885.302500002</v>
      </c>
      <c r="Y18" s="566"/>
      <c r="Z18" s="583"/>
    </row>
    <row r="19" spans="1:26" s="16" customFormat="1" ht="12" customHeight="1">
      <c r="A19" s="581">
        <v>10600502</v>
      </c>
      <c r="B19" s="485" t="s">
        <v>444</v>
      </c>
      <c r="C19" s="582">
        <v>23476289.649999999</v>
      </c>
      <c r="D19" s="582">
        <v>23781707.949999999</v>
      </c>
      <c r="E19" s="582">
        <v>23939605.359999999</v>
      </c>
      <c r="F19" s="582">
        <v>30778732.359999999</v>
      </c>
      <c r="G19" s="582">
        <v>29035605.829999998</v>
      </c>
      <c r="H19" s="582">
        <v>33113701.52</v>
      </c>
      <c r="I19" s="512">
        <v>33576344</v>
      </c>
      <c r="J19" s="512">
        <v>29338686.510000002</v>
      </c>
      <c r="K19" s="488">
        <v>30280197.719999999</v>
      </c>
      <c r="L19" s="488">
        <v>28815814.18</v>
      </c>
      <c r="M19" s="488">
        <v>52229615.990000002</v>
      </c>
      <c r="N19" s="488">
        <v>54196938.780000001</v>
      </c>
      <c r="O19" s="488">
        <v>58118844.409999996</v>
      </c>
      <c r="P19" s="574">
        <f t="shared" si="0"/>
        <v>34157043.102499999</v>
      </c>
      <c r="Q19" s="490"/>
      <c r="R19" s="489">
        <v>1</v>
      </c>
      <c r="S19" s="511" t="s">
        <v>963</v>
      </c>
      <c r="T19" s="565"/>
      <c r="U19" s="566"/>
      <c r="V19" s="566"/>
      <c r="W19" s="566">
        <f t="shared" si="4"/>
        <v>34157043.102499999</v>
      </c>
      <c r="X19" s="566"/>
      <c r="Y19" s="566">
        <f>W19</f>
        <v>34157043.102499999</v>
      </c>
      <c r="Z19" s="583"/>
    </row>
    <row r="20" spans="1:26" s="16" customFormat="1" ht="12" customHeight="1">
      <c r="A20" s="581">
        <v>10600503</v>
      </c>
      <c r="B20" s="485" t="s">
        <v>540</v>
      </c>
      <c r="C20" s="582">
        <v>117138.09</v>
      </c>
      <c r="D20" s="582">
        <v>899262.47</v>
      </c>
      <c r="E20" s="582">
        <v>3735.28</v>
      </c>
      <c r="F20" s="582">
        <v>45877.94</v>
      </c>
      <c r="G20" s="582">
        <v>1022399.12</v>
      </c>
      <c r="H20" s="582">
        <v>561731.59</v>
      </c>
      <c r="I20" s="512">
        <v>695152.21</v>
      </c>
      <c r="J20" s="512">
        <v>137525.84</v>
      </c>
      <c r="K20" s="488">
        <v>139673.15</v>
      </c>
      <c r="L20" s="488">
        <v>660664.11</v>
      </c>
      <c r="M20" s="488">
        <v>761914.69</v>
      </c>
      <c r="N20" s="488">
        <v>905243.59</v>
      </c>
      <c r="O20" s="488">
        <v>3237945.12</v>
      </c>
      <c r="P20" s="574">
        <f t="shared" si="0"/>
        <v>625893.46624999994</v>
      </c>
      <c r="Q20" s="490" t="s">
        <v>300</v>
      </c>
      <c r="R20" s="490" t="s">
        <v>665</v>
      </c>
      <c r="S20" s="496" t="s">
        <v>964</v>
      </c>
      <c r="T20" s="565"/>
      <c r="U20" s="566"/>
      <c r="V20" s="566"/>
      <c r="W20" s="566">
        <f t="shared" si="4"/>
        <v>625893.46624999994</v>
      </c>
      <c r="X20" s="566">
        <f>W20*B1102</f>
        <v>420475.23062674992</v>
      </c>
      <c r="Y20" s="566">
        <f>W20*B1103</f>
        <v>205418.23562324999</v>
      </c>
      <c r="Z20" s="583"/>
    </row>
    <row r="21" spans="1:26" s="16" customFormat="1" ht="12" customHeight="1">
      <c r="A21" s="581">
        <v>10600603</v>
      </c>
      <c r="B21" s="485" t="s">
        <v>1996</v>
      </c>
      <c r="C21" s="582">
        <v>0</v>
      </c>
      <c r="D21" s="582">
        <v>0</v>
      </c>
      <c r="E21" s="582">
        <v>0</v>
      </c>
      <c r="F21" s="582">
        <v>0</v>
      </c>
      <c r="G21" s="582">
        <v>0</v>
      </c>
      <c r="H21" s="582">
        <v>0</v>
      </c>
      <c r="I21" s="512">
        <v>12433.14</v>
      </c>
      <c r="J21" s="512">
        <v>12433.14</v>
      </c>
      <c r="K21" s="488">
        <v>12433.14</v>
      </c>
      <c r="L21" s="488">
        <v>12433.14</v>
      </c>
      <c r="M21" s="488">
        <v>12433.14</v>
      </c>
      <c r="N21" s="488">
        <v>0</v>
      </c>
      <c r="O21" s="488">
        <v>0</v>
      </c>
      <c r="P21" s="574">
        <f t="shared" si="0"/>
        <v>5180.4749999999995</v>
      </c>
      <c r="Q21" s="490" t="s">
        <v>1048</v>
      </c>
      <c r="R21" s="490" t="s">
        <v>665</v>
      </c>
      <c r="S21" s="496" t="s">
        <v>964</v>
      </c>
      <c r="T21" s="565"/>
      <c r="U21" s="566"/>
      <c r="V21" s="566"/>
      <c r="W21" s="566">
        <f t="shared" ref="W21" si="5">P21</f>
        <v>5180.4749999999995</v>
      </c>
      <c r="X21" s="566">
        <f>W21*B1102</f>
        <v>3480.2431049999996</v>
      </c>
      <c r="Y21" s="566">
        <f>W21*B1103</f>
        <v>1700.2318949999997</v>
      </c>
      <c r="Z21" s="583"/>
    </row>
    <row r="22" spans="1:26" s="16" customFormat="1" ht="12" customHeight="1">
      <c r="A22" s="584">
        <v>10700013</v>
      </c>
      <c r="B22" s="485" t="s">
        <v>920</v>
      </c>
      <c r="C22" s="582">
        <v>1730509</v>
      </c>
      <c r="D22" s="582">
        <v>508979.38</v>
      </c>
      <c r="E22" s="582">
        <v>1126032.0900000001</v>
      </c>
      <c r="F22" s="582">
        <v>-2836785.54</v>
      </c>
      <c r="G22" s="582">
        <v>-1662666.21</v>
      </c>
      <c r="H22" s="582">
        <v>-152753.82999999999</v>
      </c>
      <c r="I22" s="512">
        <v>-4806.3999999999996</v>
      </c>
      <c r="J22" s="512">
        <v>2584558.34</v>
      </c>
      <c r="K22" s="488">
        <v>4198480.0999999996</v>
      </c>
      <c r="L22" s="488">
        <v>1511750.77</v>
      </c>
      <c r="M22" s="488">
        <v>2726745.64</v>
      </c>
      <c r="N22" s="488">
        <v>3169100.42</v>
      </c>
      <c r="O22" s="488">
        <v>3641636.06</v>
      </c>
      <c r="P22" s="574">
        <f t="shared" si="0"/>
        <v>1154558.9408333332</v>
      </c>
      <c r="Q22" s="490"/>
      <c r="R22" s="490"/>
      <c r="S22" s="496" t="s">
        <v>971</v>
      </c>
      <c r="T22" s="565"/>
      <c r="U22" s="566"/>
      <c r="V22" s="566"/>
      <c r="W22" s="566">
        <f t="shared" ref="W22" si="6">P22</f>
        <v>1154558.9408333332</v>
      </c>
      <c r="X22" s="566"/>
      <c r="Y22" s="566"/>
      <c r="Z22" s="583">
        <f>W22</f>
        <v>1154558.9408333332</v>
      </c>
    </row>
    <row r="23" spans="1:26" s="16" customFormat="1" ht="12" customHeight="1">
      <c r="A23" s="584">
        <v>10700023</v>
      </c>
      <c r="B23" s="485" t="s">
        <v>1198</v>
      </c>
      <c r="C23" s="582">
        <v>-393750</v>
      </c>
      <c r="D23" s="582">
        <v>-393750</v>
      </c>
      <c r="E23" s="582">
        <v>-393750</v>
      </c>
      <c r="F23" s="582">
        <v>-393750</v>
      </c>
      <c r="G23" s="582">
        <v>-393750</v>
      </c>
      <c r="H23" s="582">
        <v>-393750</v>
      </c>
      <c r="I23" s="512">
        <v>-393750</v>
      </c>
      <c r="J23" s="512">
        <v>-393750</v>
      </c>
      <c r="K23" s="488">
        <v>-393750</v>
      </c>
      <c r="L23" s="488">
        <v>-393750</v>
      </c>
      <c r="M23" s="488">
        <v>-393750</v>
      </c>
      <c r="N23" s="488">
        <v>-393750</v>
      </c>
      <c r="O23" s="488">
        <v>-393750</v>
      </c>
      <c r="P23" s="574">
        <f t="shared" si="0"/>
        <v>-393750</v>
      </c>
      <c r="Q23" s="490"/>
      <c r="R23" s="490"/>
      <c r="S23" s="496" t="s">
        <v>971</v>
      </c>
      <c r="T23" s="565"/>
      <c r="U23" s="566"/>
      <c r="V23" s="566"/>
      <c r="W23" s="566">
        <f t="shared" ref="W23" si="7">P23</f>
        <v>-393750</v>
      </c>
      <c r="X23" s="566"/>
      <c r="Y23" s="566"/>
      <c r="Z23" s="583">
        <f>W23</f>
        <v>-393750</v>
      </c>
    </row>
    <row r="24" spans="1:26" s="16" customFormat="1" ht="12" customHeight="1">
      <c r="A24" s="581">
        <v>10700501</v>
      </c>
      <c r="B24" s="485" t="s">
        <v>195</v>
      </c>
      <c r="C24" s="582">
        <v>219899760.72999999</v>
      </c>
      <c r="D24" s="582">
        <v>231720459.38999999</v>
      </c>
      <c r="E24" s="582">
        <v>230892475.13</v>
      </c>
      <c r="F24" s="582">
        <v>246374069.5</v>
      </c>
      <c r="G24" s="582">
        <v>240852302.94</v>
      </c>
      <c r="H24" s="582">
        <v>239949337.56999999</v>
      </c>
      <c r="I24" s="512">
        <v>238846957.46000001</v>
      </c>
      <c r="J24" s="512">
        <v>244379062.52000001</v>
      </c>
      <c r="K24" s="488">
        <v>248239471.28</v>
      </c>
      <c r="L24" s="488">
        <v>275535578.75999999</v>
      </c>
      <c r="M24" s="488">
        <v>277509414.30000001</v>
      </c>
      <c r="N24" s="488">
        <v>251371893.12</v>
      </c>
      <c r="O24" s="488">
        <v>239914725</v>
      </c>
      <c r="P24" s="574">
        <f t="shared" si="0"/>
        <v>246298188.73625001</v>
      </c>
      <c r="Q24" s="490"/>
      <c r="R24" s="490"/>
      <c r="S24" s="496" t="s">
        <v>351</v>
      </c>
      <c r="T24" s="565"/>
      <c r="U24" s="566"/>
      <c r="V24" s="566"/>
      <c r="W24" s="566">
        <f t="shared" ref="W24:W29" si="8">P24</f>
        <v>246298188.73625001</v>
      </c>
      <c r="X24" s="566"/>
      <c r="Y24" s="566"/>
      <c r="Z24" s="583">
        <f>W24</f>
        <v>246298188.73625001</v>
      </c>
    </row>
    <row r="25" spans="1:26" s="16" customFormat="1" ht="12" customHeight="1">
      <c r="A25" s="581">
        <v>10700502</v>
      </c>
      <c r="B25" s="485" t="s">
        <v>445</v>
      </c>
      <c r="C25" s="582">
        <v>77592443.269999996</v>
      </c>
      <c r="D25" s="582">
        <v>81796324.310000002</v>
      </c>
      <c r="E25" s="582">
        <v>74962481.879999995</v>
      </c>
      <c r="F25" s="582">
        <v>83779101.670000002</v>
      </c>
      <c r="G25" s="582">
        <v>92646940.890000001</v>
      </c>
      <c r="H25" s="582">
        <v>90709594.409999996</v>
      </c>
      <c r="I25" s="512">
        <v>95523149.890000001</v>
      </c>
      <c r="J25" s="512">
        <v>97818968.780000001</v>
      </c>
      <c r="K25" s="488">
        <v>99959720.629999995</v>
      </c>
      <c r="L25" s="488">
        <v>101975176.91</v>
      </c>
      <c r="M25" s="488">
        <v>86121559.689999998</v>
      </c>
      <c r="N25" s="488">
        <v>89971103.510000005</v>
      </c>
      <c r="O25" s="488">
        <v>95113139.870000005</v>
      </c>
      <c r="P25" s="574">
        <f t="shared" si="0"/>
        <v>90134742.844999984</v>
      </c>
      <c r="Q25" s="490"/>
      <c r="R25" s="490"/>
      <c r="S25" s="496" t="s">
        <v>975</v>
      </c>
      <c r="T25" s="565"/>
      <c r="U25" s="566"/>
      <c r="V25" s="566"/>
      <c r="W25" s="566">
        <f t="shared" si="8"/>
        <v>90134742.844999984</v>
      </c>
      <c r="X25" s="566"/>
      <c r="Y25" s="566"/>
      <c r="Z25" s="583">
        <f t="shared" ref="Z25:Z29" si="9">W25</f>
        <v>90134742.844999984</v>
      </c>
    </row>
    <row r="26" spans="1:26" s="16" customFormat="1" ht="12" customHeight="1">
      <c r="A26" s="581">
        <v>10700503</v>
      </c>
      <c r="B26" s="485" t="s">
        <v>988</v>
      </c>
      <c r="C26" s="582">
        <v>53815133.340000004</v>
      </c>
      <c r="D26" s="582">
        <v>61412741.659999996</v>
      </c>
      <c r="E26" s="582">
        <v>67828148.489999995</v>
      </c>
      <c r="F26" s="582">
        <v>80438241.829999998</v>
      </c>
      <c r="G26" s="582">
        <v>64621229.049999997</v>
      </c>
      <c r="H26" s="582">
        <v>66258881.969999999</v>
      </c>
      <c r="I26" s="512">
        <v>66984570.5</v>
      </c>
      <c r="J26" s="512">
        <v>71654764.150000006</v>
      </c>
      <c r="K26" s="488">
        <v>78591342.930000007</v>
      </c>
      <c r="L26" s="488">
        <v>81614034.379999995</v>
      </c>
      <c r="M26" s="488">
        <v>86368501.75</v>
      </c>
      <c r="N26" s="488">
        <v>93358189.650000006</v>
      </c>
      <c r="O26" s="488">
        <v>97573299.540000007</v>
      </c>
      <c r="P26" s="574">
        <f t="shared" si="0"/>
        <v>74568738.566666663</v>
      </c>
      <c r="Q26" s="490"/>
      <c r="R26" s="490"/>
      <c r="S26" s="496" t="s">
        <v>971</v>
      </c>
      <c r="T26" s="565"/>
      <c r="U26" s="566"/>
      <c r="V26" s="566"/>
      <c r="W26" s="566">
        <f t="shared" si="8"/>
        <v>74568738.566666663</v>
      </c>
      <c r="X26" s="566"/>
      <c r="Y26" s="566"/>
      <c r="Z26" s="583">
        <f t="shared" si="9"/>
        <v>74568738.566666663</v>
      </c>
    </row>
    <row r="27" spans="1:26" s="16" customFormat="1" ht="12" customHeight="1">
      <c r="A27" s="581">
        <v>10700601</v>
      </c>
      <c r="B27" s="485" t="s">
        <v>1738</v>
      </c>
      <c r="C27" s="582">
        <v>382834</v>
      </c>
      <c r="D27" s="582">
        <v>608035</v>
      </c>
      <c r="E27" s="582">
        <v>241645.69</v>
      </c>
      <c r="F27" s="582">
        <v>1052675</v>
      </c>
      <c r="G27" s="582">
        <v>19914.22</v>
      </c>
      <c r="H27" s="582">
        <v>304515.90999999997</v>
      </c>
      <c r="I27" s="512">
        <v>-955945.73</v>
      </c>
      <c r="J27" s="512">
        <v>12136.32</v>
      </c>
      <c r="K27" s="488">
        <v>224000</v>
      </c>
      <c r="L27" s="488">
        <v>224000</v>
      </c>
      <c r="M27" s="488">
        <v>0</v>
      </c>
      <c r="N27" s="488">
        <v>224000</v>
      </c>
      <c r="O27" s="488">
        <v>224000</v>
      </c>
      <c r="P27" s="574">
        <f t="shared" si="0"/>
        <v>188199.45083333334</v>
      </c>
      <c r="Q27" s="490"/>
      <c r="R27" s="490"/>
      <c r="S27" s="496" t="s">
        <v>351</v>
      </c>
      <c r="T27" s="565"/>
      <c r="U27" s="566"/>
      <c r="V27" s="566"/>
      <c r="W27" s="566">
        <f t="shared" si="8"/>
        <v>188199.45083333334</v>
      </c>
      <c r="X27" s="566"/>
      <c r="Y27" s="566"/>
      <c r="Z27" s="583">
        <f t="shared" si="9"/>
        <v>188199.45083333334</v>
      </c>
    </row>
    <row r="28" spans="1:26" s="16" customFormat="1" ht="12" customHeight="1">
      <c r="A28" s="581">
        <v>10700602</v>
      </c>
      <c r="B28" s="485" t="s">
        <v>1739</v>
      </c>
      <c r="C28" s="582">
        <v>360640</v>
      </c>
      <c r="D28" s="582">
        <v>330400</v>
      </c>
      <c r="E28" s="582">
        <v>278208</v>
      </c>
      <c r="F28" s="582">
        <v>231840</v>
      </c>
      <c r="G28" s="582">
        <v>0</v>
      </c>
      <c r="H28" s="582">
        <v>319200</v>
      </c>
      <c r="I28" s="512">
        <v>372400</v>
      </c>
      <c r="J28" s="512">
        <v>127680</v>
      </c>
      <c r="K28" s="488">
        <v>351120</v>
      </c>
      <c r="L28" s="488">
        <v>329840</v>
      </c>
      <c r="M28" s="488">
        <v>26600</v>
      </c>
      <c r="N28" s="488">
        <v>399000</v>
      </c>
      <c r="O28" s="488">
        <v>399000</v>
      </c>
      <c r="P28" s="574">
        <f t="shared" si="0"/>
        <v>262175.66666666669</v>
      </c>
      <c r="Q28" s="490"/>
      <c r="R28" s="490"/>
      <c r="S28" s="496" t="s">
        <v>975</v>
      </c>
      <c r="T28" s="565"/>
      <c r="U28" s="566"/>
      <c r="V28" s="566"/>
      <c r="W28" s="566">
        <f t="shared" si="8"/>
        <v>262175.66666666669</v>
      </c>
      <c r="X28" s="566"/>
      <c r="Y28" s="566"/>
      <c r="Z28" s="583">
        <f t="shared" si="9"/>
        <v>262175.66666666669</v>
      </c>
    </row>
    <row r="29" spans="1:26" s="16" customFormat="1" ht="12" customHeight="1">
      <c r="A29" s="581">
        <v>10700603</v>
      </c>
      <c r="B29" s="485" t="s">
        <v>1970</v>
      </c>
      <c r="C29" s="582">
        <v>0</v>
      </c>
      <c r="D29" s="582">
        <v>0</v>
      </c>
      <c r="E29" s="582">
        <v>0</v>
      </c>
      <c r="F29" s="582">
        <v>149673.14000000001</v>
      </c>
      <c r="G29" s="582">
        <v>149673.14000000001</v>
      </c>
      <c r="H29" s="582">
        <v>0</v>
      </c>
      <c r="I29" s="512">
        <v>0</v>
      </c>
      <c r="J29" s="512">
        <v>0</v>
      </c>
      <c r="K29" s="488">
        <v>0</v>
      </c>
      <c r="L29" s="488">
        <v>0</v>
      </c>
      <c r="M29" s="488">
        <v>0</v>
      </c>
      <c r="N29" s="488">
        <v>0</v>
      </c>
      <c r="O29" s="488">
        <v>0</v>
      </c>
      <c r="P29" s="574">
        <f t="shared" si="0"/>
        <v>24945.523333333334</v>
      </c>
      <c r="Q29" s="490"/>
      <c r="R29" s="490"/>
      <c r="S29" s="496" t="s">
        <v>971</v>
      </c>
      <c r="T29" s="565"/>
      <c r="U29" s="566"/>
      <c r="V29" s="566"/>
      <c r="W29" s="566">
        <f t="shared" si="8"/>
        <v>24945.523333333334</v>
      </c>
      <c r="X29" s="566"/>
      <c r="Y29" s="566"/>
      <c r="Z29" s="583">
        <f t="shared" si="9"/>
        <v>24945.523333333334</v>
      </c>
    </row>
    <row r="30" spans="1:26" s="16" customFormat="1" ht="12" customHeight="1">
      <c r="A30" s="584">
        <v>10800061</v>
      </c>
      <c r="B30" s="485" t="s">
        <v>44</v>
      </c>
      <c r="C30" s="582">
        <v>-78261603</v>
      </c>
      <c r="D30" s="582">
        <v>-77934546</v>
      </c>
      <c r="E30" s="582">
        <v>-77934546</v>
      </c>
      <c r="F30" s="582">
        <v>-81170359</v>
      </c>
      <c r="G30" s="582">
        <v>-81170359</v>
      </c>
      <c r="H30" s="582">
        <v>-81170359</v>
      </c>
      <c r="I30" s="512">
        <v>-83254884.390000001</v>
      </c>
      <c r="J30" s="512">
        <v>-83254884.390000001</v>
      </c>
      <c r="K30" s="488">
        <v>-83254884.390000001</v>
      </c>
      <c r="L30" s="488">
        <v>-79639833.390000001</v>
      </c>
      <c r="M30" s="488">
        <v>-79639833.390000001</v>
      </c>
      <c r="N30" s="488">
        <v>-79639833.390000001</v>
      </c>
      <c r="O30" s="488">
        <v>-72450287.390000001</v>
      </c>
      <c r="P30" s="574">
        <f t="shared" si="0"/>
        <v>-80285022.294583321</v>
      </c>
      <c r="Q30" s="490">
        <v>17</v>
      </c>
      <c r="R30" s="490"/>
      <c r="S30" s="496">
        <v>24</v>
      </c>
      <c r="T30" s="565"/>
      <c r="U30" s="566"/>
      <c r="V30" s="566"/>
      <c r="W30" s="566">
        <f t="shared" ref="W30:W33" si="10">P30</f>
        <v>-80285022.294583321</v>
      </c>
      <c r="X30" s="566">
        <f>W30</f>
        <v>-80285022.294583321</v>
      </c>
      <c r="Y30" s="566"/>
      <c r="Z30" s="583"/>
    </row>
    <row r="31" spans="1:26" s="16" customFormat="1" ht="12" customHeight="1">
      <c r="A31" s="584">
        <v>10800062</v>
      </c>
      <c r="B31" s="485" t="s">
        <v>44</v>
      </c>
      <c r="C31" s="582">
        <v>-258466023</v>
      </c>
      <c r="D31" s="582">
        <v>-258436519</v>
      </c>
      <c r="E31" s="582">
        <v>-258436519</v>
      </c>
      <c r="F31" s="582">
        <v>-266301315</v>
      </c>
      <c r="G31" s="582">
        <v>-266301315</v>
      </c>
      <c r="H31" s="582">
        <v>-266301315</v>
      </c>
      <c r="I31" s="512">
        <v>-271840800.38</v>
      </c>
      <c r="J31" s="512">
        <v>-271840800.38</v>
      </c>
      <c r="K31" s="488">
        <v>-271840800.38</v>
      </c>
      <c r="L31" s="488">
        <v>-278945665.38</v>
      </c>
      <c r="M31" s="488">
        <v>-278945665.38</v>
      </c>
      <c r="N31" s="488">
        <v>-278945665.38</v>
      </c>
      <c r="O31" s="488">
        <v>-284547781.38</v>
      </c>
      <c r="P31" s="574">
        <f t="shared" si="0"/>
        <v>-269970273.53916675</v>
      </c>
      <c r="Q31" s="490"/>
      <c r="R31" s="490">
        <v>5</v>
      </c>
      <c r="S31" s="496" t="s">
        <v>967</v>
      </c>
      <c r="T31" s="565"/>
      <c r="U31" s="566"/>
      <c r="V31" s="566"/>
      <c r="W31" s="566">
        <f t="shared" si="10"/>
        <v>-269970273.53916675</v>
      </c>
      <c r="X31" s="566"/>
      <c r="Y31" s="566">
        <f>W31</f>
        <v>-269970273.53916675</v>
      </c>
      <c r="Z31" s="583"/>
    </row>
    <row r="32" spans="1:26" s="16" customFormat="1" ht="12" customHeight="1">
      <c r="A32" s="584">
        <v>10800071</v>
      </c>
      <c r="B32" s="485" t="s">
        <v>591</v>
      </c>
      <c r="C32" s="582">
        <v>78261603</v>
      </c>
      <c r="D32" s="582">
        <v>77934546</v>
      </c>
      <c r="E32" s="582">
        <v>77934546</v>
      </c>
      <c r="F32" s="582">
        <v>81170359</v>
      </c>
      <c r="G32" s="582">
        <v>81170359</v>
      </c>
      <c r="H32" s="582">
        <v>81170359</v>
      </c>
      <c r="I32" s="512">
        <v>83254884.390000001</v>
      </c>
      <c r="J32" s="512">
        <v>83254884.390000001</v>
      </c>
      <c r="K32" s="488">
        <v>83254884.390000001</v>
      </c>
      <c r="L32" s="488">
        <v>79639833.390000001</v>
      </c>
      <c r="M32" s="488">
        <v>79639833.390000001</v>
      </c>
      <c r="N32" s="488">
        <v>79639833.390000001</v>
      </c>
      <c r="O32" s="488">
        <v>72450287.390000001</v>
      </c>
      <c r="P32" s="574">
        <f t="shared" si="0"/>
        <v>80285022.294583321</v>
      </c>
      <c r="Q32" s="490">
        <v>17</v>
      </c>
      <c r="R32" s="490"/>
      <c r="S32" s="496">
        <v>24</v>
      </c>
      <c r="T32" s="565"/>
      <c r="U32" s="566"/>
      <c r="V32" s="566"/>
      <c r="W32" s="566">
        <f t="shared" si="10"/>
        <v>80285022.294583321</v>
      </c>
      <c r="X32" s="566">
        <f>W32</f>
        <v>80285022.294583321</v>
      </c>
      <c r="Y32" s="566"/>
      <c r="Z32" s="583"/>
    </row>
    <row r="33" spans="1:26" s="16" customFormat="1" ht="12" customHeight="1">
      <c r="A33" s="584">
        <v>10800072</v>
      </c>
      <c r="B33" s="485" t="s">
        <v>591</v>
      </c>
      <c r="C33" s="582">
        <v>258466023</v>
      </c>
      <c r="D33" s="582">
        <v>258436519</v>
      </c>
      <c r="E33" s="582">
        <v>258436519</v>
      </c>
      <c r="F33" s="582">
        <v>266301315</v>
      </c>
      <c r="G33" s="582">
        <v>266301315</v>
      </c>
      <c r="H33" s="582">
        <v>266301315</v>
      </c>
      <c r="I33" s="512">
        <v>271840800.38</v>
      </c>
      <c r="J33" s="512">
        <v>271840800.38</v>
      </c>
      <c r="K33" s="488">
        <v>271840800.38</v>
      </c>
      <c r="L33" s="488">
        <v>278945665.38</v>
      </c>
      <c r="M33" s="488">
        <v>278945665.38</v>
      </c>
      <c r="N33" s="488">
        <v>278945665.38</v>
      </c>
      <c r="O33" s="488">
        <v>284547781.38</v>
      </c>
      <c r="P33" s="574">
        <f t="shared" si="0"/>
        <v>269970273.53916675</v>
      </c>
      <c r="Q33" s="490"/>
      <c r="R33" s="490">
        <v>5</v>
      </c>
      <c r="S33" s="496" t="s">
        <v>967</v>
      </c>
      <c r="T33" s="565"/>
      <c r="U33" s="566"/>
      <c r="V33" s="566"/>
      <c r="W33" s="566">
        <f t="shared" si="10"/>
        <v>269970273.53916675</v>
      </c>
      <c r="X33" s="566"/>
      <c r="Y33" s="566">
        <f>W33</f>
        <v>269970273.53916675</v>
      </c>
      <c r="Z33" s="583"/>
    </row>
    <row r="34" spans="1:26" s="16" customFormat="1" ht="12" customHeight="1">
      <c r="A34" s="584">
        <v>10800501</v>
      </c>
      <c r="B34" s="485" t="s">
        <v>275</v>
      </c>
      <c r="C34" s="582">
        <v>-3387789053</v>
      </c>
      <c r="D34" s="582">
        <v>-3403998855.0900002</v>
      </c>
      <c r="E34" s="582">
        <v>-3419124740.4400001</v>
      </c>
      <c r="F34" s="582">
        <v>-3427591040.75</v>
      </c>
      <c r="G34" s="582">
        <v>-3450954641.5799999</v>
      </c>
      <c r="H34" s="582">
        <v>-3468333974</v>
      </c>
      <c r="I34" s="512">
        <v>-3482101214.5</v>
      </c>
      <c r="J34" s="512">
        <v>-3499612228.8200002</v>
      </c>
      <c r="K34" s="488">
        <v>-3517649549.5900002</v>
      </c>
      <c r="L34" s="488">
        <v>-3522420379.1100001</v>
      </c>
      <c r="M34" s="488">
        <v>-3538756823.77</v>
      </c>
      <c r="N34" s="488">
        <v>-3518786188.8400002</v>
      </c>
      <c r="O34" s="488">
        <v>-3530675016.4699998</v>
      </c>
      <c r="P34" s="574">
        <f t="shared" ref="P34:P66" si="11">(C34+O34+SUM(D34:N34)*2)/24</f>
        <v>-3475713472.6020837</v>
      </c>
      <c r="Q34" s="490" t="s">
        <v>945</v>
      </c>
      <c r="R34" s="490"/>
      <c r="S34" s="496" t="s">
        <v>289</v>
      </c>
      <c r="T34" s="565"/>
      <c r="U34" s="566"/>
      <c r="V34" s="566"/>
      <c r="W34" s="566">
        <f t="shared" ref="W34:W41" si="12">P34</f>
        <v>-3475713472.6020837</v>
      </c>
      <c r="X34" s="566">
        <f>W34</f>
        <v>-3475713472.6020837</v>
      </c>
      <c r="Y34" s="566"/>
      <c r="Z34" s="583"/>
    </row>
    <row r="35" spans="1:26" s="16" customFormat="1" ht="12" customHeight="1">
      <c r="A35" s="584">
        <v>10800502</v>
      </c>
      <c r="B35" s="485" t="s">
        <v>276</v>
      </c>
      <c r="C35" s="582">
        <v>-1253617104.6700001</v>
      </c>
      <c r="D35" s="582">
        <v>-1261030046.4200001</v>
      </c>
      <c r="E35" s="582">
        <v>-1268552527.8099999</v>
      </c>
      <c r="F35" s="582">
        <v>-1276917376.4200001</v>
      </c>
      <c r="G35" s="582">
        <v>-1283094528.3399999</v>
      </c>
      <c r="H35" s="582">
        <v>-1290316273.4000001</v>
      </c>
      <c r="I35" s="512">
        <v>-1292407939.9300001</v>
      </c>
      <c r="J35" s="512">
        <v>-1300264872.97</v>
      </c>
      <c r="K35" s="488">
        <v>-1307810422.8199999</v>
      </c>
      <c r="L35" s="488">
        <v>-1318552013.1199999</v>
      </c>
      <c r="M35" s="488">
        <v>-1327713245.27</v>
      </c>
      <c r="N35" s="488">
        <v>-1336539075.03</v>
      </c>
      <c r="O35" s="488">
        <v>-1342374388.2</v>
      </c>
      <c r="P35" s="574">
        <f t="shared" si="11"/>
        <v>-1296766172.3304167</v>
      </c>
      <c r="Q35" s="490"/>
      <c r="R35" s="490" t="s">
        <v>1048</v>
      </c>
      <c r="S35" s="496" t="s">
        <v>967</v>
      </c>
      <c r="T35" s="565"/>
      <c r="U35" s="566"/>
      <c r="V35" s="566"/>
      <c r="W35" s="566">
        <f t="shared" si="12"/>
        <v>-1296766172.3304167</v>
      </c>
      <c r="X35" s="566"/>
      <c r="Y35" s="566">
        <f>W35</f>
        <v>-1296766172.3304167</v>
      </c>
      <c r="Z35" s="583"/>
    </row>
    <row r="36" spans="1:26" s="16" customFormat="1" ht="12" customHeight="1">
      <c r="A36" s="584">
        <v>10800503</v>
      </c>
      <c r="B36" s="485" t="s">
        <v>547</v>
      </c>
      <c r="C36" s="582">
        <v>-96990383.569999993</v>
      </c>
      <c r="D36" s="582">
        <v>-98769079.450000003</v>
      </c>
      <c r="E36" s="582">
        <v>-100565337.55</v>
      </c>
      <c r="F36" s="582">
        <v>-102518259.19</v>
      </c>
      <c r="G36" s="582">
        <v>-104320238.34</v>
      </c>
      <c r="H36" s="582">
        <v>-104629830.56</v>
      </c>
      <c r="I36" s="512">
        <v>-106646452.93000001</v>
      </c>
      <c r="J36" s="512">
        <v>-108657591.84</v>
      </c>
      <c r="K36" s="488">
        <v>-110159767.90000001</v>
      </c>
      <c r="L36" s="488">
        <v>-112218420.17</v>
      </c>
      <c r="M36" s="488">
        <v>-114253312.03</v>
      </c>
      <c r="N36" s="488">
        <v>-115698258.67</v>
      </c>
      <c r="O36" s="488">
        <v>-115936353.68000001</v>
      </c>
      <c r="P36" s="574">
        <f t="shared" si="11"/>
        <v>-107074993.10458332</v>
      </c>
      <c r="Q36" s="490">
        <v>18</v>
      </c>
      <c r="R36" s="490" t="s">
        <v>666</v>
      </c>
      <c r="S36" s="496" t="s">
        <v>969</v>
      </c>
      <c r="T36" s="565"/>
      <c r="U36" s="566"/>
      <c r="V36" s="566"/>
      <c r="W36" s="566">
        <f t="shared" si="12"/>
        <v>-107074993.10458332</v>
      </c>
      <c r="X36" s="566">
        <f>W36*B1102</f>
        <v>-71932980.367659077</v>
      </c>
      <c r="Y36" s="566">
        <f>W36*B1103</f>
        <v>-35142012.736924246</v>
      </c>
      <c r="Z36" s="583"/>
    </row>
    <row r="37" spans="1:26" s="16" customFormat="1" ht="12" customHeight="1">
      <c r="A37" s="584">
        <v>10800541</v>
      </c>
      <c r="B37" s="485" t="s">
        <v>29</v>
      </c>
      <c r="C37" s="582">
        <v>7585764.5599999996</v>
      </c>
      <c r="D37" s="582">
        <v>9592111.3000000007</v>
      </c>
      <c r="E37" s="582">
        <v>8583513.8599999994</v>
      </c>
      <c r="F37" s="582">
        <v>9059311.0099999998</v>
      </c>
      <c r="G37" s="582">
        <v>9514997.9199999999</v>
      </c>
      <c r="H37" s="582">
        <v>9943857.3900000006</v>
      </c>
      <c r="I37" s="512">
        <v>9550707.2799999993</v>
      </c>
      <c r="J37" s="512">
        <v>9677929.0999999996</v>
      </c>
      <c r="K37" s="488">
        <v>10103962.789999999</v>
      </c>
      <c r="L37" s="488">
        <v>10276539.359999999</v>
      </c>
      <c r="M37" s="488">
        <v>11023773.01</v>
      </c>
      <c r="N37" s="488">
        <v>11684522.699999999</v>
      </c>
      <c r="O37" s="488">
        <v>9752724.9100000001</v>
      </c>
      <c r="P37" s="574">
        <f t="shared" si="11"/>
        <v>9806705.8712500017</v>
      </c>
      <c r="Q37" s="490" t="s">
        <v>945</v>
      </c>
      <c r="R37" s="490"/>
      <c r="S37" s="496" t="s">
        <v>289</v>
      </c>
      <c r="T37" s="565"/>
      <c r="U37" s="566"/>
      <c r="V37" s="566"/>
      <c r="W37" s="566">
        <f t="shared" si="12"/>
        <v>9806705.8712500017</v>
      </c>
      <c r="X37" s="566">
        <f>W37</f>
        <v>9806705.8712500017</v>
      </c>
      <c r="Y37" s="566"/>
      <c r="Z37" s="583"/>
    </row>
    <row r="38" spans="1:26" s="16" customFormat="1" ht="12" customHeight="1">
      <c r="A38" s="584">
        <v>10800543</v>
      </c>
      <c r="B38" s="485" t="s">
        <v>30</v>
      </c>
      <c r="C38" s="582">
        <v>238364.95</v>
      </c>
      <c r="D38" s="582">
        <v>237683.59</v>
      </c>
      <c r="E38" s="582">
        <v>174752.75</v>
      </c>
      <c r="F38" s="582">
        <v>278113.52</v>
      </c>
      <c r="G38" s="582">
        <v>278123.03999999998</v>
      </c>
      <c r="H38" s="582">
        <v>34918.54</v>
      </c>
      <c r="I38" s="512">
        <v>62138.5</v>
      </c>
      <c r="J38" s="512">
        <v>41025.58</v>
      </c>
      <c r="K38" s="488">
        <v>44974.16</v>
      </c>
      <c r="L38" s="488">
        <v>71457.19</v>
      </c>
      <c r="M38" s="488">
        <v>67133.100000000006</v>
      </c>
      <c r="N38" s="488">
        <v>44869.85</v>
      </c>
      <c r="O38" s="488">
        <v>53802.11</v>
      </c>
      <c r="P38" s="574">
        <f t="shared" si="11"/>
        <v>123439.44583333335</v>
      </c>
      <c r="Q38" s="490">
        <v>18</v>
      </c>
      <c r="R38" s="490" t="s">
        <v>666</v>
      </c>
      <c r="S38" s="496" t="s">
        <v>969</v>
      </c>
      <c r="T38" s="565"/>
      <c r="U38" s="566"/>
      <c r="V38" s="566"/>
      <c r="W38" s="566">
        <f t="shared" si="12"/>
        <v>123439.44583333335</v>
      </c>
      <c r="X38" s="566">
        <f>W38*B1102</f>
        <v>82926.619710833329</v>
      </c>
      <c r="Y38" s="566">
        <f>W38*B1103</f>
        <v>40512.826122500002</v>
      </c>
      <c r="Z38" s="583"/>
    </row>
    <row r="39" spans="1:26" s="16" customFormat="1" ht="12" customHeight="1">
      <c r="A39" s="584">
        <v>10800552</v>
      </c>
      <c r="B39" s="485" t="s">
        <v>125</v>
      </c>
      <c r="C39" s="582">
        <v>2624634.81</v>
      </c>
      <c r="D39" s="582">
        <v>3102846.1</v>
      </c>
      <c r="E39" s="582">
        <v>3454758.04</v>
      </c>
      <c r="F39" s="582">
        <v>4305874.82</v>
      </c>
      <c r="G39" s="582">
        <v>4323990.05</v>
      </c>
      <c r="H39" s="582">
        <v>4663529.5999999996</v>
      </c>
      <c r="I39" s="512">
        <v>3846776.94</v>
      </c>
      <c r="J39" s="512">
        <v>3901845.84</v>
      </c>
      <c r="K39" s="488">
        <v>4335653.3899999997</v>
      </c>
      <c r="L39" s="488">
        <v>4990369.99</v>
      </c>
      <c r="M39" s="488">
        <v>5547194.5499999998</v>
      </c>
      <c r="N39" s="488">
        <v>6115615.8300000001</v>
      </c>
      <c r="O39" s="488">
        <v>3665303.16</v>
      </c>
      <c r="P39" s="574">
        <f t="shared" si="11"/>
        <v>4311118.6779166665</v>
      </c>
      <c r="Q39" s="490"/>
      <c r="R39" s="490">
        <v>5</v>
      </c>
      <c r="S39" s="496" t="s">
        <v>967</v>
      </c>
      <c r="T39" s="565"/>
      <c r="U39" s="566"/>
      <c r="V39" s="566"/>
      <c r="W39" s="566">
        <f t="shared" si="12"/>
        <v>4311118.6779166665</v>
      </c>
      <c r="X39" s="566"/>
      <c r="Y39" s="566">
        <f>W39</f>
        <v>4311118.6779166665</v>
      </c>
      <c r="Z39" s="583"/>
    </row>
    <row r="40" spans="1:26" s="16" customFormat="1" ht="12" customHeight="1">
      <c r="A40" s="584">
        <v>10800601</v>
      </c>
      <c r="B40" s="485" t="s">
        <v>1800</v>
      </c>
      <c r="C40" s="582">
        <v>0</v>
      </c>
      <c r="D40" s="582">
        <v>46500</v>
      </c>
      <c r="E40" s="582">
        <v>0</v>
      </c>
      <c r="F40" s="582">
        <v>0</v>
      </c>
      <c r="G40" s="582">
        <v>0</v>
      </c>
      <c r="H40" s="582">
        <v>0</v>
      </c>
      <c r="I40" s="512">
        <v>0</v>
      </c>
      <c r="J40" s="512">
        <v>0</v>
      </c>
      <c r="K40" s="488">
        <v>0</v>
      </c>
      <c r="L40" s="488">
        <v>0</v>
      </c>
      <c r="M40" s="488">
        <v>0</v>
      </c>
      <c r="N40" s="488">
        <v>0</v>
      </c>
      <c r="O40" s="488">
        <v>0</v>
      </c>
      <c r="P40" s="574">
        <f t="shared" si="11"/>
        <v>3875</v>
      </c>
      <c r="Q40" s="490" t="s">
        <v>945</v>
      </c>
      <c r="R40" s="490"/>
      <c r="S40" s="496" t="s">
        <v>289</v>
      </c>
      <c r="T40" s="565"/>
      <c r="U40" s="566"/>
      <c r="V40" s="566"/>
      <c r="W40" s="566">
        <f t="shared" si="12"/>
        <v>3875</v>
      </c>
      <c r="X40" s="566">
        <f>W40</f>
        <v>3875</v>
      </c>
      <c r="Y40" s="566"/>
      <c r="Z40" s="583"/>
    </row>
    <row r="41" spans="1:26" s="16" customFormat="1" ht="12" customHeight="1">
      <c r="A41" s="584">
        <v>10800602</v>
      </c>
      <c r="B41" s="485" t="s">
        <v>1774</v>
      </c>
      <c r="C41" s="582">
        <v>0</v>
      </c>
      <c r="D41" s="582">
        <v>0</v>
      </c>
      <c r="E41" s="582">
        <v>0</v>
      </c>
      <c r="F41" s="582">
        <v>85.18</v>
      </c>
      <c r="G41" s="582">
        <v>0</v>
      </c>
      <c r="H41" s="582">
        <v>0</v>
      </c>
      <c r="I41" s="512">
        <v>0</v>
      </c>
      <c r="J41" s="512">
        <v>0</v>
      </c>
      <c r="K41" s="488">
        <v>0</v>
      </c>
      <c r="L41" s="488">
        <v>0</v>
      </c>
      <c r="M41" s="488">
        <v>0</v>
      </c>
      <c r="N41" s="488">
        <v>0</v>
      </c>
      <c r="O41" s="488">
        <v>0</v>
      </c>
      <c r="P41" s="574">
        <f t="shared" si="11"/>
        <v>7.0983333333333336</v>
      </c>
      <c r="Q41" s="490"/>
      <c r="R41" s="490" t="s">
        <v>1048</v>
      </c>
      <c r="S41" s="496" t="s">
        <v>967</v>
      </c>
      <c r="T41" s="565"/>
      <c r="U41" s="566"/>
      <c r="V41" s="566"/>
      <c r="W41" s="566">
        <f t="shared" si="12"/>
        <v>7.0983333333333336</v>
      </c>
      <c r="X41" s="566"/>
      <c r="Y41" s="566">
        <f>W41</f>
        <v>7.0983333333333336</v>
      </c>
      <c r="Z41" s="583"/>
    </row>
    <row r="42" spans="1:26" s="16" customFormat="1" ht="12" customHeight="1">
      <c r="A42" s="581">
        <v>11100501</v>
      </c>
      <c r="B42" s="485" t="s">
        <v>371</v>
      </c>
      <c r="C42" s="582">
        <v>-27593678.120000001</v>
      </c>
      <c r="D42" s="582">
        <v>-28366800.48</v>
      </c>
      <c r="E42" s="582">
        <v>-29141846.27</v>
      </c>
      <c r="F42" s="582">
        <v>-29905345.879999999</v>
      </c>
      <c r="G42" s="582">
        <v>-30561020.449999999</v>
      </c>
      <c r="H42" s="582">
        <v>-29752808.280000001</v>
      </c>
      <c r="I42" s="512">
        <v>-30510058.539999999</v>
      </c>
      <c r="J42" s="512">
        <v>-31173366.440000001</v>
      </c>
      <c r="K42" s="488">
        <v>-31918787.460000001</v>
      </c>
      <c r="L42" s="488">
        <v>-32680115.59</v>
      </c>
      <c r="M42" s="488">
        <v>-33437650.870000001</v>
      </c>
      <c r="N42" s="488">
        <v>-34164307.530000001</v>
      </c>
      <c r="O42" s="488">
        <v>-34930365.770000003</v>
      </c>
      <c r="P42" s="574">
        <f t="shared" si="11"/>
        <v>-31072844.14458333</v>
      </c>
      <c r="Q42" s="490">
        <v>19</v>
      </c>
      <c r="R42" s="490"/>
      <c r="S42" s="496">
        <v>24</v>
      </c>
      <c r="T42" s="565"/>
      <c r="U42" s="566"/>
      <c r="V42" s="566"/>
      <c r="W42" s="566">
        <f t="shared" ref="W42:W57" si="13">P42</f>
        <v>-31072844.14458333</v>
      </c>
      <c r="X42" s="566">
        <f>W42</f>
        <v>-31072844.14458333</v>
      </c>
      <c r="Y42" s="566"/>
      <c r="Z42" s="583"/>
    </row>
    <row r="43" spans="1:26" s="16" customFormat="1" ht="12" customHeight="1">
      <c r="A43" s="581">
        <v>11100502</v>
      </c>
      <c r="B43" s="485" t="s">
        <v>372</v>
      </c>
      <c r="C43" s="582">
        <v>-5253016.1100000003</v>
      </c>
      <c r="D43" s="582">
        <v>-5388313.9500000002</v>
      </c>
      <c r="E43" s="582">
        <v>-5526311.2699999996</v>
      </c>
      <c r="F43" s="582">
        <v>-5659225.0099999998</v>
      </c>
      <c r="G43" s="582">
        <v>-5787116.5999999996</v>
      </c>
      <c r="H43" s="582">
        <v>-5522288.6900000004</v>
      </c>
      <c r="I43" s="512">
        <v>-5650241.8099999996</v>
      </c>
      <c r="J43" s="512">
        <v>-5778194.8499999996</v>
      </c>
      <c r="K43" s="488">
        <v>-5906147.9299999997</v>
      </c>
      <c r="L43" s="488">
        <v>-6034100.96</v>
      </c>
      <c r="M43" s="488">
        <v>-6162054</v>
      </c>
      <c r="N43" s="488">
        <v>-6290193.21</v>
      </c>
      <c r="O43" s="488">
        <v>-6418518.6500000004</v>
      </c>
      <c r="P43" s="574">
        <f t="shared" si="11"/>
        <v>-5794996.3049999997</v>
      </c>
      <c r="Q43" s="490"/>
      <c r="R43" s="490">
        <v>5</v>
      </c>
      <c r="S43" s="496" t="s">
        <v>967</v>
      </c>
      <c r="T43" s="565"/>
      <c r="U43" s="566"/>
      <c r="V43" s="566"/>
      <c r="W43" s="566">
        <f t="shared" si="13"/>
        <v>-5794996.3049999997</v>
      </c>
      <c r="X43" s="566"/>
      <c r="Y43" s="566">
        <f>W43</f>
        <v>-5794996.3049999997</v>
      </c>
      <c r="Z43" s="583"/>
    </row>
    <row r="44" spans="1:26" s="16" customFormat="1" ht="12" customHeight="1">
      <c r="A44" s="581">
        <v>11100503</v>
      </c>
      <c r="B44" s="485" t="s">
        <v>373</v>
      </c>
      <c r="C44" s="582">
        <v>-83766448.120000005</v>
      </c>
      <c r="D44" s="582">
        <v>-84201268.709999993</v>
      </c>
      <c r="E44" s="582">
        <v>-86561186.120000005</v>
      </c>
      <c r="F44" s="582">
        <v>-88744652.719999999</v>
      </c>
      <c r="G44" s="582">
        <v>-86072393.489999995</v>
      </c>
      <c r="H44" s="582">
        <v>-86016622.319999993</v>
      </c>
      <c r="I44" s="512">
        <v>-88348681.819999993</v>
      </c>
      <c r="J44" s="512">
        <v>-90836681.689999998</v>
      </c>
      <c r="K44" s="488">
        <v>-93499863.950000003</v>
      </c>
      <c r="L44" s="488">
        <v>-95605660.989999995</v>
      </c>
      <c r="M44" s="488">
        <v>-97690366.030000001</v>
      </c>
      <c r="N44" s="488">
        <v>-95850478.019999996</v>
      </c>
      <c r="O44" s="488">
        <v>-99999138.549999997</v>
      </c>
      <c r="P44" s="574">
        <f t="shared" si="11"/>
        <v>-90442554.099583328</v>
      </c>
      <c r="Q44" s="490">
        <v>20</v>
      </c>
      <c r="R44" s="490" t="s">
        <v>666</v>
      </c>
      <c r="S44" s="496" t="s">
        <v>969</v>
      </c>
      <c r="T44" s="565"/>
      <c r="U44" s="566"/>
      <c r="V44" s="566"/>
      <c r="W44" s="566">
        <f t="shared" si="13"/>
        <v>-90442554.099583328</v>
      </c>
      <c r="X44" s="566">
        <f>W44*B1102</f>
        <v>-60759307.844100073</v>
      </c>
      <c r="Y44" s="566">
        <f>W44*B1103</f>
        <v>-29683246.255483247</v>
      </c>
      <c r="Z44" s="583"/>
    </row>
    <row r="45" spans="1:26" s="16" customFormat="1" ht="12" customHeight="1">
      <c r="A45" s="584">
        <v>11400001</v>
      </c>
      <c r="B45" s="485" t="s">
        <v>273</v>
      </c>
      <c r="C45" s="582">
        <v>946172.25</v>
      </c>
      <c r="D45" s="582">
        <v>946172.25</v>
      </c>
      <c r="E45" s="582">
        <v>946172.25</v>
      </c>
      <c r="F45" s="582">
        <v>946172.25</v>
      </c>
      <c r="G45" s="582">
        <v>946172.25</v>
      </c>
      <c r="H45" s="582">
        <v>946172.25</v>
      </c>
      <c r="I45" s="512">
        <v>946172.25</v>
      </c>
      <c r="J45" s="512">
        <v>946172.25</v>
      </c>
      <c r="K45" s="488">
        <v>946172.25</v>
      </c>
      <c r="L45" s="488">
        <v>946172.25</v>
      </c>
      <c r="M45" s="488">
        <v>946172.25</v>
      </c>
      <c r="N45" s="488">
        <v>946172.25</v>
      </c>
      <c r="O45" s="488">
        <v>946172.25</v>
      </c>
      <c r="P45" s="574">
        <f t="shared" si="11"/>
        <v>946172.25</v>
      </c>
      <c r="Q45" s="490">
        <v>6</v>
      </c>
      <c r="R45" s="490"/>
      <c r="S45" s="496">
        <v>18</v>
      </c>
      <c r="T45" s="565"/>
      <c r="U45" s="566"/>
      <c r="V45" s="566"/>
      <c r="W45" s="566">
        <f t="shared" si="13"/>
        <v>946172.25</v>
      </c>
      <c r="X45" s="566">
        <f>W45</f>
        <v>946172.25</v>
      </c>
      <c r="Y45" s="566"/>
      <c r="Z45" s="583"/>
    </row>
    <row r="46" spans="1:26" s="16" customFormat="1" ht="12" customHeight="1">
      <c r="A46" s="584">
        <v>11400011</v>
      </c>
      <c r="B46" s="485" t="s">
        <v>274</v>
      </c>
      <c r="C46" s="582">
        <v>302358.01</v>
      </c>
      <c r="D46" s="582">
        <v>302358.01</v>
      </c>
      <c r="E46" s="582">
        <v>302358.01</v>
      </c>
      <c r="F46" s="582">
        <v>302358.01</v>
      </c>
      <c r="G46" s="582">
        <v>302358.01</v>
      </c>
      <c r="H46" s="582">
        <v>302358.01</v>
      </c>
      <c r="I46" s="512">
        <v>302358.01</v>
      </c>
      <c r="J46" s="512">
        <v>302358.01</v>
      </c>
      <c r="K46" s="488">
        <v>302358.01</v>
      </c>
      <c r="L46" s="488">
        <v>302358.01</v>
      </c>
      <c r="M46" s="488">
        <v>302358.01</v>
      </c>
      <c r="N46" s="488">
        <v>302358.01</v>
      </c>
      <c r="O46" s="488">
        <v>302358.01</v>
      </c>
      <c r="P46" s="574">
        <f t="shared" si="11"/>
        <v>302358.00999999995</v>
      </c>
      <c r="Q46" s="490">
        <v>6</v>
      </c>
      <c r="R46" s="490"/>
      <c r="S46" s="496">
        <v>18</v>
      </c>
      <c r="T46" s="565"/>
      <c r="U46" s="566"/>
      <c r="V46" s="566"/>
      <c r="W46" s="566">
        <f t="shared" si="13"/>
        <v>302358.00999999995</v>
      </c>
      <c r="X46" s="566">
        <f>W46</f>
        <v>302358.00999999995</v>
      </c>
      <c r="Y46" s="566"/>
      <c r="Z46" s="583"/>
    </row>
    <row r="47" spans="1:26" s="16" customFormat="1" ht="12" customHeight="1">
      <c r="A47" s="584">
        <v>11400031</v>
      </c>
      <c r="B47" s="485" t="s">
        <v>812</v>
      </c>
      <c r="C47" s="582">
        <v>76622596.840000004</v>
      </c>
      <c r="D47" s="582">
        <v>76622596.840000004</v>
      </c>
      <c r="E47" s="582">
        <v>76622596.840000004</v>
      </c>
      <c r="F47" s="582">
        <v>76622596.840000004</v>
      </c>
      <c r="G47" s="582">
        <v>76622596.840000004</v>
      </c>
      <c r="H47" s="582">
        <v>76622596.840000004</v>
      </c>
      <c r="I47" s="512">
        <v>76622596.840000004</v>
      </c>
      <c r="J47" s="512">
        <v>76622596.840000004</v>
      </c>
      <c r="K47" s="488">
        <v>76622596.840000004</v>
      </c>
      <c r="L47" s="488">
        <v>76622596.840000004</v>
      </c>
      <c r="M47" s="488">
        <v>76622596.840000004</v>
      </c>
      <c r="N47" s="488">
        <v>76622596.840000004</v>
      </c>
      <c r="O47" s="488">
        <v>76622596.840000004</v>
      </c>
      <c r="P47" s="574">
        <f t="shared" si="11"/>
        <v>76622596.840000018</v>
      </c>
      <c r="Q47" s="490">
        <v>6</v>
      </c>
      <c r="R47" s="490"/>
      <c r="S47" s="496">
        <v>18</v>
      </c>
      <c r="T47" s="565"/>
      <c r="U47" s="566"/>
      <c r="V47" s="566"/>
      <c r="W47" s="566">
        <f t="shared" si="13"/>
        <v>76622596.840000018</v>
      </c>
      <c r="X47" s="566">
        <f>W47</f>
        <v>76622596.840000018</v>
      </c>
      <c r="Y47" s="566"/>
      <c r="Z47" s="583"/>
    </row>
    <row r="48" spans="1:26" s="16" customFormat="1" ht="12" customHeight="1">
      <c r="A48" s="584">
        <v>11400061</v>
      </c>
      <c r="B48" s="485" t="s">
        <v>714</v>
      </c>
      <c r="C48" s="582">
        <v>156960790.84</v>
      </c>
      <c r="D48" s="582">
        <v>156960790.84</v>
      </c>
      <c r="E48" s="582">
        <v>156960790.84</v>
      </c>
      <c r="F48" s="582">
        <v>156960790.84</v>
      </c>
      <c r="G48" s="582">
        <v>156960790.84</v>
      </c>
      <c r="H48" s="582">
        <v>156960790.84</v>
      </c>
      <c r="I48" s="512">
        <v>156960790.84</v>
      </c>
      <c r="J48" s="512">
        <v>156960790.84</v>
      </c>
      <c r="K48" s="488">
        <v>156960790.84</v>
      </c>
      <c r="L48" s="488">
        <v>156960790.84</v>
      </c>
      <c r="M48" s="488">
        <v>156960790.84</v>
      </c>
      <c r="N48" s="488">
        <v>156960790.84</v>
      </c>
      <c r="O48" s="488">
        <v>156960790.84</v>
      </c>
      <c r="P48" s="574">
        <f t="shared" si="11"/>
        <v>156960790.83999997</v>
      </c>
      <c r="Q48" s="490">
        <v>6</v>
      </c>
      <c r="R48" s="490"/>
      <c r="S48" s="496">
        <v>18</v>
      </c>
      <c r="T48" s="565"/>
      <c r="U48" s="566"/>
      <c r="V48" s="566"/>
      <c r="W48" s="566">
        <f t="shared" si="13"/>
        <v>156960790.83999997</v>
      </c>
      <c r="X48" s="566">
        <f t="shared" ref="X48:X49" si="14">W48</f>
        <v>156960790.83999997</v>
      </c>
      <c r="Y48" s="566"/>
      <c r="Z48" s="583"/>
    </row>
    <row r="49" spans="1:26" s="16" customFormat="1" ht="12" customHeight="1">
      <c r="A49" s="585">
        <v>11400071</v>
      </c>
      <c r="B49" s="491" t="s">
        <v>1054</v>
      </c>
      <c r="C49" s="582">
        <v>16950332.899999999</v>
      </c>
      <c r="D49" s="582">
        <v>16950332.899999999</v>
      </c>
      <c r="E49" s="582">
        <v>16950332.899999999</v>
      </c>
      <c r="F49" s="582">
        <v>16950332.899999999</v>
      </c>
      <c r="G49" s="582">
        <v>16950332.899999999</v>
      </c>
      <c r="H49" s="582">
        <v>16950332.899999999</v>
      </c>
      <c r="I49" s="512">
        <v>16950332.899999999</v>
      </c>
      <c r="J49" s="512">
        <v>16950332.899999999</v>
      </c>
      <c r="K49" s="488">
        <v>16950332.899999999</v>
      </c>
      <c r="L49" s="488">
        <v>16950332.899999999</v>
      </c>
      <c r="M49" s="488">
        <v>16950332.899999999</v>
      </c>
      <c r="N49" s="488">
        <v>16950332.899999999</v>
      </c>
      <c r="O49" s="488">
        <v>16950332.899999999</v>
      </c>
      <c r="P49" s="574">
        <f t="shared" si="11"/>
        <v>16950332.900000002</v>
      </c>
      <c r="Q49" s="490">
        <v>6</v>
      </c>
      <c r="R49" s="490"/>
      <c r="S49" s="496">
        <v>18</v>
      </c>
      <c r="T49" s="565"/>
      <c r="U49" s="566"/>
      <c r="V49" s="566"/>
      <c r="W49" s="566">
        <f t="shared" si="13"/>
        <v>16950332.900000002</v>
      </c>
      <c r="X49" s="566">
        <f t="shared" si="14"/>
        <v>16950332.900000002</v>
      </c>
      <c r="Y49" s="566"/>
      <c r="Z49" s="583"/>
    </row>
    <row r="50" spans="1:26" s="16" customFormat="1" ht="12" customHeight="1">
      <c r="A50" s="585">
        <v>11400091</v>
      </c>
      <c r="B50" s="491" t="s">
        <v>1507</v>
      </c>
      <c r="C50" s="582">
        <v>31009424.030000001</v>
      </c>
      <c r="D50" s="582">
        <v>31009424.030000001</v>
      </c>
      <c r="E50" s="582">
        <v>31009424.030000001</v>
      </c>
      <c r="F50" s="582">
        <v>31009424.030000001</v>
      </c>
      <c r="G50" s="582">
        <v>31009424.030000001</v>
      </c>
      <c r="H50" s="582">
        <v>31009424.030000001</v>
      </c>
      <c r="I50" s="512">
        <v>31009424.030000001</v>
      </c>
      <c r="J50" s="512">
        <v>31009424.030000001</v>
      </c>
      <c r="K50" s="488">
        <v>31009424.030000001</v>
      </c>
      <c r="L50" s="488">
        <v>31009424.030000001</v>
      </c>
      <c r="M50" s="488">
        <v>31009424.030000001</v>
      </c>
      <c r="N50" s="488">
        <v>31009424.030000001</v>
      </c>
      <c r="O50" s="488">
        <v>31009424.030000001</v>
      </c>
      <c r="P50" s="574">
        <f t="shared" si="11"/>
        <v>31009424.02999999</v>
      </c>
      <c r="Q50" s="490" t="s">
        <v>640</v>
      </c>
      <c r="R50" s="490"/>
      <c r="S50" s="496" t="s">
        <v>510</v>
      </c>
      <c r="T50" s="565"/>
      <c r="U50" s="566"/>
      <c r="V50" s="566"/>
      <c r="W50" s="566">
        <f t="shared" si="13"/>
        <v>31009424.02999999</v>
      </c>
      <c r="X50" s="566">
        <f t="shared" ref="X50:X51" si="15">W50</f>
        <v>31009424.02999999</v>
      </c>
      <c r="Y50" s="566"/>
      <c r="Z50" s="583"/>
    </row>
    <row r="51" spans="1:26" s="16" customFormat="1" ht="12" customHeight="1">
      <c r="A51" s="584">
        <v>11500001</v>
      </c>
      <c r="B51" s="485" t="s">
        <v>934</v>
      </c>
      <c r="C51" s="582">
        <v>-867339</v>
      </c>
      <c r="D51" s="582">
        <v>-869489</v>
      </c>
      <c r="E51" s="582">
        <v>-871639</v>
      </c>
      <c r="F51" s="582">
        <v>-873789</v>
      </c>
      <c r="G51" s="582">
        <v>-875939</v>
      </c>
      <c r="H51" s="582">
        <v>-878089</v>
      </c>
      <c r="I51" s="512">
        <v>-880239</v>
      </c>
      <c r="J51" s="512">
        <v>-882389</v>
      </c>
      <c r="K51" s="488">
        <v>-884539</v>
      </c>
      <c r="L51" s="488">
        <v>-886689</v>
      </c>
      <c r="M51" s="488">
        <v>-888839</v>
      </c>
      <c r="N51" s="488">
        <v>-890989</v>
      </c>
      <c r="O51" s="488">
        <v>-893139</v>
      </c>
      <c r="P51" s="574">
        <f t="shared" si="11"/>
        <v>-880239</v>
      </c>
      <c r="Q51" s="490">
        <v>21</v>
      </c>
      <c r="R51" s="490"/>
      <c r="S51" s="496">
        <v>24</v>
      </c>
      <c r="T51" s="565"/>
      <c r="U51" s="566"/>
      <c r="V51" s="566"/>
      <c r="W51" s="566">
        <f t="shared" si="13"/>
        <v>-880239</v>
      </c>
      <c r="X51" s="566">
        <f t="shared" si="15"/>
        <v>-880239</v>
      </c>
      <c r="Y51" s="566"/>
      <c r="Z51" s="583"/>
    </row>
    <row r="52" spans="1:26" s="16" customFormat="1" ht="12" customHeight="1">
      <c r="A52" s="584">
        <v>11500011</v>
      </c>
      <c r="B52" s="485" t="s">
        <v>22</v>
      </c>
      <c r="C52" s="582">
        <v>-302358.01</v>
      </c>
      <c r="D52" s="582">
        <v>-302358.01</v>
      </c>
      <c r="E52" s="582">
        <v>-302358.01</v>
      </c>
      <c r="F52" s="582">
        <v>-302358.01</v>
      </c>
      <c r="G52" s="582">
        <v>-302358.01</v>
      </c>
      <c r="H52" s="582">
        <v>-302358.01</v>
      </c>
      <c r="I52" s="512">
        <v>-302358.01</v>
      </c>
      <c r="J52" s="512">
        <v>-302358.01</v>
      </c>
      <c r="K52" s="488">
        <v>-302358.01</v>
      </c>
      <c r="L52" s="488">
        <v>-302358.01</v>
      </c>
      <c r="M52" s="488">
        <v>-302358.01</v>
      </c>
      <c r="N52" s="488">
        <v>-302358.01</v>
      </c>
      <c r="O52" s="488">
        <v>-302358.01</v>
      </c>
      <c r="P52" s="574">
        <f t="shared" si="11"/>
        <v>-302358.00999999995</v>
      </c>
      <c r="Q52" s="490">
        <v>21</v>
      </c>
      <c r="R52" s="490"/>
      <c r="S52" s="496">
        <v>24</v>
      </c>
      <c r="T52" s="565"/>
      <c r="U52" s="566"/>
      <c r="V52" s="566"/>
      <c r="W52" s="566">
        <f t="shared" si="13"/>
        <v>-302358.00999999995</v>
      </c>
      <c r="X52" s="566">
        <f t="shared" ref="X52:X56" si="16">W52</f>
        <v>-302358.00999999995</v>
      </c>
      <c r="Y52" s="566"/>
      <c r="Z52" s="583"/>
    </row>
    <row r="53" spans="1:26" s="16" customFormat="1" ht="12" customHeight="1">
      <c r="A53" s="584">
        <v>11500031</v>
      </c>
      <c r="B53" s="485" t="s">
        <v>645</v>
      </c>
      <c r="C53" s="582">
        <v>-57831213.659999996</v>
      </c>
      <c r="D53" s="582">
        <v>-58052288.659999996</v>
      </c>
      <c r="E53" s="582">
        <v>-58273363.659999996</v>
      </c>
      <c r="F53" s="582">
        <v>-58494438.659999996</v>
      </c>
      <c r="G53" s="582">
        <v>-58715513.659999996</v>
      </c>
      <c r="H53" s="582">
        <v>-58936588.659999996</v>
      </c>
      <c r="I53" s="512">
        <v>-59157663.659999996</v>
      </c>
      <c r="J53" s="512">
        <v>-59378738.659999996</v>
      </c>
      <c r="K53" s="488">
        <v>-59599813.659999996</v>
      </c>
      <c r="L53" s="488">
        <v>-59820888.659999996</v>
      </c>
      <c r="M53" s="488">
        <v>-60041963.659999996</v>
      </c>
      <c r="N53" s="488">
        <v>-60263038.659999996</v>
      </c>
      <c r="O53" s="488">
        <v>-60484113.659999996</v>
      </c>
      <c r="P53" s="574">
        <f t="shared" si="11"/>
        <v>-59157663.659999974</v>
      </c>
      <c r="Q53" s="490">
        <v>21</v>
      </c>
      <c r="R53" s="490"/>
      <c r="S53" s="496">
        <v>24</v>
      </c>
      <c r="T53" s="565"/>
      <c r="U53" s="566"/>
      <c r="V53" s="566"/>
      <c r="W53" s="566">
        <f t="shared" si="13"/>
        <v>-59157663.659999974</v>
      </c>
      <c r="X53" s="566">
        <f t="shared" si="16"/>
        <v>-59157663.659999974</v>
      </c>
      <c r="Y53" s="566"/>
      <c r="Z53" s="583"/>
    </row>
    <row r="54" spans="1:26" s="16" customFormat="1" ht="12" customHeight="1">
      <c r="A54" s="584">
        <v>11500041</v>
      </c>
      <c r="B54" s="485" t="s">
        <v>727</v>
      </c>
      <c r="C54" s="582">
        <v>-31413014.960000001</v>
      </c>
      <c r="D54" s="582">
        <v>-31797723.239999998</v>
      </c>
      <c r="E54" s="582">
        <v>-32182431.52</v>
      </c>
      <c r="F54" s="582">
        <v>-32567139.800000001</v>
      </c>
      <c r="G54" s="582">
        <v>-32951848.079999998</v>
      </c>
      <c r="H54" s="582">
        <v>-33336556.359999999</v>
      </c>
      <c r="I54" s="512">
        <v>-33721264.640000001</v>
      </c>
      <c r="J54" s="512">
        <v>-34105972.920000002</v>
      </c>
      <c r="K54" s="488">
        <v>-34490681.200000003</v>
      </c>
      <c r="L54" s="488">
        <v>-34875389.479999997</v>
      </c>
      <c r="M54" s="488">
        <v>-35260097.759999998</v>
      </c>
      <c r="N54" s="488">
        <v>-35644806.039999999</v>
      </c>
      <c r="O54" s="488">
        <v>-36029514.32</v>
      </c>
      <c r="P54" s="574">
        <f t="shared" si="11"/>
        <v>-33721264.640000001</v>
      </c>
      <c r="Q54" s="490" t="s">
        <v>743</v>
      </c>
      <c r="R54" s="490"/>
      <c r="S54" s="496">
        <v>24</v>
      </c>
      <c r="T54" s="565"/>
      <c r="U54" s="566"/>
      <c r="V54" s="566"/>
      <c r="W54" s="566">
        <f t="shared" si="13"/>
        <v>-33721264.640000001</v>
      </c>
      <c r="X54" s="566">
        <f t="shared" si="16"/>
        <v>-33721264.640000001</v>
      </c>
      <c r="Y54" s="566"/>
      <c r="Z54" s="583"/>
    </row>
    <row r="55" spans="1:26" s="16" customFormat="1" ht="12" customHeight="1">
      <c r="A55" s="585">
        <v>11500051</v>
      </c>
      <c r="B55" s="491" t="s">
        <v>1055</v>
      </c>
      <c r="C55" s="582">
        <v>-15222471.67</v>
      </c>
      <c r="D55" s="582">
        <v>-15412880.41</v>
      </c>
      <c r="E55" s="582">
        <v>-15603289.15</v>
      </c>
      <c r="F55" s="582">
        <v>-15793697.890000001</v>
      </c>
      <c r="G55" s="582">
        <v>-15987228.08</v>
      </c>
      <c r="H55" s="582">
        <v>-16168272.460000001</v>
      </c>
      <c r="I55" s="512">
        <v>-16361802.65</v>
      </c>
      <c r="J55" s="512">
        <v>-16549089.93</v>
      </c>
      <c r="K55" s="488">
        <v>-16742620.119999999</v>
      </c>
      <c r="L55" s="488">
        <v>-16929907.399999999</v>
      </c>
      <c r="M55" s="488">
        <v>-16950332.899999999</v>
      </c>
      <c r="N55" s="488">
        <v>-16950332.899999999</v>
      </c>
      <c r="O55" s="488">
        <v>-16950332.899999999</v>
      </c>
      <c r="P55" s="574">
        <f t="shared" si="11"/>
        <v>-16294654.681250004</v>
      </c>
      <c r="Q55" s="490" t="s">
        <v>743</v>
      </c>
      <c r="R55" s="490"/>
      <c r="S55" s="496">
        <v>24</v>
      </c>
      <c r="T55" s="565"/>
      <c r="U55" s="566"/>
      <c r="V55" s="566"/>
      <c r="W55" s="566">
        <f t="shared" si="13"/>
        <v>-16294654.681250004</v>
      </c>
      <c r="X55" s="566">
        <f t="shared" si="16"/>
        <v>-16294654.681250004</v>
      </c>
      <c r="Y55" s="566"/>
      <c r="Z55" s="583"/>
    </row>
    <row r="56" spans="1:26" s="16" customFormat="1" ht="12" customHeight="1">
      <c r="A56" s="585">
        <v>11500061</v>
      </c>
      <c r="B56" s="485" t="s">
        <v>1508</v>
      </c>
      <c r="C56" s="582">
        <v>-3291032.12</v>
      </c>
      <c r="D56" s="582">
        <v>-3386448.27</v>
      </c>
      <c r="E56" s="582">
        <v>-3481864.42</v>
      </c>
      <c r="F56" s="582">
        <v>-3577280.57</v>
      </c>
      <c r="G56" s="582">
        <v>-3672696.72</v>
      </c>
      <c r="H56" s="582">
        <v>-3768112.87</v>
      </c>
      <c r="I56" s="512">
        <v>-3863529.02</v>
      </c>
      <c r="J56" s="512">
        <v>-3958945.17</v>
      </c>
      <c r="K56" s="488">
        <v>-4054361.32</v>
      </c>
      <c r="L56" s="488">
        <v>-4149777.47</v>
      </c>
      <c r="M56" s="488">
        <v>-4245193.62</v>
      </c>
      <c r="N56" s="488">
        <v>-4340609.7699999996</v>
      </c>
      <c r="O56" s="488">
        <v>-4436025.92</v>
      </c>
      <c r="P56" s="574">
        <f t="shared" si="11"/>
        <v>-3863529.02</v>
      </c>
      <c r="Q56" s="490" t="s">
        <v>743</v>
      </c>
      <c r="R56" s="490"/>
      <c r="S56" s="496" t="s">
        <v>289</v>
      </c>
      <c r="T56" s="565"/>
      <c r="U56" s="566"/>
      <c r="V56" s="566"/>
      <c r="W56" s="566">
        <f t="shared" si="13"/>
        <v>-3863529.02</v>
      </c>
      <c r="X56" s="566">
        <f t="shared" si="16"/>
        <v>-3863529.02</v>
      </c>
      <c r="Y56" s="566"/>
      <c r="Z56" s="583"/>
    </row>
    <row r="57" spans="1:26" s="16" customFormat="1" ht="12" customHeight="1">
      <c r="A57" s="584">
        <v>11730002</v>
      </c>
      <c r="B57" s="485" t="s">
        <v>321</v>
      </c>
      <c r="C57" s="582">
        <v>8654564.4700000007</v>
      </c>
      <c r="D57" s="582">
        <v>8654564.4700000007</v>
      </c>
      <c r="E57" s="582">
        <v>8654564.4700000007</v>
      </c>
      <c r="F57" s="582">
        <v>8654564.4700000007</v>
      </c>
      <c r="G57" s="582">
        <v>8654564.4700000007</v>
      </c>
      <c r="H57" s="582">
        <v>8654564.4700000007</v>
      </c>
      <c r="I57" s="512">
        <v>8654564.4700000007</v>
      </c>
      <c r="J57" s="512">
        <v>8654564.4700000007</v>
      </c>
      <c r="K57" s="488">
        <v>8654564.4700000007</v>
      </c>
      <c r="L57" s="488">
        <v>8654564.4700000007</v>
      </c>
      <c r="M57" s="488">
        <v>8654564.4700000007</v>
      </c>
      <c r="N57" s="488">
        <v>8654564.4700000007</v>
      </c>
      <c r="O57" s="488">
        <v>8654564.4700000007</v>
      </c>
      <c r="P57" s="574">
        <f t="shared" si="11"/>
        <v>8654564.4700000007</v>
      </c>
      <c r="Q57" s="490"/>
      <c r="R57" s="490">
        <v>3</v>
      </c>
      <c r="S57" s="496" t="s">
        <v>968</v>
      </c>
      <c r="T57" s="565"/>
      <c r="U57" s="566"/>
      <c r="V57" s="566"/>
      <c r="W57" s="566">
        <f t="shared" si="13"/>
        <v>8654564.4700000007</v>
      </c>
      <c r="X57" s="566"/>
      <c r="Y57" s="566">
        <f>W57</f>
        <v>8654564.4700000007</v>
      </c>
      <c r="Z57" s="583"/>
    </row>
    <row r="58" spans="1:26" s="16" customFormat="1" ht="12" customHeight="1">
      <c r="A58" s="584">
        <v>12100503</v>
      </c>
      <c r="B58" s="485" t="s">
        <v>126</v>
      </c>
      <c r="C58" s="582">
        <v>140334.54999999999</v>
      </c>
      <c r="D58" s="582">
        <v>-254425.5</v>
      </c>
      <c r="E58" s="582">
        <v>214028.94</v>
      </c>
      <c r="F58" s="582">
        <v>94399.98</v>
      </c>
      <c r="G58" s="582">
        <v>178066.69</v>
      </c>
      <c r="H58" s="582">
        <v>195491.49</v>
      </c>
      <c r="I58" s="512">
        <v>207994.25</v>
      </c>
      <c r="J58" s="512">
        <v>35244.39</v>
      </c>
      <c r="K58" s="488">
        <v>76803.08</v>
      </c>
      <c r="L58" s="488">
        <v>91930.78</v>
      </c>
      <c r="M58" s="488">
        <v>104480.49</v>
      </c>
      <c r="N58" s="488">
        <v>85409.33</v>
      </c>
      <c r="O58" s="488">
        <v>99509.79</v>
      </c>
      <c r="P58" s="574">
        <f t="shared" si="11"/>
        <v>95778.840833333321</v>
      </c>
      <c r="Q58" s="490"/>
      <c r="R58" s="490"/>
      <c r="S58" s="496" t="s">
        <v>965</v>
      </c>
      <c r="T58" s="565"/>
      <c r="U58" s="566"/>
      <c r="V58" s="566"/>
      <c r="W58" s="566">
        <f t="shared" ref="W58:W61" si="17">P58</f>
        <v>95778.840833333321</v>
      </c>
      <c r="X58" s="566"/>
      <c r="Y58" s="566"/>
      <c r="Z58" s="583">
        <f>W58</f>
        <v>95778.840833333321</v>
      </c>
    </row>
    <row r="59" spans="1:26" s="16" customFormat="1" ht="12" customHeight="1">
      <c r="A59" s="584">
        <v>12100513</v>
      </c>
      <c r="B59" s="485" t="s">
        <v>126</v>
      </c>
      <c r="C59" s="582">
        <v>3888217.33</v>
      </c>
      <c r="D59" s="582">
        <v>3940911.85</v>
      </c>
      <c r="E59" s="582">
        <v>3739500.31</v>
      </c>
      <c r="F59" s="582">
        <v>3665517.83</v>
      </c>
      <c r="G59" s="582">
        <v>3200888.18</v>
      </c>
      <c r="H59" s="582">
        <v>3200888.18</v>
      </c>
      <c r="I59" s="512">
        <v>3200888.18</v>
      </c>
      <c r="J59" s="512">
        <v>3197737.06</v>
      </c>
      <c r="K59" s="488">
        <v>3194142.97</v>
      </c>
      <c r="L59" s="488">
        <v>3194142.97</v>
      </c>
      <c r="M59" s="488">
        <v>3194142.97</v>
      </c>
      <c r="N59" s="488">
        <v>3194142.97</v>
      </c>
      <c r="O59" s="488">
        <v>3194142.97</v>
      </c>
      <c r="P59" s="574">
        <f t="shared" si="11"/>
        <v>3372006.9683333333</v>
      </c>
      <c r="Q59" s="490"/>
      <c r="R59" s="490"/>
      <c r="S59" s="496" t="s">
        <v>965</v>
      </c>
      <c r="T59" s="565"/>
      <c r="U59" s="566"/>
      <c r="V59" s="566"/>
      <c r="W59" s="566">
        <f t="shared" si="17"/>
        <v>3372006.9683333333</v>
      </c>
      <c r="X59" s="566"/>
      <c r="Y59" s="566"/>
      <c r="Z59" s="583">
        <f>W59</f>
        <v>3372006.9683333333</v>
      </c>
    </row>
    <row r="60" spans="1:26" s="16" customFormat="1" ht="12" customHeight="1">
      <c r="A60" s="581">
        <v>12200503</v>
      </c>
      <c r="B60" s="485" t="s">
        <v>376</v>
      </c>
      <c r="C60" s="582">
        <v>398835.72</v>
      </c>
      <c r="D60" s="582">
        <v>398835.72</v>
      </c>
      <c r="E60" s="582">
        <v>398835.72</v>
      </c>
      <c r="F60" s="582">
        <v>398835.72</v>
      </c>
      <c r="G60" s="582">
        <v>79713.38</v>
      </c>
      <c r="H60" s="582">
        <v>79713.38</v>
      </c>
      <c r="I60" s="512">
        <v>79713.38</v>
      </c>
      <c r="J60" s="512">
        <v>79713.38</v>
      </c>
      <c r="K60" s="488">
        <v>79713.38</v>
      </c>
      <c r="L60" s="488">
        <v>79713.38</v>
      </c>
      <c r="M60" s="488">
        <v>79713.38</v>
      </c>
      <c r="N60" s="488">
        <v>79713.38</v>
      </c>
      <c r="O60" s="488">
        <v>79713.38</v>
      </c>
      <c r="P60" s="574">
        <f t="shared" si="11"/>
        <v>172790.7291666666</v>
      </c>
      <c r="Q60" s="490"/>
      <c r="R60" s="490"/>
      <c r="S60" s="496" t="s">
        <v>965</v>
      </c>
      <c r="T60" s="565"/>
      <c r="U60" s="566"/>
      <c r="V60" s="566"/>
      <c r="W60" s="566">
        <f t="shared" si="17"/>
        <v>172790.7291666666</v>
      </c>
      <c r="X60" s="566"/>
      <c r="Y60" s="566"/>
      <c r="Z60" s="583">
        <f t="shared" ref="Z60:Z61" si="18">W60</f>
        <v>172790.7291666666</v>
      </c>
    </row>
    <row r="61" spans="1:26" s="16" customFormat="1" ht="12" customHeight="1">
      <c r="A61" s="584">
        <v>12310000</v>
      </c>
      <c r="B61" s="485" t="s">
        <v>609</v>
      </c>
      <c r="C61" s="582">
        <v>29594520</v>
      </c>
      <c r="D61" s="582">
        <v>29594520</v>
      </c>
      <c r="E61" s="582">
        <v>29594520</v>
      </c>
      <c r="F61" s="582">
        <v>29897623</v>
      </c>
      <c r="G61" s="582">
        <v>29897623</v>
      </c>
      <c r="H61" s="582">
        <v>29897623</v>
      </c>
      <c r="I61" s="512">
        <v>29740793</v>
      </c>
      <c r="J61" s="512">
        <v>29740793</v>
      </c>
      <c r="K61" s="488">
        <v>29740793</v>
      </c>
      <c r="L61" s="488">
        <v>29732908</v>
      </c>
      <c r="M61" s="488">
        <v>29732908</v>
      </c>
      <c r="N61" s="488">
        <v>29732908</v>
      </c>
      <c r="O61" s="488">
        <v>29644604</v>
      </c>
      <c r="P61" s="574">
        <f t="shared" si="11"/>
        <v>29743547.833333332</v>
      </c>
      <c r="Q61" s="490"/>
      <c r="R61" s="490"/>
      <c r="S61" s="496" t="s">
        <v>973</v>
      </c>
      <c r="T61" s="565"/>
      <c r="U61" s="566"/>
      <c r="V61" s="566"/>
      <c r="W61" s="566">
        <f t="shared" si="17"/>
        <v>29743547.833333332</v>
      </c>
      <c r="X61" s="566"/>
      <c r="Y61" s="566"/>
      <c r="Z61" s="583">
        <f t="shared" si="18"/>
        <v>29743547.833333332</v>
      </c>
    </row>
    <row r="62" spans="1:26" s="16" customFormat="1" ht="12" customHeight="1">
      <c r="A62" s="584">
        <v>12400043</v>
      </c>
      <c r="B62" s="485" t="s">
        <v>594</v>
      </c>
      <c r="C62" s="582">
        <v>48384574.240000002</v>
      </c>
      <c r="D62" s="582">
        <v>48384574.240000002</v>
      </c>
      <c r="E62" s="582">
        <v>48384574.240000002</v>
      </c>
      <c r="F62" s="582">
        <v>48715498.140000001</v>
      </c>
      <c r="G62" s="582">
        <v>48715498.140000001</v>
      </c>
      <c r="H62" s="582">
        <v>48715498.140000001</v>
      </c>
      <c r="I62" s="512">
        <v>49011607.310000002</v>
      </c>
      <c r="J62" s="512">
        <v>49011607.310000002</v>
      </c>
      <c r="K62" s="488">
        <v>49011607.310000002</v>
      </c>
      <c r="L62" s="488">
        <v>50160610.609999999</v>
      </c>
      <c r="M62" s="488">
        <v>49662912.049999997</v>
      </c>
      <c r="N62" s="488">
        <v>49662912.049999997</v>
      </c>
      <c r="O62" s="488">
        <v>49853439.299999997</v>
      </c>
      <c r="P62" s="574">
        <f t="shared" si="11"/>
        <v>49046325.525833331</v>
      </c>
      <c r="Q62" s="490"/>
      <c r="R62" s="490"/>
      <c r="S62" s="496" t="s">
        <v>572</v>
      </c>
      <c r="T62" s="565"/>
      <c r="U62" s="566"/>
      <c r="V62" s="566"/>
      <c r="W62" s="566">
        <f t="shared" ref="W62" si="19">P62</f>
        <v>49046325.525833331</v>
      </c>
      <c r="X62" s="566"/>
      <c r="Y62" s="566"/>
      <c r="Z62" s="583">
        <f>W62</f>
        <v>49046325.525833331</v>
      </c>
    </row>
    <row r="63" spans="1:26" s="16" customFormat="1" ht="12" customHeight="1">
      <c r="A63" s="584">
        <v>12400503</v>
      </c>
      <c r="B63" s="485" t="s">
        <v>171</v>
      </c>
      <c r="C63" s="582">
        <v>550597.30000000005</v>
      </c>
      <c r="D63" s="582">
        <v>543283.56999999995</v>
      </c>
      <c r="E63" s="582">
        <v>543283.56999999995</v>
      </c>
      <c r="F63" s="582">
        <v>528696.48</v>
      </c>
      <c r="G63" s="582">
        <v>526160.09</v>
      </c>
      <c r="H63" s="582">
        <v>511767.06</v>
      </c>
      <c r="I63" s="512">
        <v>440184.16</v>
      </c>
      <c r="J63" s="512">
        <v>440184.16</v>
      </c>
      <c r="K63" s="488">
        <v>433379.07</v>
      </c>
      <c r="L63" s="488">
        <v>425582.7</v>
      </c>
      <c r="M63" s="488">
        <v>411438.4</v>
      </c>
      <c r="N63" s="488">
        <v>404645.61</v>
      </c>
      <c r="O63" s="488">
        <v>397794.82</v>
      </c>
      <c r="P63" s="574">
        <f t="shared" si="11"/>
        <v>473566.74416666682</v>
      </c>
      <c r="Q63" s="490"/>
      <c r="R63" s="490"/>
      <c r="S63" s="496" t="s">
        <v>572</v>
      </c>
      <c r="T63" s="565"/>
      <c r="U63" s="566"/>
      <c r="V63" s="566"/>
      <c r="W63" s="566">
        <f t="shared" ref="W63:W64" si="20">P63</f>
        <v>473566.74416666682</v>
      </c>
      <c r="X63" s="566"/>
      <c r="Y63" s="566"/>
      <c r="Z63" s="583">
        <f t="shared" ref="Z63:Z64" si="21">W63</f>
        <v>473566.74416666682</v>
      </c>
    </row>
    <row r="64" spans="1:26" s="16" customFormat="1" ht="12" customHeight="1">
      <c r="A64" s="584">
        <v>12400542</v>
      </c>
      <c r="B64" s="485" t="s">
        <v>2121</v>
      </c>
      <c r="C64" s="582">
        <v>-9028500</v>
      </c>
      <c r="D64" s="582">
        <v>-7277400</v>
      </c>
      <c r="E64" s="582">
        <v>-7277400</v>
      </c>
      <c r="F64" s="582">
        <v>-7277400</v>
      </c>
      <c r="G64" s="582">
        <v>-7277400</v>
      </c>
      <c r="H64" s="582">
        <v>-7277400</v>
      </c>
      <c r="I64" s="512">
        <v>-7222800</v>
      </c>
      <c r="J64" s="512">
        <v>-7222800</v>
      </c>
      <c r="K64" s="488">
        <v>-7222800</v>
      </c>
      <c r="L64" s="488">
        <v>-7222800</v>
      </c>
      <c r="M64" s="488">
        <v>-7222800</v>
      </c>
      <c r="N64" s="488">
        <v>-7222800</v>
      </c>
      <c r="O64" s="488">
        <v>-7222800</v>
      </c>
      <c r="P64" s="574">
        <f t="shared" si="11"/>
        <v>-7320787.5</v>
      </c>
      <c r="Q64" s="490"/>
      <c r="R64" s="490"/>
      <c r="S64" s="496" t="s">
        <v>572</v>
      </c>
      <c r="T64" s="565"/>
      <c r="U64" s="566"/>
      <c r="V64" s="566"/>
      <c r="W64" s="566">
        <f t="shared" si="20"/>
        <v>-7320787.5</v>
      </c>
      <c r="X64" s="566"/>
      <c r="Y64" s="566"/>
      <c r="Z64" s="583">
        <f t="shared" si="21"/>
        <v>-7320787.5</v>
      </c>
    </row>
    <row r="65" spans="1:26" s="16" customFormat="1" ht="12" customHeight="1">
      <c r="A65" s="584">
        <v>12400552</v>
      </c>
      <c r="B65" s="485" t="s">
        <v>2122</v>
      </c>
      <c r="C65" s="582">
        <v>9028500</v>
      </c>
      <c r="D65" s="582">
        <v>7277400</v>
      </c>
      <c r="E65" s="582">
        <v>7277400</v>
      </c>
      <c r="F65" s="582">
        <v>7277400</v>
      </c>
      <c r="G65" s="582">
        <v>7277400</v>
      </c>
      <c r="H65" s="582">
        <v>7277400</v>
      </c>
      <c r="I65" s="512">
        <v>7222800</v>
      </c>
      <c r="J65" s="512">
        <v>7222800</v>
      </c>
      <c r="K65" s="488">
        <v>7222800</v>
      </c>
      <c r="L65" s="488">
        <v>7222800</v>
      </c>
      <c r="M65" s="488">
        <v>7222800</v>
      </c>
      <c r="N65" s="488">
        <v>7222800</v>
      </c>
      <c r="O65" s="488">
        <v>7222800</v>
      </c>
      <c r="P65" s="574">
        <f t="shared" si="11"/>
        <v>7320787.5</v>
      </c>
      <c r="Q65" s="490"/>
      <c r="R65" s="490"/>
      <c r="S65" s="496" t="s">
        <v>572</v>
      </c>
      <c r="T65" s="565"/>
      <c r="U65" s="566"/>
      <c r="V65" s="566"/>
      <c r="W65" s="566">
        <f t="shared" ref="W65:W66" si="22">P65</f>
        <v>7320787.5</v>
      </c>
      <c r="X65" s="566"/>
      <c r="Y65" s="566"/>
      <c r="Z65" s="583">
        <f t="shared" ref="Z65:Z66" si="23">W65</f>
        <v>7320787.5</v>
      </c>
    </row>
    <row r="66" spans="1:26" s="16" customFormat="1" ht="12" customHeight="1">
      <c r="A66" s="584">
        <v>12400553</v>
      </c>
      <c r="B66" s="485" t="s">
        <v>337</v>
      </c>
      <c r="C66" s="582">
        <v>1316260.6200000001</v>
      </c>
      <c r="D66" s="582">
        <v>1316260.6200000001</v>
      </c>
      <c r="E66" s="582">
        <v>1309956.4099999999</v>
      </c>
      <c r="F66" s="582">
        <v>1309247.1299999999</v>
      </c>
      <c r="G66" s="582">
        <v>1309247.1299999999</v>
      </c>
      <c r="H66" s="582">
        <v>1309247.1299999999</v>
      </c>
      <c r="I66" s="512">
        <v>1310136.1499999999</v>
      </c>
      <c r="J66" s="512">
        <v>1302653.1399999999</v>
      </c>
      <c r="K66" s="488">
        <v>1295113.1599999999</v>
      </c>
      <c r="L66" s="488">
        <v>1287515.76</v>
      </c>
      <c r="M66" s="488">
        <v>1279860.49</v>
      </c>
      <c r="N66" s="488">
        <v>1279860.49</v>
      </c>
      <c r="O66" s="488">
        <v>1272293.96</v>
      </c>
      <c r="P66" s="574">
        <f t="shared" si="11"/>
        <v>1300281.2416666669</v>
      </c>
      <c r="Q66" s="490"/>
      <c r="R66" s="490"/>
      <c r="S66" s="496" t="s">
        <v>572</v>
      </c>
      <c r="T66" s="565"/>
      <c r="U66" s="566"/>
      <c r="V66" s="566"/>
      <c r="W66" s="566">
        <f t="shared" si="22"/>
        <v>1300281.2416666669</v>
      </c>
      <c r="X66" s="566"/>
      <c r="Y66" s="566"/>
      <c r="Z66" s="583">
        <f t="shared" si="23"/>
        <v>1300281.2416666669</v>
      </c>
    </row>
    <row r="67" spans="1:26" s="16" customFormat="1" ht="12" customHeight="1">
      <c r="A67" s="584">
        <v>12400723</v>
      </c>
      <c r="B67" s="485" t="s">
        <v>1228</v>
      </c>
      <c r="C67" s="582">
        <v>42156</v>
      </c>
      <c r="D67" s="582">
        <v>42156</v>
      </c>
      <c r="E67" s="582">
        <v>42156</v>
      </c>
      <c r="F67" s="582">
        <v>42156</v>
      </c>
      <c r="G67" s="582">
        <v>42156</v>
      </c>
      <c r="H67" s="582">
        <v>42156</v>
      </c>
      <c r="I67" s="512">
        <v>-9595.59</v>
      </c>
      <c r="J67" s="512">
        <v>0</v>
      </c>
      <c r="K67" s="488">
        <v>0</v>
      </c>
      <c r="L67" s="488">
        <v>0</v>
      </c>
      <c r="M67" s="488">
        <v>0</v>
      </c>
      <c r="N67" s="488">
        <v>0</v>
      </c>
      <c r="O67" s="488">
        <v>0</v>
      </c>
      <c r="P67" s="574">
        <f t="shared" ref="P67:P89" si="24">(C67+O67+SUM(D67:N67)*2)/24</f>
        <v>18521.8675</v>
      </c>
      <c r="Q67" s="490"/>
      <c r="R67" s="490"/>
      <c r="S67" s="496" t="s">
        <v>572</v>
      </c>
      <c r="T67" s="565"/>
      <c r="U67" s="566"/>
      <c r="V67" s="566"/>
      <c r="W67" s="566">
        <f t="shared" ref="W67" si="25">P67</f>
        <v>18521.8675</v>
      </c>
      <c r="X67" s="566"/>
      <c r="Y67" s="566"/>
      <c r="Z67" s="583">
        <f>W67</f>
        <v>18521.8675</v>
      </c>
    </row>
    <row r="68" spans="1:26" s="16" customFormat="1" ht="12" customHeight="1">
      <c r="A68" s="584">
        <v>12800001</v>
      </c>
      <c r="B68" s="485" t="s">
        <v>1309</v>
      </c>
      <c r="C68" s="582">
        <v>18500000</v>
      </c>
      <c r="D68" s="582">
        <v>18500000</v>
      </c>
      <c r="E68" s="582">
        <v>18500000</v>
      </c>
      <c r="F68" s="582">
        <v>18500000</v>
      </c>
      <c r="G68" s="582">
        <v>18500000</v>
      </c>
      <c r="H68" s="582">
        <v>18500000</v>
      </c>
      <c r="I68" s="512">
        <v>18500000</v>
      </c>
      <c r="J68" s="512">
        <v>18500000</v>
      </c>
      <c r="K68" s="488">
        <v>18500000</v>
      </c>
      <c r="L68" s="488">
        <v>18500000</v>
      </c>
      <c r="M68" s="488">
        <v>18500000</v>
      </c>
      <c r="N68" s="488">
        <v>18500000</v>
      </c>
      <c r="O68" s="488">
        <v>18500000</v>
      </c>
      <c r="P68" s="574">
        <f t="shared" si="24"/>
        <v>18500000</v>
      </c>
      <c r="Q68" s="490" t="s">
        <v>1314</v>
      </c>
      <c r="R68" s="490"/>
      <c r="S68" s="496" t="s">
        <v>435</v>
      </c>
      <c r="T68" s="565"/>
      <c r="U68" s="566"/>
      <c r="V68" s="566"/>
      <c r="W68" s="566">
        <f t="shared" ref="W68" si="26">P68</f>
        <v>18500000</v>
      </c>
      <c r="X68" s="566">
        <f>W68</f>
        <v>18500000</v>
      </c>
      <c r="Y68" s="566"/>
      <c r="Z68" s="583"/>
    </row>
    <row r="69" spans="1:26" s="16" customFormat="1" ht="12" customHeight="1">
      <c r="A69" s="584">
        <v>12800011</v>
      </c>
      <c r="B69" s="485" t="s">
        <v>1496</v>
      </c>
      <c r="C69" s="582">
        <v>1661843.28</v>
      </c>
      <c r="D69" s="582">
        <v>1661885.63</v>
      </c>
      <c r="E69" s="582">
        <v>1661926.61</v>
      </c>
      <c r="F69" s="582">
        <v>1661968.96</v>
      </c>
      <c r="G69" s="582">
        <v>1662009.94</v>
      </c>
      <c r="H69" s="582">
        <v>1662052.29</v>
      </c>
      <c r="I69" s="512">
        <v>1662094.54</v>
      </c>
      <c r="J69" s="512">
        <v>1662219.87</v>
      </c>
      <c r="K69" s="488">
        <v>1662360.65</v>
      </c>
      <c r="L69" s="488">
        <v>1662496.9</v>
      </c>
      <c r="M69" s="488">
        <v>1662637.7</v>
      </c>
      <c r="N69" s="488">
        <v>1662773.97</v>
      </c>
      <c r="O69" s="488">
        <v>1662914.79</v>
      </c>
      <c r="P69" s="574">
        <f t="shared" si="24"/>
        <v>1662233.8412499998</v>
      </c>
      <c r="Q69" s="523" t="s">
        <v>158</v>
      </c>
      <c r="R69" s="523"/>
      <c r="S69" s="553" t="s">
        <v>641</v>
      </c>
      <c r="T69" s="565"/>
      <c r="U69" s="566"/>
      <c r="V69" s="566"/>
      <c r="W69" s="566">
        <f t="shared" ref="W69" si="27">P69</f>
        <v>1662233.8412499998</v>
      </c>
      <c r="X69" s="566"/>
      <c r="Y69" s="566"/>
      <c r="Z69" s="583">
        <f>W69</f>
        <v>1662233.8412499998</v>
      </c>
    </row>
    <row r="70" spans="1:26" s="16" customFormat="1" ht="12" customHeight="1">
      <c r="A70" s="584">
        <v>13100543</v>
      </c>
      <c r="B70" s="485" t="s">
        <v>810</v>
      </c>
      <c r="C70" s="582">
        <v>101763.58</v>
      </c>
      <c r="D70" s="582">
        <v>105315.28</v>
      </c>
      <c r="E70" s="582">
        <v>108111.67999999999</v>
      </c>
      <c r="F70" s="582">
        <v>109397.48</v>
      </c>
      <c r="G70" s="582">
        <v>112841.28</v>
      </c>
      <c r="H70" s="582">
        <v>13281.23</v>
      </c>
      <c r="I70" s="512">
        <v>15498.63</v>
      </c>
      <c r="J70" s="512">
        <v>19805.63</v>
      </c>
      <c r="K70" s="488">
        <v>31728.23</v>
      </c>
      <c r="L70" s="488">
        <v>39421.93</v>
      </c>
      <c r="M70" s="488">
        <v>61743.5</v>
      </c>
      <c r="N70" s="488">
        <v>88518.29</v>
      </c>
      <c r="O70" s="488">
        <v>95249.46</v>
      </c>
      <c r="P70" s="574">
        <f t="shared" si="24"/>
        <v>67014.14</v>
      </c>
      <c r="Q70" s="490"/>
      <c r="R70" s="490"/>
      <c r="S70" s="496"/>
      <c r="T70" s="565">
        <f>P70</f>
        <v>67014.14</v>
      </c>
      <c r="U70" s="566"/>
      <c r="V70" s="566"/>
      <c r="W70" s="566"/>
      <c r="X70" s="566"/>
      <c r="Y70" s="566"/>
      <c r="Z70" s="583"/>
    </row>
    <row r="71" spans="1:26" s="16" customFormat="1" ht="12" customHeight="1">
      <c r="A71" s="584">
        <v>13100563</v>
      </c>
      <c r="B71" s="485" t="s">
        <v>1290</v>
      </c>
      <c r="C71" s="582">
        <v>599734.94999999995</v>
      </c>
      <c r="D71" s="582">
        <v>268397.88</v>
      </c>
      <c r="E71" s="582">
        <v>426208.72</v>
      </c>
      <c r="F71" s="582">
        <v>83801.34</v>
      </c>
      <c r="G71" s="582">
        <v>355843.8</v>
      </c>
      <c r="H71" s="582">
        <v>643631.99</v>
      </c>
      <c r="I71" s="512">
        <v>930859.34</v>
      </c>
      <c r="J71" s="512">
        <v>1185760.83</v>
      </c>
      <c r="K71" s="488">
        <v>1403962.02</v>
      </c>
      <c r="L71" s="488">
        <v>92487.48</v>
      </c>
      <c r="M71" s="488">
        <v>255462.47</v>
      </c>
      <c r="N71" s="488">
        <v>421708.74</v>
      </c>
      <c r="O71" s="488">
        <v>61545.22</v>
      </c>
      <c r="P71" s="574">
        <f t="shared" si="24"/>
        <v>533230.39124999999</v>
      </c>
      <c r="Q71" s="490"/>
      <c r="R71" s="490"/>
      <c r="S71" s="496"/>
      <c r="T71" s="565">
        <f t="shared" ref="T71:T72" si="28">P71</f>
        <v>533230.39124999999</v>
      </c>
      <c r="U71" s="566"/>
      <c r="V71" s="566"/>
      <c r="W71" s="566"/>
      <c r="X71" s="566"/>
      <c r="Y71" s="566"/>
      <c r="Z71" s="583"/>
    </row>
    <row r="72" spans="1:26" s="16" customFormat="1" ht="12" customHeight="1">
      <c r="A72" s="584">
        <v>13100573</v>
      </c>
      <c r="B72" s="485" t="s">
        <v>431</v>
      </c>
      <c r="C72" s="582">
        <v>12428.7</v>
      </c>
      <c r="D72" s="582">
        <v>13153.06</v>
      </c>
      <c r="E72" s="582">
        <v>15150.87</v>
      </c>
      <c r="F72" s="582">
        <v>14401.41</v>
      </c>
      <c r="G72" s="582">
        <v>16616.349999999999</v>
      </c>
      <c r="H72" s="582">
        <v>15539.28</v>
      </c>
      <c r="I72" s="512">
        <v>14698.07</v>
      </c>
      <c r="J72" s="512">
        <v>12753.68</v>
      </c>
      <c r="K72" s="488">
        <v>15317.15</v>
      </c>
      <c r="L72" s="488">
        <v>13855.45</v>
      </c>
      <c r="M72" s="488">
        <v>14175.34</v>
      </c>
      <c r="N72" s="488">
        <v>15120.72</v>
      </c>
      <c r="O72" s="488">
        <v>13696.54</v>
      </c>
      <c r="P72" s="574">
        <f t="shared" si="24"/>
        <v>14487</v>
      </c>
      <c r="Q72" s="490"/>
      <c r="R72" s="490"/>
      <c r="S72" s="496"/>
      <c r="T72" s="565">
        <f t="shared" si="28"/>
        <v>14487</v>
      </c>
      <c r="U72" s="566"/>
      <c r="V72" s="566"/>
      <c r="W72" s="566"/>
      <c r="X72" s="566"/>
      <c r="Y72" s="566"/>
      <c r="Z72" s="583"/>
    </row>
    <row r="73" spans="1:26" s="16" customFormat="1" ht="12" customHeight="1">
      <c r="A73" s="584">
        <v>13101003</v>
      </c>
      <c r="B73" s="485" t="s">
        <v>904</v>
      </c>
      <c r="C73" s="582">
        <v>7226575.8099999996</v>
      </c>
      <c r="D73" s="582">
        <v>4522382.63</v>
      </c>
      <c r="E73" s="582">
        <v>9989261.3399999999</v>
      </c>
      <c r="F73" s="582">
        <v>7097224.7699999996</v>
      </c>
      <c r="G73" s="582">
        <v>6926932.4299999997</v>
      </c>
      <c r="H73" s="582">
        <v>9541223.8599999994</v>
      </c>
      <c r="I73" s="512">
        <v>5613550.7000000002</v>
      </c>
      <c r="J73" s="512">
        <v>5570220.7400000002</v>
      </c>
      <c r="K73" s="488">
        <v>5607220.5300000003</v>
      </c>
      <c r="L73" s="488">
        <v>4639056.5999999996</v>
      </c>
      <c r="M73" s="488">
        <v>6649905.2599999998</v>
      </c>
      <c r="N73" s="488">
        <v>6381000.5899999999</v>
      </c>
      <c r="O73" s="488">
        <v>3784026.71</v>
      </c>
      <c r="P73" s="574">
        <f t="shared" si="24"/>
        <v>6503606.725833334</v>
      </c>
      <c r="Q73" s="490"/>
      <c r="R73" s="490"/>
      <c r="S73" s="496"/>
      <c r="T73" s="565">
        <f t="shared" ref="T73:T76" si="29">P73</f>
        <v>6503606.725833334</v>
      </c>
      <c r="U73" s="566"/>
      <c r="V73" s="566"/>
      <c r="W73" s="566"/>
      <c r="X73" s="566"/>
      <c r="Y73" s="566"/>
      <c r="Z73" s="583"/>
    </row>
    <row r="74" spans="1:26" s="16" customFormat="1" ht="12" customHeight="1">
      <c r="A74" s="584">
        <v>13101013</v>
      </c>
      <c r="B74" s="485" t="s">
        <v>905</v>
      </c>
      <c r="C74" s="582">
        <v>-2921.73</v>
      </c>
      <c r="D74" s="582">
        <v>626574.06999999995</v>
      </c>
      <c r="E74" s="582">
        <v>0</v>
      </c>
      <c r="F74" s="582">
        <v>0.3</v>
      </c>
      <c r="G74" s="582">
        <v>882407.81</v>
      </c>
      <c r="H74" s="582">
        <v>0</v>
      </c>
      <c r="I74" s="512">
        <v>0</v>
      </c>
      <c r="J74" s="512">
        <v>577526.34</v>
      </c>
      <c r="K74" s="488">
        <v>0</v>
      </c>
      <c r="L74" s="488">
        <v>-937.51</v>
      </c>
      <c r="M74" s="488">
        <v>444671.58</v>
      </c>
      <c r="N74" s="488">
        <v>0</v>
      </c>
      <c r="O74" s="488">
        <v>0</v>
      </c>
      <c r="P74" s="574">
        <f t="shared" si="24"/>
        <v>210731.81041666665</v>
      </c>
      <c r="Q74" s="490"/>
      <c r="R74" s="490"/>
      <c r="S74" s="496"/>
      <c r="T74" s="565">
        <f t="shared" si="29"/>
        <v>210731.81041666665</v>
      </c>
      <c r="U74" s="566"/>
      <c r="V74" s="566"/>
      <c r="W74" s="566"/>
      <c r="X74" s="566"/>
      <c r="Y74" s="566"/>
      <c r="Z74" s="583"/>
    </row>
    <row r="75" spans="1:26" s="16" customFormat="1" ht="12" customHeight="1">
      <c r="A75" s="584">
        <v>13101023</v>
      </c>
      <c r="B75" s="485" t="s">
        <v>906</v>
      </c>
      <c r="C75" s="582">
        <v>12606489.43</v>
      </c>
      <c r="D75" s="582">
        <v>4704404.4000000004</v>
      </c>
      <c r="E75" s="582">
        <v>23166717.18</v>
      </c>
      <c r="F75" s="582">
        <v>37917309.530000001</v>
      </c>
      <c r="G75" s="582">
        <v>13075525.130000001</v>
      </c>
      <c r="H75" s="582">
        <v>38024733.810000002</v>
      </c>
      <c r="I75" s="512">
        <v>24205822.02</v>
      </c>
      <c r="J75" s="512">
        <v>26390561.989999998</v>
      </c>
      <c r="K75" s="488">
        <v>22469621.489999998</v>
      </c>
      <c r="L75" s="488">
        <v>12000034.859999999</v>
      </c>
      <c r="M75" s="488">
        <v>16528546.300000001</v>
      </c>
      <c r="N75" s="488">
        <v>28693254.739999998</v>
      </c>
      <c r="O75" s="488">
        <v>16359451.75</v>
      </c>
      <c r="P75" s="574">
        <f t="shared" si="24"/>
        <v>21804958.503333338</v>
      </c>
      <c r="Q75" s="490"/>
      <c r="R75" s="490"/>
      <c r="S75" s="496"/>
      <c r="T75" s="565">
        <f t="shared" si="29"/>
        <v>21804958.503333338</v>
      </c>
      <c r="U75" s="566"/>
      <c r="V75" s="566"/>
      <c r="W75" s="566"/>
      <c r="X75" s="566"/>
      <c r="Y75" s="566"/>
      <c r="Z75" s="583"/>
    </row>
    <row r="76" spans="1:26" s="16" customFormat="1" ht="12" customHeight="1">
      <c r="A76" s="584">
        <v>13101033</v>
      </c>
      <c r="B76" s="485" t="s">
        <v>907</v>
      </c>
      <c r="C76" s="582">
        <v>368900.05</v>
      </c>
      <c r="D76" s="582">
        <v>417406.26</v>
      </c>
      <c r="E76" s="582">
        <v>434305.31</v>
      </c>
      <c r="F76" s="582">
        <v>399993.55</v>
      </c>
      <c r="G76" s="582">
        <v>802712.97</v>
      </c>
      <c r="H76" s="582">
        <v>1002232.44</v>
      </c>
      <c r="I76" s="512">
        <v>594616.62</v>
      </c>
      <c r="J76" s="512">
        <v>1054018.3</v>
      </c>
      <c r="K76" s="488">
        <v>1028740.01</v>
      </c>
      <c r="L76" s="488">
        <v>409978.15</v>
      </c>
      <c r="M76" s="488">
        <v>853546.01</v>
      </c>
      <c r="N76" s="488">
        <v>1252698.08</v>
      </c>
      <c r="O76" s="488">
        <v>453440.19</v>
      </c>
      <c r="P76" s="574">
        <f t="shared" si="24"/>
        <v>721784.81833333336</v>
      </c>
      <c r="Q76" s="490"/>
      <c r="R76" s="490"/>
      <c r="S76" s="496"/>
      <c r="T76" s="565">
        <f t="shared" si="29"/>
        <v>721784.81833333336</v>
      </c>
      <c r="U76" s="566"/>
      <c r="V76" s="566"/>
      <c r="W76" s="566"/>
      <c r="X76" s="566"/>
      <c r="Y76" s="566"/>
      <c r="Z76" s="583"/>
    </row>
    <row r="77" spans="1:26" s="16" customFormat="1" ht="12" customHeight="1">
      <c r="A77" s="584">
        <v>13101093</v>
      </c>
      <c r="B77" s="485" t="s">
        <v>926</v>
      </c>
      <c r="C77" s="582">
        <v>-510.01</v>
      </c>
      <c r="D77" s="582">
        <v>-7781.74</v>
      </c>
      <c r="E77" s="582">
        <v>0</v>
      </c>
      <c r="F77" s="582">
        <v>0</v>
      </c>
      <c r="G77" s="582">
        <v>0</v>
      </c>
      <c r="H77" s="582">
        <v>-13573.2</v>
      </c>
      <c r="I77" s="512">
        <v>-424005.11</v>
      </c>
      <c r="J77" s="512">
        <v>-385153.68</v>
      </c>
      <c r="K77" s="488">
        <v>-22498.2</v>
      </c>
      <c r="L77" s="488">
        <v>0</v>
      </c>
      <c r="M77" s="488">
        <v>-1</v>
      </c>
      <c r="N77" s="488">
        <v>-238514.29</v>
      </c>
      <c r="O77" s="488">
        <v>-150</v>
      </c>
      <c r="P77" s="574">
        <f t="shared" si="24"/>
        <v>-90988.102083333317</v>
      </c>
      <c r="Q77" s="490"/>
      <c r="R77" s="490"/>
      <c r="S77" s="496"/>
      <c r="T77" s="565">
        <f t="shared" ref="T77" si="30">P77</f>
        <v>-90988.102083333317</v>
      </c>
      <c r="U77" s="566"/>
      <c r="V77" s="566"/>
      <c r="W77" s="566"/>
      <c r="X77" s="566"/>
      <c r="Y77" s="566"/>
      <c r="Z77" s="583"/>
    </row>
    <row r="78" spans="1:26" s="16" customFormat="1" ht="12" customHeight="1">
      <c r="A78" s="584">
        <v>13101113</v>
      </c>
      <c r="B78" s="485" t="s">
        <v>1291</v>
      </c>
      <c r="C78" s="582">
        <v>-7821479.3399999999</v>
      </c>
      <c r="D78" s="582">
        <v>-7379455.8700000001</v>
      </c>
      <c r="E78" s="582">
        <v>-10361872.16</v>
      </c>
      <c r="F78" s="582">
        <v>-7092357.79</v>
      </c>
      <c r="G78" s="582">
        <v>-11642288.01</v>
      </c>
      <c r="H78" s="582">
        <v>-11037116.15</v>
      </c>
      <c r="I78" s="512">
        <v>-4367068.13</v>
      </c>
      <c r="J78" s="512">
        <v>-48212214.850000001</v>
      </c>
      <c r="K78" s="488">
        <v>-13169727.470000001</v>
      </c>
      <c r="L78" s="488">
        <v>-2731721.3</v>
      </c>
      <c r="M78" s="488">
        <v>-9337006.1099999994</v>
      </c>
      <c r="N78" s="488">
        <v>-3562056.18</v>
      </c>
      <c r="O78" s="488">
        <v>-7392633.3799999999</v>
      </c>
      <c r="P78" s="574">
        <f t="shared" si="24"/>
        <v>-11374995.031666666</v>
      </c>
      <c r="Q78" s="490"/>
      <c r="R78" s="490"/>
      <c r="S78" s="496"/>
      <c r="T78" s="565">
        <f t="shared" ref="T78:T80" si="31">P78</f>
        <v>-11374995.031666666</v>
      </c>
      <c r="U78" s="566"/>
      <c r="V78" s="566"/>
      <c r="W78" s="566"/>
      <c r="X78" s="566"/>
      <c r="Y78" s="566"/>
      <c r="Z78" s="583"/>
    </row>
    <row r="79" spans="1:26" s="16" customFormat="1" ht="12" customHeight="1">
      <c r="A79" s="584">
        <v>13101123</v>
      </c>
      <c r="B79" s="485" t="s">
        <v>89</v>
      </c>
      <c r="C79" s="582">
        <v>-1151561.8700000001</v>
      </c>
      <c r="D79" s="582">
        <v>-1335709.3</v>
      </c>
      <c r="E79" s="582">
        <v>-1724276.44</v>
      </c>
      <c r="F79" s="582">
        <v>-1759966.75</v>
      </c>
      <c r="G79" s="582">
        <v>-1948043.95</v>
      </c>
      <c r="H79" s="582">
        <v>-1669165.74</v>
      </c>
      <c r="I79" s="512">
        <v>-1569999.38</v>
      </c>
      <c r="J79" s="512">
        <v>-1885864.98</v>
      </c>
      <c r="K79" s="488">
        <v>-1884272.95</v>
      </c>
      <c r="L79" s="488">
        <v>-2028486.11</v>
      </c>
      <c r="M79" s="488">
        <v>-1971001.78</v>
      </c>
      <c r="N79" s="488">
        <v>-1850823.67</v>
      </c>
      <c r="O79" s="488">
        <v>-2425161.64</v>
      </c>
      <c r="P79" s="574">
        <f t="shared" si="24"/>
        <v>-1784664.4004166664</v>
      </c>
      <c r="Q79" s="490"/>
      <c r="R79" s="490"/>
      <c r="S79" s="496"/>
      <c r="T79" s="565">
        <f t="shared" si="31"/>
        <v>-1784664.4004166664</v>
      </c>
      <c r="U79" s="566"/>
      <c r="V79" s="566"/>
      <c r="W79" s="566"/>
      <c r="X79" s="566"/>
      <c r="Y79" s="566"/>
      <c r="Z79" s="583"/>
    </row>
    <row r="80" spans="1:26" s="16" customFormat="1" ht="12" customHeight="1">
      <c r="A80" s="584">
        <v>13101133</v>
      </c>
      <c r="B80" s="485" t="s">
        <v>256</v>
      </c>
      <c r="C80" s="582">
        <v>-107.81</v>
      </c>
      <c r="D80" s="582">
        <v>0</v>
      </c>
      <c r="E80" s="582">
        <v>559.39</v>
      </c>
      <c r="F80" s="582">
        <v>0</v>
      </c>
      <c r="G80" s="582">
        <v>0</v>
      </c>
      <c r="H80" s="582">
        <v>0</v>
      </c>
      <c r="I80" s="512">
        <v>0</v>
      </c>
      <c r="J80" s="512">
        <v>-357.94</v>
      </c>
      <c r="K80" s="488">
        <v>0</v>
      </c>
      <c r="L80" s="488">
        <v>0</v>
      </c>
      <c r="M80" s="488">
        <v>-1430.62</v>
      </c>
      <c r="N80" s="488">
        <v>-80</v>
      </c>
      <c r="O80" s="488">
        <v>0</v>
      </c>
      <c r="P80" s="574">
        <f t="shared" si="24"/>
        <v>-113.58958333333332</v>
      </c>
      <c r="Q80" s="490"/>
      <c r="R80" s="490"/>
      <c r="S80" s="496"/>
      <c r="T80" s="565">
        <f t="shared" si="31"/>
        <v>-113.58958333333332</v>
      </c>
      <c r="U80" s="566"/>
      <c r="V80" s="566"/>
      <c r="W80" s="566"/>
      <c r="X80" s="566"/>
      <c r="Y80" s="566"/>
      <c r="Z80" s="583"/>
    </row>
    <row r="81" spans="1:26" s="16" customFormat="1" ht="12" customHeight="1">
      <c r="A81" s="584">
        <v>13101163</v>
      </c>
      <c r="B81" s="485" t="s">
        <v>1094</v>
      </c>
      <c r="C81" s="582">
        <v>111874.24000000001</v>
      </c>
      <c r="D81" s="582">
        <v>32731.65</v>
      </c>
      <c r="E81" s="582">
        <v>113144.24</v>
      </c>
      <c r="F81" s="582">
        <v>62323.65</v>
      </c>
      <c r="G81" s="582">
        <v>72235.62</v>
      </c>
      <c r="H81" s="582">
        <v>32959.74</v>
      </c>
      <c r="I81" s="512">
        <v>64221.53</v>
      </c>
      <c r="J81" s="512">
        <v>95166.71</v>
      </c>
      <c r="K81" s="488">
        <v>105025.22</v>
      </c>
      <c r="L81" s="488">
        <v>101814.62</v>
      </c>
      <c r="M81" s="488">
        <v>96805.3</v>
      </c>
      <c r="N81" s="488">
        <v>105960.31</v>
      </c>
      <c r="O81" s="488">
        <v>109886.25</v>
      </c>
      <c r="P81" s="574">
        <f t="shared" si="24"/>
        <v>82772.402916666673</v>
      </c>
      <c r="Q81" s="490"/>
      <c r="R81" s="490"/>
      <c r="S81" s="496"/>
      <c r="T81" s="565">
        <f t="shared" ref="T81:T84" si="32">P81</f>
        <v>82772.402916666673</v>
      </c>
      <c r="U81" s="566"/>
      <c r="V81" s="566"/>
      <c r="W81" s="566"/>
      <c r="X81" s="566"/>
      <c r="Y81" s="566"/>
      <c r="Z81" s="583"/>
    </row>
    <row r="82" spans="1:26" s="16" customFormat="1" ht="12" customHeight="1">
      <c r="A82" s="584">
        <v>13101183</v>
      </c>
      <c r="B82" s="485" t="s">
        <v>832</v>
      </c>
      <c r="C82" s="582">
        <v>1149019.92</v>
      </c>
      <c r="D82" s="582">
        <v>1315999</v>
      </c>
      <c r="E82" s="582">
        <v>1397061.22</v>
      </c>
      <c r="F82" s="582">
        <v>1909303.91</v>
      </c>
      <c r="G82" s="582">
        <v>2229934.0499999998</v>
      </c>
      <c r="H82" s="582">
        <v>3275254.47</v>
      </c>
      <c r="I82" s="512">
        <v>1709658.4</v>
      </c>
      <c r="J82" s="512">
        <v>1892662.69</v>
      </c>
      <c r="K82" s="488">
        <v>2079462.68</v>
      </c>
      <c r="L82" s="488">
        <v>1246675.17</v>
      </c>
      <c r="M82" s="488">
        <v>1248724.19</v>
      </c>
      <c r="N82" s="488">
        <v>561071.68999999994</v>
      </c>
      <c r="O82" s="488">
        <v>580808.07999999996</v>
      </c>
      <c r="P82" s="574">
        <f t="shared" si="24"/>
        <v>1644226.7891666668</v>
      </c>
      <c r="Q82" s="490"/>
      <c r="R82" s="490"/>
      <c r="S82" s="496"/>
      <c r="T82" s="565">
        <f t="shared" si="32"/>
        <v>1644226.7891666668</v>
      </c>
      <c r="U82" s="566"/>
      <c r="V82" s="566"/>
      <c r="W82" s="566"/>
      <c r="X82" s="566"/>
      <c r="Y82" s="566"/>
      <c r="Z82" s="583"/>
    </row>
    <row r="83" spans="1:26" s="16" customFormat="1" ht="12" customHeight="1">
      <c r="A83" s="584">
        <v>13101193</v>
      </c>
      <c r="B83" s="485" t="s">
        <v>1211</v>
      </c>
      <c r="C83" s="582">
        <v>8261.59</v>
      </c>
      <c r="D83" s="582">
        <v>10115.549999999999</v>
      </c>
      <c r="E83" s="582">
        <v>21788.35</v>
      </c>
      <c r="F83" s="582">
        <v>13713.62</v>
      </c>
      <c r="G83" s="582">
        <v>18886.32</v>
      </c>
      <c r="H83" s="582">
        <v>39558.57</v>
      </c>
      <c r="I83" s="512">
        <v>10745.86</v>
      </c>
      <c r="J83" s="512">
        <v>10678.91</v>
      </c>
      <c r="K83" s="488">
        <v>27467.65</v>
      </c>
      <c r="L83" s="488">
        <v>8551.4</v>
      </c>
      <c r="M83" s="488">
        <v>8578.7800000000007</v>
      </c>
      <c r="N83" s="488">
        <v>4642.58</v>
      </c>
      <c r="O83" s="488">
        <v>8287.57</v>
      </c>
      <c r="P83" s="574">
        <f t="shared" si="24"/>
        <v>15250.180833333332</v>
      </c>
      <c r="Q83" s="490"/>
      <c r="R83" s="490"/>
      <c r="S83" s="496"/>
      <c r="T83" s="565">
        <f t="shared" si="32"/>
        <v>15250.180833333332</v>
      </c>
      <c r="U83" s="566"/>
      <c r="V83" s="566"/>
      <c r="W83" s="566"/>
      <c r="X83" s="566"/>
      <c r="Y83" s="566"/>
      <c r="Z83" s="583"/>
    </row>
    <row r="84" spans="1:26" s="16" customFormat="1" ht="12" customHeight="1">
      <c r="A84" s="584">
        <v>13101253</v>
      </c>
      <c r="B84" s="485" t="s">
        <v>1072</v>
      </c>
      <c r="C84" s="582">
        <v>417698.25</v>
      </c>
      <c r="D84" s="582">
        <v>426424.07</v>
      </c>
      <c r="E84" s="582">
        <v>7984.87</v>
      </c>
      <c r="F84" s="582">
        <v>643244.87</v>
      </c>
      <c r="G84" s="582">
        <v>1558661.22</v>
      </c>
      <c r="H84" s="582">
        <v>786796.26</v>
      </c>
      <c r="I84" s="512">
        <v>579902.71</v>
      </c>
      <c r="J84" s="512">
        <v>537634.73</v>
      </c>
      <c r="K84" s="488">
        <v>411582.32</v>
      </c>
      <c r="L84" s="488">
        <v>476051.81</v>
      </c>
      <c r="M84" s="488">
        <v>369756.68</v>
      </c>
      <c r="N84" s="488">
        <v>437441.38</v>
      </c>
      <c r="O84" s="488">
        <v>454039.26</v>
      </c>
      <c r="P84" s="574">
        <f t="shared" si="24"/>
        <v>555945.80625000002</v>
      </c>
      <c r="Q84" s="490"/>
      <c r="R84" s="490"/>
      <c r="S84" s="496"/>
      <c r="T84" s="565">
        <f t="shared" si="32"/>
        <v>555945.80625000002</v>
      </c>
      <c r="U84" s="566"/>
      <c r="V84" s="566"/>
      <c r="W84" s="566"/>
      <c r="X84" s="566"/>
      <c r="Y84" s="566"/>
      <c r="Z84" s="583"/>
    </row>
    <row r="85" spans="1:26" s="16" customFormat="1" ht="12" customHeight="1">
      <c r="A85" s="584">
        <v>13109003</v>
      </c>
      <c r="B85" s="485" t="s">
        <v>1642</v>
      </c>
      <c r="C85" s="582">
        <v>48102.38</v>
      </c>
      <c r="D85" s="582">
        <v>16760.46</v>
      </c>
      <c r="E85" s="582">
        <v>71941.67</v>
      </c>
      <c r="F85" s="582">
        <v>40855.9</v>
      </c>
      <c r="G85" s="582">
        <v>26671.7</v>
      </c>
      <c r="H85" s="582">
        <v>111167.14</v>
      </c>
      <c r="I85" s="512">
        <v>22891.41</v>
      </c>
      <c r="J85" s="512">
        <v>29663.37</v>
      </c>
      <c r="K85" s="488">
        <v>10910.15</v>
      </c>
      <c r="L85" s="488">
        <v>32116.51</v>
      </c>
      <c r="M85" s="488">
        <v>11111.38</v>
      </c>
      <c r="N85" s="488">
        <v>36722.589999999997</v>
      </c>
      <c r="O85" s="488">
        <v>9234.2800000000007</v>
      </c>
      <c r="P85" s="574">
        <f t="shared" si="24"/>
        <v>36623.38416666667</v>
      </c>
      <c r="Q85" s="490"/>
      <c r="R85" s="490"/>
      <c r="S85" s="496"/>
      <c r="T85" s="565">
        <f t="shared" ref="T85:T86" si="33">P85</f>
        <v>36623.38416666667</v>
      </c>
      <c r="U85" s="566"/>
      <c r="V85" s="566"/>
      <c r="W85" s="566"/>
      <c r="X85" s="566"/>
      <c r="Y85" s="566"/>
      <c r="Z85" s="583"/>
    </row>
    <row r="86" spans="1:26" s="16" customFormat="1" ht="12" customHeight="1">
      <c r="A86" s="584">
        <v>13109013</v>
      </c>
      <c r="B86" s="485" t="s">
        <v>1643</v>
      </c>
      <c r="C86" s="582">
        <v>0</v>
      </c>
      <c r="D86" s="582">
        <v>0</v>
      </c>
      <c r="E86" s="582">
        <v>3866</v>
      </c>
      <c r="F86" s="582">
        <v>3866</v>
      </c>
      <c r="G86" s="582">
        <v>3866</v>
      </c>
      <c r="H86" s="582">
        <v>3866</v>
      </c>
      <c r="I86" s="512">
        <v>3866</v>
      </c>
      <c r="J86" s="512">
        <v>3866</v>
      </c>
      <c r="K86" s="488">
        <v>3866</v>
      </c>
      <c r="L86" s="488">
        <v>3866</v>
      </c>
      <c r="M86" s="488">
        <v>3866</v>
      </c>
      <c r="N86" s="488">
        <v>85881</v>
      </c>
      <c r="O86" s="488">
        <v>3866</v>
      </c>
      <c r="P86" s="574">
        <f t="shared" si="24"/>
        <v>10217.333333333334</v>
      </c>
      <c r="Q86" s="490"/>
      <c r="R86" s="490"/>
      <c r="S86" s="496"/>
      <c r="T86" s="565">
        <f t="shared" si="33"/>
        <v>10217.333333333334</v>
      </c>
      <c r="U86" s="566"/>
      <c r="V86" s="566"/>
      <c r="W86" s="566"/>
      <c r="X86" s="566"/>
      <c r="Y86" s="566"/>
      <c r="Z86" s="583"/>
    </row>
    <row r="87" spans="1:26" s="16" customFormat="1" ht="12" customHeight="1">
      <c r="A87" s="584">
        <v>13400021</v>
      </c>
      <c r="B87" s="485" t="s">
        <v>654</v>
      </c>
      <c r="C87" s="582">
        <v>7196084.2000000002</v>
      </c>
      <c r="D87" s="582">
        <v>7196084.2000000002</v>
      </c>
      <c r="E87" s="582">
        <v>9861609.4000000004</v>
      </c>
      <c r="F87" s="582">
        <v>9861609.4000000004</v>
      </c>
      <c r="G87" s="582">
        <v>9861609.4000000004</v>
      </c>
      <c r="H87" s="582">
        <v>9861609.4000000004</v>
      </c>
      <c r="I87" s="512">
        <v>9861609.4000000004</v>
      </c>
      <c r="J87" s="512">
        <v>9861609.4000000004</v>
      </c>
      <c r="K87" s="488">
        <v>9861609.4000000004</v>
      </c>
      <c r="L87" s="488">
        <v>9861609.4000000004</v>
      </c>
      <c r="M87" s="488">
        <v>9861609.4000000004</v>
      </c>
      <c r="N87" s="488">
        <v>9861609.4000000004</v>
      </c>
      <c r="O87" s="488">
        <v>9861609.4000000004</v>
      </c>
      <c r="P87" s="574">
        <f t="shared" si="24"/>
        <v>9528418.7500000019</v>
      </c>
      <c r="Q87" s="490" t="s">
        <v>1081</v>
      </c>
      <c r="R87" s="490"/>
      <c r="S87" s="496" t="s">
        <v>435</v>
      </c>
      <c r="T87" s="565"/>
      <c r="U87" s="566"/>
      <c r="V87" s="566"/>
      <c r="W87" s="566">
        <f>P87</f>
        <v>9528418.7500000019</v>
      </c>
      <c r="X87" s="566">
        <f>W87</f>
        <v>9528418.7500000019</v>
      </c>
      <c r="Y87" s="566"/>
      <c r="Z87" s="583"/>
    </row>
    <row r="88" spans="1:26" s="16" customFormat="1" ht="12" customHeight="1">
      <c r="A88" s="584">
        <v>13400031</v>
      </c>
      <c r="B88" s="485" t="s">
        <v>176</v>
      </c>
      <c r="C88" s="582">
        <v>-7196084.2000000002</v>
      </c>
      <c r="D88" s="582">
        <v>-7196084.2000000002</v>
      </c>
      <c r="E88" s="582">
        <v>-9861609.4000000004</v>
      </c>
      <c r="F88" s="582">
        <v>-9861609.4000000004</v>
      </c>
      <c r="G88" s="582">
        <v>-9861609.4000000004</v>
      </c>
      <c r="H88" s="582">
        <v>-9861609.4000000004</v>
      </c>
      <c r="I88" s="512">
        <v>-9861609.4000000004</v>
      </c>
      <c r="J88" s="512">
        <v>-9861609.4000000004</v>
      </c>
      <c r="K88" s="488">
        <v>-9861609.4000000004</v>
      </c>
      <c r="L88" s="488">
        <v>-9861609.4000000004</v>
      </c>
      <c r="M88" s="488">
        <v>-9861609.4000000004</v>
      </c>
      <c r="N88" s="488">
        <v>-9861609.4000000004</v>
      </c>
      <c r="O88" s="488">
        <v>-9861609.4000000004</v>
      </c>
      <c r="P88" s="574">
        <f t="shared" si="24"/>
        <v>-9528418.7500000019</v>
      </c>
      <c r="Q88" s="490" t="s">
        <v>1081</v>
      </c>
      <c r="R88" s="490"/>
      <c r="S88" s="496" t="s">
        <v>435</v>
      </c>
      <c r="T88" s="565"/>
      <c r="U88" s="566"/>
      <c r="V88" s="566"/>
      <c r="W88" s="566">
        <f>P88</f>
        <v>-9528418.7500000019</v>
      </c>
      <c r="X88" s="566">
        <f>W88</f>
        <v>-9528418.7500000019</v>
      </c>
      <c r="Y88" s="566"/>
      <c r="Z88" s="583"/>
    </row>
    <row r="89" spans="1:26" s="16" customFormat="1" ht="12" customHeight="1">
      <c r="A89" s="584">
        <v>13400073</v>
      </c>
      <c r="B89" s="485" t="s">
        <v>529</v>
      </c>
      <c r="C89" s="582">
        <v>4804212.7699999996</v>
      </c>
      <c r="D89" s="582">
        <v>1162897.3</v>
      </c>
      <c r="E89" s="582">
        <v>1157625.3600000001</v>
      </c>
      <c r="F89" s="582">
        <v>1318856.73</v>
      </c>
      <c r="G89" s="582">
        <v>1313430.6200000001</v>
      </c>
      <c r="H89" s="582">
        <v>1316943.3799999999</v>
      </c>
      <c r="I89" s="512">
        <v>1312198.3</v>
      </c>
      <c r="J89" s="512">
        <v>1242337.57</v>
      </c>
      <c r="K89" s="488">
        <v>1237090.52</v>
      </c>
      <c r="L89" s="488">
        <v>1231823.46</v>
      </c>
      <c r="M89" s="488">
        <v>1699086.12</v>
      </c>
      <c r="N89" s="488">
        <v>1693632.33</v>
      </c>
      <c r="O89" s="488">
        <v>1688145.4</v>
      </c>
      <c r="P89" s="574">
        <f t="shared" si="24"/>
        <v>1494341.73125</v>
      </c>
      <c r="Q89" s="490"/>
      <c r="R89" s="490"/>
      <c r="S89" s="496" t="s">
        <v>974</v>
      </c>
      <c r="T89" s="565"/>
      <c r="U89" s="566"/>
      <c r="V89" s="566"/>
      <c r="W89" s="566">
        <f>P89</f>
        <v>1494341.73125</v>
      </c>
      <c r="X89" s="566"/>
      <c r="Y89" s="566"/>
      <c r="Z89" s="583">
        <f>W89</f>
        <v>1494341.73125</v>
      </c>
    </row>
    <row r="90" spans="1:26" s="16" customFormat="1" ht="12" customHeight="1">
      <c r="A90" s="584">
        <v>13400111</v>
      </c>
      <c r="B90" s="485" t="s">
        <v>544</v>
      </c>
      <c r="C90" s="582">
        <v>145714</v>
      </c>
      <c r="D90" s="582">
        <v>145714</v>
      </c>
      <c r="E90" s="582">
        <v>145714</v>
      </c>
      <c r="F90" s="582">
        <v>25000</v>
      </c>
      <c r="G90" s="582">
        <v>25000</v>
      </c>
      <c r="H90" s="582">
        <v>25000</v>
      </c>
      <c r="I90" s="512">
        <v>25000</v>
      </c>
      <c r="J90" s="512">
        <v>25000</v>
      </c>
      <c r="K90" s="488">
        <v>25000</v>
      </c>
      <c r="L90" s="488">
        <v>25000</v>
      </c>
      <c r="M90" s="488">
        <v>25000</v>
      </c>
      <c r="N90" s="488">
        <v>25000</v>
      </c>
      <c r="O90" s="488">
        <v>25000</v>
      </c>
      <c r="P90" s="574">
        <f t="shared" ref="P90:P108" si="34">(C90+O90+SUM(D90:N90)*2)/24</f>
        <v>50148.75</v>
      </c>
      <c r="Q90" s="490" t="s">
        <v>1081</v>
      </c>
      <c r="R90" s="490"/>
      <c r="S90" s="496" t="s">
        <v>435</v>
      </c>
      <c r="T90" s="565"/>
      <c r="U90" s="566"/>
      <c r="V90" s="566"/>
      <c r="W90" s="566">
        <f>P90</f>
        <v>50148.75</v>
      </c>
      <c r="X90" s="566">
        <f>W90</f>
        <v>50148.75</v>
      </c>
      <c r="Y90" s="566"/>
      <c r="Z90" s="583"/>
    </row>
    <row r="91" spans="1:26" s="16" customFormat="1" ht="12" customHeight="1" outlineLevel="1">
      <c r="A91" s="586">
        <v>13400123</v>
      </c>
      <c r="B91" s="485" t="s">
        <v>1192</v>
      </c>
      <c r="C91" s="582">
        <v>413805.5</v>
      </c>
      <c r="D91" s="582">
        <v>413808.86</v>
      </c>
      <c r="E91" s="582">
        <v>413812.9</v>
      </c>
      <c r="F91" s="582">
        <v>413818.23</v>
      </c>
      <c r="G91" s="582">
        <v>413849.49</v>
      </c>
      <c r="H91" s="582">
        <v>413924.97</v>
      </c>
      <c r="I91" s="512">
        <v>414011.77</v>
      </c>
      <c r="J91" s="512">
        <v>414114.05</v>
      </c>
      <c r="K91" s="488">
        <v>414211.93</v>
      </c>
      <c r="L91" s="488">
        <v>414315.66</v>
      </c>
      <c r="M91" s="488">
        <v>414418.98</v>
      </c>
      <c r="N91" s="488">
        <v>414519.61</v>
      </c>
      <c r="O91" s="488">
        <v>414598.15</v>
      </c>
      <c r="P91" s="574">
        <f t="shared" si="34"/>
        <v>414084.0229166667</v>
      </c>
      <c r="Q91" s="523"/>
      <c r="R91" s="523"/>
      <c r="S91" s="553" t="s">
        <v>641</v>
      </c>
      <c r="T91" s="565"/>
      <c r="U91" s="566"/>
      <c r="V91" s="566"/>
      <c r="W91" s="566">
        <f>P91</f>
        <v>414084.0229166667</v>
      </c>
      <c r="X91" s="566"/>
      <c r="Y91" s="566"/>
      <c r="Z91" s="583">
        <f>W91</f>
        <v>414084.0229166667</v>
      </c>
    </row>
    <row r="92" spans="1:26" s="16" customFormat="1" ht="12" customHeight="1">
      <c r="A92" s="590">
        <v>13400211</v>
      </c>
      <c r="B92" s="492" t="s">
        <v>1248</v>
      </c>
      <c r="C92" s="582">
        <v>52300</v>
      </c>
      <c r="D92" s="582">
        <v>52300</v>
      </c>
      <c r="E92" s="582">
        <v>52300</v>
      </c>
      <c r="F92" s="582">
        <v>52300</v>
      </c>
      <c r="G92" s="582">
        <v>52300</v>
      </c>
      <c r="H92" s="582">
        <v>52300</v>
      </c>
      <c r="I92" s="512">
        <v>52300</v>
      </c>
      <c r="J92" s="512">
        <v>52300</v>
      </c>
      <c r="K92" s="488">
        <v>52300</v>
      </c>
      <c r="L92" s="488">
        <v>52300</v>
      </c>
      <c r="M92" s="488">
        <v>52300</v>
      </c>
      <c r="N92" s="488">
        <v>52300</v>
      </c>
      <c r="O92" s="488">
        <v>52300</v>
      </c>
      <c r="P92" s="574">
        <f t="shared" si="34"/>
        <v>52300</v>
      </c>
      <c r="Q92" s="490"/>
      <c r="R92" s="490"/>
      <c r="S92" s="496"/>
      <c r="T92" s="565">
        <f>P92</f>
        <v>52300</v>
      </c>
      <c r="U92" s="566"/>
      <c r="V92" s="566"/>
      <c r="W92" s="566"/>
      <c r="X92" s="566"/>
      <c r="Y92" s="566"/>
      <c r="Z92" s="583"/>
    </row>
    <row r="93" spans="1:26" s="16" customFormat="1" ht="12" customHeight="1">
      <c r="A93" s="590">
        <v>13400241</v>
      </c>
      <c r="B93" s="485" t="s">
        <v>1839</v>
      </c>
      <c r="C93" s="582">
        <v>449616</v>
      </c>
      <c r="D93" s="582">
        <v>449616</v>
      </c>
      <c r="E93" s="582">
        <v>449616</v>
      </c>
      <c r="F93" s="582">
        <v>449616</v>
      </c>
      <c r="G93" s="582">
        <v>449616</v>
      </c>
      <c r="H93" s="582">
        <v>449616</v>
      </c>
      <c r="I93" s="512">
        <v>449616</v>
      </c>
      <c r="J93" s="512">
        <v>449616</v>
      </c>
      <c r="K93" s="488">
        <v>449616</v>
      </c>
      <c r="L93" s="488">
        <v>449616</v>
      </c>
      <c r="M93" s="488">
        <v>449616</v>
      </c>
      <c r="N93" s="488">
        <v>449616</v>
      </c>
      <c r="O93" s="488">
        <v>0</v>
      </c>
      <c r="P93" s="574">
        <f t="shared" si="34"/>
        <v>430882</v>
      </c>
      <c r="Q93" s="490" t="s">
        <v>1081</v>
      </c>
      <c r="R93" s="490"/>
      <c r="S93" s="496" t="s">
        <v>435</v>
      </c>
      <c r="T93" s="565"/>
      <c r="U93" s="566"/>
      <c r="V93" s="566"/>
      <c r="W93" s="566">
        <f>P93</f>
        <v>430882</v>
      </c>
      <c r="X93" s="566">
        <f>W93</f>
        <v>430882</v>
      </c>
      <c r="Y93" s="566"/>
      <c r="Z93" s="583"/>
    </row>
    <row r="94" spans="1:26" s="16" customFormat="1" ht="12" customHeight="1">
      <c r="A94" s="590">
        <v>13400261</v>
      </c>
      <c r="B94" s="485" t="s">
        <v>1934</v>
      </c>
      <c r="C94" s="582">
        <v>29580</v>
      </c>
      <c r="D94" s="582">
        <v>29580</v>
      </c>
      <c r="E94" s="582">
        <v>78717</v>
      </c>
      <c r="F94" s="582">
        <v>78717</v>
      </c>
      <c r="G94" s="582">
        <v>78717</v>
      </c>
      <c r="H94" s="582">
        <v>78717</v>
      </c>
      <c r="I94" s="512">
        <v>78717</v>
      </c>
      <c r="J94" s="512">
        <v>78717</v>
      </c>
      <c r="K94" s="488">
        <v>78717</v>
      </c>
      <c r="L94" s="488">
        <v>610290</v>
      </c>
      <c r="M94" s="488">
        <v>610290</v>
      </c>
      <c r="N94" s="488">
        <v>583488</v>
      </c>
      <c r="O94" s="488">
        <v>556686</v>
      </c>
      <c r="P94" s="574">
        <f t="shared" si="34"/>
        <v>223150</v>
      </c>
      <c r="Q94" s="490" t="s">
        <v>1081</v>
      </c>
      <c r="R94" s="490"/>
      <c r="S94" s="496" t="s">
        <v>1935</v>
      </c>
      <c r="T94" s="565"/>
      <c r="U94" s="566"/>
      <c r="V94" s="566"/>
      <c r="W94" s="566">
        <f>P94</f>
        <v>223150</v>
      </c>
      <c r="X94" s="566">
        <f>W94</f>
        <v>223150</v>
      </c>
      <c r="Y94" s="566"/>
      <c r="Z94" s="583"/>
    </row>
    <row r="95" spans="1:26" s="16" customFormat="1" ht="12" customHeight="1">
      <c r="A95" s="590">
        <v>13400271</v>
      </c>
      <c r="B95" s="485" t="s">
        <v>1306</v>
      </c>
      <c r="C95" s="582">
        <v>155005.04999999999</v>
      </c>
      <c r="D95" s="582">
        <v>177945.35</v>
      </c>
      <c r="E95" s="582">
        <v>169784.71</v>
      </c>
      <c r="F95" s="582">
        <v>169748.71</v>
      </c>
      <c r="G95" s="582">
        <v>169748.71</v>
      </c>
      <c r="H95" s="582">
        <v>169748.72</v>
      </c>
      <c r="I95" s="512">
        <v>121770</v>
      </c>
      <c r="J95" s="512">
        <v>121770</v>
      </c>
      <c r="K95" s="488">
        <v>121770</v>
      </c>
      <c r="L95" s="488">
        <v>121770</v>
      </c>
      <c r="M95" s="488">
        <v>121770</v>
      </c>
      <c r="N95" s="488">
        <v>121770</v>
      </c>
      <c r="O95" s="488">
        <v>121770</v>
      </c>
      <c r="P95" s="574">
        <f t="shared" si="34"/>
        <v>143831.97708333333</v>
      </c>
      <c r="Q95" s="490"/>
      <c r="R95" s="490"/>
      <c r="S95" s="496"/>
      <c r="T95" s="565">
        <f>P95</f>
        <v>143831.97708333333</v>
      </c>
      <c r="U95" s="566"/>
      <c r="V95" s="566"/>
      <c r="W95" s="566"/>
      <c r="X95" s="566"/>
      <c r="Y95" s="566"/>
      <c r="Z95" s="583"/>
    </row>
    <row r="96" spans="1:26" s="16" customFormat="1" ht="12" customHeight="1">
      <c r="A96" s="590">
        <v>13400281</v>
      </c>
      <c r="B96" s="492" t="s">
        <v>1286</v>
      </c>
      <c r="C96" s="582">
        <v>55490.69</v>
      </c>
      <c r="D96" s="582">
        <v>67050.77</v>
      </c>
      <c r="E96" s="582">
        <v>92631.12</v>
      </c>
      <c r="F96" s="582">
        <v>92619.11</v>
      </c>
      <c r="G96" s="582">
        <v>92619.11</v>
      </c>
      <c r="H96" s="582">
        <v>92619.11</v>
      </c>
      <c r="I96" s="512">
        <v>50253</v>
      </c>
      <c r="J96" s="512">
        <v>50253</v>
      </c>
      <c r="K96" s="488">
        <v>50253</v>
      </c>
      <c r="L96" s="488">
        <v>50253</v>
      </c>
      <c r="M96" s="488">
        <v>50253</v>
      </c>
      <c r="N96" s="488">
        <v>50253</v>
      </c>
      <c r="O96" s="488">
        <v>50253</v>
      </c>
      <c r="P96" s="574">
        <f t="shared" si="34"/>
        <v>65994.088749999995</v>
      </c>
      <c r="Q96" s="490"/>
      <c r="R96" s="490"/>
      <c r="S96" s="496"/>
      <c r="T96" s="565">
        <f>P96</f>
        <v>65994.088749999995</v>
      </c>
      <c r="U96" s="566"/>
      <c r="V96" s="566"/>
      <c r="W96" s="566"/>
      <c r="X96" s="566"/>
      <c r="Y96" s="566"/>
      <c r="Z96" s="583"/>
    </row>
    <row r="97" spans="1:26" s="16" customFormat="1" ht="12" customHeight="1">
      <c r="A97" s="590">
        <v>13400311</v>
      </c>
      <c r="B97" s="492" t="s">
        <v>1668</v>
      </c>
      <c r="C97" s="582">
        <v>194700</v>
      </c>
      <c r="D97" s="582">
        <v>194700</v>
      </c>
      <c r="E97" s="582">
        <v>194700</v>
      </c>
      <c r="F97" s="582">
        <v>194700</v>
      </c>
      <c r="G97" s="582">
        <v>194700</v>
      </c>
      <c r="H97" s="582">
        <v>194700</v>
      </c>
      <c r="I97" s="512">
        <v>194700</v>
      </c>
      <c r="J97" s="512">
        <v>194700</v>
      </c>
      <c r="K97" s="488">
        <v>194700</v>
      </c>
      <c r="L97" s="488">
        <v>194700</v>
      </c>
      <c r="M97" s="488">
        <v>194700</v>
      </c>
      <c r="N97" s="488">
        <v>194700</v>
      </c>
      <c r="O97" s="488">
        <v>194700</v>
      </c>
      <c r="P97" s="574">
        <f t="shared" si="34"/>
        <v>194700</v>
      </c>
      <c r="Q97" s="490"/>
      <c r="R97" s="490"/>
      <c r="S97" s="496"/>
      <c r="T97" s="565">
        <f>P97</f>
        <v>194700</v>
      </c>
      <c r="U97" s="566"/>
      <c r="V97" s="566"/>
      <c r="W97" s="566"/>
      <c r="X97" s="566"/>
      <c r="Y97" s="566"/>
      <c r="Z97" s="583"/>
    </row>
    <row r="98" spans="1:26" s="16" customFormat="1" ht="12" customHeight="1">
      <c r="A98" s="590">
        <v>13400321</v>
      </c>
      <c r="B98" s="492" t="s">
        <v>2057</v>
      </c>
      <c r="C98" s="582">
        <v>44370</v>
      </c>
      <c r="D98" s="582">
        <v>44370</v>
      </c>
      <c r="E98" s="582">
        <v>44370</v>
      </c>
      <c r="F98" s="582">
        <v>44370</v>
      </c>
      <c r="G98" s="582">
        <v>44370</v>
      </c>
      <c r="H98" s="582">
        <v>44370</v>
      </c>
      <c r="I98" s="512">
        <v>44370</v>
      </c>
      <c r="J98" s="512">
        <v>44370</v>
      </c>
      <c r="K98" s="488">
        <v>44370</v>
      </c>
      <c r="L98" s="488">
        <v>64370</v>
      </c>
      <c r="M98" s="488">
        <v>169370</v>
      </c>
      <c r="N98" s="488">
        <v>169370</v>
      </c>
      <c r="O98" s="488">
        <v>169370</v>
      </c>
      <c r="P98" s="574">
        <f t="shared" si="34"/>
        <v>72078.333333333328</v>
      </c>
      <c r="Q98" s="490" t="s">
        <v>1081</v>
      </c>
      <c r="R98" s="490"/>
      <c r="S98" s="496" t="s">
        <v>435</v>
      </c>
      <c r="T98" s="565"/>
      <c r="U98" s="566"/>
      <c r="V98" s="566"/>
      <c r="W98" s="566">
        <f>P98</f>
        <v>72078.333333333328</v>
      </c>
      <c r="X98" s="566">
        <f>W98</f>
        <v>72078.333333333328</v>
      </c>
      <c r="Y98" s="566"/>
      <c r="Z98" s="583"/>
    </row>
    <row r="99" spans="1:26" s="16" customFormat="1" ht="12" customHeight="1">
      <c r="A99" s="590">
        <v>13400332</v>
      </c>
      <c r="B99" s="492" t="s">
        <v>2007</v>
      </c>
      <c r="C99" s="582">
        <v>602373.55000000005</v>
      </c>
      <c r="D99" s="582">
        <v>602388.37</v>
      </c>
      <c r="E99" s="582">
        <v>820172.72</v>
      </c>
      <c r="F99" s="582">
        <v>820189.72</v>
      </c>
      <c r="G99" s="582">
        <v>967906.42</v>
      </c>
      <c r="H99" s="582">
        <v>967927.75</v>
      </c>
      <c r="I99" s="512">
        <v>1194950.97</v>
      </c>
      <c r="J99" s="512">
        <v>1195033.57</v>
      </c>
      <c r="K99" s="488">
        <v>1195131.51</v>
      </c>
      <c r="L99" s="488">
        <v>1195232.73</v>
      </c>
      <c r="M99" s="488">
        <v>1520899.18</v>
      </c>
      <c r="N99" s="488">
        <v>1521027.99</v>
      </c>
      <c r="O99" s="488">
        <v>1521156.81</v>
      </c>
      <c r="P99" s="574">
        <f t="shared" si="34"/>
        <v>1088552.1758333333</v>
      </c>
      <c r="Q99" s="523"/>
      <c r="R99" s="523"/>
      <c r="S99" s="553" t="s">
        <v>572</v>
      </c>
      <c r="T99" s="565"/>
      <c r="U99" s="566"/>
      <c r="V99" s="566"/>
      <c r="W99" s="566">
        <f>P99</f>
        <v>1088552.1758333333</v>
      </c>
      <c r="X99" s="566"/>
      <c r="Y99" s="566"/>
      <c r="Z99" s="583">
        <f>W99</f>
        <v>1088552.1758333333</v>
      </c>
    </row>
    <row r="100" spans="1:26" s="16" customFormat="1" ht="12" customHeight="1">
      <c r="A100" s="584">
        <v>13500003</v>
      </c>
      <c r="B100" s="485" t="s">
        <v>691</v>
      </c>
      <c r="C100" s="582">
        <v>31078.06</v>
      </c>
      <c r="D100" s="582">
        <v>22435.4</v>
      </c>
      <c r="E100" s="582">
        <v>17165.009999999998</v>
      </c>
      <c r="F100" s="582">
        <v>7534.56</v>
      </c>
      <c r="G100" s="582">
        <v>7534.56</v>
      </c>
      <c r="H100" s="582">
        <v>7534.56</v>
      </c>
      <c r="I100" s="512">
        <v>7534.56</v>
      </c>
      <c r="J100" s="512">
        <v>7534.56</v>
      </c>
      <c r="K100" s="488">
        <v>7534.56</v>
      </c>
      <c r="L100" s="488">
        <v>7534.56</v>
      </c>
      <c r="M100" s="488">
        <v>7534.56</v>
      </c>
      <c r="N100" s="488">
        <v>7534.56</v>
      </c>
      <c r="O100" s="488">
        <v>7534.56</v>
      </c>
      <c r="P100" s="574">
        <f t="shared" si="34"/>
        <v>10559.813333333332</v>
      </c>
      <c r="Q100" s="490"/>
      <c r="R100" s="490"/>
      <c r="S100" s="496"/>
      <c r="T100" s="565">
        <f t="shared" ref="T100:T104" si="35">P100</f>
        <v>10559.813333333332</v>
      </c>
      <c r="U100" s="566"/>
      <c r="V100" s="566"/>
      <c r="W100" s="566"/>
      <c r="X100" s="566"/>
      <c r="Y100" s="566"/>
      <c r="Z100" s="583"/>
    </row>
    <row r="101" spans="1:26" s="16" customFormat="1" ht="12" customHeight="1">
      <c r="A101" s="584">
        <v>13500041</v>
      </c>
      <c r="B101" s="485" t="s">
        <v>471</v>
      </c>
      <c r="C101" s="582">
        <v>316049.95</v>
      </c>
      <c r="D101" s="582">
        <v>0</v>
      </c>
      <c r="E101" s="582">
        <v>0</v>
      </c>
      <c r="F101" s="582">
        <v>170423.13</v>
      </c>
      <c r="G101" s="582">
        <v>0</v>
      </c>
      <c r="H101" s="582">
        <v>0</v>
      </c>
      <c r="I101" s="512">
        <v>469017.11</v>
      </c>
      <c r="J101" s="512">
        <v>41649.35</v>
      </c>
      <c r="K101" s="488">
        <v>0</v>
      </c>
      <c r="L101" s="488">
        <v>103953.85</v>
      </c>
      <c r="M101" s="488">
        <v>0</v>
      </c>
      <c r="N101" s="488">
        <v>121146.16</v>
      </c>
      <c r="O101" s="488">
        <v>119451.35</v>
      </c>
      <c r="P101" s="574">
        <f t="shared" si="34"/>
        <v>93661.6875</v>
      </c>
      <c r="Q101" s="490"/>
      <c r="R101" s="490"/>
      <c r="S101" s="496"/>
      <c r="T101" s="565">
        <f t="shared" si="35"/>
        <v>93661.6875</v>
      </c>
      <c r="U101" s="566"/>
      <c r="V101" s="566"/>
      <c r="W101" s="566"/>
      <c r="X101" s="566"/>
      <c r="Y101" s="566"/>
      <c r="Z101" s="583"/>
    </row>
    <row r="102" spans="1:26" s="16" customFormat="1" ht="12" customHeight="1">
      <c r="A102" s="584">
        <v>13500051</v>
      </c>
      <c r="B102" s="485" t="s">
        <v>148</v>
      </c>
      <c r="C102" s="582">
        <v>73353</v>
      </c>
      <c r="D102" s="582">
        <v>73353</v>
      </c>
      <c r="E102" s="582">
        <v>73353</v>
      </c>
      <c r="F102" s="582">
        <v>73353</v>
      </c>
      <c r="G102" s="582">
        <v>73353</v>
      </c>
      <c r="H102" s="582">
        <v>73353</v>
      </c>
      <c r="I102" s="512">
        <v>73353</v>
      </c>
      <c r="J102" s="512">
        <v>73353</v>
      </c>
      <c r="K102" s="488">
        <v>73353</v>
      </c>
      <c r="L102" s="488">
        <v>73353</v>
      </c>
      <c r="M102" s="488">
        <v>73353</v>
      </c>
      <c r="N102" s="488">
        <v>73353</v>
      </c>
      <c r="O102" s="488">
        <v>73353</v>
      </c>
      <c r="P102" s="574">
        <f t="shared" si="34"/>
        <v>73353</v>
      </c>
      <c r="Q102" s="490"/>
      <c r="R102" s="490"/>
      <c r="S102" s="496"/>
      <c r="T102" s="565">
        <f t="shared" si="35"/>
        <v>73353</v>
      </c>
      <c r="U102" s="566"/>
      <c r="V102" s="566"/>
      <c r="W102" s="566"/>
      <c r="X102" s="566"/>
      <c r="Y102" s="566"/>
      <c r="Z102" s="583"/>
    </row>
    <row r="103" spans="1:26" s="16" customFormat="1" ht="12" customHeight="1">
      <c r="A103" s="584">
        <v>13500061</v>
      </c>
      <c r="B103" s="485" t="s">
        <v>650</v>
      </c>
      <c r="C103" s="582">
        <v>1938403</v>
      </c>
      <c r="D103" s="582">
        <v>1938403</v>
      </c>
      <c r="E103" s="582">
        <v>1938403</v>
      </c>
      <c r="F103" s="582">
        <v>1938403</v>
      </c>
      <c r="G103" s="582">
        <v>1786010</v>
      </c>
      <c r="H103" s="582">
        <v>1786010</v>
      </c>
      <c r="I103" s="512">
        <v>1786010</v>
      </c>
      <c r="J103" s="512">
        <v>1786010</v>
      </c>
      <c r="K103" s="488">
        <v>1786010</v>
      </c>
      <c r="L103" s="488">
        <v>1786010</v>
      </c>
      <c r="M103" s="488">
        <v>1786010</v>
      </c>
      <c r="N103" s="488">
        <v>1786010</v>
      </c>
      <c r="O103" s="488">
        <v>1786010</v>
      </c>
      <c r="P103" s="574">
        <f t="shared" si="34"/>
        <v>1830457.9583333333</v>
      </c>
      <c r="Q103" s="490"/>
      <c r="R103" s="490"/>
      <c r="S103" s="496"/>
      <c r="T103" s="565">
        <f t="shared" si="35"/>
        <v>1830457.9583333333</v>
      </c>
      <c r="U103" s="566"/>
      <c r="V103" s="566"/>
      <c r="W103" s="566"/>
      <c r="X103" s="566"/>
      <c r="Y103" s="566"/>
      <c r="Z103" s="583"/>
    </row>
    <row r="104" spans="1:26" s="16" customFormat="1" ht="12" customHeight="1">
      <c r="A104" s="584">
        <v>13500071</v>
      </c>
      <c r="B104" s="485" t="s">
        <v>651</v>
      </c>
      <c r="C104" s="582">
        <v>1073505</v>
      </c>
      <c r="D104" s="582">
        <v>1073505</v>
      </c>
      <c r="E104" s="582">
        <v>1073505</v>
      </c>
      <c r="F104" s="582">
        <v>1073505</v>
      </c>
      <c r="G104" s="582">
        <v>1818485</v>
      </c>
      <c r="H104" s="582">
        <v>1818485</v>
      </c>
      <c r="I104" s="512">
        <v>1818485</v>
      </c>
      <c r="J104" s="512">
        <v>1818485</v>
      </c>
      <c r="K104" s="488">
        <v>1818485</v>
      </c>
      <c r="L104" s="488">
        <v>1818485</v>
      </c>
      <c r="M104" s="488">
        <v>1818485</v>
      </c>
      <c r="N104" s="488">
        <v>1818485</v>
      </c>
      <c r="O104" s="488">
        <v>1818485</v>
      </c>
      <c r="P104" s="574">
        <f t="shared" si="34"/>
        <v>1601199.1666666667</v>
      </c>
      <c r="Q104" s="490"/>
      <c r="R104" s="490"/>
      <c r="S104" s="496"/>
      <c r="T104" s="565">
        <f t="shared" si="35"/>
        <v>1601199.1666666667</v>
      </c>
      <c r="U104" s="566"/>
      <c r="V104" s="566"/>
      <c r="W104" s="566"/>
      <c r="X104" s="566"/>
      <c r="Y104" s="566"/>
      <c r="Z104" s="583"/>
    </row>
    <row r="105" spans="1:26" s="16" customFormat="1" ht="12" customHeight="1">
      <c r="A105" s="584">
        <v>13500183</v>
      </c>
      <c r="B105" s="485" t="s">
        <v>1210</v>
      </c>
      <c r="C105" s="582">
        <v>100000</v>
      </c>
      <c r="D105" s="582">
        <v>100000</v>
      </c>
      <c r="E105" s="582">
        <v>100000</v>
      </c>
      <c r="F105" s="582">
        <v>100000</v>
      </c>
      <c r="G105" s="582">
        <v>100000</v>
      </c>
      <c r="H105" s="582">
        <v>100000</v>
      </c>
      <c r="I105" s="512">
        <v>100000</v>
      </c>
      <c r="J105" s="512">
        <v>100000</v>
      </c>
      <c r="K105" s="488">
        <v>100000</v>
      </c>
      <c r="L105" s="488">
        <v>100000</v>
      </c>
      <c r="M105" s="488">
        <v>100000</v>
      </c>
      <c r="N105" s="488">
        <v>100000</v>
      </c>
      <c r="O105" s="488">
        <v>100000</v>
      </c>
      <c r="P105" s="574">
        <f t="shared" si="34"/>
        <v>100000</v>
      </c>
      <c r="Q105" s="490"/>
      <c r="R105" s="490"/>
      <c r="S105" s="496"/>
      <c r="T105" s="565">
        <f t="shared" ref="T105:T107" si="36">P105</f>
        <v>100000</v>
      </c>
      <c r="U105" s="566"/>
      <c r="V105" s="566"/>
      <c r="W105" s="566"/>
      <c r="X105" s="566"/>
      <c r="Y105" s="566"/>
      <c r="Z105" s="583"/>
    </row>
    <row r="106" spans="1:26" s="16" customFormat="1" ht="12" customHeight="1">
      <c r="A106" s="584">
        <v>13500192</v>
      </c>
      <c r="B106" s="485" t="s">
        <v>1332</v>
      </c>
      <c r="C106" s="582">
        <v>6000</v>
      </c>
      <c r="D106" s="582">
        <v>6000</v>
      </c>
      <c r="E106" s="582">
        <v>6000</v>
      </c>
      <c r="F106" s="582">
        <v>0</v>
      </c>
      <c r="G106" s="582">
        <v>0</v>
      </c>
      <c r="H106" s="582">
        <v>0</v>
      </c>
      <c r="I106" s="512">
        <v>0</v>
      </c>
      <c r="J106" s="512">
        <v>0</v>
      </c>
      <c r="K106" s="488">
        <v>0</v>
      </c>
      <c r="L106" s="488">
        <v>0</v>
      </c>
      <c r="M106" s="488">
        <v>0</v>
      </c>
      <c r="N106" s="488">
        <v>0</v>
      </c>
      <c r="O106" s="488">
        <v>0</v>
      </c>
      <c r="P106" s="574">
        <f t="shared" si="34"/>
        <v>1250</v>
      </c>
      <c r="Q106" s="490"/>
      <c r="R106" s="490"/>
      <c r="S106" s="496"/>
      <c r="T106" s="565">
        <f t="shared" si="36"/>
        <v>1250</v>
      </c>
      <c r="U106" s="566"/>
      <c r="V106" s="566"/>
      <c r="W106" s="566"/>
      <c r="X106" s="566"/>
      <c r="Y106" s="566"/>
      <c r="Z106" s="583"/>
    </row>
    <row r="107" spans="1:26" s="16" customFormat="1" ht="12" customHeight="1">
      <c r="A107" s="584">
        <v>13500201</v>
      </c>
      <c r="B107" s="485" t="s">
        <v>1499</v>
      </c>
      <c r="C107" s="582">
        <v>537090.43999999994</v>
      </c>
      <c r="D107" s="582">
        <v>497246.51</v>
      </c>
      <c r="E107" s="582">
        <v>506560.06</v>
      </c>
      <c r="F107" s="582">
        <v>844638.07</v>
      </c>
      <c r="G107" s="582">
        <v>476433.14</v>
      </c>
      <c r="H107" s="582">
        <v>499737.97</v>
      </c>
      <c r="I107" s="512">
        <v>531100.39</v>
      </c>
      <c r="J107" s="512">
        <v>582010.52</v>
      </c>
      <c r="K107" s="488">
        <v>577634.57999999996</v>
      </c>
      <c r="L107" s="488">
        <v>1748405.94</v>
      </c>
      <c r="M107" s="488">
        <v>432439.4</v>
      </c>
      <c r="N107" s="488">
        <v>591909.12</v>
      </c>
      <c r="O107" s="488">
        <v>560304.51</v>
      </c>
      <c r="P107" s="574">
        <f t="shared" si="34"/>
        <v>653067.76458333328</v>
      </c>
      <c r="Q107" s="490"/>
      <c r="R107" s="490"/>
      <c r="S107" s="496"/>
      <c r="T107" s="565">
        <f t="shared" si="36"/>
        <v>653067.76458333328</v>
      </c>
      <c r="U107" s="566"/>
      <c r="V107" s="566"/>
      <c r="W107" s="566"/>
      <c r="X107" s="566"/>
      <c r="Y107" s="566"/>
      <c r="Z107" s="583"/>
    </row>
    <row r="108" spans="1:26" s="16" customFormat="1" ht="12" customHeight="1">
      <c r="A108" s="584">
        <v>13600013</v>
      </c>
      <c r="B108" s="485" t="s">
        <v>221</v>
      </c>
      <c r="C108" s="582">
        <v>0</v>
      </c>
      <c r="D108" s="582">
        <v>0</v>
      </c>
      <c r="E108" s="582">
        <v>0</v>
      </c>
      <c r="F108" s="582">
        <v>0</v>
      </c>
      <c r="G108" s="582">
        <v>0</v>
      </c>
      <c r="H108" s="582">
        <v>0</v>
      </c>
      <c r="I108" s="512">
        <v>0</v>
      </c>
      <c r="J108" s="512">
        <v>18000000</v>
      </c>
      <c r="K108" s="488">
        <v>0</v>
      </c>
      <c r="L108" s="488">
        <v>0</v>
      </c>
      <c r="M108" s="488">
        <v>0</v>
      </c>
      <c r="N108" s="488">
        <v>0</v>
      </c>
      <c r="O108" s="488">
        <v>0</v>
      </c>
      <c r="P108" s="574">
        <f t="shared" si="34"/>
        <v>1500000</v>
      </c>
      <c r="Q108" s="523"/>
      <c r="R108" s="523"/>
      <c r="S108" s="553" t="s">
        <v>572</v>
      </c>
      <c r="T108" s="565"/>
      <c r="U108" s="566"/>
      <c r="V108" s="566"/>
      <c r="W108" s="566">
        <f>P108</f>
        <v>1500000</v>
      </c>
      <c r="X108" s="566"/>
      <c r="Y108" s="566"/>
      <c r="Z108" s="583">
        <f>W108</f>
        <v>1500000</v>
      </c>
    </row>
    <row r="109" spans="1:26" s="16" customFormat="1" ht="12" customHeight="1">
      <c r="A109" s="584">
        <v>14100311</v>
      </c>
      <c r="B109" s="485" t="s">
        <v>839</v>
      </c>
      <c r="C109" s="582">
        <v>3312955.02</v>
      </c>
      <c r="D109" s="582">
        <v>3312955.02</v>
      </c>
      <c r="E109" s="582">
        <v>3312955.02</v>
      </c>
      <c r="F109" s="582">
        <v>3312955.02</v>
      </c>
      <c r="G109" s="582">
        <v>3307509.42</v>
      </c>
      <c r="H109" s="582">
        <v>3307509.42</v>
      </c>
      <c r="I109" s="512">
        <v>3307509.42</v>
      </c>
      <c r="J109" s="512">
        <v>3259692.33</v>
      </c>
      <c r="K109" s="488">
        <v>3259692.33</v>
      </c>
      <c r="L109" s="488">
        <v>3259692.33</v>
      </c>
      <c r="M109" s="488">
        <v>3259692.33</v>
      </c>
      <c r="N109" s="488">
        <v>3259692.33</v>
      </c>
      <c r="O109" s="488">
        <v>3259692.33</v>
      </c>
      <c r="P109" s="574">
        <f t="shared" ref="P109:P130" si="37">(C109+O109+SUM(D109:N109)*2)/24</f>
        <v>3287181.553749999</v>
      </c>
      <c r="Q109" s="490"/>
      <c r="R109" s="490"/>
      <c r="S109" s="496" t="s">
        <v>572</v>
      </c>
      <c r="T109" s="565"/>
      <c r="U109" s="566"/>
      <c r="V109" s="566"/>
      <c r="W109" s="566">
        <f>P109</f>
        <v>3287181.553749999</v>
      </c>
      <c r="X109" s="566"/>
      <c r="Y109" s="566"/>
      <c r="Z109" s="583">
        <f>W109</f>
        <v>3287181.553749999</v>
      </c>
    </row>
    <row r="110" spans="1:26" s="16" customFormat="1" ht="12" customHeight="1">
      <c r="A110" s="584">
        <v>14200003</v>
      </c>
      <c r="B110" s="485" t="s">
        <v>142</v>
      </c>
      <c r="C110" s="582">
        <v>-11430.81</v>
      </c>
      <c r="D110" s="582">
        <v>-659.5</v>
      </c>
      <c r="E110" s="582">
        <v>0</v>
      </c>
      <c r="F110" s="582">
        <v>0</v>
      </c>
      <c r="G110" s="582">
        <v>0</v>
      </c>
      <c r="H110" s="582">
        <v>0</v>
      </c>
      <c r="I110" s="512">
        <v>0</v>
      </c>
      <c r="J110" s="512">
        <v>-26782.04</v>
      </c>
      <c r="K110" s="488">
        <v>-498.1</v>
      </c>
      <c r="L110" s="488">
        <v>0</v>
      </c>
      <c r="M110" s="488">
        <v>-86.01</v>
      </c>
      <c r="N110" s="488">
        <v>0</v>
      </c>
      <c r="O110" s="488">
        <v>0</v>
      </c>
      <c r="P110" s="574">
        <f t="shared" si="37"/>
        <v>-2811.7545833333334</v>
      </c>
      <c r="Q110" s="490"/>
      <c r="R110" s="490"/>
      <c r="S110" s="496"/>
      <c r="T110" s="565">
        <f>P110</f>
        <v>-2811.7545833333334</v>
      </c>
      <c r="U110" s="566"/>
      <c r="V110" s="566"/>
      <c r="W110" s="566"/>
      <c r="X110" s="566"/>
      <c r="Y110" s="566"/>
      <c r="Z110" s="583"/>
    </row>
    <row r="111" spans="1:26" s="16" customFormat="1" ht="12" customHeight="1">
      <c r="A111" s="584">
        <v>14200201</v>
      </c>
      <c r="B111" s="485" t="s">
        <v>1607</v>
      </c>
      <c r="C111" s="582">
        <v>121610573.98999999</v>
      </c>
      <c r="D111" s="582">
        <v>121758436.23999999</v>
      </c>
      <c r="E111" s="582">
        <v>149815430.97999999</v>
      </c>
      <c r="F111" s="582">
        <v>170444519.31</v>
      </c>
      <c r="G111" s="582">
        <v>195771882.87</v>
      </c>
      <c r="H111" s="582">
        <v>191214075.81</v>
      </c>
      <c r="I111" s="512">
        <v>166737715.58000001</v>
      </c>
      <c r="J111" s="512">
        <v>156623802.56</v>
      </c>
      <c r="K111" s="488">
        <v>139578542.46000001</v>
      </c>
      <c r="L111" s="488">
        <v>127497746.73</v>
      </c>
      <c r="M111" s="488">
        <v>126549697.84</v>
      </c>
      <c r="N111" s="488">
        <v>126413615.79000001</v>
      </c>
      <c r="O111" s="488">
        <v>124792908.56999999</v>
      </c>
      <c r="P111" s="574">
        <f t="shared" si="37"/>
        <v>149633933.95416668</v>
      </c>
      <c r="Q111" s="490"/>
      <c r="R111" s="490"/>
      <c r="S111" s="496"/>
      <c r="T111" s="565">
        <f>P111</f>
        <v>149633933.95416668</v>
      </c>
      <c r="U111" s="566"/>
      <c r="V111" s="566"/>
      <c r="W111" s="566"/>
      <c r="X111" s="566"/>
      <c r="Y111" s="566"/>
      <c r="Z111" s="583"/>
    </row>
    <row r="112" spans="1:26" s="16" customFormat="1" ht="12" customHeight="1">
      <c r="A112" s="584">
        <v>14200202</v>
      </c>
      <c r="B112" s="485" t="s">
        <v>1608</v>
      </c>
      <c r="C112" s="582">
        <v>31920610.870000001</v>
      </c>
      <c r="D112" s="582">
        <v>36270977.969999999</v>
      </c>
      <c r="E112" s="582">
        <v>61400055.880000003</v>
      </c>
      <c r="F112" s="582">
        <v>82545445.840000004</v>
      </c>
      <c r="G112" s="582">
        <v>101826200.17</v>
      </c>
      <c r="H112" s="582">
        <v>91952810.060000002</v>
      </c>
      <c r="I112" s="512">
        <v>75985408.049999997</v>
      </c>
      <c r="J112" s="512">
        <v>60844119.090000004</v>
      </c>
      <c r="K112" s="488">
        <v>46485918.270000003</v>
      </c>
      <c r="L112" s="488">
        <v>39321951.539999999</v>
      </c>
      <c r="M112" s="488">
        <v>34575858.350000001</v>
      </c>
      <c r="N112" s="488">
        <v>28394913.32</v>
      </c>
      <c r="O112" s="488">
        <v>26210949.149999999</v>
      </c>
      <c r="P112" s="574">
        <f t="shared" si="37"/>
        <v>57389119.87916667</v>
      </c>
      <c r="Q112" s="490"/>
      <c r="R112" s="490"/>
      <c r="S112" s="496"/>
      <c r="T112" s="565">
        <f t="shared" ref="T112:T117" si="38">P112</f>
        <v>57389119.87916667</v>
      </c>
      <c r="U112" s="566"/>
      <c r="V112" s="566"/>
      <c r="W112" s="566"/>
      <c r="X112" s="566"/>
      <c r="Y112" s="566"/>
      <c r="Z112" s="583"/>
    </row>
    <row r="113" spans="1:26" s="16" customFormat="1" ht="12" customHeight="1">
      <c r="A113" s="584">
        <v>14200203</v>
      </c>
      <c r="B113" s="485" t="s">
        <v>1609</v>
      </c>
      <c r="C113" s="582">
        <v>-10084593.960000001</v>
      </c>
      <c r="D113" s="582">
        <v>-8358503.6600000001</v>
      </c>
      <c r="E113" s="582">
        <v>-6793447.4500000002</v>
      </c>
      <c r="F113" s="582">
        <v>-5302407.38</v>
      </c>
      <c r="G113" s="582">
        <v>-4220646.26</v>
      </c>
      <c r="H113" s="582">
        <v>-3541380.56</v>
      </c>
      <c r="I113" s="512">
        <v>-3057502.31</v>
      </c>
      <c r="J113" s="512">
        <v>-2732341.12</v>
      </c>
      <c r="K113" s="488">
        <v>-2502077.64</v>
      </c>
      <c r="L113" s="488">
        <v>-2268987.19</v>
      </c>
      <c r="M113" s="488">
        <v>-2083991.48</v>
      </c>
      <c r="N113" s="488">
        <v>-1950553.71</v>
      </c>
      <c r="O113" s="488">
        <v>-1693831.28</v>
      </c>
      <c r="P113" s="574">
        <f t="shared" si="37"/>
        <v>-4058420.9483333323</v>
      </c>
      <c r="Q113" s="490"/>
      <c r="R113" s="490"/>
      <c r="S113" s="496"/>
      <c r="T113" s="565">
        <f t="shared" si="38"/>
        <v>-4058420.9483333323</v>
      </c>
      <c r="U113" s="566"/>
      <c r="V113" s="566"/>
      <c r="W113" s="566"/>
      <c r="X113" s="566"/>
      <c r="Y113" s="566"/>
      <c r="Z113" s="583"/>
    </row>
    <row r="114" spans="1:26" s="16" customFormat="1" ht="12" customHeight="1">
      <c r="A114" s="584">
        <v>14200213</v>
      </c>
      <c r="B114" s="485" t="s">
        <v>1609</v>
      </c>
      <c r="C114" s="582">
        <v>-20490.18</v>
      </c>
      <c r="D114" s="582">
        <v>-648179.01</v>
      </c>
      <c r="E114" s="582">
        <v>-14145.14</v>
      </c>
      <c r="F114" s="582">
        <v>-21129.47</v>
      </c>
      <c r="G114" s="582">
        <v>-31040.37</v>
      </c>
      <c r="H114" s="582">
        <v>-15609.2</v>
      </c>
      <c r="I114" s="512">
        <v>-26316.3</v>
      </c>
      <c r="J114" s="512">
        <v>-38022.519999999997</v>
      </c>
      <c r="K114" s="488">
        <v>-24678.54</v>
      </c>
      <c r="L114" s="488">
        <v>-14930.4</v>
      </c>
      <c r="M114" s="488">
        <v>-38292.080000000002</v>
      </c>
      <c r="N114" s="488">
        <v>-21494.36</v>
      </c>
      <c r="O114" s="488">
        <v>-33422.14</v>
      </c>
      <c r="P114" s="574">
        <f t="shared" si="37"/>
        <v>-76732.795833333337</v>
      </c>
      <c r="Q114" s="490"/>
      <c r="R114" s="490"/>
      <c r="S114" s="496"/>
      <c r="T114" s="565">
        <f t="shared" si="38"/>
        <v>-76732.795833333337</v>
      </c>
      <c r="U114" s="566"/>
      <c r="V114" s="566"/>
      <c r="W114" s="566"/>
      <c r="X114" s="566"/>
      <c r="Y114" s="566"/>
      <c r="Z114" s="583"/>
    </row>
    <row r="115" spans="1:26" s="16" customFormat="1" ht="12" customHeight="1">
      <c r="A115" s="584">
        <v>14200223</v>
      </c>
      <c r="B115" s="485" t="s">
        <v>1627</v>
      </c>
      <c r="C115" s="582">
        <v>21983.79</v>
      </c>
      <c r="D115" s="582">
        <v>21838.79</v>
      </c>
      <c r="E115" s="582">
        <v>21838.79</v>
      </c>
      <c r="F115" s="582">
        <v>21838.79</v>
      </c>
      <c r="G115" s="582">
        <v>23425.81</v>
      </c>
      <c r="H115" s="582">
        <v>22127.19</v>
      </c>
      <c r="I115" s="512">
        <v>21822.79</v>
      </c>
      <c r="J115" s="512">
        <v>23242.14</v>
      </c>
      <c r="K115" s="488">
        <v>21822.79</v>
      </c>
      <c r="L115" s="488">
        <v>22222.79</v>
      </c>
      <c r="M115" s="488">
        <v>22222.79</v>
      </c>
      <c r="N115" s="488">
        <v>22222.79</v>
      </c>
      <c r="O115" s="488">
        <v>22974.29</v>
      </c>
      <c r="P115" s="574">
        <f t="shared" si="37"/>
        <v>22258.708333333332</v>
      </c>
      <c r="Q115" s="490"/>
      <c r="R115" s="490"/>
      <c r="S115" s="496"/>
      <c r="T115" s="565">
        <f t="shared" si="38"/>
        <v>22258.708333333332</v>
      </c>
      <c r="U115" s="566"/>
      <c r="V115" s="566"/>
      <c r="W115" s="566"/>
      <c r="X115" s="566"/>
      <c r="Y115" s="566"/>
      <c r="Z115" s="583"/>
    </row>
    <row r="116" spans="1:26" s="16" customFormat="1" ht="12" customHeight="1">
      <c r="A116" s="584">
        <v>14200252</v>
      </c>
      <c r="B116" s="485" t="s">
        <v>1637</v>
      </c>
      <c r="C116" s="582">
        <v>0</v>
      </c>
      <c r="D116" s="582">
        <v>0</v>
      </c>
      <c r="E116" s="582">
        <v>-1535593.1</v>
      </c>
      <c r="F116" s="582">
        <v>0</v>
      </c>
      <c r="G116" s="582">
        <v>0</v>
      </c>
      <c r="H116" s="582">
        <v>-1525678.44</v>
      </c>
      <c r="I116" s="512">
        <v>0</v>
      </c>
      <c r="J116" s="512">
        <v>0</v>
      </c>
      <c r="K116" s="488">
        <v>0</v>
      </c>
      <c r="L116" s="488">
        <v>0</v>
      </c>
      <c r="M116" s="488">
        <v>0</v>
      </c>
      <c r="N116" s="488">
        <v>0</v>
      </c>
      <c r="O116" s="488">
        <v>0</v>
      </c>
      <c r="P116" s="574">
        <f t="shared" si="37"/>
        <v>-255105.96166666667</v>
      </c>
      <c r="Q116" s="490"/>
      <c r="R116" s="490"/>
      <c r="S116" s="496"/>
      <c r="T116" s="565">
        <f t="shared" si="38"/>
        <v>-255105.96166666667</v>
      </c>
      <c r="U116" s="566"/>
      <c r="V116" s="566"/>
      <c r="W116" s="566"/>
      <c r="X116" s="566"/>
      <c r="Y116" s="566"/>
      <c r="Z116" s="583"/>
    </row>
    <row r="117" spans="1:26" s="16" customFormat="1" ht="12" customHeight="1">
      <c r="A117" s="584">
        <v>14200253</v>
      </c>
      <c r="B117" s="485" t="s">
        <v>1610</v>
      </c>
      <c r="C117" s="582">
        <v>-8235.25</v>
      </c>
      <c r="D117" s="582">
        <v>-367497.77</v>
      </c>
      <c r="E117" s="582">
        <v>-285839.28999999998</v>
      </c>
      <c r="F117" s="582">
        <v>-26355.95</v>
      </c>
      <c r="G117" s="582">
        <v>-25208.18</v>
      </c>
      <c r="H117" s="582">
        <v>-222349.97</v>
      </c>
      <c r="I117" s="512">
        <v>-22388.58</v>
      </c>
      <c r="J117" s="512">
        <v>-49694.93</v>
      </c>
      <c r="K117" s="488">
        <v>-8044.29</v>
      </c>
      <c r="L117" s="488">
        <v>-51031.07</v>
      </c>
      <c r="M117" s="488">
        <v>-22336.720000000001</v>
      </c>
      <c r="N117" s="488">
        <v>-24175.38</v>
      </c>
      <c r="O117" s="488">
        <v>-30833.82</v>
      </c>
      <c r="P117" s="574">
        <f t="shared" si="37"/>
        <v>-93704.722083333312</v>
      </c>
      <c r="Q117" s="490"/>
      <c r="R117" s="490"/>
      <c r="S117" s="496"/>
      <c r="T117" s="565">
        <f t="shared" si="38"/>
        <v>-93704.722083333312</v>
      </c>
      <c r="U117" s="566"/>
      <c r="V117" s="566"/>
      <c r="W117" s="566"/>
      <c r="X117" s="566"/>
      <c r="Y117" s="566"/>
      <c r="Z117" s="583"/>
    </row>
    <row r="118" spans="1:26" s="16" customFormat="1" ht="12" customHeight="1">
      <c r="A118" s="584">
        <v>14300062</v>
      </c>
      <c r="B118" s="485" t="s">
        <v>1273</v>
      </c>
      <c r="C118" s="582">
        <v>10334863.630000001</v>
      </c>
      <c r="D118" s="582">
        <v>9150371.3399999999</v>
      </c>
      <c r="E118" s="582">
        <v>7578944.9800000004</v>
      </c>
      <c r="F118" s="582">
        <v>6471282.8899999997</v>
      </c>
      <c r="G118" s="582">
        <v>5835805.25</v>
      </c>
      <c r="H118" s="582">
        <v>9563146.9700000007</v>
      </c>
      <c r="I118" s="512">
        <v>4155713.65</v>
      </c>
      <c r="J118" s="512">
        <v>7559177.1399999997</v>
      </c>
      <c r="K118" s="488">
        <v>6876923.5199999996</v>
      </c>
      <c r="L118" s="488">
        <v>9412008.4199999999</v>
      </c>
      <c r="M118" s="488">
        <v>14117956.48</v>
      </c>
      <c r="N118" s="488">
        <v>13941694.91</v>
      </c>
      <c r="O118" s="488">
        <v>12437518.189999999</v>
      </c>
      <c r="P118" s="574">
        <f t="shared" si="37"/>
        <v>8837434.7050000001</v>
      </c>
      <c r="Q118" s="490"/>
      <c r="R118" s="490"/>
      <c r="S118" s="496"/>
      <c r="T118" s="565">
        <f t="shared" ref="T118" si="39">P118</f>
        <v>8837434.7050000001</v>
      </c>
      <c r="U118" s="566"/>
      <c r="V118" s="566"/>
      <c r="W118" s="566"/>
      <c r="X118" s="566"/>
      <c r="Y118" s="566"/>
      <c r="Z118" s="583"/>
    </row>
    <row r="119" spans="1:26" s="16" customFormat="1" ht="12" customHeight="1">
      <c r="A119" s="584">
        <v>14300072</v>
      </c>
      <c r="B119" s="485" t="s">
        <v>891</v>
      </c>
      <c r="C119" s="582">
        <v>316391.14</v>
      </c>
      <c r="D119" s="582">
        <v>210442.36</v>
      </c>
      <c r="E119" s="582">
        <v>170443.34</v>
      </c>
      <c r="F119" s="582">
        <v>435756.31</v>
      </c>
      <c r="G119" s="582">
        <v>139737.34</v>
      </c>
      <c r="H119" s="582">
        <v>217915.93</v>
      </c>
      <c r="I119" s="512">
        <v>165262.01999999999</v>
      </c>
      <c r="J119" s="512">
        <v>332703.44</v>
      </c>
      <c r="K119" s="488">
        <v>194026.61</v>
      </c>
      <c r="L119" s="488">
        <v>156560.04999999999</v>
      </c>
      <c r="M119" s="488">
        <v>148966.76</v>
      </c>
      <c r="N119" s="488">
        <v>251208.28</v>
      </c>
      <c r="O119" s="488">
        <v>293102.89</v>
      </c>
      <c r="P119" s="574">
        <f t="shared" si="37"/>
        <v>227314.12125</v>
      </c>
      <c r="Q119" s="490"/>
      <c r="R119" s="490"/>
      <c r="S119" s="496"/>
      <c r="T119" s="565">
        <f t="shared" ref="T119:T121" si="40">P119</f>
        <v>227314.12125</v>
      </c>
      <c r="U119" s="566"/>
      <c r="V119" s="566"/>
      <c r="W119" s="566"/>
      <c r="X119" s="566"/>
      <c r="Y119" s="566"/>
      <c r="Z119" s="583"/>
    </row>
    <row r="120" spans="1:26" s="16" customFormat="1" ht="12" customHeight="1">
      <c r="A120" s="588">
        <v>14300081</v>
      </c>
      <c r="B120" s="589" t="s">
        <v>1274</v>
      </c>
      <c r="C120" s="582">
        <v>1331.1</v>
      </c>
      <c r="D120" s="582">
        <v>206985.73</v>
      </c>
      <c r="E120" s="582">
        <v>207891.66</v>
      </c>
      <c r="F120" s="582">
        <v>198927.99</v>
      </c>
      <c r="G120" s="582">
        <v>200455.17</v>
      </c>
      <c r="H120" s="582">
        <v>198808.95999999999</v>
      </c>
      <c r="I120" s="512">
        <v>198910.14</v>
      </c>
      <c r="J120" s="512">
        <v>199789.54</v>
      </c>
      <c r="K120" s="488">
        <v>200745.52</v>
      </c>
      <c r="L120" s="488">
        <v>198537.38</v>
      </c>
      <c r="M120" s="488">
        <v>197790.87</v>
      </c>
      <c r="N120" s="488">
        <v>186486.63</v>
      </c>
      <c r="O120" s="488">
        <v>181039.89</v>
      </c>
      <c r="P120" s="574">
        <f t="shared" si="37"/>
        <v>190542.92374999999</v>
      </c>
      <c r="Q120" s="490"/>
      <c r="R120" s="490"/>
      <c r="S120" s="496"/>
      <c r="T120" s="565">
        <f t="shared" si="40"/>
        <v>190542.92374999999</v>
      </c>
      <c r="U120" s="566"/>
      <c r="V120" s="566"/>
      <c r="W120" s="566"/>
      <c r="X120" s="566"/>
      <c r="Y120" s="566"/>
      <c r="Z120" s="583"/>
    </row>
    <row r="121" spans="1:26" s="16" customFormat="1" ht="12" customHeight="1">
      <c r="A121" s="584">
        <v>14300082</v>
      </c>
      <c r="B121" s="485" t="s">
        <v>892</v>
      </c>
      <c r="C121" s="582">
        <v>316391</v>
      </c>
      <c r="D121" s="582">
        <v>210442.27</v>
      </c>
      <c r="E121" s="582">
        <v>170443.26</v>
      </c>
      <c r="F121" s="582">
        <v>435756.4</v>
      </c>
      <c r="G121" s="582">
        <v>575493.78</v>
      </c>
      <c r="H121" s="582">
        <v>217915.91</v>
      </c>
      <c r="I121" s="512">
        <v>165261.57</v>
      </c>
      <c r="J121" s="512">
        <v>332703.37</v>
      </c>
      <c r="K121" s="488">
        <v>194026.5</v>
      </c>
      <c r="L121" s="488">
        <v>156559.64000000001</v>
      </c>
      <c r="M121" s="488">
        <v>305526.18</v>
      </c>
      <c r="N121" s="488">
        <v>251207.69</v>
      </c>
      <c r="O121" s="488">
        <v>293102.59999999998</v>
      </c>
      <c r="P121" s="574">
        <f t="shared" si="37"/>
        <v>276673.6141666667</v>
      </c>
      <c r="Q121" s="490"/>
      <c r="R121" s="490"/>
      <c r="S121" s="496"/>
      <c r="T121" s="565">
        <f t="shared" si="40"/>
        <v>276673.6141666667</v>
      </c>
      <c r="U121" s="566"/>
      <c r="V121" s="566"/>
      <c r="W121" s="566"/>
      <c r="X121" s="566"/>
      <c r="Y121" s="566"/>
      <c r="Z121" s="583"/>
    </row>
    <row r="122" spans="1:26" s="16" customFormat="1" ht="12" customHeight="1">
      <c r="A122" s="584">
        <v>14300141</v>
      </c>
      <c r="B122" s="485" t="s">
        <v>1275</v>
      </c>
      <c r="C122" s="582">
        <v>25199837.890000001</v>
      </c>
      <c r="D122" s="582">
        <v>17732934.41</v>
      </c>
      <c r="E122" s="582">
        <v>12325254.74</v>
      </c>
      <c r="F122" s="582">
        <v>13264433.720000001</v>
      </c>
      <c r="G122" s="582">
        <v>10314432.390000001</v>
      </c>
      <c r="H122" s="582">
        <v>12306479.220000001</v>
      </c>
      <c r="I122" s="512">
        <v>13549768.359999999</v>
      </c>
      <c r="J122" s="512">
        <v>11214487.890000001</v>
      </c>
      <c r="K122" s="488">
        <v>11239858.25</v>
      </c>
      <c r="L122" s="488">
        <v>14642115.699999999</v>
      </c>
      <c r="M122" s="488">
        <v>18854116.870000001</v>
      </c>
      <c r="N122" s="488">
        <v>21807000.57</v>
      </c>
      <c r="O122" s="488">
        <v>20329715.18</v>
      </c>
      <c r="P122" s="574">
        <f t="shared" si="37"/>
        <v>15001304.887916667</v>
      </c>
      <c r="Q122" s="490"/>
      <c r="R122" s="490"/>
      <c r="S122" s="496"/>
      <c r="T122" s="565">
        <f t="shared" ref="T122" si="41">P122</f>
        <v>15001304.887916667</v>
      </c>
      <c r="U122" s="566"/>
      <c r="V122" s="566"/>
      <c r="W122" s="566"/>
      <c r="X122" s="566"/>
      <c r="Y122" s="566"/>
      <c r="Z122" s="583"/>
    </row>
    <row r="123" spans="1:26" s="16" customFormat="1" ht="12" customHeight="1">
      <c r="A123" s="584">
        <v>14300151</v>
      </c>
      <c r="B123" s="485" t="s">
        <v>1276</v>
      </c>
      <c r="C123" s="582">
        <v>1244635.05</v>
      </c>
      <c r="D123" s="582">
        <v>1275762.55</v>
      </c>
      <c r="E123" s="582">
        <v>1407591.7</v>
      </c>
      <c r="F123" s="582">
        <v>1609283.93</v>
      </c>
      <c r="G123" s="582">
        <v>1335022.6599999999</v>
      </c>
      <c r="H123" s="582">
        <v>1145545.48</v>
      </c>
      <c r="I123" s="512">
        <v>1181640.76</v>
      </c>
      <c r="J123" s="512">
        <v>1117213.76</v>
      </c>
      <c r="K123" s="488">
        <v>1170480.3600000001</v>
      </c>
      <c r="L123" s="488">
        <v>827752.33</v>
      </c>
      <c r="M123" s="488">
        <v>1003550.01</v>
      </c>
      <c r="N123" s="488">
        <v>1131481.26</v>
      </c>
      <c r="O123" s="488">
        <v>816810.64</v>
      </c>
      <c r="P123" s="574">
        <f t="shared" si="37"/>
        <v>1186337.30375</v>
      </c>
      <c r="Q123" s="490"/>
      <c r="R123" s="490"/>
      <c r="S123" s="496"/>
      <c r="T123" s="565">
        <f t="shared" ref="T123:T124" si="42">P123</f>
        <v>1186337.30375</v>
      </c>
      <c r="U123" s="566"/>
      <c r="V123" s="566"/>
      <c r="W123" s="566"/>
      <c r="X123" s="566"/>
      <c r="Y123" s="566"/>
      <c r="Z123" s="583"/>
    </row>
    <row r="124" spans="1:26" s="16" customFormat="1" ht="12" customHeight="1">
      <c r="A124" s="584">
        <v>14300171</v>
      </c>
      <c r="B124" s="485" t="s">
        <v>1277</v>
      </c>
      <c r="C124" s="582">
        <v>12108358.92</v>
      </c>
      <c r="D124" s="582">
        <v>10598562.5</v>
      </c>
      <c r="E124" s="582">
        <v>10122832.09</v>
      </c>
      <c r="F124" s="582">
        <v>13115849.41</v>
      </c>
      <c r="G124" s="582">
        <v>15745277.189999999</v>
      </c>
      <c r="H124" s="582">
        <v>15735573.880000001</v>
      </c>
      <c r="I124" s="512">
        <v>14395268.33</v>
      </c>
      <c r="J124" s="512">
        <v>12852158.76</v>
      </c>
      <c r="K124" s="488">
        <v>11024968.380000001</v>
      </c>
      <c r="L124" s="488">
        <v>9378630.8599999994</v>
      </c>
      <c r="M124" s="488">
        <v>8782161.3699999992</v>
      </c>
      <c r="N124" s="488">
        <v>8955161.1300000008</v>
      </c>
      <c r="O124" s="488">
        <v>8841801.1099999994</v>
      </c>
      <c r="P124" s="574">
        <f t="shared" si="37"/>
        <v>11765126.992916668</v>
      </c>
      <c r="Q124" s="490"/>
      <c r="R124" s="490"/>
      <c r="S124" s="496"/>
      <c r="T124" s="565">
        <f t="shared" si="42"/>
        <v>11765126.992916668</v>
      </c>
      <c r="U124" s="566"/>
      <c r="V124" s="566"/>
      <c r="W124" s="566"/>
      <c r="X124" s="566"/>
      <c r="Y124" s="566"/>
      <c r="Z124" s="583"/>
    </row>
    <row r="125" spans="1:26" s="16" customFormat="1" ht="12" customHeight="1">
      <c r="A125" s="584">
        <v>14300213</v>
      </c>
      <c r="B125" s="485" t="s">
        <v>1278</v>
      </c>
      <c r="C125" s="582">
        <v>0</v>
      </c>
      <c r="D125" s="582">
        <v>0</v>
      </c>
      <c r="E125" s="582">
        <v>0</v>
      </c>
      <c r="F125" s="582">
        <v>0</v>
      </c>
      <c r="G125" s="582">
        <v>0</v>
      </c>
      <c r="H125" s="582">
        <v>0</v>
      </c>
      <c r="I125" s="512">
        <v>0</v>
      </c>
      <c r="J125" s="512">
        <v>5722.04</v>
      </c>
      <c r="K125" s="488">
        <v>0</v>
      </c>
      <c r="L125" s="488">
        <v>0</v>
      </c>
      <c r="M125" s="488">
        <v>0</v>
      </c>
      <c r="N125" s="488">
        <v>0</v>
      </c>
      <c r="O125" s="488">
        <v>0</v>
      </c>
      <c r="P125" s="574">
        <f t="shared" si="37"/>
        <v>476.83666666666664</v>
      </c>
      <c r="Q125" s="490"/>
      <c r="R125" s="490"/>
      <c r="S125" s="496"/>
      <c r="T125" s="565">
        <f t="shared" ref="T125" si="43">P125</f>
        <v>476.83666666666664</v>
      </c>
      <c r="U125" s="566"/>
      <c r="V125" s="566"/>
      <c r="W125" s="566"/>
      <c r="X125" s="566"/>
      <c r="Y125" s="566"/>
      <c r="Z125" s="583"/>
    </row>
    <row r="126" spans="1:26" s="16" customFormat="1" ht="12" customHeight="1">
      <c r="A126" s="584">
        <v>14300241</v>
      </c>
      <c r="B126" s="485" t="s">
        <v>1076</v>
      </c>
      <c r="C126" s="582">
        <v>60750</v>
      </c>
      <c r="D126" s="582">
        <v>60750</v>
      </c>
      <c r="E126" s="582">
        <v>60750</v>
      </c>
      <c r="F126" s="582">
        <v>60750</v>
      </c>
      <c r="G126" s="582">
        <v>60750</v>
      </c>
      <c r="H126" s="582">
        <v>106519.45</v>
      </c>
      <c r="I126" s="512">
        <v>106519.45</v>
      </c>
      <c r="J126" s="512">
        <v>106519.45</v>
      </c>
      <c r="K126" s="488">
        <v>126769.45</v>
      </c>
      <c r="L126" s="488">
        <v>135769.45000000001</v>
      </c>
      <c r="M126" s="488">
        <v>150019.45000000001</v>
      </c>
      <c r="N126" s="488">
        <v>150019.45000000001</v>
      </c>
      <c r="O126" s="488">
        <v>150019.45000000001</v>
      </c>
      <c r="P126" s="574">
        <f t="shared" si="37"/>
        <v>102543.40625</v>
      </c>
      <c r="Q126" s="490"/>
      <c r="R126" s="490"/>
      <c r="S126" s="496" t="s">
        <v>572</v>
      </c>
      <c r="T126" s="565"/>
      <c r="U126" s="566"/>
      <c r="V126" s="566"/>
      <c r="W126" s="566">
        <f>P126</f>
        <v>102543.40625</v>
      </c>
      <c r="X126" s="566"/>
      <c r="Y126" s="566"/>
      <c r="Z126" s="583">
        <f>W126</f>
        <v>102543.40625</v>
      </c>
    </row>
    <row r="127" spans="1:26" s="16" customFormat="1" ht="12" customHeight="1">
      <c r="A127" s="584">
        <v>14300261</v>
      </c>
      <c r="B127" s="485" t="s">
        <v>884</v>
      </c>
      <c r="C127" s="582">
        <v>4371301.88</v>
      </c>
      <c r="D127" s="582">
        <v>4359683.9400000004</v>
      </c>
      <c r="E127" s="582">
        <v>4347556.8600000003</v>
      </c>
      <c r="F127" s="582">
        <v>4335667.91</v>
      </c>
      <c r="G127" s="582">
        <v>4323799.62</v>
      </c>
      <c r="H127" s="582">
        <v>4311268.43</v>
      </c>
      <c r="I127" s="512">
        <v>4299271.1399999997</v>
      </c>
      <c r="J127" s="512">
        <v>4286994.83</v>
      </c>
      <c r="K127" s="488">
        <v>4274951.8</v>
      </c>
      <c r="L127" s="488">
        <v>4262550.42</v>
      </c>
      <c r="M127" s="488">
        <v>4250460.26</v>
      </c>
      <c r="N127" s="488">
        <v>4238305.5999999996</v>
      </c>
      <c r="O127" s="488">
        <v>4225797.22</v>
      </c>
      <c r="P127" s="574">
        <f t="shared" si="37"/>
        <v>4299088.3633333333</v>
      </c>
      <c r="Q127" s="523"/>
      <c r="R127" s="523"/>
      <c r="S127" s="553" t="s">
        <v>572</v>
      </c>
      <c r="T127" s="565"/>
      <c r="U127" s="566"/>
      <c r="V127" s="566"/>
      <c r="W127" s="566">
        <f>P127</f>
        <v>4299088.3633333333</v>
      </c>
      <c r="X127" s="566"/>
      <c r="Y127" s="566"/>
      <c r="Z127" s="583">
        <f>W127</f>
        <v>4299088.3633333333</v>
      </c>
    </row>
    <row r="128" spans="1:26" s="16" customFormat="1" ht="12" customHeight="1">
      <c r="A128" s="584">
        <v>14300323</v>
      </c>
      <c r="B128" s="485" t="s">
        <v>390</v>
      </c>
      <c r="C128" s="582">
        <v>-5094.16</v>
      </c>
      <c r="D128" s="582">
        <v>0</v>
      </c>
      <c r="E128" s="582">
        <v>0</v>
      </c>
      <c r="F128" s="582">
        <v>0</v>
      </c>
      <c r="G128" s="582">
        <v>0</v>
      </c>
      <c r="H128" s="582">
        <v>-29.58</v>
      </c>
      <c r="I128" s="512">
        <v>0</v>
      </c>
      <c r="J128" s="512">
        <v>0</v>
      </c>
      <c r="K128" s="488">
        <v>0</v>
      </c>
      <c r="L128" s="488">
        <v>1009.34</v>
      </c>
      <c r="M128" s="488">
        <v>504.66</v>
      </c>
      <c r="N128" s="488">
        <v>0</v>
      </c>
      <c r="O128" s="488">
        <v>0</v>
      </c>
      <c r="P128" s="574">
        <f t="shared" si="37"/>
        <v>-88.554999999999993</v>
      </c>
      <c r="Q128" s="490"/>
      <c r="R128" s="490"/>
      <c r="S128" s="496"/>
      <c r="T128" s="565">
        <f>P128</f>
        <v>-88.554999999999993</v>
      </c>
      <c r="U128" s="566"/>
      <c r="V128" s="566"/>
      <c r="W128" s="566"/>
      <c r="X128" s="566"/>
      <c r="Y128" s="566"/>
      <c r="Z128" s="583"/>
    </row>
    <row r="129" spans="1:26" s="16" customFormat="1" ht="12" customHeight="1">
      <c r="A129" s="584">
        <v>14300333</v>
      </c>
      <c r="B129" s="485" t="s">
        <v>1279</v>
      </c>
      <c r="C129" s="582">
        <v>46455.02</v>
      </c>
      <c r="D129" s="582">
        <v>46362.3</v>
      </c>
      <c r="E129" s="582">
        <v>46269.58</v>
      </c>
      <c r="F129" s="582">
        <v>46176.86</v>
      </c>
      <c r="G129" s="582">
        <v>46084.14</v>
      </c>
      <c r="H129" s="582">
        <v>45946.89</v>
      </c>
      <c r="I129" s="512">
        <v>44494.879999999997</v>
      </c>
      <c r="J129" s="512">
        <v>44330.84</v>
      </c>
      <c r="K129" s="488">
        <v>44211.33</v>
      </c>
      <c r="L129" s="488">
        <v>44002.76</v>
      </c>
      <c r="M129" s="488">
        <v>41760.51</v>
      </c>
      <c r="N129" s="488">
        <v>41507.410000000003</v>
      </c>
      <c r="O129" s="488">
        <v>41298.839999999997</v>
      </c>
      <c r="P129" s="574">
        <f t="shared" si="37"/>
        <v>44585.369166666664</v>
      </c>
      <c r="Q129" s="490"/>
      <c r="R129" s="490"/>
      <c r="S129" s="496"/>
      <c r="T129" s="565">
        <f>P129</f>
        <v>44585.369166666664</v>
      </c>
      <c r="U129" s="566"/>
      <c r="V129" s="566"/>
      <c r="W129" s="566"/>
      <c r="X129" s="566"/>
      <c r="Y129" s="566"/>
      <c r="Z129" s="583"/>
    </row>
    <row r="130" spans="1:26" s="16" customFormat="1" ht="12" customHeight="1">
      <c r="A130" s="584">
        <v>14300341</v>
      </c>
      <c r="B130" s="485" t="s">
        <v>1647</v>
      </c>
      <c r="C130" s="582">
        <v>253.39</v>
      </c>
      <c r="D130" s="582">
        <v>45295.41</v>
      </c>
      <c r="E130" s="582">
        <v>2665.35</v>
      </c>
      <c r="F130" s="582">
        <v>1550.88</v>
      </c>
      <c r="G130" s="582">
        <v>1588.89</v>
      </c>
      <c r="H130" s="582">
        <v>10902.75</v>
      </c>
      <c r="I130" s="512">
        <v>12878.53</v>
      </c>
      <c r="J130" s="512">
        <v>978.11</v>
      </c>
      <c r="K130" s="488">
        <v>0</v>
      </c>
      <c r="L130" s="488">
        <v>141.01</v>
      </c>
      <c r="M130" s="488">
        <v>0</v>
      </c>
      <c r="N130" s="488">
        <v>0</v>
      </c>
      <c r="O130" s="488">
        <v>0</v>
      </c>
      <c r="P130" s="574">
        <f t="shared" si="37"/>
        <v>6343.96875</v>
      </c>
      <c r="Q130" s="490"/>
      <c r="R130" s="490"/>
      <c r="S130" s="496"/>
      <c r="T130" s="565">
        <f>P130</f>
        <v>6343.96875</v>
      </c>
      <c r="U130" s="566"/>
      <c r="V130" s="566"/>
      <c r="W130" s="566"/>
      <c r="X130" s="566"/>
      <c r="Y130" s="566"/>
      <c r="Z130" s="583"/>
    </row>
    <row r="131" spans="1:26" s="16" customFormat="1" ht="12" customHeight="1">
      <c r="A131" s="584">
        <v>14300703</v>
      </c>
      <c r="B131" s="485" t="s">
        <v>139</v>
      </c>
      <c r="C131" s="582">
        <v>7699994.46</v>
      </c>
      <c r="D131" s="582">
        <v>13774894.41</v>
      </c>
      <c r="E131" s="582">
        <v>13509832.699999999</v>
      </c>
      <c r="F131" s="582">
        <v>12221877.75</v>
      </c>
      <c r="G131" s="582">
        <v>11246298.189999999</v>
      </c>
      <c r="H131" s="582">
        <v>14213228.960000001</v>
      </c>
      <c r="I131" s="512">
        <v>11775698.26</v>
      </c>
      <c r="J131" s="512">
        <v>10735319.52</v>
      </c>
      <c r="K131" s="488">
        <v>10088896.119999999</v>
      </c>
      <c r="L131" s="488">
        <v>8813233.3699999992</v>
      </c>
      <c r="M131" s="488">
        <v>9470650.6300000008</v>
      </c>
      <c r="N131" s="488">
        <v>10821058.189999999</v>
      </c>
      <c r="O131" s="488">
        <v>8825317.7100000009</v>
      </c>
      <c r="P131" s="574">
        <f t="shared" ref="P131:P156" si="44">(C131+O131+SUM(D131:N131)*2)/24</f>
        <v>11244470.348750001</v>
      </c>
      <c r="Q131" s="490"/>
      <c r="R131" s="490"/>
      <c r="S131" s="496"/>
      <c r="T131" s="565">
        <f>P131</f>
        <v>11244470.348750001</v>
      </c>
      <c r="U131" s="566"/>
      <c r="V131" s="566"/>
      <c r="W131" s="566"/>
      <c r="X131" s="566"/>
      <c r="Y131" s="566"/>
      <c r="Z131" s="583"/>
    </row>
    <row r="132" spans="1:26" s="16" customFormat="1" ht="12" customHeight="1">
      <c r="A132" s="584">
        <v>14300713</v>
      </c>
      <c r="B132" s="485" t="s">
        <v>1621</v>
      </c>
      <c r="C132" s="582">
        <v>29042.27</v>
      </c>
      <c r="D132" s="582">
        <v>31572.45</v>
      </c>
      <c r="E132" s="582">
        <v>33274.01</v>
      </c>
      <c r="F132" s="582">
        <v>29285.64</v>
      </c>
      <c r="G132" s="582">
        <v>28472.01</v>
      </c>
      <c r="H132" s="582">
        <v>28801.56</v>
      </c>
      <c r="I132" s="512">
        <v>28801.56</v>
      </c>
      <c r="J132" s="512">
        <v>29688.97</v>
      </c>
      <c r="K132" s="488">
        <v>32842.47</v>
      </c>
      <c r="L132" s="488">
        <v>31515.47</v>
      </c>
      <c r="M132" s="488">
        <v>31717.15</v>
      </c>
      <c r="N132" s="488">
        <v>31526.25</v>
      </c>
      <c r="O132" s="488">
        <v>31627.95</v>
      </c>
      <c r="P132" s="574">
        <f t="shared" si="44"/>
        <v>30652.720833333336</v>
      </c>
      <c r="Q132" s="490"/>
      <c r="R132" s="490"/>
      <c r="S132" s="496"/>
      <c r="T132" s="565">
        <f t="shared" ref="T132:T136" si="45">P132</f>
        <v>30652.720833333336</v>
      </c>
      <c r="U132" s="566"/>
      <c r="V132" s="566"/>
      <c r="W132" s="566"/>
      <c r="X132" s="566"/>
      <c r="Y132" s="566"/>
      <c r="Z132" s="583"/>
    </row>
    <row r="133" spans="1:26" s="16" customFormat="1" ht="12" customHeight="1">
      <c r="A133" s="584">
        <v>14300723</v>
      </c>
      <c r="B133" s="485" t="s">
        <v>2299</v>
      </c>
      <c r="C133" s="582"/>
      <c r="D133" s="582"/>
      <c r="E133" s="582"/>
      <c r="F133" s="582"/>
      <c r="G133" s="582"/>
      <c r="H133" s="582"/>
      <c r="I133" s="512"/>
      <c r="J133" s="512"/>
      <c r="K133" s="488">
        <v>45716.15</v>
      </c>
      <c r="L133" s="488">
        <v>109106.42</v>
      </c>
      <c r="M133" s="488">
        <v>110346.42</v>
      </c>
      <c r="N133" s="488">
        <v>112066.31</v>
      </c>
      <c r="O133" s="488">
        <v>114118.86</v>
      </c>
      <c r="P133" s="574">
        <f t="shared" si="44"/>
        <v>36191.227500000001</v>
      </c>
      <c r="Q133" s="490"/>
      <c r="R133" s="490"/>
      <c r="S133" s="496"/>
      <c r="T133" s="565">
        <f t="shared" si="45"/>
        <v>36191.227500000001</v>
      </c>
      <c r="U133" s="566"/>
      <c r="V133" s="566"/>
      <c r="W133" s="566"/>
      <c r="X133" s="566"/>
      <c r="Y133" s="566"/>
      <c r="Z133" s="583"/>
    </row>
    <row r="134" spans="1:26" s="16" customFormat="1" ht="12" customHeight="1">
      <c r="A134" s="584">
        <v>14300733</v>
      </c>
      <c r="B134" s="485" t="s">
        <v>1622</v>
      </c>
      <c r="C134" s="582">
        <v>16234131.16</v>
      </c>
      <c r="D134" s="582">
        <v>16460717.85</v>
      </c>
      <c r="E134" s="582">
        <v>16826686.199999999</v>
      </c>
      <c r="F134" s="582">
        <v>12497958.609999999</v>
      </c>
      <c r="G134" s="582">
        <v>12510618.85</v>
      </c>
      <c r="H134" s="582">
        <v>13033942.73</v>
      </c>
      <c r="I134" s="512">
        <v>12940838.210000001</v>
      </c>
      <c r="J134" s="512">
        <v>13102997.82</v>
      </c>
      <c r="K134" s="488">
        <v>13114718.550000001</v>
      </c>
      <c r="L134" s="488">
        <v>13120349.98</v>
      </c>
      <c r="M134" s="488">
        <v>13065957.949999999</v>
      </c>
      <c r="N134" s="488">
        <v>13158930.699999999</v>
      </c>
      <c r="O134" s="488">
        <v>13064354.27</v>
      </c>
      <c r="P134" s="574">
        <f t="shared" si="44"/>
        <v>13706913.34708333</v>
      </c>
      <c r="Q134" s="490"/>
      <c r="R134" s="490"/>
      <c r="S134" s="496"/>
      <c r="T134" s="565">
        <f t="shared" si="45"/>
        <v>13706913.34708333</v>
      </c>
      <c r="U134" s="566"/>
      <c r="V134" s="566"/>
      <c r="W134" s="566"/>
      <c r="X134" s="566"/>
      <c r="Y134" s="566"/>
      <c r="Z134" s="583"/>
    </row>
    <row r="135" spans="1:26" s="16" customFormat="1" ht="12" customHeight="1">
      <c r="A135" s="584">
        <v>14300743</v>
      </c>
      <c r="B135" s="485" t="s">
        <v>1623</v>
      </c>
      <c r="C135" s="582">
        <v>667879.29</v>
      </c>
      <c r="D135" s="582">
        <v>649948.62</v>
      </c>
      <c r="E135" s="582">
        <v>618186.57999999996</v>
      </c>
      <c r="F135" s="582">
        <v>623461.19999999995</v>
      </c>
      <c r="G135" s="582">
        <v>597216.80000000005</v>
      </c>
      <c r="H135" s="582">
        <v>635027.53</v>
      </c>
      <c r="I135" s="512">
        <v>614420.74</v>
      </c>
      <c r="J135" s="512">
        <v>622770.56000000006</v>
      </c>
      <c r="K135" s="488">
        <v>528473.42000000004</v>
      </c>
      <c r="L135" s="488">
        <v>600215.04000000004</v>
      </c>
      <c r="M135" s="488">
        <v>637442.65</v>
      </c>
      <c r="N135" s="488">
        <v>671608.66</v>
      </c>
      <c r="O135" s="488">
        <v>658887.15</v>
      </c>
      <c r="P135" s="574">
        <f t="shared" si="44"/>
        <v>621846.25166666682</v>
      </c>
      <c r="Q135" s="490"/>
      <c r="R135" s="490"/>
      <c r="S135" s="496"/>
      <c r="T135" s="565">
        <f t="shared" si="45"/>
        <v>621846.25166666682</v>
      </c>
      <c r="U135" s="566"/>
      <c r="V135" s="566"/>
      <c r="W135" s="566"/>
      <c r="X135" s="566"/>
      <c r="Y135" s="566"/>
      <c r="Z135" s="583"/>
    </row>
    <row r="136" spans="1:26" s="16" customFormat="1" ht="12" customHeight="1">
      <c r="A136" s="584">
        <v>14300763</v>
      </c>
      <c r="B136" s="485" t="s">
        <v>1582</v>
      </c>
      <c r="C136" s="582">
        <v>2154413.1</v>
      </c>
      <c r="D136" s="582">
        <v>0</v>
      </c>
      <c r="E136" s="582">
        <v>439422.39</v>
      </c>
      <c r="F136" s="582">
        <v>-618387.44999999995</v>
      </c>
      <c r="G136" s="582">
        <v>123725.62</v>
      </c>
      <c r="H136" s="582">
        <v>738948.06</v>
      </c>
      <c r="I136" s="512">
        <v>790847.28</v>
      </c>
      <c r="J136" s="512">
        <v>1014338.38</v>
      </c>
      <c r="K136" s="488">
        <v>1512997.8</v>
      </c>
      <c r="L136" s="488">
        <v>1797398.88</v>
      </c>
      <c r="M136" s="488">
        <v>2219920.42</v>
      </c>
      <c r="N136" s="488">
        <v>2638317.38</v>
      </c>
      <c r="O136" s="488">
        <v>3968732.73</v>
      </c>
      <c r="P136" s="574">
        <f t="shared" si="44"/>
        <v>1143258.4729166667</v>
      </c>
      <c r="Q136" s="490"/>
      <c r="R136" s="490"/>
      <c r="S136" s="496"/>
      <c r="T136" s="565">
        <f t="shared" si="45"/>
        <v>1143258.4729166667</v>
      </c>
      <c r="U136" s="566"/>
      <c r="V136" s="566"/>
      <c r="W136" s="566"/>
      <c r="X136" s="566"/>
      <c r="Y136" s="566"/>
      <c r="Z136" s="583"/>
    </row>
    <row r="137" spans="1:26" s="16" customFormat="1" ht="12" customHeight="1">
      <c r="A137" s="584">
        <v>14300913</v>
      </c>
      <c r="B137" s="485" t="s">
        <v>2292</v>
      </c>
      <c r="C137" s="582"/>
      <c r="D137" s="582"/>
      <c r="E137" s="582"/>
      <c r="F137" s="582"/>
      <c r="G137" s="582"/>
      <c r="H137" s="582"/>
      <c r="I137" s="512"/>
      <c r="J137" s="512">
        <v>-216.61</v>
      </c>
      <c r="K137" s="488">
        <v>0</v>
      </c>
      <c r="L137" s="488">
        <v>0</v>
      </c>
      <c r="M137" s="488">
        <v>0</v>
      </c>
      <c r="N137" s="488">
        <v>0</v>
      </c>
      <c r="O137" s="488">
        <v>0</v>
      </c>
      <c r="P137" s="574">
        <f t="shared" si="44"/>
        <v>-18.050833333333333</v>
      </c>
      <c r="Q137" s="490"/>
      <c r="R137" s="490"/>
      <c r="S137" s="496"/>
      <c r="T137" s="565">
        <f>P137</f>
        <v>-18.050833333333333</v>
      </c>
      <c r="U137" s="566"/>
      <c r="V137" s="566"/>
      <c r="W137" s="566"/>
      <c r="X137" s="566"/>
      <c r="Y137" s="566"/>
      <c r="Z137" s="583"/>
    </row>
    <row r="138" spans="1:26" s="16" customFormat="1" ht="12" customHeight="1">
      <c r="A138" s="584">
        <v>14300921</v>
      </c>
      <c r="B138" s="485" t="s">
        <v>446</v>
      </c>
      <c r="C138" s="582">
        <v>667342.82999999996</v>
      </c>
      <c r="D138" s="582">
        <v>667342.82999999996</v>
      </c>
      <c r="E138" s="582">
        <v>667342.82999999996</v>
      </c>
      <c r="F138" s="582">
        <v>690893.36</v>
      </c>
      <c r="G138" s="582">
        <v>690893.36</v>
      </c>
      <c r="H138" s="582">
        <v>690893.36</v>
      </c>
      <c r="I138" s="512">
        <v>690893.36</v>
      </c>
      <c r="J138" s="512">
        <v>690893.36</v>
      </c>
      <c r="K138" s="488">
        <v>690893.36</v>
      </c>
      <c r="L138" s="488">
        <v>690893.36</v>
      </c>
      <c r="M138" s="488">
        <v>690893.36</v>
      </c>
      <c r="N138" s="488">
        <v>690893.36</v>
      </c>
      <c r="O138" s="488">
        <v>690893.36</v>
      </c>
      <c r="P138" s="574">
        <f t="shared" si="44"/>
        <v>685986.99958333338</v>
      </c>
      <c r="Q138" s="490"/>
      <c r="R138" s="490"/>
      <c r="S138" s="496"/>
      <c r="T138" s="565">
        <f>P138</f>
        <v>685986.99958333338</v>
      </c>
      <c r="U138" s="566"/>
      <c r="V138" s="566"/>
      <c r="W138" s="566"/>
      <c r="X138" s="566"/>
      <c r="Y138" s="566"/>
      <c r="Z138" s="583"/>
    </row>
    <row r="139" spans="1:26" s="16" customFormat="1" ht="12" customHeight="1">
      <c r="A139" s="584">
        <v>14301022</v>
      </c>
      <c r="B139" s="485" t="s">
        <v>813</v>
      </c>
      <c r="C139" s="582">
        <v>6339120.6600000001</v>
      </c>
      <c r="D139" s="582">
        <v>6028700.21</v>
      </c>
      <c r="E139" s="582">
        <v>4240294.37</v>
      </c>
      <c r="F139" s="582">
        <v>3301322.68</v>
      </c>
      <c r="G139" s="582">
        <v>4493098.3</v>
      </c>
      <c r="H139" s="582">
        <v>3004818.21</v>
      </c>
      <c r="I139" s="512">
        <v>3604811.41</v>
      </c>
      <c r="J139" s="512">
        <v>2695464.09</v>
      </c>
      <c r="K139" s="488">
        <v>2271444.19</v>
      </c>
      <c r="L139" s="488">
        <v>2323151.7400000002</v>
      </c>
      <c r="M139" s="488">
        <v>3229510.32</v>
      </c>
      <c r="N139" s="488">
        <v>3463925.92</v>
      </c>
      <c r="O139" s="488">
        <v>4564889.6100000003</v>
      </c>
      <c r="P139" s="574">
        <f t="shared" si="44"/>
        <v>3675712.2145833336</v>
      </c>
      <c r="Q139" s="490"/>
      <c r="R139" s="490"/>
      <c r="S139" s="496"/>
      <c r="T139" s="565">
        <f>P139</f>
        <v>3675712.2145833336</v>
      </c>
      <c r="U139" s="566"/>
      <c r="V139" s="566"/>
      <c r="W139" s="566"/>
      <c r="X139" s="566"/>
      <c r="Y139" s="566"/>
      <c r="Z139" s="583"/>
    </row>
    <row r="140" spans="1:26" s="16" customFormat="1" ht="12" customHeight="1">
      <c r="A140" s="584">
        <v>14301033</v>
      </c>
      <c r="B140" s="485" t="s">
        <v>1735</v>
      </c>
      <c r="C140" s="582">
        <v>23502.21</v>
      </c>
      <c r="D140" s="582">
        <v>-16717.05</v>
      </c>
      <c r="E140" s="582">
        <v>3676.41</v>
      </c>
      <c r="F140" s="582">
        <v>43827.49</v>
      </c>
      <c r="G140" s="582">
        <v>28313.11</v>
      </c>
      <c r="H140" s="582">
        <v>79871.34</v>
      </c>
      <c r="I140" s="512">
        <v>128129.07</v>
      </c>
      <c r="J140" s="512">
        <v>88464.76</v>
      </c>
      <c r="K140" s="488">
        <v>88464.76</v>
      </c>
      <c r="L140" s="488">
        <v>205485.27</v>
      </c>
      <c r="M140" s="488">
        <v>192855.11</v>
      </c>
      <c r="N140" s="488">
        <v>261720.97</v>
      </c>
      <c r="O140" s="488">
        <v>340050.87</v>
      </c>
      <c r="P140" s="574">
        <f t="shared" si="44"/>
        <v>107155.64833333333</v>
      </c>
      <c r="Q140" s="490"/>
      <c r="R140" s="490"/>
      <c r="S140" s="496"/>
      <c r="T140" s="565">
        <f t="shared" ref="T140:T141" si="46">P140</f>
        <v>107155.64833333333</v>
      </c>
      <c r="U140" s="566"/>
      <c r="V140" s="566"/>
      <c r="W140" s="566"/>
      <c r="X140" s="566"/>
      <c r="Y140" s="566"/>
      <c r="Z140" s="583"/>
    </row>
    <row r="141" spans="1:26" s="16" customFormat="1" ht="12" customHeight="1">
      <c r="A141" s="584">
        <v>14301041</v>
      </c>
      <c r="B141" s="485" t="s">
        <v>1792</v>
      </c>
      <c r="C141" s="582">
        <v>6951.6</v>
      </c>
      <c r="D141" s="582">
        <v>6951.6</v>
      </c>
      <c r="E141" s="582">
        <v>6951.6</v>
      </c>
      <c r="F141" s="582">
        <v>6951.6</v>
      </c>
      <c r="G141" s="582">
        <v>6951.6</v>
      </c>
      <c r="H141" s="582">
        <v>532</v>
      </c>
      <c r="I141" s="512">
        <v>532</v>
      </c>
      <c r="J141" s="512">
        <v>532</v>
      </c>
      <c r="K141" s="488">
        <v>532</v>
      </c>
      <c r="L141" s="488">
        <v>385</v>
      </c>
      <c r="M141" s="488">
        <v>385</v>
      </c>
      <c r="N141" s="488">
        <v>385</v>
      </c>
      <c r="O141" s="488">
        <v>385</v>
      </c>
      <c r="P141" s="574">
        <f t="shared" si="44"/>
        <v>2896.4750000000004</v>
      </c>
      <c r="Q141" s="490"/>
      <c r="R141" s="490"/>
      <c r="S141" s="496"/>
      <c r="T141" s="565">
        <f t="shared" si="46"/>
        <v>2896.4750000000004</v>
      </c>
      <c r="U141" s="566"/>
      <c r="V141" s="566"/>
      <c r="W141" s="566"/>
      <c r="X141" s="566"/>
      <c r="Y141" s="566"/>
      <c r="Z141" s="583"/>
    </row>
    <row r="142" spans="1:26" s="16" customFormat="1" ht="12" customHeight="1">
      <c r="A142" s="584">
        <v>14301043</v>
      </c>
      <c r="B142" s="493" t="s">
        <v>2092</v>
      </c>
      <c r="C142" s="582">
        <v>862293.7</v>
      </c>
      <c r="D142" s="582">
        <v>1061338.3500000001</v>
      </c>
      <c r="E142" s="582">
        <v>1118555.44</v>
      </c>
      <c r="F142" s="582">
        <v>1236883.05</v>
      </c>
      <c r="G142" s="582">
        <v>1287655.1499999999</v>
      </c>
      <c r="H142" s="582">
        <v>2530026.27</v>
      </c>
      <c r="I142" s="512">
        <v>2687773.59</v>
      </c>
      <c r="J142" s="512">
        <v>2008272.73</v>
      </c>
      <c r="K142" s="488">
        <v>2035010.14</v>
      </c>
      <c r="L142" s="488">
        <v>2564669.2400000002</v>
      </c>
      <c r="M142" s="488">
        <v>2780399.26</v>
      </c>
      <c r="N142" s="488">
        <v>2739692.76</v>
      </c>
      <c r="O142" s="488">
        <v>2662149.1800000002</v>
      </c>
      <c r="P142" s="574">
        <f t="shared" si="44"/>
        <v>1984374.7849999999</v>
      </c>
      <c r="Q142" s="490"/>
      <c r="R142" s="490"/>
      <c r="S142" s="496" t="s">
        <v>572</v>
      </c>
      <c r="T142" s="565"/>
      <c r="U142" s="566"/>
      <c r="V142" s="566"/>
      <c r="W142" s="566">
        <f>P142</f>
        <v>1984374.7849999999</v>
      </c>
      <c r="X142" s="566"/>
      <c r="Y142" s="566"/>
      <c r="Z142" s="583">
        <f>W142</f>
        <v>1984374.7849999999</v>
      </c>
    </row>
    <row r="143" spans="1:26" s="16" customFormat="1" ht="12" customHeight="1">
      <c r="A143" s="584">
        <v>14400311</v>
      </c>
      <c r="B143" s="485" t="s">
        <v>1624</v>
      </c>
      <c r="C143" s="582">
        <v>-6783350.1500000004</v>
      </c>
      <c r="D143" s="582">
        <v>-6426726.8200000003</v>
      </c>
      <c r="E143" s="582">
        <v>-6490510.7300000004</v>
      </c>
      <c r="F143" s="582">
        <v>-5836642.3099999996</v>
      </c>
      <c r="G143" s="582">
        <v>-6534979.8600000003</v>
      </c>
      <c r="H143" s="582">
        <v>-5668603.1500000004</v>
      </c>
      <c r="I143" s="512">
        <v>-4647577.21</v>
      </c>
      <c r="J143" s="512">
        <v>-5138650.3899999997</v>
      </c>
      <c r="K143" s="488">
        <v>-5687139.2400000002</v>
      </c>
      <c r="L143" s="488">
        <v>-5464339.6600000001</v>
      </c>
      <c r="M143" s="488">
        <v>-5396717.3200000003</v>
      </c>
      <c r="N143" s="488">
        <v>-5324914.38</v>
      </c>
      <c r="O143" s="488">
        <v>-5682556.8200000003</v>
      </c>
      <c r="P143" s="574">
        <f t="shared" si="44"/>
        <v>-5737479.5462500006</v>
      </c>
      <c r="Q143" s="490"/>
      <c r="R143" s="490"/>
      <c r="S143" s="496"/>
      <c r="T143" s="565">
        <f>P143</f>
        <v>-5737479.5462500006</v>
      </c>
      <c r="U143" s="566"/>
      <c r="V143" s="566"/>
      <c r="W143" s="566"/>
      <c r="X143" s="566"/>
      <c r="Y143" s="566"/>
      <c r="Z143" s="583"/>
    </row>
    <row r="144" spans="1:26" s="16" customFormat="1" ht="12" customHeight="1">
      <c r="A144" s="584">
        <v>14400312</v>
      </c>
      <c r="B144" s="485" t="s">
        <v>1616</v>
      </c>
      <c r="C144" s="582">
        <v>-2186114.9700000002</v>
      </c>
      <c r="D144" s="582">
        <v>-1875148.31</v>
      </c>
      <c r="E144" s="582">
        <v>-1934562.06</v>
      </c>
      <c r="F144" s="582">
        <v>-1608336.92</v>
      </c>
      <c r="G144" s="582">
        <v>-1824186.24</v>
      </c>
      <c r="H144" s="582">
        <v>-1603567.54</v>
      </c>
      <c r="I144" s="512">
        <v>-1250037.1599999999</v>
      </c>
      <c r="J144" s="512">
        <v>-1378875.78</v>
      </c>
      <c r="K144" s="488">
        <v>-1584671.08</v>
      </c>
      <c r="L144" s="488">
        <v>-1506329.89</v>
      </c>
      <c r="M144" s="488">
        <v>-1400826.14</v>
      </c>
      <c r="N144" s="488">
        <v>-1593005.83</v>
      </c>
      <c r="O144" s="488">
        <v>-1540368.86</v>
      </c>
      <c r="P144" s="574">
        <f t="shared" si="44"/>
        <v>-1618565.7387500003</v>
      </c>
      <c r="Q144" s="490"/>
      <c r="R144" s="490"/>
      <c r="S144" s="496"/>
      <c r="T144" s="565">
        <f t="shared" ref="T144:T148" si="47">P144</f>
        <v>-1618565.7387500003</v>
      </c>
      <c r="U144" s="566"/>
      <c r="V144" s="566"/>
      <c r="W144" s="566"/>
      <c r="X144" s="566"/>
      <c r="Y144" s="566"/>
      <c r="Z144" s="583"/>
    </row>
    <row r="145" spans="1:26" s="16" customFormat="1" ht="12" customHeight="1">
      <c r="A145" s="584">
        <v>14400313</v>
      </c>
      <c r="B145" s="485" t="s">
        <v>1644</v>
      </c>
      <c r="C145" s="582">
        <v>-125759.34</v>
      </c>
      <c r="D145" s="582">
        <v>-1876238.66</v>
      </c>
      <c r="E145" s="582">
        <v>-1876045.07</v>
      </c>
      <c r="F145" s="582">
        <v>-145969.42000000001</v>
      </c>
      <c r="G145" s="582">
        <v>-140532.48000000001</v>
      </c>
      <c r="H145" s="582">
        <v>-138957.79999999999</v>
      </c>
      <c r="I145" s="512">
        <v>-139555.09</v>
      </c>
      <c r="J145" s="512">
        <v>-140115.54</v>
      </c>
      <c r="K145" s="488">
        <v>-139486.87</v>
      </c>
      <c r="L145" s="488">
        <v>-350626.33</v>
      </c>
      <c r="M145" s="488">
        <v>-350666.32</v>
      </c>
      <c r="N145" s="488">
        <v>-341654.05</v>
      </c>
      <c r="O145" s="488">
        <v>-16071.59</v>
      </c>
      <c r="P145" s="574">
        <f t="shared" si="44"/>
        <v>-475896.92458333331</v>
      </c>
      <c r="Q145" s="490"/>
      <c r="R145" s="490"/>
      <c r="S145" s="496"/>
      <c r="T145" s="565">
        <f t="shared" si="47"/>
        <v>-475896.92458333331</v>
      </c>
      <c r="U145" s="566"/>
      <c r="V145" s="566"/>
      <c r="W145" s="566"/>
      <c r="X145" s="566"/>
      <c r="Y145" s="566"/>
      <c r="Z145" s="583"/>
    </row>
    <row r="146" spans="1:26" s="16" customFormat="1" ht="12" customHeight="1">
      <c r="A146" s="584">
        <v>14400323</v>
      </c>
      <c r="B146" s="485" t="s">
        <v>1646</v>
      </c>
      <c r="C146" s="582">
        <v>0</v>
      </c>
      <c r="D146" s="582">
        <v>0</v>
      </c>
      <c r="E146" s="582">
        <v>0</v>
      </c>
      <c r="F146" s="582">
        <v>4771.6499999999996</v>
      </c>
      <c r="G146" s="582">
        <v>-282.92</v>
      </c>
      <c r="H146" s="582">
        <v>0</v>
      </c>
      <c r="I146" s="512">
        <v>0</v>
      </c>
      <c r="J146" s="512">
        <v>0</v>
      </c>
      <c r="K146" s="488">
        <v>0</v>
      </c>
      <c r="L146" s="488">
        <v>0</v>
      </c>
      <c r="M146" s="488">
        <v>0</v>
      </c>
      <c r="N146" s="488">
        <v>190.9</v>
      </c>
      <c r="O146" s="488">
        <v>0</v>
      </c>
      <c r="P146" s="574">
        <f t="shared" si="44"/>
        <v>389.96916666666658</v>
      </c>
      <c r="Q146" s="490"/>
      <c r="R146" s="490"/>
      <c r="S146" s="496"/>
      <c r="T146" s="565">
        <f t="shared" si="47"/>
        <v>389.96916666666658</v>
      </c>
      <c r="U146" s="566"/>
      <c r="V146" s="566"/>
      <c r="W146" s="566"/>
      <c r="X146" s="566"/>
      <c r="Y146" s="566"/>
      <c r="Z146" s="583"/>
    </row>
    <row r="147" spans="1:26" s="16" customFormat="1" ht="12" customHeight="1">
      <c r="A147" s="584">
        <v>14400343</v>
      </c>
      <c r="B147" s="485" t="s">
        <v>744</v>
      </c>
      <c r="C147" s="582">
        <v>-1724859.46</v>
      </c>
      <c r="D147" s="582">
        <v>-1718136.94</v>
      </c>
      <c r="E147" s="582">
        <v>-1739294.32</v>
      </c>
      <c r="F147" s="582">
        <v>-1546304.57</v>
      </c>
      <c r="G147" s="582">
        <v>-1605468.73</v>
      </c>
      <c r="H147" s="582">
        <v>-1651725.36</v>
      </c>
      <c r="I147" s="512">
        <v>-1624431.03</v>
      </c>
      <c r="J147" s="512">
        <v>-1660613.63</v>
      </c>
      <c r="K147" s="488">
        <v>-1679948.17</v>
      </c>
      <c r="L147" s="488">
        <v>-1724214.74</v>
      </c>
      <c r="M147" s="488">
        <v>-1682280.2</v>
      </c>
      <c r="N147" s="488">
        <v>-1682424.44</v>
      </c>
      <c r="O147" s="488">
        <v>-1675325.23</v>
      </c>
      <c r="P147" s="574">
        <f t="shared" si="44"/>
        <v>-1667911.20625</v>
      </c>
      <c r="Q147" s="490"/>
      <c r="R147" s="490"/>
      <c r="S147" s="496"/>
      <c r="T147" s="565">
        <f t="shared" si="47"/>
        <v>-1667911.20625</v>
      </c>
      <c r="U147" s="566"/>
      <c r="V147" s="566"/>
      <c r="W147" s="566"/>
      <c r="X147" s="566"/>
      <c r="Y147" s="566"/>
      <c r="Z147" s="583"/>
    </row>
    <row r="148" spans="1:26" s="16" customFormat="1" ht="12" customHeight="1">
      <c r="A148" s="584">
        <v>14400353</v>
      </c>
      <c r="B148" s="485" t="s">
        <v>1625</v>
      </c>
      <c r="C148" s="582">
        <v>-667879.29</v>
      </c>
      <c r="D148" s="582">
        <v>-649948.62</v>
      </c>
      <c r="E148" s="582">
        <v>-618186.57999999996</v>
      </c>
      <c r="F148" s="582">
        <v>-623461.19999999995</v>
      </c>
      <c r="G148" s="582">
        <v>-597216.80000000005</v>
      </c>
      <c r="H148" s="582">
        <v>-635027.53</v>
      </c>
      <c r="I148" s="512">
        <v>-614420.74</v>
      </c>
      <c r="J148" s="512">
        <v>-620783.18000000005</v>
      </c>
      <c r="K148" s="488">
        <v>-526486.04</v>
      </c>
      <c r="L148" s="488">
        <v>-598227.66</v>
      </c>
      <c r="M148" s="488">
        <v>-635455.27</v>
      </c>
      <c r="N148" s="488">
        <v>-669621.28</v>
      </c>
      <c r="O148" s="488">
        <v>-656899.77</v>
      </c>
      <c r="P148" s="574">
        <f t="shared" si="44"/>
        <v>-620935.36916666676</v>
      </c>
      <c r="Q148" s="490"/>
      <c r="R148" s="490"/>
      <c r="S148" s="496"/>
      <c r="T148" s="565">
        <f t="shared" si="47"/>
        <v>-620935.36916666676</v>
      </c>
      <c r="U148" s="566"/>
      <c r="V148" s="566"/>
      <c r="W148" s="566"/>
      <c r="X148" s="566"/>
      <c r="Y148" s="566"/>
      <c r="Z148" s="583"/>
    </row>
    <row r="149" spans="1:26" s="16" customFormat="1" ht="12" customHeight="1">
      <c r="A149" s="584">
        <v>14600000</v>
      </c>
      <c r="B149" s="485" t="s">
        <v>1292</v>
      </c>
      <c r="C149" s="582">
        <v>398250.18</v>
      </c>
      <c r="D149" s="582">
        <v>513887.43</v>
      </c>
      <c r="E149" s="582">
        <v>570029.32999999996</v>
      </c>
      <c r="F149" s="582">
        <v>459716.05</v>
      </c>
      <c r="G149" s="582">
        <v>538233.42000000004</v>
      </c>
      <c r="H149" s="582">
        <v>730619.5</v>
      </c>
      <c r="I149" s="512">
        <v>728848.73</v>
      </c>
      <c r="J149" s="512">
        <v>813627.3</v>
      </c>
      <c r="K149" s="488">
        <v>877289.17</v>
      </c>
      <c r="L149" s="488">
        <v>441003.02</v>
      </c>
      <c r="M149" s="488">
        <v>463027.16</v>
      </c>
      <c r="N149" s="488">
        <v>513393.05</v>
      </c>
      <c r="O149" s="488">
        <v>382341.64</v>
      </c>
      <c r="P149" s="574">
        <f t="shared" si="44"/>
        <v>586664.17249999999</v>
      </c>
      <c r="Q149" s="490"/>
      <c r="R149" s="490"/>
      <c r="S149" s="496" t="s">
        <v>973</v>
      </c>
      <c r="T149" s="565"/>
      <c r="U149" s="566"/>
      <c r="V149" s="566"/>
      <c r="W149" s="566">
        <f>P149</f>
        <v>586664.17249999999</v>
      </c>
      <c r="X149" s="566"/>
      <c r="Y149" s="566"/>
      <c r="Z149" s="583">
        <f>W149</f>
        <v>586664.17249999999</v>
      </c>
    </row>
    <row r="150" spans="1:26" s="16" customFormat="1" ht="12" customHeight="1">
      <c r="A150" s="584">
        <v>15100021</v>
      </c>
      <c r="B150" s="485" t="s">
        <v>1001</v>
      </c>
      <c r="C150" s="582">
        <v>3027947.51</v>
      </c>
      <c r="D150" s="582">
        <v>2566048.16</v>
      </c>
      <c r="E150" s="582">
        <v>2761524.18</v>
      </c>
      <c r="F150" s="582">
        <v>3042624.55</v>
      </c>
      <c r="G150" s="582">
        <v>3032398.21</v>
      </c>
      <c r="H150" s="582">
        <v>2678837.2400000002</v>
      </c>
      <c r="I150" s="512">
        <v>3300278.05</v>
      </c>
      <c r="J150" s="512">
        <v>4415027.99</v>
      </c>
      <c r="K150" s="488">
        <v>5286845.1900000004</v>
      </c>
      <c r="L150" s="488">
        <v>4904812.13</v>
      </c>
      <c r="M150" s="488">
        <v>4569979.46</v>
      </c>
      <c r="N150" s="488">
        <v>3313366.08</v>
      </c>
      <c r="O150" s="488">
        <v>2959985.46</v>
      </c>
      <c r="P150" s="574">
        <f t="shared" si="44"/>
        <v>3572142.3104166668</v>
      </c>
      <c r="Q150" s="490"/>
      <c r="R150" s="490"/>
      <c r="S150" s="496"/>
      <c r="T150" s="565">
        <f t="shared" ref="T150:T156" si="48">P150</f>
        <v>3572142.3104166668</v>
      </c>
      <c r="U150" s="566"/>
      <c r="V150" s="566"/>
      <c r="W150" s="566"/>
      <c r="X150" s="566"/>
      <c r="Y150" s="566"/>
      <c r="Z150" s="583"/>
    </row>
    <row r="151" spans="1:26" s="16" customFormat="1" ht="12" customHeight="1">
      <c r="A151" s="584">
        <v>15100031</v>
      </c>
      <c r="B151" s="485" t="s">
        <v>1002</v>
      </c>
      <c r="C151" s="582">
        <v>3106037.69</v>
      </c>
      <c r="D151" s="582">
        <v>3144737.14</v>
      </c>
      <c r="E151" s="582">
        <v>2983015.68</v>
      </c>
      <c r="F151" s="582">
        <v>3226046.86</v>
      </c>
      <c r="G151" s="582">
        <v>2675847.08</v>
      </c>
      <c r="H151" s="582">
        <v>2756193.6</v>
      </c>
      <c r="I151" s="512">
        <v>3077775.2</v>
      </c>
      <c r="J151" s="512">
        <v>3259820.5</v>
      </c>
      <c r="K151" s="488">
        <v>5805124.7300000004</v>
      </c>
      <c r="L151" s="488">
        <v>3996811.2</v>
      </c>
      <c r="M151" s="488">
        <v>4819831.9400000004</v>
      </c>
      <c r="N151" s="488">
        <v>4509920.46</v>
      </c>
      <c r="O151" s="488">
        <v>3915677.25</v>
      </c>
      <c r="P151" s="574">
        <f t="shared" si="44"/>
        <v>3647165.1549999998</v>
      </c>
      <c r="Q151" s="490"/>
      <c r="R151" s="490"/>
      <c r="S151" s="496"/>
      <c r="T151" s="565">
        <f t="shared" si="48"/>
        <v>3647165.1549999998</v>
      </c>
      <c r="U151" s="566"/>
      <c r="V151" s="566"/>
      <c r="W151" s="566"/>
      <c r="X151" s="566"/>
      <c r="Y151" s="566"/>
      <c r="Z151" s="583"/>
    </row>
    <row r="152" spans="1:26" s="16" customFormat="1" ht="12" customHeight="1">
      <c r="A152" s="584">
        <v>15100041</v>
      </c>
      <c r="B152" s="485" t="s">
        <v>408</v>
      </c>
      <c r="C152" s="582">
        <v>277117.93</v>
      </c>
      <c r="D152" s="582">
        <v>252536.93</v>
      </c>
      <c r="E152" s="582">
        <v>284058.93</v>
      </c>
      <c r="F152" s="582">
        <v>245240.93</v>
      </c>
      <c r="G152" s="582">
        <v>252874.93</v>
      </c>
      <c r="H152" s="582">
        <v>231541.93</v>
      </c>
      <c r="I152" s="512">
        <v>267731.93</v>
      </c>
      <c r="J152" s="512">
        <v>245935.93</v>
      </c>
      <c r="K152" s="488">
        <v>213977.93</v>
      </c>
      <c r="L152" s="488">
        <v>157106.93</v>
      </c>
      <c r="M152" s="488">
        <v>212271.93</v>
      </c>
      <c r="N152" s="488">
        <v>215026.13</v>
      </c>
      <c r="O152" s="488">
        <v>256529.03</v>
      </c>
      <c r="P152" s="574">
        <f t="shared" si="44"/>
        <v>237093.99249999996</v>
      </c>
      <c r="Q152" s="490"/>
      <c r="R152" s="490"/>
      <c r="S152" s="496"/>
      <c r="T152" s="565">
        <f t="shared" si="48"/>
        <v>237093.99249999996</v>
      </c>
      <c r="U152" s="566"/>
      <c r="V152" s="566"/>
      <c r="W152" s="566"/>
      <c r="X152" s="566"/>
      <c r="Y152" s="566"/>
      <c r="Z152" s="583"/>
    </row>
    <row r="153" spans="1:26" s="16" customFormat="1" ht="12" customHeight="1">
      <c r="A153" s="584">
        <v>15100061</v>
      </c>
      <c r="B153" s="485" t="s">
        <v>462</v>
      </c>
      <c r="C153" s="582">
        <v>36490.33</v>
      </c>
      <c r="D153" s="582">
        <v>45674.81</v>
      </c>
      <c r="E153" s="582">
        <v>36020.51</v>
      </c>
      <c r="F153" s="582">
        <v>35455.07</v>
      </c>
      <c r="G153" s="582">
        <v>32704.75</v>
      </c>
      <c r="H153" s="582">
        <v>24284.87</v>
      </c>
      <c r="I153" s="512">
        <v>24284.87</v>
      </c>
      <c r="J153" s="512">
        <v>24069.59</v>
      </c>
      <c r="K153" s="488">
        <v>22029.03</v>
      </c>
      <c r="L153" s="488">
        <v>22029.03</v>
      </c>
      <c r="M153" s="488">
        <v>22029.03</v>
      </c>
      <c r="N153" s="488">
        <v>22029.03</v>
      </c>
      <c r="O153" s="488">
        <v>15647.02</v>
      </c>
      <c r="P153" s="574">
        <f t="shared" si="44"/>
        <v>28056.605416666673</v>
      </c>
      <c r="Q153" s="490"/>
      <c r="R153" s="490"/>
      <c r="S153" s="496"/>
      <c r="T153" s="565">
        <f t="shared" si="48"/>
        <v>28056.605416666673</v>
      </c>
      <c r="U153" s="566"/>
      <c r="V153" s="566"/>
      <c r="W153" s="566"/>
      <c r="X153" s="566"/>
      <c r="Y153" s="566"/>
      <c r="Z153" s="583"/>
    </row>
    <row r="154" spans="1:26" s="16" customFormat="1" ht="12" customHeight="1">
      <c r="A154" s="584">
        <v>15100081</v>
      </c>
      <c r="B154" s="485" t="s">
        <v>55</v>
      </c>
      <c r="C154" s="582">
        <v>1546517.23</v>
      </c>
      <c r="D154" s="582">
        <v>1538235.79</v>
      </c>
      <c r="E154" s="582">
        <v>1590744.55</v>
      </c>
      <c r="F154" s="582">
        <v>1553818.87</v>
      </c>
      <c r="G154" s="582">
        <v>1549109.44</v>
      </c>
      <c r="H154" s="582">
        <v>1526649.89</v>
      </c>
      <c r="I154" s="512">
        <v>1526599.83</v>
      </c>
      <c r="J154" s="512">
        <v>1524021.41</v>
      </c>
      <c r="K154" s="488">
        <v>1524021.41</v>
      </c>
      <c r="L154" s="488">
        <v>1524021.41</v>
      </c>
      <c r="M154" s="488">
        <v>1517615.45</v>
      </c>
      <c r="N154" s="488">
        <v>1515451.56</v>
      </c>
      <c r="O154" s="488">
        <v>1511539.67</v>
      </c>
      <c r="P154" s="574">
        <f t="shared" si="44"/>
        <v>1534943.1716666666</v>
      </c>
      <c r="Q154" s="490"/>
      <c r="R154" s="490"/>
      <c r="S154" s="496"/>
      <c r="T154" s="565">
        <f t="shared" si="48"/>
        <v>1534943.1716666666</v>
      </c>
      <c r="U154" s="566"/>
      <c r="V154" s="566"/>
      <c r="W154" s="566"/>
      <c r="X154" s="566"/>
      <c r="Y154" s="566"/>
      <c r="Z154" s="583"/>
    </row>
    <row r="155" spans="1:26" s="16" customFormat="1" ht="12" customHeight="1">
      <c r="A155" s="584">
        <v>15100091</v>
      </c>
      <c r="B155" s="485" t="s">
        <v>56</v>
      </c>
      <c r="C155" s="582">
        <v>1780368.16</v>
      </c>
      <c r="D155" s="582">
        <v>1780368.16</v>
      </c>
      <c r="E155" s="582">
        <v>1780053.06</v>
      </c>
      <c r="F155" s="582">
        <v>1780020.86</v>
      </c>
      <c r="G155" s="582">
        <v>1779873.66</v>
      </c>
      <c r="H155" s="582">
        <v>1779873.66</v>
      </c>
      <c r="I155" s="512">
        <v>1779873.66</v>
      </c>
      <c r="J155" s="512">
        <v>1779873.66</v>
      </c>
      <c r="K155" s="488">
        <v>1779873.66</v>
      </c>
      <c r="L155" s="488">
        <v>1779873.66</v>
      </c>
      <c r="M155" s="488">
        <v>1779873.66</v>
      </c>
      <c r="N155" s="488">
        <v>1779873.66</v>
      </c>
      <c r="O155" s="488">
        <v>1779873.66</v>
      </c>
      <c r="P155" s="574">
        <f t="shared" si="44"/>
        <v>1779962.6891666667</v>
      </c>
      <c r="Q155" s="490"/>
      <c r="R155" s="490"/>
      <c r="S155" s="496"/>
      <c r="T155" s="565">
        <f t="shared" si="48"/>
        <v>1779962.6891666667</v>
      </c>
      <c r="U155" s="566"/>
      <c r="V155" s="566"/>
      <c r="W155" s="566"/>
      <c r="X155" s="566"/>
      <c r="Y155" s="566"/>
      <c r="Z155" s="583"/>
    </row>
    <row r="156" spans="1:26" s="16" customFormat="1" ht="12" customHeight="1">
      <c r="A156" s="584">
        <v>15100101</v>
      </c>
      <c r="B156" s="485" t="s">
        <v>1023</v>
      </c>
      <c r="C156" s="582">
        <v>4583257.29</v>
      </c>
      <c r="D156" s="582">
        <v>4583257.29</v>
      </c>
      <c r="E156" s="582">
        <v>4504183.8600000003</v>
      </c>
      <c r="F156" s="582">
        <v>4484646.12</v>
      </c>
      <c r="G156" s="582">
        <v>4446725.91</v>
      </c>
      <c r="H156" s="582">
        <v>4342175.43</v>
      </c>
      <c r="I156" s="512">
        <v>4320236.93</v>
      </c>
      <c r="J156" s="512">
        <v>4320236.93</v>
      </c>
      <c r="K156" s="488">
        <v>4320236.93</v>
      </c>
      <c r="L156" s="488">
        <v>4320236.93</v>
      </c>
      <c r="M156" s="488">
        <v>4320236.93</v>
      </c>
      <c r="N156" s="488">
        <v>4320236.93</v>
      </c>
      <c r="O156" s="488">
        <v>4320236.93</v>
      </c>
      <c r="P156" s="574">
        <f t="shared" si="44"/>
        <v>4394513.1083333334</v>
      </c>
      <c r="Q156" s="490"/>
      <c r="R156" s="490"/>
      <c r="S156" s="496"/>
      <c r="T156" s="565">
        <f t="shared" si="48"/>
        <v>4394513.1083333334</v>
      </c>
      <c r="U156" s="566"/>
      <c r="V156" s="566"/>
      <c r="W156" s="566"/>
      <c r="X156" s="566"/>
      <c r="Y156" s="566"/>
      <c r="Z156" s="583"/>
    </row>
    <row r="157" spans="1:26" s="16" customFormat="1" ht="12" customHeight="1">
      <c r="A157" s="584">
        <v>15100122</v>
      </c>
      <c r="B157" s="485" t="s">
        <v>217</v>
      </c>
      <c r="C157" s="582">
        <v>296599.96000000002</v>
      </c>
      <c r="D157" s="582">
        <v>296599.96000000002</v>
      </c>
      <c r="E157" s="582">
        <v>296599.96000000002</v>
      </c>
      <c r="F157" s="582">
        <v>296599.96000000002</v>
      </c>
      <c r="G157" s="582">
        <v>296599.96000000002</v>
      </c>
      <c r="H157" s="582">
        <v>296599.96000000002</v>
      </c>
      <c r="I157" s="512">
        <v>296599.96000000002</v>
      </c>
      <c r="J157" s="512">
        <v>296599.96000000002</v>
      </c>
      <c r="K157" s="488">
        <v>296599.96000000002</v>
      </c>
      <c r="L157" s="488">
        <v>296599.96000000002</v>
      </c>
      <c r="M157" s="488">
        <v>296599.96000000002</v>
      </c>
      <c r="N157" s="488">
        <v>296344.58</v>
      </c>
      <c r="O157" s="488">
        <v>296344.58</v>
      </c>
      <c r="P157" s="574">
        <f t="shared" ref="P157:P182" si="49">(C157+O157+SUM(D157:N157)*2)/24</f>
        <v>296568.03750000003</v>
      </c>
      <c r="Q157" s="490"/>
      <c r="R157" s="490"/>
      <c r="S157" s="496"/>
      <c r="T157" s="565">
        <f t="shared" ref="T157" si="50">P157</f>
        <v>296568.03750000003</v>
      </c>
      <c r="U157" s="566"/>
      <c r="V157" s="566"/>
      <c r="W157" s="566"/>
      <c r="X157" s="566"/>
      <c r="Y157" s="566"/>
      <c r="Z157" s="583"/>
    </row>
    <row r="158" spans="1:26" s="16" customFormat="1" ht="12" customHeight="1">
      <c r="A158" s="584">
        <v>15100181</v>
      </c>
      <c r="B158" s="485" t="s">
        <v>753</v>
      </c>
      <c r="C158" s="582">
        <v>59321.11</v>
      </c>
      <c r="D158" s="582">
        <v>100478.11</v>
      </c>
      <c r="E158" s="582">
        <v>71616.11</v>
      </c>
      <c r="F158" s="582">
        <v>75520.11</v>
      </c>
      <c r="G158" s="582">
        <v>92172.11</v>
      </c>
      <c r="H158" s="582">
        <v>56367.11</v>
      </c>
      <c r="I158" s="512">
        <v>75568.11</v>
      </c>
      <c r="J158" s="512">
        <v>79161.11</v>
      </c>
      <c r="K158" s="488">
        <v>131670.10999999999</v>
      </c>
      <c r="L158" s="488">
        <v>54702.11</v>
      </c>
      <c r="M158" s="488">
        <v>73467.11</v>
      </c>
      <c r="N158" s="488">
        <v>57227.23</v>
      </c>
      <c r="O158" s="488">
        <v>73516.11</v>
      </c>
      <c r="P158" s="574">
        <f t="shared" si="49"/>
        <v>77863.994999999995</v>
      </c>
      <c r="Q158" s="490"/>
      <c r="R158" s="490"/>
      <c r="S158" s="496"/>
      <c r="T158" s="565">
        <f t="shared" ref="T158" si="51">P158</f>
        <v>77863.994999999995</v>
      </c>
      <c r="U158" s="566"/>
      <c r="V158" s="566"/>
      <c r="W158" s="566"/>
      <c r="X158" s="566"/>
      <c r="Y158" s="566"/>
      <c r="Z158" s="583"/>
    </row>
    <row r="159" spans="1:26" s="16" customFormat="1" ht="12" customHeight="1">
      <c r="A159" s="584">
        <v>15100211</v>
      </c>
      <c r="B159" s="485" t="s">
        <v>63</v>
      </c>
      <c r="C159" s="582">
        <v>29080.98</v>
      </c>
      <c r="D159" s="582">
        <v>119209.68</v>
      </c>
      <c r="E159" s="582">
        <v>-324324.84999999998</v>
      </c>
      <c r="F159" s="582">
        <v>-15835.69</v>
      </c>
      <c r="G159" s="582">
        <v>145219.95000000001</v>
      </c>
      <c r="H159" s="582">
        <v>-24015.26</v>
      </c>
      <c r="I159" s="512">
        <v>-124292.4</v>
      </c>
      <c r="J159" s="512">
        <v>-45999.51</v>
      </c>
      <c r="K159" s="488">
        <v>-92958.8</v>
      </c>
      <c r="L159" s="488">
        <v>-10873.81</v>
      </c>
      <c r="M159" s="488">
        <v>-12074.87</v>
      </c>
      <c r="N159" s="488">
        <v>52667.29</v>
      </c>
      <c r="O159" s="488">
        <v>-34530.199999999997</v>
      </c>
      <c r="P159" s="574">
        <f t="shared" si="49"/>
        <v>-28000.239999999994</v>
      </c>
      <c r="Q159" s="490"/>
      <c r="R159" s="490"/>
      <c r="S159" s="496"/>
      <c r="T159" s="565">
        <f t="shared" ref="T159:T160" si="52">P159</f>
        <v>-28000.239999999994</v>
      </c>
      <c r="U159" s="566"/>
      <c r="V159" s="566"/>
      <c r="W159" s="566"/>
      <c r="X159" s="566"/>
      <c r="Y159" s="566"/>
      <c r="Z159" s="583"/>
    </row>
    <row r="160" spans="1:26" s="16" customFormat="1" ht="12" customHeight="1">
      <c r="A160" s="584">
        <v>15100221</v>
      </c>
      <c r="B160" s="485" t="s">
        <v>728</v>
      </c>
      <c r="C160" s="582">
        <v>1780922.53</v>
      </c>
      <c r="D160" s="582">
        <v>1577812.36</v>
      </c>
      <c r="E160" s="582">
        <v>859664.08</v>
      </c>
      <c r="F160" s="582">
        <v>681456.58</v>
      </c>
      <c r="G160" s="582">
        <v>1346118.86</v>
      </c>
      <c r="H160" s="582">
        <v>683101.08</v>
      </c>
      <c r="I160" s="512">
        <v>369870.12</v>
      </c>
      <c r="J160" s="512">
        <v>239661.34</v>
      </c>
      <c r="K160" s="488">
        <v>350388.41</v>
      </c>
      <c r="L160" s="488">
        <v>275234.95</v>
      </c>
      <c r="M160" s="488">
        <v>810219.15</v>
      </c>
      <c r="N160" s="488">
        <v>1140498.52</v>
      </c>
      <c r="O160" s="488">
        <v>1503420.54</v>
      </c>
      <c r="P160" s="574">
        <f t="shared" si="49"/>
        <v>831349.74875000014</v>
      </c>
      <c r="Q160" s="490"/>
      <c r="R160" s="490"/>
      <c r="S160" s="496"/>
      <c r="T160" s="565">
        <f t="shared" si="52"/>
        <v>831349.74875000014</v>
      </c>
      <c r="U160" s="566"/>
      <c r="V160" s="566"/>
      <c r="W160" s="566"/>
      <c r="X160" s="566"/>
      <c r="Y160" s="566"/>
      <c r="Z160" s="583"/>
    </row>
    <row r="161" spans="1:26" s="16" customFormat="1" ht="12" customHeight="1">
      <c r="A161" s="584">
        <v>15100271</v>
      </c>
      <c r="B161" s="485" t="s">
        <v>1535</v>
      </c>
      <c r="C161" s="582">
        <v>2766925.81</v>
      </c>
      <c r="D161" s="582">
        <v>2765952.67</v>
      </c>
      <c r="E161" s="582">
        <v>2809420.71</v>
      </c>
      <c r="F161" s="582">
        <v>2809287.46</v>
      </c>
      <c r="G161" s="582">
        <v>2807044.96</v>
      </c>
      <c r="H161" s="582">
        <v>2796687.21</v>
      </c>
      <c r="I161" s="512">
        <v>2796687.21</v>
      </c>
      <c r="J161" s="512">
        <v>2796687.21</v>
      </c>
      <c r="K161" s="488">
        <v>2796687.21</v>
      </c>
      <c r="L161" s="488">
        <v>2795461.96</v>
      </c>
      <c r="M161" s="488">
        <v>2792065.71</v>
      </c>
      <c r="N161" s="488">
        <v>2790804.33</v>
      </c>
      <c r="O161" s="488">
        <v>2790369.75</v>
      </c>
      <c r="P161" s="574">
        <f t="shared" si="49"/>
        <v>2794619.5350000006</v>
      </c>
      <c r="Q161" s="490"/>
      <c r="R161" s="490"/>
      <c r="S161" s="496"/>
      <c r="T161" s="565">
        <f t="shared" ref="T161" si="53">P161</f>
        <v>2794619.5350000006</v>
      </c>
      <c r="U161" s="566"/>
      <c r="V161" s="566"/>
      <c r="W161" s="566"/>
      <c r="X161" s="566"/>
      <c r="Y161" s="566"/>
      <c r="Z161" s="583"/>
    </row>
    <row r="162" spans="1:26" s="16" customFormat="1" ht="12" customHeight="1">
      <c r="A162" s="593">
        <v>15100291</v>
      </c>
      <c r="B162" s="485" t="s">
        <v>2148</v>
      </c>
      <c r="C162" s="582"/>
      <c r="D162" s="582"/>
      <c r="E162" s="582">
        <v>392738.52</v>
      </c>
      <c r="F162" s="582">
        <v>392523.81</v>
      </c>
      <c r="G162" s="582">
        <v>392523.81</v>
      </c>
      <c r="H162" s="582">
        <v>392523.81</v>
      </c>
      <c r="I162" s="512">
        <v>392523.81</v>
      </c>
      <c r="J162" s="512">
        <v>392523.81</v>
      </c>
      <c r="K162" s="488">
        <v>392523.81</v>
      </c>
      <c r="L162" s="488">
        <v>392523.81</v>
      </c>
      <c r="M162" s="488">
        <v>392523.81</v>
      </c>
      <c r="N162" s="488">
        <v>392523.81</v>
      </c>
      <c r="O162" s="488">
        <v>392523.81</v>
      </c>
      <c r="P162" s="574">
        <f t="shared" si="49"/>
        <v>343476.22625000001</v>
      </c>
      <c r="Q162" s="490"/>
      <c r="R162" s="490"/>
      <c r="S162" s="496"/>
      <c r="T162" s="565">
        <f t="shared" ref="T162" si="54">P162</f>
        <v>343476.22625000001</v>
      </c>
      <c r="U162" s="566"/>
      <c r="V162" s="566"/>
      <c r="W162" s="566"/>
      <c r="X162" s="566"/>
      <c r="Y162" s="566"/>
      <c r="Z162" s="583"/>
    </row>
    <row r="163" spans="1:26" s="16" customFormat="1" ht="12" customHeight="1">
      <c r="A163" s="584">
        <v>15111001</v>
      </c>
      <c r="B163" s="485" t="s">
        <v>696</v>
      </c>
      <c r="C163" s="582">
        <v>248086.12</v>
      </c>
      <c r="D163" s="582">
        <v>248086.12</v>
      </c>
      <c r="E163" s="582">
        <v>246685.56</v>
      </c>
      <c r="F163" s="582">
        <v>245299</v>
      </c>
      <c r="G163" s="582">
        <v>243906.84</v>
      </c>
      <c r="H163" s="582">
        <v>243379.32</v>
      </c>
      <c r="I163" s="512">
        <v>243379.32</v>
      </c>
      <c r="J163" s="512">
        <v>243379.32</v>
      </c>
      <c r="K163" s="488">
        <v>242754.92</v>
      </c>
      <c r="L163" s="488">
        <v>242642.92</v>
      </c>
      <c r="M163" s="488">
        <v>242642.92</v>
      </c>
      <c r="N163" s="488">
        <v>242642.92</v>
      </c>
      <c r="O163" s="488">
        <v>242642.92</v>
      </c>
      <c r="P163" s="574">
        <f t="shared" si="49"/>
        <v>244180.30666666664</v>
      </c>
      <c r="Q163" s="490"/>
      <c r="R163" s="490"/>
      <c r="S163" s="496"/>
      <c r="T163" s="565">
        <f t="shared" ref="T163" si="55">P163</f>
        <v>244180.30666666664</v>
      </c>
      <c r="U163" s="566"/>
      <c r="V163" s="566"/>
      <c r="W163" s="566"/>
      <c r="X163" s="566"/>
      <c r="Y163" s="566"/>
      <c r="Z163" s="583"/>
    </row>
    <row r="164" spans="1:26" s="16" customFormat="1" ht="12" customHeight="1">
      <c r="A164" s="584">
        <v>15400023</v>
      </c>
      <c r="B164" s="485" t="s">
        <v>897</v>
      </c>
      <c r="C164" s="582">
        <v>9657425.1300000008</v>
      </c>
      <c r="D164" s="582">
        <v>10671189.449999999</v>
      </c>
      <c r="E164" s="582">
        <v>10449816.41</v>
      </c>
      <c r="F164" s="582">
        <v>10435458.68</v>
      </c>
      <c r="G164" s="582">
        <v>10075853.609999999</v>
      </c>
      <c r="H164" s="582">
        <v>10473356.949999999</v>
      </c>
      <c r="I164" s="512">
        <v>10903734.16</v>
      </c>
      <c r="J164" s="512">
        <v>10208895.84</v>
      </c>
      <c r="K164" s="488">
        <v>10648854.279999999</v>
      </c>
      <c r="L164" s="488">
        <v>11285148.9</v>
      </c>
      <c r="M164" s="488">
        <v>10994059.810000001</v>
      </c>
      <c r="N164" s="488">
        <v>11551673.529999999</v>
      </c>
      <c r="O164" s="488">
        <v>11336141.960000001</v>
      </c>
      <c r="P164" s="574">
        <f t="shared" si="49"/>
        <v>10682902.097083334</v>
      </c>
      <c r="Q164" s="490"/>
      <c r="R164" s="490"/>
      <c r="S164" s="496"/>
      <c r="T164" s="565">
        <f t="shared" ref="T164:T168" si="56">P164</f>
        <v>10682902.097083334</v>
      </c>
      <c r="U164" s="566"/>
      <c r="V164" s="566"/>
      <c r="W164" s="566"/>
      <c r="X164" s="566"/>
      <c r="Y164" s="566"/>
      <c r="Z164" s="583"/>
    </row>
    <row r="165" spans="1:26" s="16" customFormat="1" ht="12" customHeight="1">
      <c r="A165" s="584">
        <v>15400031</v>
      </c>
      <c r="B165" s="485" t="s">
        <v>600</v>
      </c>
      <c r="C165" s="582">
        <v>5696969.54</v>
      </c>
      <c r="D165" s="582">
        <v>5720065.54</v>
      </c>
      <c r="E165" s="582">
        <v>5694373.54</v>
      </c>
      <c r="F165" s="582">
        <v>5713362.54</v>
      </c>
      <c r="G165" s="582">
        <v>5739402.54</v>
      </c>
      <c r="H165" s="582">
        <v>5798814.54</v>
      </c>
      <c r="I165" s="512">
        <v>5777798.54</v>
      </c>
      <c r="J165" s="512">
        <v>5925667.54</v>
      </c>
      <c r="K165" s="488">
        <v>5758062.54</v>
      </c>
      <c r="L165" s="488">
        <v>5890975.54</v>
      </c>
      <c r="M165" s="488">
        <v>5957928.54</v>
      </c>
      <c r="N165" s="488">
        <v>6006375.46</v>
      </c>
      <c r="O165" s="488">
        <v>5952793.04</v>
      </c>
      <c r="P165" s="574">
        <f t="shared" si="49"/>
        <v>5817309.0125000002</v>
      </c>
      <c r="Q165" s="490"/>
      <c r="R165" s="490"/>
      <c r="S165" s="496"/>
      <c r="T165" s="565">
        <f t="shared" si="56"/>
        <v>5817309.0125000002</v>
      </c>
      <c r="U165" s="566"/>
      <c r="V165" s="566"/>
      <c r="W165" s="566"/>
      <c r="X165" s="566"/>
      <c r="Y165" s="566"/>
      <c r="Z165" s="583"/>
    </row>
    <row r="166" spans="1:26" s="16" customFormat="1" ht="12" customHeight="1">
      <c r="A166" s="584">
        <v>15400033</v>
      </c>
      <c r="B166" s="485" t="s">
        <v>1293</v>
      </c>
      <c r="C166" s="582">
        <v>-9658254.0700000003</v>
      </c>
      <c r="D166" s="582">
        <v>-10671189.449999999</v>
      </c>
      <c r="E166" s="582">
        <v>-10449816.41</v>
      </c>
      <c r="F166" s="582">
        <v>-10435530.289999999</v>
      </c>
      <c r="G166" s="582">
        <v>-10075925.220000001</v>
      </c>
      <c r="H166" s="582">
        <v>-10473356.949999999</v>
      </c>
      <c r="I166" s="512">
        <v>-10903949.779999999</v>
      </c>
      <c r="J166" s="512">
        <v>-10209052.689999999</v>
      </c>
      <c r="K166" s="488">
        <v>-10642949.439999999</v>
      </c>
      <c r="L166" s="488">
        <v>-11285345.67</v>
      </c>
      <c r="M166" s="488">
        <v>-10994187.609999999</v>
      </c>
      <c r="N166" s="488">
        <v>-11551721.35</v>
      </c>
      <c r="O166" s="488">
        <v>-11336169.33</v>
      </c>
      <c r="P166" s="574">
        <f t="shared" si="49"/>
        <v>-10682519.713333333</v>
      </c>
      <c r="Q166" s="490"/>
      <c r="R166" s="490"/>
      <c r="S166" s="496"/>
      <c r="T166" s="565">
        <f t="shared" si="56"/>
        <v>-10682519.713333333</v>
      </c>
      <c r="U166" s="566"/>
      <c r="V166" s="566"/>
      <c r="W166" s="566"/>
      <c r="X166" s="566"/>
      <c r="Y166" s="566"/>
      <c r="Z166" s="583"/>
    </row>
    <row r="167" spans="1:26" s="16" customFormat="1" ht="12" customHeight="1">
      <c r="A167" s="584">
        <v>15400041</v>
      </c>
      <c r="B167" s="485" t="s">
        <v>470</v>
      </c>
      <c r="C167" s="582">
        <v>4272747.03</v>
      </c>
      <c r="D167" s="582">
        <v>4290068.03</v>
      </c>
      <c r="E167" s="582">
        <v>4270800.03</v>
      </c>
      <c r="F167" s="582">
        <v>4285041.03</v>
      </c>
      <c r="G167" s="582">
        <v>4304571.03</v>
      </c>
      <c r="H167" s="582">
        <v>4349131.03</v>
      </c>
      <c r="I167" s="512">
        <v>4333369.03</v>
      </c>
      <c r="J167" s="512">
        <v>4444272.03</v>
      </c>
      <c r="K167" s="488">
        <v>4318569.03</v>
      </c>
      <c r="L167" s="488">
        <v>4418254.03</v>
      </c>
      <c r="M167" s="488">
        <v>4468442.03</v>
      </c>
      <c r="N167" s="488">
        <v>4504779.1500000004</v>
      </c>
      <c r="O167" s="488">
        <v>4464592.57</v>
      </c>
      <c r="P167" s="574">
        <f t="shared" si="49"/>
        <v>4362997.1875</v>
      </c>
      <c r="Q167" s="490"/>
      <c r="R167" s="490"/>
      <c r="S167" s="496"/>
      <c r="T167" s="565">
        <f t="shared" si="56"/>
        <v>4362997.1875</v>
      </c>
      <c r="U167" s="566"/>
      <c r="V167" s="566"/>
      <c r="W167" s="566"/>
      <c r="X167" s="566"/>
      <c r="Y167" s="566"/>
      <c r="Z167" s="583"/>
    </row>
    <row r="168" spans="1:26" s="16" customFormat="1" ht="12" customHeight="1">
      <c r="A168" s="584">
        <v>15400061</v>
      </c>
      <c r="B168" s="485" t="s">
        <v>10</v>
      </c>
      <c r="C168" s="582">
        <v>19669704.18</v>
      </c>
      <c r="D168" s="582">
        <v>18588583.510000002</v>
      </c>
      <c r="E168" s="582">
        <v>18148135.329999998</v>
      </c>
      <c r="F168" s="582">
        <v>18201752.949999999</v>
      </c>
      <c r="G168" s="582">
        <v>19151527.120000001</v>
      </c>
      <c r="H168" s="582">
        <v>19351678.98</v>
      </c>
      <c r="I168" s="512">
        <v>19842723.010000002</v>
      </c>
      <c r="J168" s="512">
        <v>20447675.75</v>
      </c>
      <c r="K168" s="488">
        <v>18964261.010000002</v>
      </c>
      <c r="L168" s="488">
        <v>16868308.75</v>
      </c>
      <c r="M168" s="488">
        <v>16859994.289999999</v>
      </c>
      <c r="N168" s="488">
        <v>28062756.050000001</v>
      </c>
      <c r="O168" s="488">
        <v>27353815.210000001</v>
      </c>
      <c r="P168" s="574">
        <f t="shared" si="49"/>
        <v>19833263.037083335</v>
      </c>
      <c r="Q168" s="490"/>
      <c r="R168" s="490"/>
      <c r="S168" s="496"/>
      <c r="T168" s="565">
        <f t="shared" si="56"/>
        <v>19833263.037083335</v>
      </c>
      <c r="U168" s="566"/>
      <c r="V168" s="566"/>
      <c r="W168" s="566"/>
      <c r="X168" s="566"/>
      <c r="Y168" s="566"/>
      <c r="Z168" s="583"/>
    </row>
    <row r="169" spans="1:26" s="16" customFormat="1" ht="12" customHeight="1">
      <c r="A169" s="584">
        <v>15400101</v>
      </c>
      <c r="B169" s="485" t="s">
        <v>287</v>
      </c>
      <c r="C169" s="582">
        <v>35628006.490000002</v>
      </c>
      <c r="D169" s="582">
        <v>34932676.450000003</v>
      </c>
      <c r="E169" s="582">
        <v>35474218.899999999</v>
      </c>
      <c r="F169" s="582">
        <v>28601462.100000001</v>
      </c>
      <c r="G169" s="582">
        <v>28297723.140000001</v>
      </c>
      <c r="H169" s="582">
        <v>28001307.010000002</v>
      </c>
      <c r="I169" s="512">
        <v>27821794.170000002</v>
      </c>
      <c r="J169" s="512">
        <v>28286992.120000001</v>
      </c>
      <c r="K169" s="488">
        <v>27508884.859999999</v>
      </c>
      <c r="L169" s="488">
        <v>26935767.82</v>
      </c>
      <c r="M169" s="488">
        <v>27480060.539999999</v>
      </c>
      <c r="N169" s="488">
        <v>30598624.57</v>
      </c>
      <c r="O169" s="488">
        <v>29434086.620000001</v>
      </c>
      <c r="P169" s="574">
        <f t="shared" si="49"/>
        <v>29705879.852916669</v>
      </c>
      <c r="Q169" s="490"/>
      <c r="R169" s="490"/>
      <c r="S169" s="496"/>
      <c r="T169" s="565">
        <f t="shared" ref="T169:T171" si="57">P169</f>
        <v>29705879.852916669</v>
      </c>
      <c r="U169" s="566"/>
      <c r="V169" s="566"/>
      <c r="W169" s="566"/>
      <c r="X169" s="566"/>
      <c r="Y169" s="566"/>
      <c r="Z169" s="583"/>
    </row>
    <row r="170" spans="1:26" s="16" customFormat="1" ht="12" customHeight="1">
      <c r="A170" s="584">
        <v>15400102</v>
      </c>
      <c r="B170" s="485" t="s">
        <v>288</v>
      </c>
      <c r="C170" s="582">
        <v>6359475.3200000003</v>
      </c>
      <c r="D170" s="582">
        <v>6354088.6699999999</v>
      </c>
      <c r="E170" s="582">
        <v>6173634.5999999996</v>
      </c>
      <c r="F170" s="582">
        <v>6043186.9800000004</v>
      </c>
      <c r="G170" s="582">
        <v>5850433.6799999997</v>
      </c>
      <c r="H170" s="582">
        <v>5700053.1399999997</v>
      </c>
      <c r="I170" s="512">
        <v>5765262.0599999996</v>
      </c>
      <c r="J170" s="512">
        <v>5584325.8200000003</v>
      </c>
      <c r="K170" s="488">
        <v>5466156.9299999997</v>
      </c>
      <c r="L170" s="488">
        <v>5928864.4800000004</v>
      </c>
      <c r="M170" s="488">
        <v>5999293.8499999996</v>
      </c>
      <c r="N170" s="488">
        <v>5795716.25</v>
      </c>
      <c r="O170" s="488">
        <v>5646393.0700000003</v>
      </c>
      <c r="P170" s="574">
        <f t="shared" si="49"/>
        <v>5888662.5545833334</v>
      </c>
      <c r="Q170" s="490"/>
      <c r="R170" s="490"/>
      <c r="S170" s="496"/>
      <c r="T170" s="565">
        <f t="shared" si="57"/>
        <v>5888662.5545833334</v>
      </c>
      <c r="U170" s="566"/>
      <c r="V170" s="566"/>
      <c r="W170" s="566"/>
      <c r="X170" s="566"/>
      <c r="Y170" s="566"/>
      <c r="Z170" s="583"/>
    </row>
    <row r="171" spans="1:26" s="16" customFormat="1" ht="12" customHeight="1">
      <c r="A171" s="584">
        <v>15400103</v>
      </c>
      <c r="B171" s="485" t="s">
        <v>638</v>
      </c>
      <c r="C171" s="582">
        <v>4970338.99</v>
      </c>
      <c r="D171" s="582">
        <v>4958438.9400000004</v>
      </c>
      <c r="E171" s="582">
        <v>5343192.9400000004</v>
      </c>
      <c r="F171" s="582">
        <v>8355459.3300000001</v>
      </c>
      <c r="G171" s="582">
        <v>8094955.4000000004</v>
      </c>
      <c r="H171" s="582">
        <v>12823602.09</v>
      </c>
      <c r="I171" s="512">
        <v>29186181.379999999</v>
      </c>
      <c r="J171" s="512">
        <v>29566053.010000002</v>
      </c>
      <c r="K171" s="488">
        <v>29907904.82</v>
      </c>
      <c r="L171" s="488">
        <v>29780862.489999998</v>
      </c>
      <c r="M171" s="488">
        <v>29765822.489999998</v>
      </c>
      <c r="N171" s="488">
        <v>27956199.989999998</v>
      </c>
      <c r="O171" s="488">
        <v>27274882.510000002</v>
      </c>
      <c r="P171" s="574">
        <f t="shared" si="49"/>
        <v>19321773.635833334</v>
      </c>
      <c r="Q171" s="490"/>
      <c r="R171" s="490"/>
      <c r="S171" s="496"/>
      <c r="T171" s="565">
        <f t="shared" si="57"/>
        <v>19321773.635833334</v>
      </c>
      <c r="U171" s="566"/>
      <c r="V171" s="566"/>
      <c r="W171" s="566"/>
      <c r="X171" s="566"/>
      <c r="Y171" s="566"/>
      <c r="Z171" s="583"/>
    </row>
    <row r="172" spans="1:26" s="16" customFormat="1" ht="12" customHeight="1">
      <c r="A172" s="584">
        <v>15400181</v>
      </c>
      <c r="B172" s="485" t="s">
        <v>1505</v>
      </c>
      <c r="C172" s="582">
        <v>2787983.07</v>
      </c>
      <c r="D172" s="582">
        <v>2837125.37</v>
      </c>
      <c r="E172" s="582">
        <v>2832063.57</v>
      </c>
      <c r="F172" s="582">
        <v>2841655.68</v>
      </c>
      <c r="G172" s="582">
        <v>3837943.4</v>
      </c>
      <c r="H172" s="582">
        <v>3848626.21</v>
      </c>
      <c r="I172" s="512">
        <v>3859522.95</v>
      </c>
      <c r="J172" s="512">
        <v>3825495.83</v>
      </c>
      <c r="K172" s="488">
        <v>3818021.44</v>
      </c>
      <c r="L172" s="488">
        <v>3814574.02</v>
      </c>
      <c r="M172" s="488">
        <v>3834536.23</v>
      </c>
      <c r="N172" s="488">
        <v>3893593.11</v>
      </c>
      <c r="O172" s="488">
        <v>3922727.38</v>
      </c>
      <c r="P172" s="574">
        <f t="shared" si="49"/>
        <v>3549876.0862499997</v>
      </c>
      <c r="Q172" s="490"/>
      <c r="R172" s="490"/>
      <c r="S172" s="496"/>
      <c r="T172" s="565">
        <f t="shared" ref="T172" si="58">P172</f>
        <v>3549876.0862499997</v>
      </c>
      <c r="U172" s="566"/>
      <c r="V172" s="566"/>
      <c r="W172" s="566"/>
      <c r="X172" s="566"/>
      <c r="Y172" s="566"/>
      <c r="Z172" s="583"/>
    </row>
    <row r="173" spans="1:26" s="16" customFormat="1" ht="12" customHeight="1">
      <c r="A173" s="584">
        <v>15600003</v>
      </c>
      <c r="B173" s="485" t="s">
        <v>1797</v>
      </c>
      <c r="C173" s="582">
        <v>259569.61</v>
      </c>
      <c r="D173" s="582">
        <v>156115.41</v>
      </c>
      <c r="E173" s="582">
        <v>92631.05</v>
      </c>
      <c r="F173" s="582">
        <v>289557.46000000002</v>
      </c>
      <c r="G173" s="582">
        <v>244239.56</v>
      </c>
      <c r="H173" s="582">
        <v>213403.19</v>
      </c>
      <c r="I173" s="512">
        <v>67358.53</v>
      </c>
      <c r="J173" s="512">
        <v>128561.61</v>
      </c>
      <c r="K173" s="488">
        <v>424429.3</v>
      </c>
      <c r="L173" s="488">
        <v>396856.21</v>
      </c>
      <c r="M173" s="488">
        <v>259383.27</v>
      </c>
      <c r="N173" s="488">
        <v>259383.27</v>
      </c>
      <c r="O173" s="488">
        <v>149552.1</v>
      </c>
      <c r="P173" s="574">
        <f t="shared" si="49"/>
        <v>228039.97624999998</v>
      </c>
      <c r="Q173" s="490"/>
      <c r="R173" s="490"/>
      <c r="S173" s="496" t="s">
        <v>572</v>
      </c>
      <c r="T173" s="565"/>
      <c r="U173" s="566"/>
      <c r="V173" s="566"/>
      <c r="W173" s="566">
        <f>P173</f>
        <v>228039.97624999998</v>
      </c>
      <c r="X173" s="566"/>
      <c r="Y173" s="566"/>
      <c r="Z173" s="583">
        <f>W173</f>
        <v>228039.97624999998</v>
      </c>
    </row>
    <row r="174" spans="1:26" s="16" customFormat="1" ht="12" customHeight="1">
      <c r="A174" s="584">
        <v>15810001</v>
      </c>
      <c r="B174" s="485" t="s">
        <v>1973</v>
      </c>
      <c r="C174" s="582">
        <v>34267.199999999997</v>
      </c>
      <c r="D174" s="582">
        <v>34267.199999999997</v>
      </c>
      <c r="E174" s="582">
        <v>34267.199999999997</v>
      </c>
      <c r="F174" s="582">
        <v>4082.8</v>
      </c>
      <c r="G174" s="582">
        <v>4082.8</v>
      </c>
      <c r="H174" s="582">
        <v>4082.8</v>
      </c>
      <c r="I174" s="512">
        <v>4082.8</v>
      </c>
      <c r="J174" s="512">
        <v>4082.8</v>
      </c>
      <c r="K174" s="488">
        <v>4082.8</v>
      </c>
      <c r="L174" s="488">
        <v>4082.8</v>
      </c>
      <c r="M174" s="488">
        <v>4082.8</v>
      </c>
      <c r="N174" s="488">
        <v>4082.8</v>
      </c>
      <c r="O174" s="488">
        <v>4082.8</v>
      </c>
      <c r="P174" s="574">
        <f t="shared" si="49"/>
        <v>10371.216666666669</v>
      </c>
      <c r="Q174" s="490"/>
      <c r="R174" s="490"/>
      <c r="S174" s="496" t="s">
        <v>158</v>
      </c>
      <c r="T174" s="565">
        <f t="shared" ref="T174:T176" si="59">P174</f>
        <v>10371.216666666669</v>
      </c>
      <c r="U174" s="566"/>
      <c r="V174" s="566"/>
      <c r="W174" s="566"/>
      <c r="X174" s="566"/>
      <c r="Y174" s="566"/>
      <c r="Z174" s="583"/>
    </row>
    <row r="175" spans="1:26" s="16" customFormat="1" ht="12" customHeight="1">
      <c r="A175" s="584">
        <v>16300023</v>
      </c>
      <c r="B175" s="485" t="s">
        <v>662</v>
      </c>
      <c r="C175" s="582">
        <v>4321991.79</v>
      </c>
      <c r="D175" s="582">
        <v>4080774.94</v>
      </c>
      <c r="E175" s="582">
        <v>4066293.98</v>
      </c>
      <c r="F175" s="582">
        <v>3744327.91</v>
      </c>
      <c r="G175" s="582">
        <v>3684641.87</v>
      </c>
      <c r="H175" s="582">
        <v>3595029.44</v>
      </c>
      <c r="I175" s="512">
        <v>3500019</v>
      </c>
      <c r="J175" s="512">
        <v>3321052.02</v>
      </c>
      <c r="K175" s="488">
        <v>3182036.59</v>
      </c>
      <c r="L175" s="488">
        <v>2719552.74</v>
      </c>
      <c r="M175" s="488">
        <v>2546078.09</v>
      </c>
      <c r="N175" s="488">
        <v>2200898.2999999998</v>
      </c>
      <c r="O175" s="488">
        <v>2188609.62</v>
      </c>
      <c r="P175" s="574">
        <f t="shared" si="49"/>
        <v>3324667.1320833326</v>
      </c>
      <c r="Q175" s="490"/>
      <c r="R175" s="490"/>
      <c r="S175" s="496"/>
      <c r="T175" s="565">
        <f t="shared" si="59"/>
        <v>3324667.1320833326</v>
      </c>
      <c r="U175" s="566"/>
      <c r="V175" s="566"/>
      <c r="W175" s="566"/>
      <c r="X175" s="566"/>
      <c r="Y175" s="566"/>
      <c r="Z175" s="583"/>
    </row>
    <row r="176" spans="1:26" s="16" customFormat="1" ht="12" customHeight="1">
      <c r="A176" s="584">
        <v>16300063</v>
      </c>
      <c r="B176" s="485" t="s">
        <v>663</v>
      </c>
      <c r="C176" s="582">
        <v>748744.78</v>
      </c>
      <c r="D176" s="582">
        <v>741987.98</v>
      </c>
      <c r="E176" s="582">
        <v>746015.73</v>
      </c>
      <c r="F176" s="582">
        <v>454138.44</v>
      </c>
      <c r="G176" s="582">
        <v>456892.33</v>
      </c>
      <c r="H176" s="582">
        <v>483343.1</v>
      </c>
      <c r="I176" s="512">
        <v>481575.23</v>
      </c>
      <c r="J176" s="512">
        <v>485395.85</v>
      </c>
      <c r="K176" s="488">
        <v>485395.85</v>
      </c>
      <c r="L176" s="488">
        <v>476726.42</v>
      </c>
      <c r="M176" s="488">
        <v>503132.15999999997</v>
      </c>
      <c r="N176" s="488">
        <v>442437.17</v>
      </c>
      <c r="O176" s="488">
        <v>450319.46</v>
      </c>
      <c r="P176" s="574">
        <f t="shared" si="49"/>
        <v>529714.36499999999</v>
      </c>
      <c r="Q176" s="490"/>
      <c r="R176" s="490"/>
      <c r="S176" s="496"/>
      <c r="T176" s="565">
        <f t="shared" si="59"/>
        <v>529714.36499999999</v>
      </c>
      <c r="U176" s="566"/>
      <c r="V176" s="566"/>
      <c r="W176" s="566"/>
      <c r="X176" s="566"/>
      <c r="Y176" s="566"/>
      <c r="Z176" s="583"/>
    </row>
    <row r="177" spans="1:26" s="16" customFormat="1" ht="12" customHeight="1">
      <c r="A177" s="584">
        <v>16410002</v>
      </c>
      <c r="B177" s="485" t="s">
        <v>679</v>
      </c>
      <c r="C177" s="582">
        <v>21528322.350000001</v>
      </c>
      <c r="D177" s="582">
        <v>21641662.699999999</v>
      </c>
      <c r="E177" s="582">
        <v>20216315.98</v>
      </c>
      <c r="F177" s="582">
        <v>18032312.620000001</v>
      </c>
      <c r="G177" s="582">
        <v>16026777.449999999</v>
      </c>
      <c r="H177" s="582">
        <v>10466694.99</v>
      </c>
      <c r="I177" s="512">
        <v>8605751.1300000008</v>
      </c>
      <c r="J177" s="512">
        <v>8323752.6900000004</v>
      </c>
      <c r="K177" s="488">
        <v>11013138.880000001</v>
      </c>
      <c r="L177" s="488">
        <v>11557265.4</v>
      </c>
      <c r="M177" s="488">
        <v>12854339.800000001</v>
      </c>
      <c r="N177" s="488">
        <v>15017947.77</v>
      </c>
      <c r="O177" s="488">
        <v>17331874.140000001</v>
      </c>
      <c r="P177" s="574">
        <f t="shared" si="49"/>
        <v>14432171.471249999</v>
      </c>
      <c r="Q177" s="490"/>
      <c r="R177" s="490"/>
      <c r="S177" s="496"/>
      <c r="T177" s="565">
        <f t="shared" ref="T177:T179" si="60">P177</f>
        <v>14432171.471249999</v>
      </c>
      <c r="U177" s="566"/>
      <c r="V177" s="566"/>
      <c r="W177" s="566"/>
      <c r="X177" s="566"/>
      <c r="Y177" s="566"/>
      <c r="Z177" s="583"/>
    </row>
    <row r="178" spans="1:26" s="16" customFormat="1" ht="12" customHeight="1">
      <c r="A178" s="584">
        <v>16410012</v>
      </c>
      <c r="B178" s="485" t="s">
        <v>396</v>
      </c>
      <c r="C178" s="582">
        <v>3348693.94</v>
      </c>
      <c r="D178" s="582">
        <v>3340365.13</v>
      </c>
      <c r="E178" s="582">
        <v>3324767.07</v>
      </c>
      <c r="F178" s="582">
        <v>3316057.43</v>
      </c>
      <c r="G178" s="582">
        <v>3312141.41</v>
      </c>
      <c r="H178" s="582">
        <v>3309327.32</v>
      </c>
      <c r="I178" s="512">
        <v>3227305.6</v>
      </c>
      <c r="J178" s="512">
        <v>2977029.56</v>
      </c>
      <c r="K178" s="488">
        <v>2742409.9</v>
      </c>
      <c r="L178" s="488">
        <v>2669367.54</v>
      </c>
      <c r="M178" s="488">
        <v>2659534.96</v>
      </c>
      <c r="N178" s="488">
        <v>2659534.96</v>
      </c>
      <c r="O178" s="488">
        <v>2659534.96</v>
      </c>
      <c r="P178" s="574">
        <f t="shared" si="49"/>
        <v>3045162.9441666664</v>
      </c>
      <c r="Q178" s="490"/>
      <c r="R178" s="490"/>
      <c r="S178" s="496"/>
      <c r="T178" s="565">
        <f t="shared" si="60"/>
        <v>3045162.9441666664</v>
      </c>
      <c r="U178" s="566"/>
      <c r="V178" s="566"/>
      <c r="W178" s="566"/>
      <c r="X178" s="566"/>
      <c r="Y178" s="566"/>
      <c r="Z178" s="583"/>
    </row>
    <row r="179" spans="1:26" s="16" customFormat="1" ht="12" customHeight="1">
      <c r="A179" s="584">
        <v>16410022</v>
      </c>
      <c r="B179" s="485" t="s">
        <v>138</v>
      </c>
      <c r="C179" s="582">
        <v>21093624.420000002</v>
      </c>
      <c r="D179" s="582">
        <v>22451328.32</v>
      </c>
      <c r="E179" s="582">
        <v>19547007.789999999</v>
      </c>
      <c r="F179" s="582">
        <v>16780720.48</v>
      </c>
      <c r="G179" s="582">
        <v>15204424.810000001</v>
      </c>
      <c r="H179" s="582">
        <v>11427890.560000001</v>
      </c>
      <c r="I179" s="512">
        <v>13028416.720000001</v>
      </c>
      <c r="J179" s="512">
        <v>14399595.779999999</v>
      </c>
      <c r="K179" s="488">
        <v>16345638.359999999</v>
      </c>
      <c r="L179" s="488">
        <v>16936258.68</v>
      </c>
      <c r="M179" s="488">
        <v>18303665.870000001</v>
      </c>
      <c r="N179" s="488">
        <v>18633773.309999999</v>
      </c>
      <c r="O179" s="488">
        <v>20357050.239999998</v>
      </c>
      <c r="P179" s="574">
        <f t="shared" si="49"/>
        <v>16982004.834166665</v>
      </c>
      <c r="Q179" s="490"/>
      <c r="R179" s="490"/>
      <c r="S179" s="496"/>
      <c r="T179" s="565">
        <f t="shared" si="60"/>
        <v>16982004.834166665</v>
      </c>
      <c r="U179" s="566"/>
      <c r="V179" s="566"/>
      <c r="W179" s="566"/>
      <c r="X179" s="566"/>
      <c r="Y179" s="566"/>
      <c r="Z179" s="583"/>
    </row>
    <row r="180" spans="1:26" s="16" customFormat="1" ht="12" customHeight="1">
      <c r="A180" s="584">
        <v>16420002</v>
      </c>
      <c r="B180" s="485" t="s">
        <v>603</v>
      </c>
      <c r="C180" s="582">
        <v>576201.30000000005</v>
      </c>
      <c r="D180" s="582">
        <v>576201.30000000005</v>
      </c>
      <c r="E180" s="582">
        <v>0</v>
      </c>
      <c r="F180" s="582">
        <v>0</v>
      </c>
      <c r="G180" s="582">
        <v>0</v>
      </c>
      <c r="H180" s="582">
        <v>0</v>
      </c>
      <c r="I180" s="512">
        <v>0</v>
      </c>
      <c r="J180" s="512">
        <v>0</v>
      </c>
      <c r="K180" s="488">
        <v>0</v>
      </c>
      <c r="L180" s="488">
        <v>0</v>
      </c>
      <c r="M180" s="488">
        <v>0</v>
      </c>
      <c r="N180" s="488">
        <v>0</v>
      </c>
      <c r="O180" s="488">
        <v>0</v>
      </c>
      <c r="P180" s="574">
        <f t="shared" si="49"/>
        <v>72025.162500000006</v>
      </c>
      <c r="Q180" s="490"/>
      <c r="R180" s="490"/>
      <c r="S180" s="496"/>
      <c r="T180" s="565">
        <f t="shared" ref="T180:T181" si="61">P180</f>
        <v>72025.162500000006</v>
      </c>
      <c r="U180" s="566"/>
      <c r="V180" s="566"/>
      <c r="W180" s="566"/>
      <c r="X180" s="566"/>
      <c r="Y180" s="566"/>
      <c r="Z180" s="583"/>
    </row>
    <row r="181" spans="1:26" s="16" customFormat="1" ht="12" customHeight="1">
      <c r="A181" s="584">
        <v>16420012</v>
      </c>
      <c r="B181" s="485" t="s">
        <v>38</v>
      </c>
      <c r="C181" s="582">
        <v>56363.62</v>
      </c>
      <c r="D181" s="582">
        <v>62446.22</v>
      </c>
      <c r="E181" s="582">
        <v>49530.63</v>
      </c>
      <c r="F181" s="582">
        <v>52337.29</v>
      </c>
      <c r="G181" s="582">
        <v>36095.43</v>
      </c>
      <c r="H181" s="582">
        <v>46719.8</v>
      </c>
      <c r="I181" s="512">
        <v>58871.21</v>
      </c>
      <c r="J181" s="512">
        <v>52843.19</v>
      </c>
      <c r="K181" s="488">
        <v>45176.84</v>
      </c>
      <c r="L181" s="488">
        <v>39435.56</v>
      </c>
      <c r="M181" s="488">
        <v>34283.47</v>
      </c>
      <c r="N181" s="488">
        <v>27254.9</v>
      </c>
      <c r="O181" s="488">
        <v>23991.279999999999</v>
      </c>
      <c r="P181" s="574">
        <f t="shared" si="49"/>
        <v>45430.999166666668</v>
      </c>
      <c r="Q181" s="490"/>
      <c r="R181" s="490"/>
      <c r="S181" s="496"/>
      <c r="T181" s="565">
        <f t="shared" si="61"/>
        <v>45430.999166666668</v>
      </c>
      <c r="U181" s="566"/>
      <c r="V181" s="566"/>
      <c r="W181" s="566"/>
      <c r="X181" s="566"/>
      <c r="Y181" s="566"/>
      <c r="Z181" s="583"/>
    </row>
    <row r="182" spans="1:26" s="16" customFormat="1" ht="12" customHeight="1">
      <c r="A182" s="584">
        <v>16500013</v>
      </c>
      <c r="B182" s="485" t="s">
        <v>477</v>
      </c>
      <c r="C182" s="582">
        <v>709364.22</v>
      </c>
      <c r="D182" s="582">
        <v>354682.09</v>
      </c>
      <c r="E182" s="582">
        <v>0</v>
      </c>
      <c r="F182" s="582">
        <v>4070513.4</v>
      </c>
      <c r="G182" s="582">
        <v>3700466.73</v>
      </c>
      <c r="H182" s="582">
        <v>3330420.06</v>
      </c>
      <c r="I182" s="512">
        <v>2873379.39</v>
      </c>
      <c r="J182" s="512">
        <v>2590326.7200000002</v>
      </c>
      <c r="K182" s="488">
        <v>2220280.0499999998</v>
      </c>
      <c r="L182" s="488">
        <v>1850233.38</v>
      </c>
      <c r="M182" s="488">
        <v>1480186.71</v>
      </c>
      <c r="N182" s="488">
        <v>1110140.04</v>
      </c>
      <c r="O182" s="488">
        <v>740093.37</v>
      </c>
      <c r="P182" s="574">
        <f t="shared" si="49"/>
        <v>2025446.4470833335</v>
      </c>
      <c r="Q182" s="490"/>
      <c r="R182" s="490"/>
      <c r="S182" s="496"/>
      <c r="T182" s="565">
        <f t="shared" ref="T182" si="62">P182</f>
        <v>2025446.4470833335</v>
      </c>
      <c r="U182" s="566"/>
      <c r="V182" s="566"/>
      <c r="W182" s="566"/>
      <c r="X182" s="566"/>
      <c r="Y182" s="566"/>
      <c r="Z182" s="583"/>
    </row>
    <row r="183" spans="1:26" s="16" customFormat="1" ht="12" customHeight="1">
      <c r="A183" s="584">
        <v>16500063</v>
      </c>
      <c r="B183" s="485" t="s">
        <v>1034</v>
      </c>
      <c r="C183" s="582">
        <v>73289.8</v>
      </c>
      <c r="D183" s="582">
        <v>36644.879999999997</v>
      </c>
      <c r="E183" s="582">
        <v>0</v>
      </c>
      <c r="F183" s="582">
        <v>412355.17</v>
      </c>
      <c r="G183" s="582">
        <v>374868.34</v>
      </c>
      <c r="H183" s="582">
        <v>337381.51</v>
      </c>
      <c r="I183" s="512">
        <v>299894.68</v>
      </c>
      <c r="J183" s="512">
        <v>262407.84999999998</v>
      </c>
      <c r="K183" s="488">
        <v>224921.02</v>
      </c>
      <c r="L183" s="488">
        <v>187434.19</v>
      </c>
      <c r="M183" s="488">
        <v>149947.35999999999</v>
      </c>
      <c r="N183" s="488">
        <v>112460.53</v>
      </c>
      <c r="O183" s="488">
        <v>74973.7</v>
      </c>
      <c r="P183" s="574">
        <f t="shared" ref="P183:P216" si="63">(C183+O183+SUM(D183:N183)*2)/24</f>
        <v>206037.27333333329</v>
      </c>
      <c r="Q183" s="490"/>
      <c r="R183" s="490"/>
      <c r="S183" s="496"/>
      <c r="T183" s="565">
        <f t="shared" ref="T183:T184" si="64">P183</f>
        <v>206037.27333333329</v>
      </c>
      <c r="U183" s="566"/>
      <c r="V183" s="566"/>
      <c r="W183" s="566"/>
      <c r="X183" s="566"/>
      <c r="Y183" s="566"/>
      <c r="Z183" s="583"/>
    </row>
    <row r="184" spans="1:26" s="16" customFormat="1" ht="12" customHeight="1">
      <c r="A184" s="584">
        <v>16500071</v>
      </c>
      <c r="B184" s="485" t="s">
        <v>1453</v>
      </c>
      <c r="C184" s="582">
        <v>121440.91</v>
      </c>
      <c r="D184" s="582">
        <v>120627.31</v>
      </c>
      <c r="E184" s="582">
        <v>119813.71</v>
      </c>
      <c r="F184" s="582">
        <v>0</v>
      </c>
      <c r="G184" s="582">
        <v>0</v>
      </c>
      <c r="H184" s="582">
        <v>0</v>
      </c>
      <c r="I184" s="512">
        <v>0</v>
      </c>
      <c r="J184" s="512">
        <v>0</v>
      </c>
      <c r="K184" s="488">
        <v>0</v>
      </c>
      <c r="L184" s="488">
        <v>0</v>
      </c>
      <c r="M184" s="488">
        <v>0</v>
      </c>
      <c r="N184" s="488">
        <v>0</v>
      </c>
      <c r="O184" s="488">
        <v>0</v>
      </c>
      <c r="P184" s="574">
        <f t="shared" si="63"/>
        <v>25096.789583333335</v>
      </c>
      <c r="Q184" s="490"/>
      <c r="R184" s="490"/>
      <c r="S184" s="496"/>
      <c r="T184" s="565">
        <f t="shared" si="64"/>
        <v>25096.789583333335</v>
      </c>
      <c r="U184" s="566"/>
      <c r="V184" s="566"/>
      <c r="W184" s="566"/>
      <c r="X184" s="566"/>
      <c r="Y184" s="566"/>
      <c r="Z184" s="583"/>
    </row>
    <row r="185" spans="1:26" s="16" customFormat="1" ht="12" customHeight="1">
      <c r="A185" s="584">
        <v>16500083</v>
      </c>
      <c r="B185" s="485" t="s">
        <v>193</v>
      </c>
      <c r="C185" s="582">
        <v>1834815</v>
      </c>
      <c r="D185" s="582">
        <v>1529012.5</v>
      </c>
      <c r="E185" s="582">
        <v>1223210</v>
      </c>
      <c r="F185" s="582">
        <v>917407.5</v>
      </c>
      <c r="G185" s="582">
        <v>611605</v>
      </c>
      <c r="H185" s="582">
        <v>305802.5</v>
      </c>
      <c r="I185" s="512">
        <v>0</v>
      </c>
      <c r="J185" s="512">
        <v>3221028.25</v>
      </c>
      <c r="K185" s="488">
        <v>2928207.5</v>
      </c>
      <c r="L185" s="488">
        <v>2635386.75</v>
      </c>
      <c r="M185" s="488">
        <v>2342566</v>
      </c>
      <c r="N185" s="488">
        <v>2049745.25</v>
      </c>
      <c r="O185" s="488">
        <v>1756924.5</v>
      </c>
      <c r="P185" s="574">
        <f t="shared" si="63"/>
        <v>1629986.75</v>
      </c>
      <c r="Q185" s="490"/>
      <c r="R185" s="490"/>
      <c r="S185" s="496"/>
      <c r="T185" s="565">
        <f t="shared" ref="T185" si="65">P185</f>
        <v>1629986.75</v>
      </c>
      <c r="U185" s="566"/>
      <c r="V185" s="566"/>
      <c r="W185" s="566"/>
      <c r="X185" s="566"/>
      <c r="Y185" s="566"/>
      <c r="Z185" s="583"/>
    </row>
    <row r="186" spans="1:26" s="16" customFormat="1" ht="12" customHeight="1">
      <c r="A186" s="584">
        <v>16500103</v>
      </c>
      <c r="B186" s="485" t="s">
        <v>194</v>
      </c>
      <c r="C186" s="582">
        <v>60000</v>
      </c>
      <c r="D186" s="582">
        <v>40000</v>
      </c>
      <c r="E186" s="582">
        <v>20000</v>
      </c>
      <c r="F186" s="582">
        <v>0</v>
      </c>
      <c r="G186" s="582">
        <v>0</v>
      </c>
      <c r="H186" s="582">
        <v>20000</v>
      </c>
      <c r="I186" s="512">
        <v>60000</v>
      </c>
      <c r="J186" s="512">
        <v>40000</v>
      </c>
      <c r="K186" s="488">
        <v>20000</v>
      </c>
      <c r="L186" s="488">
        <v>0</v>
      </c>
      <c r="M186" s="488">
        <v>-20000</v>
      </c>
      <c r="N186" s="488">
        <v>-40000</v>
      </c>
      <c r="O186" s="488">
        <v>60000</v>
      </c>
      <c r="P186" s="574">
        <f t="shared" si="63"/>
        <v>16666.666666666668</v>
      </c>
      <c r="Q186" s="490"/>
      <c r="R186" s="490"/>
      <c r="S186" s="496"/>
      <c r="T186" s="565">
        <f t="shared" ref="T186" si="66">P186</f>
        <v>16666.666666666668</v>
      </c>
      <c r="U186" s="566"/>
      <c r="V186" s="566"/>
      <c r="W186" s="566"/>
      <c r="X186" s="566"/>
      <c r="Y186" s="566"/>
      <c r="Z186" s="583"/>
    </row>
    <row r="187" spans="1:26" s="16" customFormat="1" ht="12" customHeight="1">
      <c r="A187" s="584">
        <v>16500123</v>
      </c>
      <c r="B187" s="485" t="s">
        <v>397</v>
      </c>
      <c r="C187" s="582">
        <v>575951.53</v>
      </c>
      <c r="D187" s="582">
        <v>383967.7</v>
      </c>
      <c r="E187" s="582">
        <v>191983.87</v>
      </c>
      <c r="F187" s="582">
        <v>2390050</v>
      </c>
      <c r="G187" s="582">
        <v>0</v>
      </c>
      <c r="H187" s="582">
        <v>0</v>
      </c>
      <c r="I187" s="512">
        <v>0</v>
      </c>
      <c r="J187" s="512">
        <v>0</v>
      </c>
      <c r="K187" s="488">
        <v>0</v>
      </c>
      <c r="L187" s="488">
        <v>0</v>
      </c>
      <c r="M187" s="488">
        <v>0</v>
      </c>
      <c r="N187" s="488">
        <v>0</v>
      </c>
      <c r="O187" s="488">
        <v>0</v>
      </c>
      <c r="P187" s="574">
        <f t="shared" si="63"/>
        <v>271164.7779166667</v>
      </c>
      <c r="Q187" s="490"/>
      <c r="R187" s="490"/>
      <c r="S187" s="496"/>
      <c r="T187" s="565">
        <f t="shared" ref="T187" si="67">P187</f>
        <v>271164.7779166667</v>
      </c>
      <c r="U187" s="566"/>
      <c r="V187" s="566"/>
      <c r="W187" s="566"/>
      <c r="X187" s="566"/>
      <c r="Y187" s="566"/>
      <c r="Z187" s="583"/>
    </row>
    <row r="188" spans="1:26" s="16" customFormat="1" ht="12" customHeight="1">
      <c r="A188" s="584">
        <v>16500143</v>
      </c>
      <c r="B188" s="485" t="s">
        <v>1073</v>
      </c>
      <c r="C188" s="582">
        <v>341230.24</v>
      </c>
      <c r="D188" s="582">
        <v>292483.06</v>
      </c>
      <c r="E188" s="582">
        <v>243735.88</v>
      </c>
      <c r="F188" s="582">
        <v>194988.7</v>
      </c>
      <c r="G188" s="582">
        <v>146241.51999999999</v>
      </c>
      <c r="H188" s="582">
        <v>97494.34</v>
      </c>
      <c r="I188" s="512">
        <v>48747.16</v>
      </c>
      <c r="J188" s="512">
        <v>0</v>
      </c>
      <c r="K188" s="488">
        <v>529010.06999999995</v>
      </c>
      <c r="L188" s="488">
        <v>480918.24</v>
      </c>
      <c r="M188" s="488">
        <v>432826.41</v>
      </c>
      <c r="N188" s="488">
        <v>384734.58</v>
      </c>
      <c r="O188" s="488">
        <v>336642.75</v>
      </c>
      <c r="P188" s="574">
        <f t="shared" si="63"/>
        <v>265843.03791666665</v>
      </c>
      <c r="Q188" s="490"/>
      <c r="R188" s="490"/>
      <c r="S188" s="496"/>
      <c r="T188" s="565">
        <f t="shared" ref="T188:T189" si="68">P188</f>
        <v>265843.03791666665</v>
      </c>
      <c r="U188" s="566"/>
      <c r="V188" s="566"/>
      <c r="W188" s="566"/>
      <c r="X188" s="566"/>
      <c r="Y188" s="566"/>
      <c r="Z188" s="583"/>
    </row>
    <row r="189" spans="1:26" s="16" customFormat="1" ht="12" customHeight="1">
      <c r="A189" s="584">
        <v>16500153</v>
      </c>
      <c r="B189" s="485" t="s">
        <v>1362</v>
      </c>
      <c r="C189" s="582">
        <v>0</v>
      </c>
      <c r="D189" s="582">
        <v>0</v>
      </c>
      <c r="E189" s="582">
        <v>0</v>
      </c>
      <c r="F189" s="582">
        <v>0</v>
      </c>
      <c r="G189" s="582">
        <v>0</v>
      </c>
      <c r="H189" s="582">
        <v>0</v>
      </c>
      <c r="I189" s="512">
        <v>0</v>
      </c>
      <c r="J189" s="512">
        <v>147087.51</v>
      </c>
      <c r="K189" s="488">
        <v>127321.93</v>
      </c>
      <c r="L189" s="488">
        <v>117439.14</v>
      </c>
      <c r="M189" s="488">
        <v>107556.35</v>
      </c>
      <c r="N189" s="488">
        <v>97673.56</v>
      </c>
      <c r="O189" s="488">
        <v>87790.77</v>
      </c>
      <c r="P189" s="574">
        <f t="shared" si="63"/>
        <v>53414.489583333336</v>
      </c>
      <c r="Q189" s="490"/>
      <c r="R189" s="490"/>
      <c r="S189" s="496"/>
      <c r="T189" s="565">
        <f t="shared" si="68"/>
        <v>53414.489583333336</v>
      </c>
      <c r="U189" s="566"/>
      <c r="V189" s="566"/>
      <c r="W189" s="566"/>
      <c r="X189" s="566"/>
      <c r="Y189" s="566"/>
      <c r="Z189" s="583"/>
    </row>
    <row r="190" spans="1:26" s="16" customFormat="1" ht="12" customHeight="1">
      <c r="A190" s="584">
        <v>16500173</v>
      </c>
      <c r="B190" s="485" t="s">
        <v>1583</v>
      </c>
      <c r="C190" s="582">
        <v>46795.91</v>
      </c>
      <c r="D190" s="582">
        <v>35096.93</v>
      </c>
      <c r="E190" s="582">
        <v>23397.95</v>
      </c>
      <c r="F190" s="582">
        <v>11698.97</v>
      </c>
      <c r="G190" s="582">
        <v>0</v>
      </c>
      <c r="H190" s="582">
        <v>0</v>
      </c>
      <c r="I190" s="512">
        <v>0</v>
      </c>
      <c r="J190" s="512">
        <v>0</v>
      </c>
      <c r="K190" s="488">
        <v>0</v>
      </c>
      <c r="L190" s="488">
        <v>0</v>
      </c>
      <c r="M190" s="488">
        <v>0</v>
      </c>
      <c r="N190" s="488">
        <v>0</v>
      </c>
      <c r="O190" s="488">
        <v>0</v>
      </c>
      <c r="P190" s="574">
        <f t="shared" si="63"/>
        <v>7799.3170833333343</v>
      </c>
      <c r="Q190" s="490"/>
      <c r="R190" s="490"/>
      <c r="S190" s="496"/>
      <c r="T190" s="565">
        <f t="shared" ref="T190:T191" si="69">P190</f>
        <v>7799.3170833333343</v>
      </c>
      <c r="U190" s="566"/>
      <c r="V190" s="566"/>
      <c r="W190" s="566"/>
      <c r="X190" s="566"/>
      <c r="Y190" s="566"/>
      <c r="Z190" s="583"/>
    </row>
    <row r="191" spans="1:26" s="16" customFormat="1" ht="12" customHeight="1">
      <c r="A191" s="584">
        <v>16500183</v>
      </c>
      <c r="B191" s="485" t="s">
        <v>1595</v>
      </c>
      <c r="C191" s="582">
        <v>175998.78</v>
      </c>
      <c r="D191" s="582">
        <v>146665.65</v>
      </c>
      <c r="E191" s="582">
        <v>117332.52</v>
      </c>
      <c r="F191" s="582">
        <v>87999.39</v>
      </c>
      <c r="G191" s="582">
        <v>58666.26</v>
      </c>
      <c r="H191" s="582">
        <v>29333.13</v>
      </c>
      <c r="I191" s="512">
        <v>220260</v>
      </c>
      <c r="J191" s="512">
        <v>343830.24</v>
      </c>
      <c r="K191" s="488">
        <v>312572.95</v>
      </c>
      <c r="L191" s="488">
        <v>281315.65999999997</v>
      </c>
      <c r="M191" s="488">
        <v>250058.37</v>
      </c>
      <c r="N191" s="488">
        <v>218801.08</v>
      </c>
      <c r="O191" s="488">
        <v>187543.79</v>
      </c>
      <c r="P191" s="574">
        <f t="shared" si="63"/>
        <v>187383.87791666668</v>
      </c>
      <c r="Q191" s="490"/>
      <c r="R191" s="490"/>
      <c r="S191" s="496"/>
      <c r="T191" s="565">
        <f t="shared" si="69"/>
        <v>187383.87791666668</v>
      </c>
      <c r="U191" s="566"/>
      <c r="V191" s="566"/>
      <c r="W191" s="566"/>
      <c r="X191" s="566"/>
      <c r="Y191" s="566"/>
      <c r="Z191" s="583"/>
    </row>
    <row r="192" spans="1:26" s="16" customFormat="1" ht="12" customHeight="1">
      <c r="A192" s="584">
        <v>16500251</v>
      </c>
      <c r="B192" s="485" t="s">
        <v>1531</v>
      </c>
      <c r="C192" s="582">
        <v>2722.61</v>
      </c>
      <c r="D192" s="582">
        <v>2722.61</v>
      </c>
      <c r="E192" s="582">
        <v>39850.57</v>
      </c>
      <c r="F192" s="582">
        <v>39850.57</v>
      </c>
      <c r="G192" s="582">
        <v>39850.57</v>
      </c>
      <c r="H192" s="582">
        <v>39850.57</v>
      </c>
      <c r="I192" s="512">
        <v>2722.61</v>
      </c>
      <c r="J192" s="512">
        <v>2722.61</v>
      </c>
      <c r="K192" s="488">
        <v>0</v>
      </c>
      <c r="L192" s="488">
        <v>0</v>
      </c>
      <c r="M192" s="488">
        <v>0</v>
      </c>
      <c r="N192" s="488">
        <v>0</v>
      </c>
      <c r="O192" s="488">
        <v>0</v>
      </c>
      <c r="P192" s="574">
        <f t="shared" si="63"/>
        <v>14077.617916666664</v>
      </c>
      <c r="Q192" s="490"/>
      <c r="R192" s="490"/>
      <c r="S192" s="496"/>
      <c r="T192" s="565">
        <f t="shared" ref="T192" si="70">P192</f>
        <v>14077.617916666664</v>
      </c>
      <c r="U192" s="566"/>
      <c r="V192" s="566"/>
      <c r="W192" s="566"/>
      <c r="X192" s="566"/>
      <c r="Y192" s="566"/>
      <c r="Z192" s="583"/>
    </row>
    <row r="193" spans="1:26" s="16" customFormat="1" ht="12" customHeight="1">
      <c r="A193" s="584">
        <v>16500283</v>
      </c>
      <c r="B193" s="485" t="s">
        <v>365</v>
      </c>
      <c r="C193" s="582">
        <v>740768.53</v>
      </c>
      <c r="D193" s="582">
        <v>493845.7</v>
      </c>
      <c r="E193" s="582">
        <v>246922.87</v>
      </c>
      <c r="F193" s="582">
        <v>0</v>
      </c>
      <c r="G193" s="582">
        <v>0</v>
      </c>
      <c r="H193" s="582">
        <v>0</v>
      </c>
      <c r="I193" s="512">
        <v>2539059.12</v>
      </c>
      <c r="J193" s="512">
        <v>2256941.44</v>
      </c>
      <c r="K193" s="488">
        <v>1974823.76</v>
      </c>
      <c r="L193" s="488">
        <v>1692706.08</v>
      </c>
      <c r="M193" s="488">
        <v>1410588.4</v>
      </c>
      <c r="N193" s="488">
        <v>1128470.72</v>
      </c>
      <c r="O193" s="488">
        <v>904706.51</v>
      </c>
      <c r="P193" s="574">
        <f t="shared" si="63"/>
        <v>1047174.6341666668</v>
      </c>
      <c r="Q193" s="490"/>
      <c r="R193" s="490"/>
      <c r="S193" s="496"/>
      <c r="T193" s="565">
        <f t="shared" ref="T193" si="71">P193</f>
        <v>1047174.6341666668</v>
      </c>
      <c r="U193" s="566"/>
      <c r="V193" s="566"/>
      <c r="W193" s="566"/>
      <c r="X193" s="566"/>
      <c r="Y193" s="566"/>
      <c r="Z193" s="583"/>
    </row>
    <row r="194" spans="1:26" s="16" customFormat="1" ht="12" customHeight="1">
      <c r="A194" s="588">
        <v>16500321</v>
      </c>
      <c r="B194" s="589" t="s">
        <v>2154</v>
      </c>
      <c r="C194" s="582"/>
      <c r="D194" s="582"/>
      <c r="E194" s="582"/>
      <c r="F194" s="582"/>
      <c r="G194" s="582">
        <v>964748.58</v>
      </c>
      <c r="H194" s="582">
        <v>877044.16</v>
      </c>
      <c r="I194" s="512">
        <v>789339.74</v>
      </c>
      <c r="J194" s="512">
        <v>701635.32</v>
      </c>
      <c r="K194" s="488">
        <v>613930.9</v>
      </c>
      <c r="L194" s="488">
        <v>526226.48</v>
      </c>
      <c r="M194" s="488">
        <v>438522.06</v>
      </c>
      <c r="N194" s="488">
        <v>350817.64</v>
      </c>
      <c r="O194" s="488">
        <v>263113.21999999997</v>
      </c>
      <c r="P194" s="574">
        <f t="shared" si="63"/>
        <v>449485.12416666659</v>
      </c>
      <c r="Q194" s="490"/>
      <c r="R194" s="490"/>
      <c r="S194" s="496"/>
      <c r="T194" s="565">
        <f t="shared" ref="T194:T196" si="72">P194</f>
        <v>449485.12416666659</v>
      </c>
      <c r="U194" s="566"/>
      <c r="V194" s="566"/>
      <c r="W194" s="566"/>
      <c r="X194" s="566"/>
      <c r="Y194" s="566"/>
      <c r="Z194" s="583"/>
    </row>
    <row r="195" spans="1:26" s="16" customFormat="1" ht="12" customHeight="1">
      <c r="A195" s="588">
        <v>16500331</v>
      </c>
      <c r="B195" s="589" t="s">
        <v>2233</v>
      </c>
      <c r="C195" s="582"/>
      <c r="D195" s="582"/>
      <c r="E195" s="582"/>
      <c r="F195" s="582"/>
      <c r="G195" s="582">
        <v>1226130.58</v>
      </c>
      <c r="H195" s="582">
        <v>1114664.1599999999</v>
      </c>
      <c r="I195" s="512">
        <v>1003197.74</v>
      </c>
      <c r="J195" s="512">
        <v>891731.32</v>
      </c>
      <c r="K195" s="488">
        <v>780264.9</v>
      </c>
      <c r="L195" s="488">
        <v>668798.48</v>
      </c>
      <c r="M195" s="488">
        <v>557332.06000000006</v>
      </c>
      <c r="N195" s="488">
        <v>445865.64</v>
      </c>
      <c r="O195" s="488">
        <v>334399.21999999997</v>
      </c>
      <c r="P195" s="574">
        <f t="shared" si="63"/>
        <v>571265.37416666688</v>
      </c>
      <c r="Q195" s="490"/>
      <c r="R195" s="490"/>
      <c r="S195" s="496"/>
      <c r="T195" s="565">
        <f t="shared" si="72"/>
        <v>571265.37416666688</v>
      </c>
      <c r="U195" s="566"/>
      <c r="V195" s="566"/>
      <c r="W195" s="566"/>
      <c r="X195" s="566"/>
      <c r="Y195" s="566"/>
      <c r="Z195" s="583"/>
    </row>
    <row r="196" spans="1:26" s="16" customFormat="1" ht="12" customHeight="1">
      <c r="A196" s="584">
        <v>16500333</v>
      </c>
      <c r="B196" s="485" t="s">
        <v>579</v>
      </c>
      <c r="C196" s="582">
        <v>1550</v>
      </c>
      <c r="D196" s="582">
        <v>1395</v>
      </c>
      <c r="E196" s="582">
        <v>1240</v>
      </c>
      <c r="F196" s="582">
        <v>1085</v>
      </c>
      <c r="G196" s="582">
        <v>930</v>
      </c>
      <c r="H196" s="582">
        <v>775</v>
      </c>
      <c r="I196" s="512">
        <v>620</v>
      </c>
      <c r="J196" s="512">
        <v>465</v>
      </c>
      <c r="K196" s="488">
        <v>465</v>
      </c>
      <c r="L196" s="488">
        <v>0</v>
      </c>
      <c r="M196" s="488">
        <v>0</v>
      </c>
      <c r="N196" s="488">
        <v>1860</v>
      </c>
      <c r="O196" s="488">
        <v>1860</v>
      </c>
      <c r="P196" s="574">
        <f t="shared" si="63"/>
        <v>878.33333333333337</v>
      </c>
      <c r="Q196" s="490"/>
      <c r="R196" s="490"/>
      <c r="S196" s="496"/>
      <c r="T196" s="565">
        <f t="shared" si="72"/>
        <v>878.33333333333337</v>
      </c>
      <c r="U196" s="566"/>
      <c r="V196" s="566"/>
      <c r="W196" s="566"/>
      <c r="X196" s="566"/>
      <c r="Y196" s="566"/>
      <c r="Z196" s="583"/>
    </row>
    <row r="197" spans="1:26" s="16" customFormat="1" ht="12" customHeight="1">
      <c r="A197" s="584">
        <v>16500351</v>
      </c>
      <c r="B197" s="485" t="s">
        <v>2246</v>
      </c>
      <c r="C197" s="582"/>
      <c r="D197" s="582"/>
      <c r="E197" s="582"/>
      <c r="F197" s="582"/>
      <c r="G197" s="582">
        <v>0</v>
      </c>
      <c r="H197" s="582">
        <v>156671.37</v>
      </c>
      <c r="I197" s="512">
        <v>117503.52</v>
      </c>
      <c r="J197" s="512">
        <v>104447.57</v>
      </c>
      <c r="K197" s="488">
        <v>91391.62</v>
      </c>
      <c r="L197" s="488">
        <v>78335.67</v>
      </c>
      <c r="M197" s="488">
        <v>65279.72</v>
      </c>
      <c r="N197" s="488">
        <v>52223.77</v>
      </c>
      <c r="O197" s="488">
        <v>39167.82</v>
      </c>
      <c r="P197" s="574">
        <f t="shared" si="63"/>
        <v>57119.762500000004</v>
      </c>
      <c r="Q197" s="490"/>
      <c r="R197" s="490"/>
      <c r="S197" s="496"/>
      <c r="T197" s="565">
        <f t="shared" ref="T197" si="73">P197</f>
        <v>57119.762500000004</v>
      </c>
      <c r="U197" s="566"/>
      <c r="V197" s="566"/>
      <c r="W197" s="566"/>
      <c r="X197" s="566"/>
      <c r="Y197" s="566"/>
      <c r="Z197" s="583"/>
    </row>
    <row r="198" spans="1:26" s="16" customFormat="1" ht="12" customHeight="1">
      <c r="A198" s="584">
        <v>16500373</v>
      </c>
      <c r="B198" s="485" t="s">
        <v>230</v>
      </c>
      <c r="C198" s="582">
        <v>7281.65</v>
      </c>
      <c r="D198" s="582">
        <v>4089.99</v>
      </c>
      <c r="E198" s="582">
        <v>4266.93</v>
      </c>
      <c r="F198" s="582">
        <v>17989.759999999998</v>
      </c>
      <c r="G198" s="582">
        <v>6500.01</v>
      </c>
      <c r="H198" s="582">
        <v>0</v>
      </c>
      <c r="I198" s="512">
        <v>0</v>
      </c>
      <c r="J198" s="512">
        <v>0</v>
      </c>
      <c r="K198" s="488">
        <v>0</v>
      </c>
      <c r="L198" s="488">
        <v>4836.1000000000004</v>
      </c>
      <c r="M198" s="488">
        <v>1573.6</v>
      </c>
      <c r="N198" s="488">
        <v>12594.43</v>
      </c>
      <c r="O198" s="488">
        <v>97313.23</v>
      </c>
      <c r="P198" s="574">
        <f t="shared" si="63"/>
        <v>8679.0216666666656</v>
      </c>
      <c r="Q198" s="490"/>
      <c r="R198" s="490"/>
      <c r="S198" s="496"/>
      <c r="T198" s="565">
        <f t="shared" ref="T198:T199" si="74">P198</f>
        <v>8679.0216666666656</v>
      </c>
      <c r="U198" s="566"/>
      <c r="V198" s="566"/>
      <c r="W198" s="566"/>
      <c r="X198" s="566"/>
      <c r="Y198" s="566"/>
      <c r="Z198" s="583"/>
    </row>
    <row r="199" spans="1:26" s="16" customFormat="1" ht="12" customHeight="1">
      <c r="A199" s="584">
        <v>16500383</v>
      </c>
      <c r="B199" s="485" t="s">
        <v>420</v>
      </c>
      <c r="C199" s="582">
        <v>74479.199999999997</v>
      </c>
      <c r="D199" s="582">
        <v>1091207.1399999999</v>
      </c>
      <c r="E199" s="582">
        <v>980192.68</v>
      </c>
      <c r="F199" s="582">
        <v>869829.1</v>
      </c>
      <c r="G199" s="582">
        <v>759031.6</v>
      </c>
      <c r="H199" s="582">
        <v>648234.1</v>
      </c>
      <c r="I199" s="512">
        <v>477653.46</v>
      </c>
      <c r="J199" s="512">
        <v>366855.96</v>
      </c>
      <c r="K199" s="488">
        <v>256058.46</v>
      </c>
      <c r="L199" s="488">
        <v>205044.04</v>
      </c>
      <c r="M199" s="488">
        <v>102522</v>
      </c>
      <c r="N199" s="488">
        <v>85556.92</v>
      </c>
      <c r="O199" s="488">
        <v>1601235.18</v>
      </c>
      <c r="P199" s="574">
        <f t="shared" si="63"/>
        <v>556670.22083333333</v>
      </c>
      <c r="Q199" s="490"/>
      <c r="R199" s="490"/>
      <c r="S199" s="496"/>
      <c r="T199" s="565">
        <f t="shared" si="74"/>
        <v>556670.22083333333</v>
      </c>
      <c r="U199" s="566"/>
      <c r="V199" s="566"/>
      <c r="W199" s="566"/>
      <c r="X199" s="566"/>
      <c r="Y199" s="566"/>
      <c r="Z199" s="583"/>
    </row>
    <row r="200" spans="1:26" s="16" customFormat="1" ht="12" customHeight="1">
      <c r="A200" s="584">
        <v>16500401</v>
      </c>
      <c r="B200" s="485" t="s">
        <v>771</v>
      </c>
      <c r="C200" s="582">
        <v>0</v>
      </c>
      <c r="D200" s="582">
        <v>0</v>
      </c>
      <c r="E200" s="582">
        <v>0</v>
      </c>
      <c r="F200" s="582">
        <v>0</v>
      </c>
      <c r="G200" s="582">
        <v>0</v>
      </c>
      <c r="H200" s="582">
        <v>0</v>
      </c>
      <c r="I200" s="512">
        <v>0</v>
      </c>
      <c r="J200" s="512">
        <v>0</v>
      </c>
      <c r="K200" s="488">
        <v>0</v>
      </c>
      <c r="L200" s="488">
        <v>109815.56</v>
      </c>
      <c r="M200" s="488">
        <v>109815.56</v>
      </c>
      <c r="N200" s="488">
        <v>109815.56</v>
      </c>
      <c r="O200" s="488">
        <v>0</v>
      </c>
      <c r="P200" s="574">
        <f t="shared" si="63"/>
        <v>27453.89</v>
      </c>
      <c r="Q200" s="490"/>
      <c r="R200" s="490"/>
      <c r="S200" s="496"/>
      <c r="T200" s="565">
        <f t="shared" ref="T200" si="75">P200</f>
        <v>27453.89</v>
      </c>
      <c r="U200" s="566"/>
      <c r="V200" s="566"/>
      <c r="W200" s="566"/>
      <c r="X200" s="566"/>
      <c r="Y200" s="566"/>
      <c r="Z200" s="583"/>
    </row>
    <row r="201" spans="1:26" s="16" customFormat="1" ht="12" customHeight="1">
      <c r="A201" s="584">
        <v>16500411</v>
      </c>
      <c r="B201" s="485" t="s">
        <v>772</v>
      </c>
      <c r="C201" s="582">
        <v>0</v>
      </c>
      <c r="D201" s="582">
        <v>0</v>
      </c>
      <c r="E201" s="582">
        <v>0</v>
      </c>
      <c r="F201" s="582">
        <v>0</v>
      </c>
      <c r="G201" s="582">
        <v>0</v>
      </c>
      <c r="H201" s="582">
        <v>0</v>
      </c>
      <c r="I201" s="512">
        <v>0</v>
      </c>
      <c r="J201" s="512">
        <v>0</v>
      </c>
      <c r="K201" s="488">
        <v>0</v>
      </c>
      <c r="L201" s="488">
        <v>109815.57</v>
      </c>
      <c r="M201" s="488">
        <v>109815.57</v>
      </c>
      <c r="N201" s="488">
        <v>109815.57</v>
      </c>
      <c r="O201" s="488">
        <v>0</v>
      </c>
      <c r="P201" s="574">
        <f t="shared" si="63"/>
        <v>27453.892500000002</v>
      </c>
      <c r="Q201" s="490"/>
      <c r="R201" s="490"/>
      <c r="S201" s="496"/>
      <c r="T201" s="565">
        <f t="shared" ref="T201:T204" si="76">P201</f>
        <v>27453.892500000002</v>
      </c>
      <c r="U201" s="566"/>
      <c r="V201" s="566"/>
      <c r="W201" s="566"/>
      <c r="X201" s="566"/>
      <c r="Y201" s="566"/>
      <c r="Z201" s="583"/>
    </row>
    <row r="202" spans="1:26" s="16" customFormat="1" ht="12" customHeight="1">
      <c r="A202" s="584">
        <v>16500413</v>
      </c>
      <c r="B202" s="625" t="s">
        <v>1067</v>
      </c>
      <c r="C202" s="582">
        <v>111534.51</v>
      </c>
      <c r="D202" s="582">
        <v>74356.34</v>
      </c>
      <c r="E202" s="582">
        <v>37178.17</v>
      </c>
      <c r="F202" s="582">
        <v>0</v>
      </c>
      <c r="G202" s="582">
        <v>446744.04</v>
      </c>
      <c r="H202" s="582">
        <v>406130.95</v>
      </c>
      <c r="I202" s="512">
        <v>365517.86</v>
      </c>
      <c r="J202" s="512">
        <v>324904.77</v>
      </c>
      <c r="K202" s="488">
        <v>284291.68</v>
      </c>
      <c r="L202" s="488">
        <v>243678.59</v>
      </c>
      <c r="M202" s="488">
        <v>203065.5</v>
      </c>
      <c r="N202" s="488">
        <v>162452.41</v>
      </c>
      <c r="O202" s="488">
        <v>121839.32</v>
      </c>
      <c r="P202" s="574">
        <f t="shared" si="63"/>
        <v>222083.93541666667</v>
      </c>
      <c r="Q202" s="490"/>
      <c r="R202" s="490"/>
      <c r="S202" s="496"/>
      <c r="T202" s="565">
        <f t="shared" si="76"/>
        <v>222083.93541666667</v>
      </c>
      <c r="U202" s="566"/>
      <c r="V202" s="566"/>
      <c r="W202" s="566"/>
      <c r="X202" s="566"/>
      <c r="Y202" s="566"/>
      <c r="Z202" s="583"/>
    </row>
    <row r="203" spans="1:26" s="16" customFormat="1" ht="12" customHeight="1">
      <c r="A203" s="590">
        <v>16500433</v>
      </c>
      <c r="B203" s="492" t="s">
        <v>1202</v>
      </c>
      <c r="C203" s="582">
        <v>85328.3</v>
      </c>
      <c r="D203" s="582">
        <v>56885.52</v>
      </c>
      <c r="E203" s="582">
        <v>374534.44</v>
      </c>
      <c r="F203" s="582">
        <v>346091.66</v>
      </c>
      <c r="G203" s="582">
        <v>317250.68</v>
      </c>
      <c r="H203" s="582">
        <v>299442.27</v>
      </c>
      <c r="I203" s="512">
        <v>270601.28999999998</v>
      </c>
      <c r="J203" s="512">
        <v>241760.31</v>
      </c>
      <c r="K203" s="488">
        <v>212919.33</v>
      </c>
      <c r="L203" s="488">
        <v>184078.35</v>
      </c>
      <c r="M203" s="488">
        <v>155237.37</v>
      </c>
      <c r="N203" s="488">
        <v>126396.39</v>
      </c>
      <c r="O203" s="488">
        <v>97555.41</v>
      </c>
      <c r="P203" s="574">
        <f t="shared" si="63"/>
        <v>223053.28875000004</v>
      </c>
      <c r="Q203" s="490"/>
      <c r="R203" s="490"/>
      <c r="S203" s="496"/>
      <c r="T203" s="565">
        <f t="shared" si="76"/>
        <v>223053.28875000004</v>
      </c>
      <c r="U203" s="566"/>
      <c r="V203" s="566"/>
      <c r="W203" s="566"/>
      <c r="X203" s="566"/>
      <c r="Y203" s="566"/>
      <c r="Z203" s="583"/>
    </row>
    <row r="204" spans="1:26" s="16" customFormat="1" ht="12" customHeight="1">
      <c r="A204" s="590">
        <v>16500443</v>
      </c>
      <c r="B204" s="492" t="s">
        <v>1203</v>
      </c>
      <c r="C204" s="582">
        <v>78779.44</v>
      </c>
      <c r="D204" s="582">
        <v>52519.63</v>
      </c>
      <c r="E204" s="582">
        <v>26259.82</v>
      </c>
      <c r="F204" s="582">
        <v>0</v>
      </c>
      <c r="G204" s="582">
        <v>332100.36</v>
      </c>
      <c r="H204" s="582">
        <v>276750.32</v>
      </c>
      <c r="I204" s="512">
        <v>249075.3</v>
      </c>
      <c r="J204" s="512">
        <v>221400.28</v>
      </c>
      <c r="K204" s="488">
        <v>193725.26</v>
      </c>
      <c r="L204" s="488">
        <v>166050.23999999999</v>
      </c>
      <c r="M204" s="488">
        <v>138375.22</v>
      </c>
      <c r="N204" s="488">
        <v>110700.2</v>
      </c>
      <c r="O204" s="488">
        <v>83025.179999999993</v>
      </c>
      <c r="P204" s="574">
        <f t="shared" si="63"/>
        <v>153988.245</v>
      </c>
      <c r="Q204" s="490"/>
      <c r="R204" s="490"/>
      <c r="S204" s="496"/>
      <c r="T204" s="565">
        <f t="shared" si="76"/>
        <v>153988.245</v>
      </c>
      <c r="U204" s="566"/>
      <c r="V204" s="566"/>
      <c r="W204" s="566"/>
      <c r="X204" s="566"/>
      <c r="Y204" s="566"/>
      <c r="Z204" s="583"/>
    </row>
    <row r="205" spans="1:26" s="16" customFormat="1" ht="12" customHeight="1">
      <c r="A205" s="584" t="s">
        <v>2336</v>
      </c>
      <c r="B205" s="485" t="s">
        <v>2317</v>
      </c>
      <c r="C205" s="582"/>
      <c r="D205" s="582"/>
      <c r="E205" s="582"/>
      <c r="F205" s="582"/>
      <c r="G205" s="582"/>
      <c r="H205" s="582"/>
      <c r="I205" s="512"/>
      <c r="J205" s="512"/>
      <c r="K205" s="488"/>
      <c r="L205" s="488"/>
      <c r="M205" s="488"/>
      <c r="N205" s="488"/>
      <c r="O205" s="488">
        <v>80439.64</v>
      </c>
      <c r="P205" s="574">
        <f t="shared" si="63"/>
        <v>3351.6516666666666</v>
      </c>
      <c r="Q205" s="490"/>
      <c r="R205" s="490"/>
      <c r="S205" s="496"/>
      <c r="T205" s="565">
        <f t="shared" ref="T205" si="77">P205</f>
        <v>3351.6516666666666</v>
      </c>
      <c r="U205" s="566"/>
      <c r="V205" s="566"/>
      <c r="W205" s="566"/>
      <c r="X205" s="566"/>
      <c r="Y205" s="566"/>
      <c r="Z205" s="583"/>
    </row>
    <row r="206" spans="1:26" s="16" customFormat="1" ht="12" customHeight="1">
      <c r="A206" s="584">
        <v>16500532</v>
      </c>
      <c r="B206" s="485" t="s">
        <v>1669</v>
      </c>
      <c r="C206" s="582">
        <v>2686131.25</v>
      </c>
      <c r="D206" s="582">
        <v>3058256.25</v>
      </c>
      <c r="E206" s="582">
        <v>2635943.75</v>
      </c>
      <c r="F206" s="582">
        <v>0</v>
      </c>
      <c r="G206" s="582">
        <v>0</v>
      </c>
      <c r="H206" s="582">
        <v>0</v>
      </c>
      <c r="I206" s="512">
        <v>0</v>
      </c>
      <c r="J206" s="512">
        <v>0</v>
      </c>
      <c r="K206" s="488">
        <v>0</v>
      </c>
      <c r="L206" s="488">
        <v>0</v>
      </c>
      <c r="M206" s="488">
        <v>0</v>
      </c>
      <c r="N206" s="488">
        <v>0</v>
      </c>
      <c r="O206" s="488">
        <v>0</v>
      </c>
      <c r="P206" s="574">
        <f t="shared" si="63"/>
        <v>586438.80208333337</v>
      </c>
      <c r="Q206" s="490"/>
      <c r="R206" s="490"/>
      <c r="S206" s="496"/>
      <c r="T206" s="565">
        <f t="shared" ref="T206" si="78">P206</f>
        <v>586438.80208333337</v>
      </c>
      <c r="U206" s="566"/>
      <c r="V206" s="566"/>
      <c r="W206" s="566"/>
      <c r="X206" s="566"/>
      <c r="Y206" s="566"/>
      <c r="Z206" s="583"/>
    </row>
    <row r="207" spans="1:26" s="16" customFormat="1" ht="12" customHeight="1">
      <c r="A207" s="584">
        <v>16500553</v>
      </c>
      <c r="B207" s="485" t="s">
        <v>819</v>
      </c>
      <c r="C207" s="582">
        <v>0</v>
      </c>
      <c r="D207" s="582">
        <v>0</v>
      </c>
      <c r="E207" s="582">
        <v>0</v>
      </c>
      <c r="F207" s="582">
        <v>0</v>
      </c>
      <c r="G207" s="582">
        <v>0</v>
      </c>
      <c r="H207" s="582">
        <v>0</v>
      </c>
      <c r="I207" s="512">
        <v>0</v>
      </c>
      <c r="J207" s="512">
        <v>0</v>
      </c>
      <c r="K207" s="488">
        <v>0</v>
      </c>
      <c r="L207" s="488">
        <v>0</v>
      </c>
      <c r="M207" s="488">
        <v>0</v>
      </c>
      <c r="N207" s="488">
        <v>81120.5</v>
      </c>
      <c r="O207" s="488">
        <v>0</v>
      </c>
      <c r="P207" s="574">
        <f t="shared" si="63"/>
        <v>6760.041666666667</v>
      </c>
      <c r="Q207" s="490"/>
      <c r="R207" s="490"/>
      <c r="S207" s="496"/>
      <c r="T207" s="565">
        <f t="shared" ref="T207:T208" si="79">P207</f>
        <v>6760.041666666667</v>
      </c>
      <c r="U207" s="566"/>
      <c r="V207" s="566"/>
      <c r="W207" s="566"/>
      <c r="X207" s="566"/>
      <c r="Y207" s="566"/>
      <c r="Z207" s="583"/>
    </row>
    <row r="208" spans="1:26" s="16" customFormat="1" ht="12" customHeight="1">
      <c r="A208" s="584">
        <v>16500563</v>
      </c>
      <c r="B208" s="485" t="s">
        <v>380</v>
      </c>
      <c r="C208" s="582">
        <v>36509.24</v>
      </c>
      <c r="D208" s="582">
        <v>24339.45</v>
      </c>
      <c r="E208" s="582">
        <v>12169.66</v>
      </c>
      <c r="F208" s="582">
        <v>150191.37</v>
      </c>
      <c r="G208" s="582">
        <v>137675.43</v>
      </c>
      <c r="H208" s="582">
        <v>125159.49</v>
      </c>
      <c r="I208" s="512">
        <v>112643.55</v>
      </c>
      <c r="J208" s="512">
        <v>100127.61</v>
      </c>
      <c r="K208" s="488">
        <v>87611.67</v>
      </c>
      <c r="L208" s="488">
        <v>75095.73</v>
      </c>
      <c r="M208" s="488">
        <v>62579.79</v>
      </c>
      <c r="N208" s="488">
        <v>50063.85</v>
      </c>
      <c r="O208" s="488">
        <v>37547.910000000003</v>
      </c>
      <c r="P208" s="574">
        <f t="shared" si="63"/>
        <v>81223.847916666666</v>
      </c>
      <c r="Q208" s="490"/>
      <c r="R208" s="490"/>
      <c r="S208" s="496"/>
      <c r="T208" s="565">
        <f t="shared" si="79"/>
        <v>81223.847916666666</v>
      </c>
      <c r="U208" s="566"/>
      <c r="V208" s="566"/>
      <c r="W208" s="566"/>
      <c r="X208" s="566"/>
      <c r="Y208" s="566"/>
      <c r="Z208" s="583"/>
    </row>
    <row r="209" spans="1:26" s="16" customFormat="1" ht="12" customHeight="1">
      <c r="A209" s="584">
        <v>16500583</v>
      </c>
      <c r="B209" s="485" t="s">
        <v>545</v>
      </c>
      <c r="C209" s="582">
        <v>43285.64</v>
      </c>
      <c r="D209" s="582">
        <v>31861.78</v>
      </c>
      <c r="E209" s="582">
        <v>20437.919999999998</v>
      </c>
      <c r="F209" s="582">
        <v>0</v>
      </c>
      <c r="G209" s="582">
        <v>4740</v>
      </c>
      <c r="H209" s="582">
        <v>246874.79</v>
      </c>
      <c r="I209" s="512">
        <v>222187.31</v>
      </c>
      <c r="J209" s="512">
        <v>197499.83</v>
      </c>
      <c r="K209" s="488">
        <v>172812.35</v>
      </c>
      <c r="L209" s="488">
        <v>148124.87</v>
      </c>
      <c r="M209" s="488">
        <v>123437.39</v>
      </c>
      <c r="N209" s="488">
        <v>98749.91</v>
      </c>
      <c r="O209" s="488">
        <v>74062.429999999993</v>
      </c>
      <c r="P209" s="574">
        <f t="shared" si="63"/>
        <v>110450.01541666665</v>
      </c>
      <c r="Q209" s="490"/>
      <c r="R209" s="490"/>
      <c r="S209" s="496"/>
      <c r="T209" s="565">
        <f t="shared" ref="T209:T210" si="80">P209</f>
        <v>110450.01541666665</v>
      </c>
      <c r="U209" s="566"/>
      <c r="V209" s="566"/>
      <c r="W209" s="566"/>
      <c r="X209" s="566"/>
      <c r="Y209" s="566"/>
      <c r="Z209" s="583"/>
    </row>
    <row r="210" spans="1:26" s="16" customFormat="1" ht="12" customHeight="1">
      <c r="A210" s="587">
        <v>16500591</v>
      </c>
      <c r="B210" s="485" t="s">
        <v>480</v>
      </c>
      <c r="C210" s="582">
        <v>283987.14</v>
      </c>
      <c r="D210" s="582">
        <v>283987.14</v>
      </c>
      <c r="E210" s="582">
        <v>283987.14</v>
      </c>
      <c r="F210" s="582">
        <v>0</v>
      </c>
      <c r="G210" s="582">
        <v>0</v>
      </c>
      <c r="H210" s="582">
        <v>0</v>
      </c>
      <c r="I210" s="512">
        <v>0</v>
      </c>
      <c r="J210" s="512">
        <v>0</v>
      </c>
      <c r="K210" s="488">
        <v>0</v>
      </c>
      <c r="L210" s="488">
        <v>0</v>
      </c>
      <c r="M210" s="488">
        <v>0</v>
      </c>
      <c r="N210" s="488">
        <v>0</v>
      </c>
      <c r="O210" s="488">
        <v>0</v>
      </c>
      <c r="P210" s="574">
        <f t="shared" si="63"/>
        <v>59163.98750000001</v>
      </c>
      <c r="Q210" s="490"/>
      <c r="R210" s="490"/>
      <c r="S210" s="496"/>
      <c r="T210" s="565">
        <f t="shared" si="80"/>
        <v>59163.98750000001</v>
      </c>
      <c r="U210" s="566"/>
      <c r="V210" s="566"/>
      <c r="W210" s="566"/>
      <c r="X210" s="566"/>
      <c r="Y210" s="566"/>
      <c r="Z210" s="583"/>
    </row>
    <row r="211" spans="1:26" s="16" customFormat="1" ht="12" customHeight="1">
      <c r="A211" s="584">
        <v>16500601</v>
      </c>
      <c r="B211" s="485" t="s">
        <v>465</v>
      </c>
      <c r="C211" s="582">
        <v>1212816.53</v>
      </c>
      <c r="D211" s="582">
        <v>1212816.53</v>
      </c>
      <c r="E211" s="582">
        <v>1212816.53</v>
      </c>
      <c r="F211" s="582">
        <v>0</v>
      </c>
      <c r="G211" s="582">
        <v>0</v>
      </c>
      <c r="H211" s="582">
        <v>0</v>
      </c>
      <c r="I211" s="512">
        <v>0</v>
      </c>
      <c r="J211" s="512">
        <v>0</v>
      </c>
      <c r="K211" s="488">
        <v>0</v>
      </c>
      <c r="L211" s="488">
        <v>0</v>
      </c>
      <c r="M211" s="488">
        <v>0</v>
      </c>
      <c r="N211" s="488">
        <v>0</v>
      </c>
      <c r="O211" s="488">
        <v>0</v>
      </c>
      <c r="P211" s="574">
        <f t="shared" si="63"/>
        <v>252670.11041666669</v>
      </c>
      <c r="Q211" s="490"/>
      <c r="R211" s="490"/>
      <c r="S211" s="496"/>
      <c r="T211" s="565">
        <f t="shared" ref="T211:T213" si="81">P211</f>
        <v>252670.11041666669</v>
      </c>
      <c r="U211" s="566"/>
      <c r="V211" s="566"/>
      <c r="W211" s="566"/>
      <c r="X211" s="566"/>
      <c r="Y211" s="566"/>
      <c r="Z211" s="583"/>
    </row>
    <row r="212" spans="1:26" s="16" customFormat="1" ht="12" customHeight="1">
      <c r="A212" s="584">
        <v>16500611</v>
      </c>
      <c r="B212" s="485" t="s">
        <v>381</v>
      </c>
      <c r="C212" s="582">
        <v>179332.31</v>
      </c>
      <c r="D212" s="582">
        <v>119554.9</v>
      </c>
      <c r="E212" s="582">
        <v>59777.49</v>
      </c>
      <c r="F212" s="582">
        <v>0</v>
      </c>
      <c r="G212" s="582">
        <v>655347</v>
      </c>
      <c r="H212" s="582">
        <v>595770</v>
      </c>
      <c r="I212" s="512">
        <v>536193</v>
      </c>
      <c r="J212" s="512">
        <v>476616</v>
      </c>
      <c r="K212" s="488">
        <v>417039</v>
      </c>
      <c r="L212" s="488">
        <v>357462</v>
      </c>
      <c r="M212" s="488">
        <v>297885</v>
      </c>
      <c r="N212" s="488">
        <v>238308</v>
      </c>
      <c r="O212" s="488">
        <v>178731</v>
      </c>
      <c r="P212" s="574">
        <f t="shared" si="63"/>
        <v>327748.67041666666</v>
      </c>
      <c r="Q212" s="490"/>
      <c r="R212" s="490"/>
      <c r="S212" s="496"/>
      <c r="T212" s="565">
        <f t="shared" si="81"/>
        <v>327748.67041666666</v>
      </c>
      <c r="U212" s="566"/>
      <c r="V212" s="566"/>
      <c r="W212" s="566"/>
      <c r="X212" s="566"/>
      <c r="Y212" s="566"/>
      <c r="Z212" s="583"/>
    </row>
    <row r="213" spans="1:26" s="16" customFormat="1" ht="12" customHeight="1">
      <c r="A213" s="584">
        <v>16500612</v>
      </c>
      <c r="B213" s="485" t="s">
        <v>550</v>
      </c>
      <c r="C213" s="582">
        <v>112464.94</v>
      </c>
      <c r="D213" s="582">
        <v>74976.600000000006</v>
      </c>
      <c r="E213" s="582">
        <v>37488.26</v>
      </c>
      <c r="F213" s="582">
        <v>0</v>
      </c>
      <c r="G213" s="582">
        <v>412371.66</v>
      </c>
      <c r="H213" s="582">
        <v>374883.32</v>
      </c>
      <c r="I213" s="512">
        <v>337394.98</v>
      </c>
      <c r="J213" s="512">
        <v>299906.64</v>
      </c>
      <c r="K213" s="488">
        <v>262418.3</v>
      </c>
      <c r="L213" s="488">
        <v>224929.96</v>
      </c>
      <c r="M213" s="488">
        <v>187441.62</v>
      </c>
      <c r="N213" s="488">
        <v>149953.28</v>
      </c>
      <c r="O213" s="488">
        <v>112464.94</v>
      </c>
      <c r="P213" s="574">
        <f t="shared" si="63"/>
        <v>206185.79666666663</v>
      </c>
      <c r="Q213" s="490"/>
      <c r="R213" s="490"/>
      <c r="S213" s="496"/>
      <c r="T213" s="565">
        <f t="shared" si="81"/>
        <v>206185.79666666663</v>
      </c>
      <c r="U213" s="566"/>
      <c r="V213" s="566"/>
      <c r="W213" s="566"/>
      <c r="X213" s="566"/>
      <c r="Y213" s="566"/>
      <c r="Z213" s="583"/>
    </row>
    <row r="214" spans="1:26" s="16" customFormat="1" ht="12" customHeight="1">
      <c r="A214" s="584">
        <v>16500622</v>
      </c>
      <c r="B214" s="485" t="s">
        <v>998</v>
      </c>
      <c r="C214" s="582">
        <v>21963.47</v>
      </c>
      <c r="D214" s="582">
        <v>14642.3</v>
      </c>
      <c r="E214" s="582">
        <v>7321.13</v>
      </c>
      <c r="F214" s="582">
        <v>0</v>
      </c>
      <c r="G214" s="582">
        <v>80034.17</v>
      </c>
      <c r="H214" s="582">
        <v>72758.34</v>
      </c>
      <c r="I214" s="512">
        <v>65482.51</v>
      </c>
      <c r="J214" s="512">
        <v>58206.68</v>
      </c>
      <c r="K214" s="488">
        <v>50930.85</v>
      </c>
      <c r="L214" s="488">
        <v>43655.02</v>
      </c>
      <c r="M214" s="488">
        <v>36379.19</v>
      </c>
      <c r="N214" s="488">
        <v>29103.360000000001</v>
      </c>
      <c r="O214" s="488">
        <v>21827.53</v>
      </c>
      <c r="P214" s="574">
        <f t="shared" si="63"/>
        <v>40034.087500000001</v>
      </c>
      <c r="Q214" s="490"/>
      <c r="R214" s="490"/>
      <c r="S214" s="496"/>
      <c r="T214" s="565">
        <f t="shared" ref="T214:T215" si="82">P214</f>
        <v>40034.087500000001</v>
      </c>
      <c r="U214" s="566"/>
      <c r="V214" s="566"/>
      <c r="W214" s="566"/>
      <c r="X214" s="566"/>
      <c r="Y214" s="566"/>
      <c r="Z214" s="583"/>
    </row>
    <row r="215" spans="1:26" s="16" customFormat="1" ht="12" customHeight="1">
      <c r="A215" s="584">
        <v>16500623</v>
      </c>
      <c r="B215" s="485" t="s">
        <v>114</v>
      </c>
      <c r="C215" s="582">
        <v>37159.75</v>
      </c>
      <c r="D215" s="582">
        <v>29727.8</v>
      </c>
      <c r="E215" s="582">
        <v>22295.85</v>
      </c>
      <c r="F215" s="582">
        <v>14863.9</v>
      </c>
      <c r="G215" s="582">
        <v>7431.95</v>
      </c>
      <c r="H215" s="582">
        <v>0</v>
      </c>
      <c r="I215" s="512">
        <v>0</v>
      </c>
      <c r="J215" s="512">
        <v>74319.47</v>
      </c>
      <c r="K215" s="488">
        <v>66887.520000000004</v>
      </c>
      <c r="L215" s="488">
        <v>59455.57</v>
      </c>
      <c r="M215" s="488">
        <v>52023.62</v>
      </c>
      <c r="N215" s="488">
        <v>44591.67</v>
      </c>
      <c r="O215" s="488">
        <v>37159.72</v>
      </c>
      <c r="P215" s="574">
        <f t="shared" si="63"/>
        <v>34063.090416666666</v>
      </c>
      <c r="Q215" s="490"/>
      <c r="R215" s="490"/>
      <c r="S215" s="496"/>
      <c r="T215" s="565">
        <f t="shared" si="82"/>
        <v>34063.090416666666</v>
      </c>
      <c r="U215" s="566"/>
      <c r="V215" s="566"/>
      <c r="W215" s="566"/>
      <c r="X215" s="566"/>
      <c r="Y215" s="566"/>
      <c r="Z215" s="583"/>
    </row>
    <row r="216" spans="1:26" s="16" customFormat="1" ht="12" customHeight="1">
      <c r="A216" s="584">
        <v>16500633</v>
      </c>
      <c r="B216" s="485" t="s">
        <v>797</v>
      </c>
      <c r="C216" s="582">
        <v>252521.62</v>
      </c>
      <c r="D216" s="582">
        <v>168347.7</v>
      </c>
      <c r="E216" s="582">
        <v>84173.78</v>
      </c>
      <c r="F216" s="582">
        <v>0</v>
      </c>
      <c r="G216" s="582">
        <v>970217.52</v>
      </c>
      <c r="H216" s="582">
        <v>0</v>
      </c>
      <c r="I216" s="512">
        <v>0</v>
      </c>
      <c r="J216" s="512">
        <v>0</v>
      </c>
      <c r="K216" s="488">
        <v>0</v>
      </c>
      <c r="L216" s="488">
        <v>0</v>
      </c>
      <c r="M216" s="488">
        <v>0</v>
      </c>
      <c r="N216" s="488">
        <v>0</v>
      </c>
      <c r="O216" s="488">
        <v>0</v>
      </c>
      <c r="P216" s="574">
        <f t="shared" si="63"/>
        <v>112416.65083333333</v>
      </c>
      <c r="Q216" s="490"/>
      <c r="R216" s="490"/>
      <c r="S216" s="496"/>
      <c r="T216" s="565">
        <f t="shared" ref="T216" si="83">P216</f>
        <v>112416.65083333333</v>
      </c>
      <c r="U216" s="566"/>
      <c r="V216" s="566"/>
      <c r="W216" s="566"/>
      <c r="X216" s="566"/>
      <c r="Y216" s="566"/>
      <c r="Z216" s="583"/>
    </row>
    <row r="217" spans="1:26" s="16" customFormat="1" ht="12" customHeight="1">
      <c r="A217" s="584">
        <v>16500643</v>
      </c>
      <c r="B217" s="494" t="s">
        <v>82</v>
      </c>
      <c r="C217" s="582">
        <v>87600</v>
      </c>
      <c r="D217" s="582">
        <v>87600</v>
      </c>
      <c r="E217" s="582">
        <v>87600</v>
      </c>
      <c r="F217" s="582">
        <v>0</v>
      </c>
      <c r="G217" s="582">
        <v>0</v>
      </c>
      <c r="H217" s="582">
        <v>0</v>
      </c>
      <c r="I217" s="512">
        <v>0</v>
      </c>
      <c r="J217" s="512">
        <v>0</v>
      </c>
      <c r="K217" s="488">
        <v>0</v>
      </c>
      <c r="L217" s="488">
        <v>0</v>
      </c>
      <c r="M217" s="488">
        <v>0</v>
      </c>
      <c r="N217" s="488">
        <v>0</v>
      </c>
      <c r="O217" s="488">
        <v>0</v>
      </c>
      <c r="P217" s="574">
        <f t="shared" ref="P217:P240" si="84">(C217+O217+SUM(D217:N217)*2)/24</f>
        <v>18250</v>
      </c>
      <c r="Q217" s="490"/>
      <c r="R217" s="490"/>
      <c r="S217" s="496"/>
      <c r="T217" s="565">
        <f t="shared" ref="T217:T225" si="85">P217</f>
        <v>18250</v>
      </c>
      <c r="U217" s="566"/>
      <c r="V217" s="566"/>
      <c r="W217" s="566"/>
      <c r="X217" s="566"/>
      <c r="Y217" s="566"/>
      <c r="Z217" s="583"/>
    </row>
    <row r="218" spans="1:26" s="16" customFormat="1" ht="12" customHeight="1">
      <c r="A218" s="588">
        <v>16500651</v>
      </c>
      <c r="B218" s="589" t="s">
        <v>227</v>
      </c>
      <c r="C218" s="582">
        <v>994942.18</v>
      </c>
      <c r="D218" s="582">
        <v>1033959.46</v>
      </c>
      <c r="E218" s="582">
        <v>1074277.32</v>
      </c>
      <c r="F218" s="582">
        <v>0</v>
      </c>
      <c r="G218" s="582">
        <v>0</v>
      </c>
      <c r="H218" s="582">
        <v>0</v>
      </c>
      <c r="I218" s="512">
        <v>0</v>
      </c>
      <c r="J218" s="512">
        <v>0</v>
      </c>
      <c r="K218" s="488">
        <v>0</v>
      </c>
      <c r="L218" s="488">
        <v>0</v>
      </c>
      <c r="M218" s="488">
        <v>0</v>
      </c>
      <c r="N218" s="488">
        <v>0</v>
      </c>
      <c r="O218" s="488">
        <v>0</v>
      </c>
      <c r="P218" s="574">
        <f t="shared" si="84"/>
        <v>217142.32250000001</v>
      </c>
      <c r="Q218" s="490"/>
      <c r="R218" s="490"/>
      <c r="S218" s="496"/>
      <c r="T218" s="565">
        <f t="shared" si="85"/>
        <v>217142.32250000001</v>
      </c>
      <c r="U218" s="566"/>
      <c r="V218" s="566"/>
      <c r="W218" s="566"/>
      <c r="X218" s="566"/>
      <c r="Y218" s="566"/>
      <c r="Z218" s="583"/>
    </row>
    <row r="219" spans="1:26" s="16" customFormat="1" ht="12" customHeight="1">
      <c r="A219" s="588">
        <v>16500661</v>
      </c>
      <c r="B219" s="589" t="s">
        <v>228</v>
      </c>
      <c r="C219" s="582">
        <v>2152493.29</v>
      </c>
      <c r="D219" s="582">
        <v>2236904.66</v>
      </c>
      <c r="E219" s="582">
        <v>2324129.75</v>
      </c>
      <c r="F219" s="582">
        <v>0</v>
      </c>
      <c r="G219" s="582">
        <v>0</v>
      </c>
      <c r="H219" s="582">
        <v>0</v>
      </c>
      <c r="I219" s="512">
        <v>0</v>
      </c>
      <c r="J219" s="512">
        <v>0</v>
      </c>
      <c r="K219" s="488">
        <v>0</v>
      </c>
      <c r="L219" s="488">
        <v>0</v>
      </c>
      <c r="M219" s="488">
        <v>0</v>
      </c>
      <c r="N219" s="488">
        <v>0</v>
      </c>
      <c r="O219" s="488">
        <v>0</v>
      </c>
      <c r="P219" s="574">
        <f t="shared" si="84"/>
        <v>469773.42124999996</v>
      </c>
      <c r="Q219" s="490"/>
      <c r="R219" s="490"/>
      <c r="S219" s="496"/>
      <c r="T219" s="565">
        <f t="shared" si="85"/>
        <v>469773.42124999996</v>
      </c>
      <c r="U219" s="566"/>
      <c r="V219" s="566"/>
      <c r="W219" s="566"/>
      <c r="X219" s="566"/>
      <c r="Y219" s="566"/>
      <c r="Z219" s="583"/>
    </row>
    <row r="220" spans="1:26" s="16" customFormat="1" ht="12" customHeight="1">
      <c r="A220" s="588">
        <v>16500671</v>
      </c>
      <c r="B220" s="589" t="s">
        <v>229</v>
      </c>
      <c r="C220" s="582">
        <v>2128915.67</v>
      </c>
      <c r="D220" s="582">
        <v>2166807.35</v>
      </c>
      <c r="E220" s="582">
        <v>2205962.08</v>
      </c>
      <c r="F220" s="582">
        <v>0</v>
      </c>
      <c r="G220" s="582">
        <v>0</v>
      </c>
      <c r="H220" s="582">
        <v>0</v>
      </c>
      <c r="I220" s="512">
        <v>0</v>
      </c>
      <c r="J220" s="512">
        <v>0</v>
      </c>
      <c r="K220" s="488">
        <v>0</v>
      </c>
      <c r="L220" s="488">
        <v>0</v>
      </c>
      <c r="M220" s="488">
        <v>0</v>
      </c>
      <c r="N220" s="488">
        <v>0</v>
      </c>
      <c r="O220" s="488">
        <v>0</v>
      </c>
      <c r="P220" s="574">
        <f t="shared" si="84"/>
        <v>453102.27208333329</v>
      </c>
      <c r="Q220" s="490"/>
      <c r="R220" s="490"/>
      <c r="S220" s="496"/>
      <c r="T220" s="565">
        <f t="shared" si="85"/>
        <v>453102.27208333329</v>
      </c>
      <c r="U220" s="566"/>
      <c r="V220" s="566"/>
      <c r="W220" s="566"/>
      <c r="X220" s="566"/>
      <c r="Y220" s="566"/>
      <c r="Z220" s="583"/>
    </row>
    <row r="221" spans="1:26" s="16" customFormat="1" ht="12" customHeight="1">
      <c r="A221" s="588">
        <v>16500673</v>
      </c>
      <c r="B221" s="589" t="s">
        <v>1095</v>
      </c>
      <c r="C221" s="582">
        <v>56392.11</v>
      </c>
      <c r="D221" s="582">
        <v>37594.69</v>
      </c>
      <c r="E221" s="582">
        <v>18797.27</v>
      </c>
      <c r="F221" s="582">
        <v>0</v>
      </c>
      <c r="G221" s="582">
        <v>207805.34</v>
      </c>
      <c r="H221" s="582">
        <v>188913.94</v>
      </c>
      <c r="I221" s="512">
        <v>170022.54</v>
      </c>
      <c r="J221" s="512">
        <v>151131.14000000001</v>
      </c>
      <c r="K221" s="488">
        <v>132239.74</v>
      </c>
      <c r="L221" s="488">
        <v>113348.34</v>
      </c>
      <c r="M221" s="488">
        <v>94456.94</v>
      </c>
      <c r="N221" s="488">
        <v>75565.539999999994</v>
      </c>
      <c r="O221" s="488">
        <v>56674.14</v>
      </c>
      <c r="P221" s="574">
        <f t="shared" si="84"/>
        <v>103867.38374999999</v>
      </c>
      <c r="Q221" s="490"/>
      <c r="R221" s="490"/>
      <c r="S221" s="496" t="s">
        <v>158</v>
      </c>
      <c r="T221" s="565">
        <f t="shared" si="85"/>
        <v>103867.38374999999</v>
      </c>
      <c r="U221" s="566"/>
      <c r="V221" s="566"/>
      <c r="W221" s="566"/>
      <c r="X221" s="566"/>
      <c r="Y221" s="566"/>
      <c r="Z221" s="583"/>
    </row>
    <row r="222" spans="1:26" s="16" customFormat="1" ht="12" customHeight="1">
      <c r="A222" s="584">
        <v>16500681</v>
      </c>
      <c r="B222" s="485" t="s">
        <v>755</v>
      </c>
      <c r="C222" s="582">
        <v>63904.85</v>
      </c>
      <c r="D222" s="582">
        <v>63904.85</v>
      </c>
      <c r="E222" s="582">
        <v>63904.85</v>
      </c>
      <c r="F222" s="582">
        <v>0</v>
      </c>
      <c r="G222" s="582">
        <v>0</v>
      </c>
      <c r="H222" s="582">
        <v>0</v>
      </c>
      <c r="I222" s="512">
        <v>0</v>
      </c>
      <c r="J222" s="512">
        <v>0</v>
      </c>
      <c r="K222" s="488">
        <v>0</v>
      </c>
      <c r="L222" s="488">
        <v>0</v>
      </c>
      <c r="M222" s="488">
        <v>0</v>
      </c>
      <c r="N222" s="488">
        <v>0</v>
      </c>
      <c r="O222" s="488">
        <v>0</v>
      </c>
      <c r="P222" s="574">
        <f t="shared" si="84"/>
        <v>13313.510416666666</v>
      </c>
      <c r="Q222" s="490"/>
      <c r="R222" s="490"/>
      <c r="S222" s="496"/>
      <c r="T222" s="565">
        <f t="shared" si="85"/>
        <v>13313.510416666666</v>
      </c>
      <c r="U222" s="566"/>
      <c r="V222" s="566"/>
      <c r="W222" s="566"/>
      <c r="X222" s="566"/>
      <c r="Y222" s="566"/>
      <c r="Z222" s="583"/>
    </row>
    <row r="223" spans="1:26" s="16" customFormat="1" ht="12" customHeight="1">
      <c r="A223" s="584">
        <v>16500683</v>
      </c>
      <c r="B223" s="485" t="s">
        <v>1719</v>
      </c>
      <c r="C223" s="582">
        <v>15330</v>
      </c>
      <c r="D223" s="582">
        <v>15330</v>
      </c>
      <c r="E223" s="582">
        <v>15330</v>
      </c>
      <c r="F223" s="582">
        <v>0</v>
      </c>
      <c r="G223" s="582">
        <v>0</v>
      </c>
      <c r="H223" s="582">
        <v>0</v>
      </c>
      <c r="I223" s="512">
        <v>0</v>
      </c>
      <c r="J223" s="512">
        <v>0</v>
      </c>
      <c r="K223" s="488">
        <v>0</v>
      </c>
      <c r="L223" s="488">
        <v>0</v>
      </c>
      <c r="M223" s="488">
        <v>0</v>
      </c>
      <c r="N223" s="488">
        <v>0</v>
      </c>
      <c r="O223" s="488">
        <v>0</v>
      </c>
      <c r="P223" s="574">
        <f t="shared" si="84"/>
        <v>3193.75</v>
      </c>
      <c r="Q223" s="490"/>
      <c r="R223" s="490"/>
      <c r="S223" s="496"/>
      <c r="T223" s="565">
        <f t="shared" si="85"/>
        <v>3193.75</v>
      </c>
      <c r="U223" s="566"/>
      <c r="V223" s="566"/>
      <c r="W223" s="566"/>
      <c r="X223" s="566"/>
      <c r="Y223" s="566"/>
      <c r="Z223" s="583"/>
    </row>
    <row r="224" spans="1:26" s="16" customFormat="1" ht="12" customHeight="1">
      <c r="A224" s="584">
        <v>16500693</v>
      </c>
      <c r="B224" s="485" t="s">
        <v>1213</v>
      </c>
      <c r="C224" s="582">
        <v>72847.92</v>
      </c>
      <c r="D224" s="582">
        <v>48565.279999999999</v>
      </c>
      <c r="E224" s="582">
        <v>24282.639999999999</v>
      </c>
      <c r="F224" s="582">
        <v>0</v>
      </c>
      <c r="G224" s="582">
        <v>347413.81</v>
      </c>
      <c r="H224" s="582">
        <v>315830.74</v>
      </c>
      <c r="I224" s="512">
        <v>284247.67</v>
      </c>
      <c r="J224" s="512">
        <v>252664.6</v>
      </c>
      <c r="K224" s="488">
        <v>143703.31</v>
      </c>
      <c r="L224" s="488">
        <v>123174.27</v>
      </c>
      <c r="M224" s="488">
        <v>102645.23</v>
      </c>
      <c r="N224" s="488">
        <v>82116.19</v>
      </c>
      <c r="O224" s="488">
        <v>61587.15</v>
      </c>
      <c r="P224" s="574">
        <f t="shared" si="84"/>
        <v>149321.77291666667</v>
      </c>
      <c r="Q224" s="490"/>
      <c r="R224" s="490"/>
      <c r="S224" s="496"/>
      <c r="T224" s="565">
        <f t="shared" si="85"/>
        <v>149321.77291666667</v>
      </c>
      <c r="U224" s="566"/>
      <c r="V224" s="566"/>
      <c r="W224" s="566"/>
      <c r="X224" s="566"/>
      <c r="Y224" s="566"/>
      <c r="Z224" s="583"/>
    </row>
    <row r="225" spans="1:26" s="16" customFormat="1" ht="12" customHeight="1">
      <c r="A225" s="588">
        <v>16500703</v>
      </c>
      <c r="B225" s="589" t="s">
        <v>1230</v>
      </c>
      <c r="C225" s="582">
        <v>31555.18</v>
      </c>
      <c r="D225" s="582">
        <v>25244.15</v>
      </c>
      <c r="E225" s="582">
        <v>18933.12</v>
      </c>
      <c r="F225" s="582">
        <v>12622.09</v>
      </c>
      <c r="G225" s="582">
        <v>119188.59</v>
      </c>
      <c r="H225" s="582">
        <v>112877.53</v>
      </c>
      <c r="I225" s="512">
        <v>112877.53</v>
      </c>
      <c r="J225" s="512">
        <v>0</v>
      </c>
      <c r="K225" s="488">
        <v>0</v>
      </c>
      <c r="L225" s="488">
        <v>0</v>
      </c>
      <c r="M225" s="488">
        <v>0</v>
      </c>
      <c r="N225" s="488">
        <v>0</v>
      </c>
      <c r="O225" s="488">
        <v>0</v>
      </c>
      <c r="P225" s="574">
        <f t="shared" si="84"/>
        <v>34793.383333333339</v>
      </c>
      <c r="Q225" s="490"/>
      <c r="R225" s="490"/>
      <c r="S225" s="496"/>
      <c r="T225" s="565">
        <f t="shared" si="85"/>
        <v>34793.383333333339</v>
      </c>
      <c r="U225" s="566"/>
      <c r="V225" s="566"/>
      <c r="W225" s="566"/>
      <c r="X225" s="566"/>
      <c r="Y225" s="566"/>
      <c r="Z225" s="583"/>
    </row>
    <row r="226" spans="1:26" s="16" customFormat="1" ht="12" customHeight="1">
      <c r="A226" s="586">
        <v>16500731</v>
      </c>
      <c r="B226" s="485" t="s">
        <v>715</v>
      </c>
      <c r="C226" s="582">
        <v>482909.6</v>
      </c>
      <c r="D226" s="582">
        <v>482909.6</v>
      </c>
      <c r="E226" s="582">
        <v>482909.6</v>
      </c>
      <c r="F226" s="582">
        <v>0</v>
      </c>
      <c r="G226" s="582">
        <v>0</v>
      </c>
      <c r="H226" s="582">
        <v>0</v>
      </c>
      <c r="I226" s="512">
        <v>0</v>
      </c>
      <c r="J226" s="512">
        <v>0</v>
      </c>
      <c r="K226" s="488">
        <v>0</v>
      </c>
      <c r="L226" s="488">
        <v>0</v>
      </c>
      <c r="M226" s="488">
        <v>0</v>
      </c>
      <c r="N226" s="488">
        <v>0</v>
      </c>
      <c r="O226" s="488">
        <v>0</v>
      </c>
      <c r="P226" s="574">
        <f t="shared" si="84"/>
        <v>100606.16666666667</v>
      </c>
      <c r="Q226" s="490"/>
      <c r="R226" s="490"/>
      <c r="S226" s="496"/>
      <c r="T226" s="565">
        <f t="shared" ref="T226" si="86">P226</f>
        <v>100606.16666666667</v>
      </c>
      <c r="U226" s="566"/>
      <c r="V226" s="566"/>
      <c r="W226" s="566"/>
      <c r="X226" s="566"/>
      <c r="Y226" s="566"/>
      <c r="Z226" s="583"/>
    </row>
    <row r="227" spans="1:26" s="16" customFormat="1" ht="12" customHeight="1">
      <c r="A227" s="586">
        <v>16500741</v>
      </c>
      <c r="B227" s="485" t="s">
        <v>716</v>
      </c>
      <c r="C227" s="582">
        <v>541444.1</v>
      </c>
      <c r="D227" s="582">
        <v>541444.1</v>
      </c>
      <c r="E227" s="582">
        <v>541444.1</v>
      </c>
      <c r="F227" s="582">
        <v>0</v>
      </c>
      <c r="G227" s="582">
        <v>0</v>
      </c>
      <c r="H227" s="582">
        <v>0</v>
      </c>
      <c r="I227" s="512">
        <v>0</v>
      </c>
      <c r="J227" s="512">
        <v>0</v>
      </c>
      <c r="K227" s="488">
        <v>0</v>
      </c>
      <c r="L227" s="488">
        <v>0</v>
      </c>
      <c r="M227" s="488">
        <v>0</v>
      </c>
      <c r="N227" s="488">
        <v>0</v>
      </c>
      <c r="O227" s="488">
        <v>0</v>
      </c>
      <c r="P227" s="574">
        <f t="shared" si="84"/>
        <v>112800.85416666667</v>
      </c>
      <c r="Q227" s="490"/>
      <c r="R227" s="490"/>
      <c r="S227" s="496"/>
      <c r="T227" s="565">
        <f t="shared" ref="T227:T230" si="87">P227</f>
        <v>112800.85416666667</v>
      </c>
      <c r="U227" s="566"/>
      <c r="V227" s="566"/>
      <c r="W227" s="566"/>
      <c r="X227" s="566"/>
      <c r="Y227" s="566"/>
      <c r="Z227" s="583"/>
    </row>
    <row r="228" spans="1:26" s="16" customFormat="1" ht="12" customHeight="1">
      <c r="A228" s="586">
        <v>16500743</v>
      </c>
      <c r="B228" s="485" t="s">
        <v>1261</v>
      </c>
      <c r="C228" s="582">
        <v>117664.76</v>
      </c>
      <c r="D228" s="582">
        <v>100855.5</v>
      </c>
      <c r="E228" s="582">
        <v>84046.24</v>
      </c>
      <c r="F228" s="582">
        <v>67236.98</v>
      </c>
      <c r="G228" s="582">
        <v>50427.72</v>
      </c>
      <c r="H228" s="582">
        <v>33618.46</v>
      </c>
      <c r="I228" s="512">
        <v>16809.2</v>
      </c>
      <c r="J228" s="512">
        <v>0</v>
      </c>
      <c r="K228" s="488">
        <v>0</v>
      </c>
      <c r="L228" s="488">
        <v>163483.96</v>
      </c>
      <c r="M228" s="488">
        <v>147135.56</v>
      </c>
      <c r="N228" s="488">
        <v>130787.16</v>
      </c>
      <c r="O228" s="488">
        <v>114438.76</v>
      </c>
      <c r="P228" s="574">
        <f t="shared" si="84"/>
        <v>75871.044999999998</v>
      </c>
      <c r="Q228" s="490"/>
      <c r="R228" s="490"/>
      <c r="S228" s="496"/>
      <c r="T228" s="565">
        <f t="shared" si="87"/>
        <v>75871.044999999998</v>
      </c>
      <c r="U228" s="566"/>
      <c r="V228" s="566"/>
      <c r="W228" s="566"/>
      <c r="X228" s="566"/>
      <c r="Y228" s="566"/>
      <c r="Z228" s="583"/>
    </row>
    <row r="229" spans="1:26" s="16" customFormat="1" ht="12" customHeight="1">
      <c r="A229" s="586">
        <v>16500751</v>
      </c>
      <c r="B229" s="627" t="s">
        <v>717</v>
      </c>
      <c r="C229" s="582">
        <v>0</v>
      </c>
      <c r="D229" s="582">
        <v>0</v>
      </c>
      <c r="E229" s="582">
        <v>0</v>
      </c>
      <c r="F229" s="582">
        <v>0</v>
      </c>
      <c r="G229" s="582">
        <v>0</v>
      </c>
      <c r="H229" s="582">
        <v>0</v>
      </c>
      <c r="I229" s="512">
        <v>1598.38</v>
      </c>
      <c r="J229" s="512">
        <v>6480.9</v>
      </c>
      <c r="K229" s="488">
        <v>6480.9</v>
      </c>
      <c r="L229" s="488">
        <v>6480.9</v>
      </c>
      <c r="M229" s="488">
        <v>6480.9</v>
      </c>
      <c r="N229" s="488">
        <v>6480.9</v>
      </c>
      <c r="O229" s="488">
        <v>10345.450000000001</v>
      </c>
      <c r="P229" s="574">
        <f t="shared" si="84"/>
        <v>3264.6337500000004</v>
      </c>
      <c r="Q229" s="490"/>
      <c r="R229" s="490"/>
      <c r="S229" s="496"/>
      <c r="T229" s="565">
        <f t="shared" si="87"/>
        <v>3264.6337500000004</v>
      </c>
      <c r="U229" s="566"/>
      <c r="V229" s="566"/>
      <c r="W229" s="566"/>
      <c r="X229" s="566"/>
      <c r="Y229" s="566"/>
      <c r="Z229" s="583"/>
    </row>
    <row r="230" spans="1:26" s="16" customFormat="1" ht="12" customHeight="1">
      <c r="A230" s="586">
        <v>16500753</v>
      </c>
      <c r="B230" s="485" t="s">
        <v>1232</v>
      </c>
      <c r="C230" s="582">
        <v>528494.12</v>
      </c>
      <c r="D230" s="582">
        <v>462432.36</v>
      </c>
      <c r="E230" s="582">
        <v>396370.6</v>
      </c>
      <c r="F230" s="582">
        <v>330308.84000000003</v>
      </c>
      <c r="G230" s="582">
        <v>264247.08</v>
      </c>
      <c r="H230" s="582">
        <v>198185.32</v>
      </c>
      <c r="I230" s="512">
        <v>132123.56</v>
      </c>
      <c r="J230" s="512">
        <v>66061.8</v>
      </c>
      <c r="K230" s="488">
        <v>843618.76</v>
      </c>
      <c r="L230" s="488">
        <v>773317.2</v>
      </c>
      <c r="M230" s="488">
        <v>703015.64</v>
      </c>
      <c r="N230" s="488">
        <v>632714.07999999996</v>
      </c>
      <c r="O230" s="488">
        <v>562412.52</v>
      </c>
      <c r="P230" s="574">
        <f t="shared" si="84"/>
        <v>445654.04666666669</v>
      </c>
      <c r="Q230" s="490"/>
      <c r="R230" s="490"/>
      <c r="S230" s="496"/>
      <c r="T230" s="565">
        <f t="shared" si="87"/>
        <v>445654.04666666669</v>
      </c>
      <c r="U230" s="566"/>
      <c r="V230" s="566"/>
      <c r="W230" s="566"/>
      <c r="X230" s="566"/>
      <c r="Y230" s="566"/>
      <c r="Z230" s="583"/>
    </row>
    <row r="231" spans="1:26" s="16" customFormat="1" ht="12" customHeight="1">
      <c r="A231" s="586">
        <v>16500763</v>
      </c>
      <c r="B231" s="485" t="s">
        <v>1299</v>
      </c>
      <c r="C231" s="582">
        <v>95207.23</v>
      </c>
      <c r="D231" s="582">
        <v>85686.51</v>
      </c>
      <c r="E231" s="582">
        <v>76165.789999999994</v>
      </c>
      <c r="F231" s="582">
        <v>66645.070000000007</v>
      </c>
      <c r="G231" s="582">
        <v>57124.35</v>
      </c>
      <c r="H231" s="582">
        <v>47603.63</v>
      </c>
      <c r="I231" s="512">
        <v>38082.910000000003</v>
      </c>
      <c r="J231" s="512">
        <v>28562.19</v>
      </c>
      <c r="K231" s="488">
        <v>19041.47</v>
      </c>
      <c r="L231" s="488">
        <v>9520.75</v>
      </c>
      <c r="M231" s="488">
        <v>0</v>
      </c>
      <c r="N231" s="488">
        <v>222424.07</v>
      </c>
      <c r="O231" s="488">
        <v>0</v>
      </c>
      <c r="P231" s="574">
        <f t="shared" si="84"/>
        <v>58205.029583333329</v>
      </c>
      <c r="Q231" s="490"/>
      <c r="R231" s="490"/>
      <c r="S231" s="496"/>
      <c r="T231" s="565">
        <f t="shared" ref="T231" si="88">P231</f>
        <v>58205.029583333329</v>
      </c>
      <c r="U231" s="566"/>
      <c r="V231" s="566"/>
      <c r="W231" s="566"/>
      <c r="X231" s="566"/>
      <c r="Y231" s="566"/>
      <c r="Z231" s="583"/>
    </row>
    <row r="232" spans="1:26" s="16" customFormat="1" ht="12" customHeight="1">
      <c r="A232" s="586">
        <v>16500783</v>
      </c>
      <c r="B232" s="485" t="s">
        <v>1466</v>
      </c>
      <c r="C232" s="582">
        <v>81257.759999999995</v>
      </c>
      <c r="D232" s="582">
        <v>74486.28</v>
      </c>
      <c r="E232" s="582">
        <v>67714.8</v>
      </c>
      <c r="F232" s="582">
        <v>60943.32</v>
      </c>
      <c r="G232" s="582">
        <v>54171.839999999997</v>
      </c>
      <c r="H232" s="582">
        <v>47400.36</v>
      </c>
      <c r="I232" s="512">
        <v>40628.879999999997</v>
      </c>
      <c r="J232" s="512">
        <v>33857.4</v>
      </c>
      <c r="K232" s="488">
        <v>27085.919999999998</v>
      </c>
      <c r="L232" s="488">
        <v>20314.439999999999</v>
      </c>
      <c r="M232" s="488">
        <v>13542.96</v>
      </c>
      <c r="N232" s="488">
        <v>89488.88</v>
      </c>
      <c r="O232" s="488">
        <v>82717.399999999994</v>
      </c>
      <c r="P232" s="574">
        <f t="shared" si="84"/>
        <v>50968.555</v>
      </c>
      <c r="Q232" s="490"/>
      <c r="R232" s="490"/>
      <c r="S232" s="496"/>
      <c r="T232" s="565">
        <f t="shared" ref="T232" si="89">P232</f>
        <v>50968.555</v>
      </c>
      <c r="U232" s="566"/>
      <c r="V232" s="566"/>
      <c r="W232" s="566"/>
      <c r="X232" s="566"/>
      <c r="Y232" s="566"/>
      <c r="Z232" s="583"/>
    </row>
    <row r="233" spans="1:26" s="16" customFormat="1" ht="12" customHeight="1">
      <c r="A233" s="586">
        <v>16500881</v>
      </c>
      <c r="B233" s="485" t="s">
        <v>1098</v>
      </c>
      <c r="C233" s="582">
        <v>250000</v>
      </c>
      <c r="D233" s="582">
        <v>125000</v>
      </c>
      <c r="E233" s="582">
        <v>62500</v>
      </c>
      <c r="F233" s="582">
        <v>0</v>
      </c>
      <c r="G233" s="582">
        <v>0</v>
      </c>
      <c r="H233" s="582">
        <v>0</v>
      </c>
      <c r="I233" s="512">
        <v>0</v>
      </c>
      <c r="J233" s="512">
        <v>0</v>
      </c>
      <c r="K233" s="488">
        <v>0</v>
      </c>
      <c r="L233" s="488">
        <v>0</v>
      </c>
      <c r="M233" s="488">
        <v>0</v>
      </c>
      <c r="N233" s="488">
        <v>0</v>
      </c>
      <c r="O233" s="488">
        <v>0</v>
      </c>
      <c r="P233" s="574">
        <f t="shared" si="84"/>
        <v>26041.666666666668</v>
      </c>
      <c r="Q233" s="490"/>
      <c r="R233" s="490"/>
      <c r="S233" s="496"/>
      <c r="T233" s="565">
        <f t="shared" ref="T233" si="90">P233</f>
        <v>26041.666666666668</v>
      </c>
      <c r="U233" s="566"/>
      <c r="V233" s="566"/>
      <c r="W233" s="566"/>
      <c r="X233" s="566"/>
      <c r="Y233" s="566"/>
      <c r="Z233" s="583"/>
    </row>
    <row r="234" spans="1:26" s="16" customFormat="1" ht="12" customHeight="1">
      <c r="A234" s="586">
        <v>16500893</v>
      </c>
      <c r="B234" s="485" t="s">
        <v>1455</v>
      </c>
      <c r="C234" s="582">
        <v>289002.89</v>
      </c>
      <c r="D234" s="582">
        <v>247716.77</v>
      </c>
      <c r="E234" s="582">
        <v>206430.65</v>
      </c>
      <c r="F234" s="582">
        <v>0</v>
      </c>
      <c r="G234" s="582">
        <v>0</v>
      </c>
      <c r="H234" s="582">
        <v>0</v>
      </c>
      <c r="I234" s="512">
        <v>0</v>
      </c>
      <c r="J234" s="512">
        <v>0</v>
      </c>
      <c r="K234" s="488">
        <v>0</v>
      </c>
      <c r="L234" s="488">
        <v>0</v>
      </c>
      <c r="M234" s="488">
        <v>0</v>
      </c>
      <c r="N234" s="488">
        <v>0</v>
      </c>
      <c r="O234" s="488">
        <v>0</v>
      </c>
      <c r="P234" s="574">
        <f t="shared" si="84"/>
        <v>49887.405416666668</v>
      </c>
      <c r="Q234" s="490"/>
      <c r="R234" s="490"/>
      <c r="S234" s="496"/>
      <c r="T234" s="565">
        <f t="shared" ref="T234" si="91">P234</f>
        <v>49887.405416666668</v>
      </c>
      <c r="U234" s="566"/>
      <c r="V234" s="566"/>
      <c r="W234" s="566"/>
      <c r="X234" s="566"/>
      <c r="Y234" s="566"/>
      <c r="Z234" s="583"/>
    </row>
    <row r="235" spans="1:26" s="16" customFormat="1" ht="12" customHeight="1">
      <c r="A235" s="586">
        <v>16500901</v>
      </c>
      <c r="B235" s="485" t="s">
        <v>1356</v>
      </c>
      <c r="C235" s="582">
        <v>178411.89</v>
      </c>
      <c r="D235" s="582">
        <v>311705.77</v>
      </c>
      <c r="E235" s="582">
        <v>249664.75</v>
      </c>
      <c r="F235" s="582">
        <v>0</v>
      </c>
      <c r="G235" s="582">
        <v>0</v>
      </c>
      <c r="H235" s="582">
        <v>0</v>
      </c>
      <c r="I235" s="512">
        <v>0</v>
      </c>
      <c r="J235" s="512">
        <v>0</v>
      </c>
      <c r="K235" s="488">
        <v>0</v>
      </c>
      <c r="L235" s="488">
        <v>0</v>
      </c>
      <c r="M235" s="488">
        <v>0</v>
      </c>
      <c r="N235" s="488">
        <v>0</v>
      </c>
      <c r="O235" s="488">
        <v>0</v>
      </c>
      <c r="P235" s="574">
        <f t="shared" si="84"/>
        <v>54214.705416666671</v>
      </c>
      <c r="Q235" s="523"/>
      <c r="R235" s="523"/>
      <c r="S235" s="553" t="s">
        <v>572</v>
      </c>
      <c r="T235" s="565"/>
      <c r="U235" s="566"/>
      <c r="V235" s="566"/>
      <c r="W235" s="566">
        <f>P235</f>
        <v>54214.705416666671</v>
      </c>
      <c r="X235" s="566"/>
      <c r="Y235" s="566"/>
      <c r="Z235" s="583">
        <f>W235</f>
        <v>54214.705416666671</v>
      </c>
    </row>
    <row r="236" spans="1:26" s="16" customFormat="1" ht="12" customHeight="1">
      <c r="A236" s="586">
        <v>16500911</v>
      </c>
      <c r="B236" s="485" t="s">
        <v>1524</v>
      </c>
      <c r="C236" s="582">
        <v>234146.5</v>
      </c>
      <c r="D236" s="582">
        <v>232889</v>
      </c>
      <c r="E236" s="582">
        <v>231631.5</v>
      </c>
      <c r="F236" s="582">
        <v>0</v>
      </c>
      <c r="G236" s="582">
        <v>0</v>
      </c>
      <c r="H236" s="582">
        <v>0</v>
      </c>
      <c r="I236" s="512">
        <v>0</v>
      </c>
      <c r="J236" s="512">
        <v>0</v>
      </c>
      <c r="K236" s="488">
        <v>0</v>
      </c>
      <c r="L236" s="488">
        <v>0</v>
      </c>
      <c r="M236" s="488">
        <v>0</v>
      </c>
      <c r="N236" s="488">
        <v>0</v>
      </c>
      <c r="O236" s="488">
        <v>0</v>
      </c>
      <c r="P236" s="574">
        <f t="shared" si="84"/>
        <v>48466.145833333336</v>
      </c>
      <c r="Q236" s="490"/>
      <c r="R236" s="490"/>
      <c r="S236" s="496"/>
      <c r="T236" s="565">
        <f t="shared" ref="T236" si="92">P236</f>
        <v>48466.145833333336</v>
      </c>
      <c r="U236" s="566"/>
      <c r="V236" s="566"/>
      <c r="W236" s="566"/>
      <c r="X236" s="566"/>
      <c r="Y236" s="566"/>
      <c r="Z236" s="583"/>
    </row>
    <row r="237" spans="1:26" s="16" customFormat="1" ht="12" customHeight="1">
      <c r="A237" s="586">
        <v>16500953</v>
      </c>
      <c r="B237" s="485" t="s">
        <v>2020</v>
      </c>
      <c r="C237" s="582">
        <v>74286.080000000002</v>
      </c>
      <c r="D237" s="582">
        <v>70159.08</v>
      </c>
      <c r="E237" s="582">
        <v>66032.08</v>
      </c>
      <c r="F237" s="582">
        <v>0</v>
      </c>
      <c r="G237" s="582">
        <v>0</v>
      </c>
      <c r="H237" s="582">
        <v>0</v>
      </c>
      <c r="I237" s="512">
        <v>0</v>
      </c>
      <c r="J237" s="512">
        <v>0</v>
      </c>
      <c r="K237" s="488">
        <v>0</v>
      </c>
      <c r="L237" s="488">
        <v>0</v>
      </c>
      <c r="M237" s="488">
        <v>0</v>
      </c>
      <c r="N237" s="488">
        <v>0</v>
      </c>
      <c r="O237" s="488">
        <v>0</v>
      </c>
      <c r="P237" s="574">
        <f t="shared" si="84"/>
        <v>14444.516666666668</v>
      </c>
      <c r="Q237" s="490"/>
      <c r="R237" s="490"/>
      <c r="S237" s="496"/>
      <c r="T237" s="565">
        <f t="shared" ref="T237:T238" si="93">P237</f>
        <v>14444.516666666668</v>
      </c>
      <c r="U237" s="566"/>
      <c r="V237" s="566"/>
      <c r="W237" s="566"/>
      <c r="X237" s="566"/>
      <c r="Y237" s="566"/>
      <c r="Z237" s="583"/>
    </row>
    <row r="238" spans="1:26" s="16" customFormat="1" ht="12" customHeight="1">
      <c r="A238" s="584">
        <v>16501003</v>
      </c>
      <c r="B238" s="485" t="s">
        <v>647</v>
      </c>
      <c r="C238" s="582">
        <v>40070</v>
      </c>
      <c r="D238" s="582">
        <v>41580.699999999997</v>
      </c>
      <c r="E238" s="582">
        <v>40070</v>
      </c>
      <c r="F238" s="582">
        <v>37070</v>
      </c>
      <c r="G238" s="582">
        <v>37070</v>
      </c>
      <c r="H238" s="582">
        <v>37070</v>
      </c>
      <c r="I238" s="512">
        <v>43070</v>
      </c>
      <c r="J238" s="512">
        <v>44730</v>
      </c>
      <c r="K238" s="488">
        <v>37070</v>
      </c>
      <c r="L238" s="488">
        <v>37870</v>
      </c>
      <c r="M238" s="488">
        <v>37870</v>
      </c>
      <c r="N238" s="488">
        <v>1099</v>
      </c>
      <c r="O238" s="488">
        <v>1999</v>
      </c>
      <c r="P238" s="574">
        <f t="shared" si="84"/>
        <v>34633.683333333334</v>
      </c>
      <c r="Q238" s="490"/>
      <c r="R238" s="490"/>
      <c r="S238" s="496"/>
      <c r="T238" s="565">
        <f t="shared" si="93"/>
        <v>34633.683333333334</v>
      </c>
      <c r="U238" s="566"/>
      <c r="V238" s="566"/>
      <c r="W238" s="566"/>
      <c r="X238" s="566"/>
      <c r="Y238" s="566"/>
      <c r="Z238" s="583"/>
    </row>
    <row r="239" spans="1:26" s="16" customFormat="1" ht="12" customHeight="1">
      <c r="A239" s="584">
        <v>16501013</v>
      </c>
      <c r="B239" s="627" t="s">
        <v>999</v>
      </c>
      <c r="C239" s="582">
        <v>227365.28</v>
      </c>
      <c r="D239" s="582">
        <v>648203.61</v>
      </c>
      <c r="E239" s="582">
        <v>745012.42</v>
      </c>
      <c r="F239" s="582">
        <v>830590.95</v>
      </c>
      <c r="G239" s="582">
        <v>239099.29</v>
      </c>
      <c r="H239" s="582">
        <v>239099.29</v>
      </c>
      <c r="I239" s="512">
        <v>239099.29</v>
      </c>
      <c r="J239" s="512">
        <v>59045.46</v>
      </c>
      <c r="K239" s="488">
        <v>90981.47</v>
      </c>
      <c r="L239" s="488">
        <v>106695.88</v>
      </c>
      <c r="M239" s="488">
        <v>106695.88</v>
      </c>
      <c r="N239" s="488">
        <v>123570.92</v>
      </c>
      <c r="O239" s="488">
        <v>146987.49</v>
      </c>
      <c r="P239" s="574">
        <f t="shared" si="84"/>
        <v>301272.57041666663</v>
      </c>
      <c r="Q239" s="490"/>
      <c r="R239" s="490"/>
      <c r="S239" s="496"/>
      <c r="T239" s="565">
        <f t="shared" ref="T239" si="94">P239</f>
        <v>301272.57041666663</v>
      </c>
      <c r="U239" s="566"/>
      <c r="V239" s="566"/>
      <c r="W239" s="566"/>
      <c r="X239" s="566"/>
      <c r="Y239" s="566"/>
      <c r="Z239" s="583"/>
    </row>
    <row r="240" spans="1:26" s="16" customFormat="1" ht="12" customHeight="1">
      <c r="A240" s="584">
        <v>16501051</v>
      </c>
      <c r="B240" s="485" t="s">
        <v>1532</v>
      </c>
      <c r="C240" s="582">
        <v>73504.179999999993</v>
      </c>
      <c r="D240" s="582">
        <v>49002.8</v>
      </c>
      <c r="E240" s="582">
        <v>24501.42</v>
      </c>
      <c r="F240" s="582">
        <v>0</v>
      </c>
      <c r="G240" s="582">
        <v>639297.13</v>
      </c>
      <c r="H240" s="582">
        <v>581179.26</v>
      </c>
      <c r="I240" s="512">
        <v>523061.39</v>
      </c>
      <c r="J240" s="512">
        <v>464943.52</v>
      </c>
      <c r="K240" s="488">
        <v>406825.65</v>
      </c>
      <c r="L240" s="488">
        <v>348707.78</v>
      </c>
      <c r="M240" s="488">
        <v>290589.90999999997</v>
      </c>
      <c r="N240" s="488">
        <v>232472.04</v>
      </c>
      <c r="O240" s="488">
        <v>174354.17</v>
      </c>
      <c r="P240" s="574">
        <f t="shared" si="84"/>
        <v>307042.50625000003</v>
      </c>
      <c r="Q240" s="490"/>
      <c r="R240" s="490"/>
      <c r="S240" s="496"/>
      <c r="T240" s="565">
        <f t="shared" ref="T240" si="95">P240</f>
        <v>307042.50625000003</v>
      </c>
      <c r="U240" s="566"/>
      <c r="V240" s="566"/>
      <c r="W240" s="566"/>
      <c r="X240" s="566"/>
      <c r="Y240" s="566"/>
      <c r="Z240" s="583"/>
    </row>
    <row r="241" spans="1:26" s="16" customFormat="1" ht="12" customHeight="1">
      <c r="A241" s="584">
        <v>16501083</v>
      </c>
      <c r="B241" s="485" t="s">
        <v>1530</v>
      </c>
      <c r="C241" s="582">
        <v>23351.17</v>
      </c>
      <c r="D241" s="582">
        <v>22601.17</v>
      </c>
      <c r="E241" s="582">
        <v>21601.17</v>
      </c>
      <c r="F241" s="582">
        <v>21351.17</v>
      </c>
      <c r="G241" s="582">
        <v>20101.169999999998</v>
      </c>
      <c r="H241" s="582">
        <v>17851.169999999998</v>
      </c>
      <c r="I241" s="512">
        <v>16851.169999999998</v>
      </c>
      <c r="J241" s="512">
        <v>16351.17</v>
      </c>
      <c r="K241" s="488">
        <v>15101.17</v>
      </c>
      <c r="L241" s="488">
        <v>13351.17</v>
      </c>
      <c r="M241" s="488">
        <v>12851.17</v>
      </c>
      <c r="N241" s="488">
        <v>11351.17</v>
      </c>
      <c r="O241" s="488">
        <v>10101.17</v>
      </c>
      <c r="P241" s="574">
        <f t="shared" ref="P241:P299" si="96">(C241+O241+SUM(D241:N241)*2)/24</f>
        <v>17174.08666666667</v>
      </c>
      <c r="Q241" s="490"/>
      <c r="R241" s="490"/>
      <c r="S241" s="496"/>
      <c r="T241" s="565">
        <f t="shared" ref="T241" si="97">P241</f>
        <v>17174.08666666667</v>
      </c>
      <c r="U241" s="566"/>
      <c r="V241" s="566"/>
      <c r="W241" s="566"/>
      <c r="X241" s="566"/>
      <c r="Y241" s="566"/>
      <c r="Z241" s="583"/>
    </row>
    <row r="242" spans="1:26" s="16" customFormat="1" ht="12" customHeight="1">
      <c r="A242" s="584" t="s">
        <v>2335</v>
      </c>
      <c r="B242" s="485" t="s">
        <v>2318</v>
      </c>
      <c r="C242" s="582"/>
      <c r="D242" s="582"/>
      <c r="E242" s="582"/>
      <c r="F242" s="582"/>
      <c r="G242" s="582"/>
      <c r="H242" s="582"/>
      <c r="I242" s="512"/>
      <c r="J242" s="512"/>
      <c r="K242" s="488"/>
      <c r="L242" s="488"/>
      <c r="M242" s="488"/>
      <c r="N242" s="488"/>
      <c r="O242" s="488">
        <v>62134.36</v>
      </c>
      <c r="P242" s="574">
        <f t="shared" si="96"/>
        <v>2588.9316666666668</v>
      </c>
      <c r="Q242" s="490"/>
      <c r="R242" s="490"/>
      <c r="S242" s="496"/>
      <c r="T242" s="565">
        <f t="shared" ref="T242:T244" si="98">P242</f>
        <v>2588.9316666666668</v>
      </c>
      <c r="U242" s="566"/>
      <c r="V242" s="566"/>
      <c r="W242" s="566"/>
      <c r="X242" s="566"/>
      <c r="Y242" s="566"/>
      <c r="Z242" s="583"/>
    </row>
    <row r="243" spans="1:26" s="16" customFormat="1" ht="12" customHeight="1">
      <c r="A243" s="584">
        <v>16501103</v>
      </c>
      <c r="B243" s="485" t="s">
        <v>1705</v>
      </c>
      <c r="C243" s="582">
        <v>127145.85</v>
      </c>
      <c r="D243" s="582">
        <v>113018.53</v>
      </c>
      <c r="E243" s="582">
        <v>98891.21</v>
      </c>
      <c r="F243" s="582">
        <v>84763.89</v>
      </c>
      <c r="G243" s="582">
        <v>70636.570000000007</v>
      </c>
      <c r="H243" s="582">
        <v>56509.25</v>
      </c>
      <c r="I243" s="512">
        <v>42381.93</v>
      </c>
      <c r="J243" s="512">
        <v>28254.61</v>
      </c>
      <c r="K243" s="488">
        <v>14127.29</v>
      </c>
      <c r="L243" s="488">
        <v>0</v>
      </c>
      <c r="M243" s="488">
        <v>0</v>
      </c>
      <c r="N243" s="488">
        <v>0</v>
      </c>
      <c r="O243" s="488">
        <v>169072.71</v>
      </c>
      <c r="P243" s="574">
        <f t="shared" si="96"/>
        <v>54724.38</v>
      </c>
      <c r="Q243" s="490"/>
      <c r="R243" s="490"/>
      <c r="S243" s="496"/>
      <c r="T243" s="565">
        <f t="shared" si="98"/>
        <v>54724.38</v>
      </c>
      <c r="U243" s="566"/>
      <c r="V243" s="566"/>
      <c r="W243" s="566"/>
      <c r="X243" s="566"/>
      <c r="Y243" s="566"/>
      <c r="Z243" s="583"/>
    </row>
    <row r="244" spans="1:26" s="16" customFormat="1" ht="12" customHeight="1">
      <c r="A244" s="584" t="s">
        <v>2312</v>
      </c>
      <c r="B244" s="485" t="s">
        <v>2311</v>
      </c>
      <c r="C244" s="582"/>
      <c r="D244" s="582"/>
      <c r="E244" s="582"/>
      <c r="F244" s="582"/>
      <c r="G244" s="582"/>
      <c r="H244" s="582"/>
      <c r="I244" s="512"/>
      <c r="J244" s="512"/>
      <c r="K244" s="488"/>
      <c r="L244" s="488">
        <v>0</v>
      </c>
      <c r="M244" s="488">
        <v>136065.06</v>
      </c>
      <c r="N244" s="488">
        <v>123695.51</v>
      </c>
      <c r="O244" s="488">
        <v>111325.96</v>
      </c>
      <c r="P244" s="574">
        <f t="shared" si="96"/>
        <v>26285.295833333334</v>
      </c>
      <c r="Q244" s="490"/>
      <c r="R244" s="490"/>
      <c r="S244" s="496"/>
      <c r="T244" s="565">
        <f t="shared" si="98"/>
        <v>26285.295833333334</v>
      </c>
      <c r="U244" s="566"/>
      <c r="V244" s="566"/>
      <c r="W244" s="566"/>
      <c r="X244" s="566"/>
      <c r="Y244" s="566"/>
      <c r="Z244" s="583"/>
    </row>
    <row r="245" spans="1:26" s="16" customFormat="1" ht="12" customHeight="1">
      <c r="A245" s="584">
        <v>16502001</v>
      </c>
      <c r="B245" s="493" t="s">
        <v>2094</v>
      </c>
      <c r="C245" s="582">
        <v>35144</v>
      </c>
      <c r="D245" s="582">
        <v>35144</v>
      </c>
      <c r="E245" s="582">
        <v>35144</v>
      </c>
      <c r="F245" s="582">
        <v>35144</v>
      </c>
      <c r="G245" s="582">
        <v>35144</v>
      </c>
      <c r="H245" s="582">
        <v>35144</v>
      </c>
      <c r="I245" s="512">
        <v>35144</v>
      </c>
      <c r="J245" s="512">
        <v>35144</v>
      </c>
      <c r="K245" s="488">
        <v>35144</v>
      </c>
      <c r="L245" s="488">
        <v>35144</v>
      </c>
      <c r="M245" s="488">
        <v>1250</v>
      </c>
      <c r="N245" s="488">
        <v>1251</v>
      </c>
      <c r="O245" s="488">
        <v>1251</v>
      </c>
      <c r="P245" s="574">
        <f t="shared" si="96"/>
        <v>28082.875</v>
      </c>
      <c r="Q245" s="490"/>
      <c r="R245" s="490"/>
      <c r="S245" s="496" t="s">
        <v>572</v>
      </c>
      <c r="T245" s="565"/>
      <c r="U245" s="566"/>
      <c r="V245" s="566"/>
      <c r="W245" s="566">
        <f>P245</f>
        <v>28082.875</v>
      </c>
      <c r="X245" s="566"/>
      <c r="Y245" s="566"/>
      <c r="Z245" s="583">
        <f>W245</f>
        <v>28082.875</v>
      </c>
    </row>
    <row r="246" spans="1:26" s="16" customFormat="1" ht="12" customHeight="1">
      <c r="A246" s="584">
        <v>16502003</v>
      </c>
      <c r="B246" s="485" t="s">
        <v>1708</v>
      </c>
      <c r="C246" s="582">
        <v>17975.509999999998</v>
      </c>
      <c r="D246" s="582">
        <v>11983.67</v>
      </c>
      <c r="E246" s="582">
        <v>11983.67</v>
      </c>
      <c r="F246" s="582">
        <v>11983.67</v>
      </c>
      <c r="G246" s="582">
        <v>11983.67</v>
      </c>
      <c r="H246" s="582">
        <v>5991.83</v>
      </c>
      <c r="I246" s="512">
        <v>5991.83</v>
      </c>
      <c r="J246" s="512">
        <v>0</v>
      </c>
      <c r="K246" s="488">
        <v>0</v>
      </c>
      <c r="L246" s="488">
        <v>41618.17</v>
      </c>
      <c r="M246" s="488">
        <v>31213.62</v>
      </c>
      <c r="N246" s="488">
        <v>31213.62</v>
      </c>
      <c r="O246" s="488">
        <v>31213.62</v>
      </c>
      <c r="P246" s="574">
        <f t="shared" si="96"/>
        <v>15713.192916666667</v>
      </c>
      <c r="Q246" s="490"/>
      <c r="R246" s="490"/>
      <c r="S246" s="496"/>
      <c r="T246" s="565">
        <f t="shared" ref="T246:T247" si="99">P246</f>
        <v>15713.192916666667</v>
      </c>
      <c r="U246" s="566"/>
      <c r="V246" s="566"/>
      <c r="W246" s="566"/>
      <c r="X246" s="566"/>
      <c r="Y246" s="566"/>
      <c r="Z246" s="583"/>
    </row>
    <row r="247" spans="1:26" s="16" customFormat="1" ht="12" customHeight="1">
      <c r="A247" s="584">
        <v>16502013</v>
      </c>
      <c r="B247" s="485" t="s">
        <v>1790</v>
      </c>
      <c r="C247" s="582">
        <v>97870.74</v>
      </c>
      <c r="D247" s="582">
        <v>97870.74</v>
      </c>
      <c r="E247" s="582">
        <v>97870.74</v>
      </c>
      <c r="F247" s="582">
        <v>89714.85</v>
      </c>
      <c r="G247" s="582">
        <v>81558.960000000006</v>
      </c>
      <c r="H247" s="582">
        <v>73403.070000000007</v>
      </c>
      <c r="I247" s="512">
        <v>65247.18</v>
      </c>
      <c r="J247" s="512">
        <v>57091.29</v>
      </c>
      <c r="K247" s="488">
        <v>48935.4</v>
      </c>
      <c r="L247" s="488">
        <v>40779.51</v>
      </c>
      <c r="M247" s="488">
        <v>32623.62</v>
      </c>
      <c r="N247" s="488">
        <v>24467.73</v>
      </c>
      <c r="O247" s="488">
        <v>16311.84</v>
      </c>
      <c r="P247" s="574">
        <f t="shared" si="96"/>
        <v>63887.865000000013</v>
      </c>
      <c r="Q247" s="490"/>
      <c r="R247" s="490"/>
      <c r="S247" s="496"/>
      <c r="T247" s="565">
        <f t="shared" si="99"/>
        <v>63887.865000000013</v>
      </c>
      <c r="U247" s="566"/>
      <c r="V247" s="566"/>
      <c r="W247" s="566"/>
      <c r="X247" s="566"/>
      <c r="Y247" s="566"/>
      <c r="Z247" s="583"/>
    </row>
    <row r="248" spans="1:26" s="16" customFormat="1" ht="12" customHeight="1">
      <c r="A248" s="584">
        <v>16502021</v>
      </c>
      <c r="B248" s="493" t="s">
        <v>2095</v>
      </c>
      <c r="C248" s="582">
        <v>54130</v>
      </c>
      <c r="D248" s="582">
        <v>54130</v>
      </c>
      <c r="E248" s="582">
        <v>54130</v>
      </c>
      <c r="F248" s="582">
        <v>54130</v>
      </c>
      <c r="G248" s="582">
        <v>54130</v>
      </c>
      <c r="H248" s="582">
        <v>54130</v>
      </c>
      <c r="I248" s="512">
        <v>54130</v>
      </c>
      <c r="J248" s="512">
        <v>54130</v>
      </c>
      <c r="K248" s="488">
        <v>54130</v>
      </c>
      <c r="L248" s="488">
        <v>54130</v>
      </c>
      <c r="M248" s="488">
        <v>1924</v>
      </c>
      <c r="N248" s="488">
        <v>1925</v>
      </c>
      <c r="O248" s="488">
        <v>1925</v>
      </c>
      <c r="P248" s="574">
        <f t="shared" si="96"/>
        <v>43253.875</v>
      </c>
      <c r="Q248" s="490"/>
      <c r="R248" s="490"/>
      <c r="S248" s="496" t="s">
        <v>572</v>
      </c>
      <c r="T248" s="565"/>
      <c r="U248" s="566"/>
      <c r="V248" s="566"/>
      <c r="W248" s="566">
        <f>P248</f>
        <v>43253.875</v>
      </c>
      <c r="X248" s="566"/>
      <c r="Y248" s="566"/>
      <c r="Z248" s="583">
        <f>W248</f>
        <v>43253.875</v>
      </c>
    </row>
    <row r="249" spans="1:26" s="16" customFormat="1" ht="12" customHeight="1">
      <c r="A249" s="584">
        <v>16502023</v>
      </c>
      <c r="B249" s="485" t="s">
        <v>1726</v>
      </c>
      <c r="C249" s="582">
        <v>140179.20000000001</v>
      </c>
      <c r="D249" s="582">
        <v>127435.63</v>
      </c>
      <c r="E249" s="582">
        <v>114692.06</v>
      </c>
      <c r="F249" s="582">
        <v>101948.49</v>
      </c>
      <c r="G249" s="582">
        <v>89204.92</v>
      </c>
      <c r="H249" s="582">
        <v>76461.350000000006</v>
      </c>
      <c r="I249" s="512">
        <v>63717.78</v>
      </c>
      <c r="J249" s="512">
        <v>50974.21</v>
      </c>
      <c r="K249" s="488">
        <v>38230.639999999999</v>
      </c>
      <c r="L249" s="488">
        <v>25487.07</v>
      </c>
      <c r="M249" s="488">
        <v>12743.5</v>
      </c>
      <c r="N249" s="488">
        <v>0</v>
      </c>
      <c r="O249" s="488">
        <v>0</v>
      </c>
      <c r="P249" s="574">
        <f t="shared" si="96"/>
        <v>64248.770833333321</v>
      </c>
      <c r="Q249" s="490"/>
      <c r="R249" s="490"/>
      <c r="S249" s="496"/>
      <c r="T249" s="565">
        <f t="shared" ref="T249:T250" si="100">P249</f>
        <v>64248.770833333321</v>
      </c>
      <c r="U249" s="566"/>
      <c r="V249" s="566"/>
      <c r="W249" s="566"/>
      <c r="X249" s="566"/>
      <c r="Y249" s="566"/>
      <c r="Z249" s="583"/>
    </row>
    <row r="250" spans="1:26" s="16" customFormat="1" ht="12" customHeight="1">
      <c r="A250" s="584">
        <v>16502033</v>
      </c>
      <c r="B250" s="485" t="s">
        <v>1768</v>
      </c>
      <c r="C250" s="582">
        <v>60000</v>
      </c>
      <c r="D250" s="582">
        <v>60000</v>
      </c>
      <c r="E250" s="582">
        <v>60000</v>
      </c>
      <c r="F250" s="582">
        <v>0</v>
      </c>
      <c r="G250" s="582">
        <v>0</v>
      </c>
      <c r="H250" s="582">
        <v>0</v>
      </c>
      <c r="I250" s="512">
        <v>0</v>
      </c>
      <c r="J250" s="512">
        <v>0</v>
      </c>
      <c r="K250" s="488">
        <v>0</v>
      </c>
      <c r="L250" s="488">
        <v>0</v>
      </c>
      <c r="M250" s="488">
        <v>0</v>
      </c>
      <c r="N250" s="488">
        <v>0</v>
      </c>
      <c r="O250" s="488">
        <v>0</v>
      </c>
      <c r="P250" s="574">
        <f t="shared" si="96"/>
        <v>12500</v>
      </c>
      <c r="Q250" s="490"/>
      <c r="R250" s="490"/>
      <c r="S250" s="496"/>
      <c r="T250" s="565">
        <f t="shared" si="100"/>
        <v>12500</v>
      </c>
      <c r="U250" s="566"/>
      <c r="V250" s="566"/>
      <c r="W250" s="566"/>
      <c r="X250" s="566"/>
      <c r="Y250" s="566"/>
      <c r="Z250" s="583"/>
    </row>
    <row r="251" spans="1:26" s="16" customFormat="1" ht="12" customHeight="1">
      <c r="A251" s="584">
        <v>16502053</v>
      </c>
      <c r="B251" s="485" t="s">
        <v>1812</v>
      </c>
      <c r="C251" s="582">
        <v>25245.75</v>
      </c>
      <c r="D251" s="582">
        <v>16830.490000000002</v>
      </c>
      <c r="E251" s="582">
        <v>8415.23</v>
      </c>
      <c r="F251" s="582">
        <v>0</v>
      </c>
      <c r="G251" s="582">
        <v>92567.83</v>
      </c>
      <c r="H251" s="582">
        <v>84152.57</v>
      </c>
      <c r="I251" s="512">
        <v>75737.31</v>
      </c>
      <c r="J251" s="512">
        <v>67322.05</v>
      </c>
      <c r="K251" s="488">
        <v>58906.79</v>
      </c>
      <c r="L251" s="488">
        <v>50491.53</v>
      </c>
      <c r="M251" s="488">
        <v>42076.27</v>
      </c>
      <c r="N251" s="488">
        <v>33661.01</v>
      </c>
      <c r="O251" s="488">
        <v>25245.75</v>
      </c>
      <c r="P251" s="574">
        <f t="shared" si="96"/>
        <v>46283.902499999997</v>
      </c>
      <c r="Q251" s="490"/>
      <c r="R251" s="490"/>
      <c r="S251" s="496"/>
      <c r="T251" s="565">
        <f t="shared" ref="T251:T252" si="101">P251</f>
        <v>46283.902499999997</v>
      </c>
      <c r="U251" s="566"/>
      <c r="V251" s="566"/>
      <c r="W251" s="566"/>
      <c r="X251" s="566"/>
      <c r="Y251" s="566"/>
      <c r="Z251" s="583"/>
    </row>
    <row r="252" spans="1:26" s="16" customFormat="1" ht="12" customHeight="1">
      <c r="A252" s="584">
        <v>16502063</v>
      </c>
      <c r="B252" s="485" t="s">
        <v>1831</v>
      </c>
      <c r="C252" s="582">
        <v>43149.29</v>
      </c>
      <c r="D252" s="582">
        <v>28766.17</v>
      </c>
      <c r="E252" s="582">
        <v>14383.05</v>
      </c>
      <c r="F252" s="582">
        <v>0</v>
      </c>
      <c r="G252" s="582">
        <v>158366.66</v>
      </c>
      <c r="H252" s="582">
        <v>143969.69</v>
      </c>
      <c r="I252" s="512">
        <v>129572.72</v>
      </c>
      <c r="J252" s="512">
        <v>115175.75</v>
      </c>
      <c r="K252" s="488">
        <v>100778.78</v>
      </c>
      <c r="L252" s="488">
        <v>86381.81</v>
      </c>
      <c r="M252" s="488">
        <v>71984.84</v>
      </c>
      <c r="N252" s="488">
        <v>57587.87</v>
      </c>
      <c r="O252" s="488">
        <v>43190.9</v>
      </c>
      <c r="P252" s="574">
        <f t="shared" si="96"/>
        <v>79178.119583333333</v>
      </c>
      <c r="Q252" s="490"/>
      <c r="R252" s="490"/>
      <c r="S252" s="496"/>
      <c r="T252" s="565">
        <f t="shared" si="101"/>
        <v>79178.119583333333</v>
      </c>
      <c r="U252" s="566"/>
      <c r="V252" s="566"/>
      <c r="W252" s="566"/>
      <c r="X252" s="566"/>
      <c r="Y252" s="566"/>
      <c r="Z252" s="583"/>
    </row>
    <row r="253" spans="1:26" s="16" customFormat="1" ht="12" customHeight="1">
      <c r="A253" s="584">
        <v>16502083</v>
      </c>
      <c r="B253" s="485" t="s">
        <v>1853</v>
      </c>
      <c r="C253" s="582">
        <v>73158.16</v>
      </c>
      <c r="D253" s="582">
        <v>58526.52</v>
      </c>
      <c r="E253" s="582">
        <v>43894.879999999997</v>
      </c>
      <c r="F253" s="582">
        <v>29263.24</v>
      </c>
      <c r="G253" s="582">
        <v>14631.6</v>
      </c>
      <c r="H253" s="582">
        <v>0</v>
      </c>
      <c r="I253" s="512">
        <v>0</v>
      </c>
      <c r="J253" s="512">
        <v>0</v>
      </c>
      <c r="K253" s="488">
        <v>0</v>
      </c>
      <c r="L253" s="488">
        <v>0</v>
      </c>
      <c r="M253" s="488">
        <v>0</v>
      </c>
      <c r="N253" s="488">
        <v>0</v>
      </c>
      <c r="O253" s="488">
        <v>0</v>
      </c>
      <c r="P253" s="574">
        <f t="shared" si="96"/>
        <v>15241.276666666667</v>
      </c>
      <c r="Q253" s="490"/>
      <c r="R253" s="490"/>
      <c r="S253" s="496"/>
      <c r="T253" s="565">
        <f t="shared" ref="T253" si="102">P253</f>
        <v>15241.276666666667</v>
      </c>
      <c r="U253" s="566"/>
      <c r="V253" s="566"/>
      <c r="W253" s="566"/>
      <c r="X253" s="566"/>
      <c r="Y253" s="566"/>
      <c r="Z253" s="583"/>
    </row>
    <row r="254" spans="1:26" s="16" customFormat="1" ht="12" customHeight="1">
      <c r="A254" s="584">
        <v>16502103</v>
      </c>
      <c r="B254" s="485" t="s">
        <v>1896</v>
      </c>
      <c r="C254" s="582">
        <v>110788</v>
      </c>
      <c r="D254" s="582">
        <v>97295</v>
      </c>
      <c r="E254" s="582">
        <v>83644</v>
      </c>
      <c r="F254" s="582">
        <v>69993</v>
      </c>
      <c r="G254" s="582">
        <v>56342</v>
      </c>
      <c r="H254" s="582">
        <v>43176</v>
      </c>
      <c r="I254" s="512">
        <v>29525</v>
      </c>
      <c r="J254" s="512">
        <v>15923.95</v>
      </c>
      <c r="K254" s="488">
        <v>0</v>
      </c>
      <c r="L254" s="488">
        <v>0</v>
      </c>
      <c r="M254" s="488">
        <v>0</v>
      </c>
      <c r="N254" s="488">
        <v>163812</v>
      </c>
      <c r="O254" s="488">
        <v>109208</v>
      </c>
      <c r="P254" s="574">
        <f t="shared" si="96"/>
        <v>55809.079166666663</v>
      </c>
      <c r="Q254" s="490"/>
      <c r="R254" s="490"/>
      <c r="S254" s="496"/>
      <c r="T254" s="565">
        <f t="shared" ref="T254:T317" si="103">P254</f>
        <v>55809.079166666663</v>
      </c>
      <c r="U254" s="566"/>
      <c r="V254" s="566"/>
      <c r="W254" s="566"/>
      <c r="X254" s="566"/>
      <c r="Y254" s="566"/>
      <c r="Z254" s="583"/>
    </row>
    <row r="255" spans="1:26" s="16" customFormat="1" ht="12" customHeight="1">
      <c r="A255" s="584">
        <v>16502011</v>
      </c>
      <c r="B255" s="485" t="s">
        <v>1918</v>
      </c>
      <c r="C255" s="582">
        <v>0</v>
      </c>
      <c r="D255" s="582">
        <v>19213.86</v>
      </c>
      <c r="E255" s="582">
        <v>9606.93</v>
      </c>
      <c r="F255" s="582">
        <v>0</v>
      </c>
      <c r="G255" s="582">
        <v>0</v>
      </c>
      <c r="H255" s="582">
        <v>0</v>
      </c>
      <c r="I255" s="512">
        <v>0</v>
      </c>
      <c r="J255" s="512">
        <v>0</v>
      </c>
      <c r="K255" s="488">
        <v>0</v>
      </c>
      <c r="L255" s="488">
        <v>0</v>
      </c>
      <c r="M255" s="488">
        <v>0</v>
      </c>
      <c r="N255" s="488">
        <v>0</v>
      </c>
      <c r="O255" s="488">
        <v>0</v>
      </c>
      <c r="P255" s="574">
        <f t="shared" si="96"/>
        <v>2401.7325000000001</v>
      </c>
      <c r="Q255" s="490"/>
      <c r="R255" s="490"/>
      <c r="S255" s="496"/>
      <c r="T255" s="565">
        <f t="shared" si="103"/>
        <v>2401.7325000000001</v>
      </c>
      <c r="U255" s="566"/>
      <c r="V255" s="566"/>
      <c r="W255" s="566"/>
      <c r="X255" s="566"/>
      <c r="Y255" s="566"/>
      <c r="Z255" s="583"/>
    </row>
    <row r="256" spans="1:26" s="16" customFormat="1" ht="12" customHeight="1">
      <c r="A256" s="584">
        <v>16502113</v>
      </c>
      <c r="B256" s="485" t="s">
        <v>1912</v>
      </c>
      <c r="C256" s="582">
        <v>83835.95</v>
      </c>
      <c r="D256" s="582">
        <v>75452.36</v>
      </c>
      <c r="E256" s="582">
        <v>67068.77</v>
      </c>
      <c r="F256" s="582">
        <v>58685.18</v>
      </c>
      <c r="G256" s="582">
        <v>50301.59</v>
      </c>
      <c r="H256" s="582">
        <v>41918</v>
      </c>
      <c r="I256" s="512">
        <v>33534.410000000003</v>
      </c>
      <c r="J256" s="512">
        <v>25150.82</v>
      </c>
      <c r="K256" s="488">
        <v>16767.23</v>
      </c>
      <c r="L256" s="488">
        <v>8383.64</v>
      </c>
      <c r="M256" s="488">
        <v>0.05</v>
      </c>
      <c r="N256" s="488">
        <v>92219.54</v>
      </c>
      <c r="O256" s="488">
        <v>83835.95</v>
      </c>
      <c r="P256" s="574">
        <f t="shared" si="96"/>
        <v>46109.795000000006</v>
      </c>
      <c r="Q256" s="490"/>
      <c r="R256" s="490"/>
      <c r="S256" s="496"/>
      <c r="T256" s="565">
        <f t="shared" si="103"/>
        <v>46109.795000000006</v>
      </c>
      <c r="U256" s="566"/>
      <c r="V256" s="566"/>
      <c r="W256" s="566"/>
      <c r="X256" s="566"/>
      <c r="Y256" s="566"/>
      <c r="Z256" s="583"/>
    </row>
    <row r="257" spans="1:26" s="16" customFormat="1" ht="12" customHeight="1">
      <c r="A257" s="584">
        <v>16502123</v>
      </c>
      <c r="B257" s="485" t="s">
        <v>1988</v>
      </c>
      <c r="C257" s="582">
        <v>19711.169999999998</v>
      </c>
      <c r="D257" s="582">
        <v>13140.78</v>
      </c>
      <c r="E257" s="582">
        <v>6570.39</v>
      </c>
      <c r="F257" s="582">
        <v>0</v>
      </c>
      <c r="G257" s="582">
        <v>0</v>
      </c>
      <c r="H257" s="582">
        <v>0</v>
      </c>
      <c r="I257" s="512">
        <v>0</v>
      </c>
      <c r="J257" s="512">
        <v>0</v>
      </c>
      <c r="K257" s="488">
        <v>0</v>
      </c>
      <c r="L257" s="488">
        <v>0</v>
      </c>
      <c r="M257" s="488">
        <v>0</v>
      </c>
      <c r="N257" s="488">
        <v>0</v>
      </c>
      <c r="O257" s="488">
        <v>0</v>
      </c>
      <c r="P257" s="574">
        <f t="shared" si="96"/>
        <v>2463.8962500000002</v>
      </c>
      <c r="Q257" s="490"/>
      <c r="R257" s="490"/>
      <c r="S257" s="496"/>
      <c r="T257" s="565">
        <f t="shared" si="103"/>
        <v>2463.8962500000002</v>
      </c>
      <c r="U257" s="566"/>
      <c r="V257" s="566"/>
      <c r="W257" s="566"/>
      <c r="X257" s="566"/>
      <c r="Y257" s="566"/>
      <c r="Z257" s="583"/>
    </row>
    <row r="258" spans="1:26" s="16" customFormat="1" ht="12" customHeight="1">
      <c r="A258" s="584">
        <v>16502133</v>
      </c>
      <c r="B258" s="485" t="s">
        <v>2072</v>
      </c>
      <c r="C258" s="582">
        <v>290919.59999999998</v>
      </c>
      <c r="D258" s="582">
        <v>258595.20000000001</v>
      </c>
      <c r="E258" s="582">
        <v>226270.8</v>
      </c>
      <c r="F258" s="582">
        <v>193946.4</v>
      </c>
      <c r="G258" s="582">
        <v>161622</v>
      </c>
      <c r="H258" s="582">
        <v>129297.60000000001</v>
      </c>
      <c r="I258" s="512">
        <v>96973.2</v>
      </c>
      <c r="J258" s="512">
        <v>64648.800000000003</v>
      </c>
      <c r="K258" s="488">
        <v>32324.400000000001</v>
      </c>
      <c r="L258" s="488">
        <v>412530.3</v>
      </c>
      <c r="M258" s="488">
        <v>378152.77</v>
      </c>
      <c r="N258" s="488">
        <v>343775.24</v>
      </c>
      <c r="O258" s="488">
        <v>309397.71000000002</v>
      </c>
      <c r="P258" s="574">
        <f t="shared" si="96"/>
        <v>216524.61375000002</v>
      </c>
      <c r="Q258" s="490"/>
      <c r="R258" s="490"/>
      <c r="S258" s="496"/>
      <c r="T258" s="565">
        <f t="shared" si="103"/>
        <v>216524.61375000002</v>
      </c>
      <c r="U258" s="566"/>
      <c r="V258" s="566"/>
      <c r="W258" s="566"/>
      <c r="X258" s="566"/>
      <c r="Y258" s="566"/>
      <c r="Z258" s="583"/>
    </row>
    <row r="259" spans="1:26" s="16" customFormat="1" ht="12" customHeight="1">
      <c r="A259" s="584">
        <v>16502143</v>
      </c>
      <c r="B259" s="493" t="s">
        <v>2105</v>
      </c>
      <c r="C259" s="582">
        <v>99653.16</v>
      </c>
      <c r="D259" s="582">
        <v>99653.16</v>
      </c>
      <c r="E259" s="582">
        <v>99653.16</v>
      </c>
      <c r="F259" s="582">
        <v>0</v>
      </c>
      <c r="G259" s="582">
        <v>0</v>
      </c>
      <c r="H259" s="582">
        <v>0</v>
      </c>
      <c r="I259" s="512">
        <v>0</v>
      </c>
      <c r="J259" s="512">
        <v>0</v>
      </c>
      <c r="K259" s="488">
        <v>0</v>
      </c>
      <c r="L259" s="488">
        <v>0</v>
      </c>
      <c r="M259" s="488">
        <v>0</v>
      </c>
      <c r="N259" s="488">
        <v>0</v>
      </c>
      <c r="O259" s="488">
        <v>0</v>
      </c>
      <c r="P259" s="574">
        <f t="shared" si="96"/>
        <v>20761.075000000001</v>
      </c>
      <c r="Q259" s="490"/>
      <c r="R259" s="490"/>
      <c r="S259" s="496"/>
      <c r="T259" s="565">
        <f t="shared" si="103"/>
        <v>20761.075000000001</v>
      </c>
      <c r="U259" s="566"/>
      <c r="V259" s="566"/>
      <c r="W259" s="566"/>
      <c r="X259" s="566"/>
      <c r="Y259" s="566"/>
      <c r="Z259" s="583"/>
    </row>
    <row r="260" spans="1:26" s="16" customFormat="1" ht="12" customHeight="1">
      <c r="A260" s="584">
        <v>16502153</v>
      </c>
      <c r="B260" s="493" t="s">
        <v>2124</v>
      </c>
      <c r="C260" s="582">
        <v>208190.26</v>
      </c>
      <c r="D260" s="582">
        <v>189263.87</v>
      </c>
      <c r="E260" s="582">
        <v>170337.48</v>
      </c>
      <c r="F260" s="582">
        <v>151411.09</v>
      </c>
      <c r="G260" s="582">
        <v>132484.70000000001</v>
      </c>
      <c r="H260" s="582">
        <v>113558.31</v>
      </c>
      <c r="I260" s="512">
        <v>94631.92</v>
      </c>
      <c r="J260" s="512">
        <v>75705.53</v>
      </c>
      <c r="K260" s="488">
        <v>56779.14</v>
      </c>
      <c r="L260" s="488">
        <v>37852.75</v>
      </c>
      <c r="M260" s="488">
        <v>18926.36</v>
      </c>
      <c r="N260" s="488">
        <v>0</v>
      </c>
      <c r="O260" s="488">
        <v>214026.07</v>
      </c>
      <c r="P260" s="574">
        <f t="shared" si="96"/>
        <v>104338.27625</v>
      </c>
      <c r="Q260" s="490"/>
      <c r="R260" s="490"/>
      <c r="S260" s="496"/>
      <c r="T260" s="565">
        <f t="shared" si="103"/>
        <v>104338.27625</v>
      </c>
      <c r="U260" s="566"/>
      <c r="V260" s="566"/>
      <c r="W260" s="566"/>
      <c r="X260" s="566"/>
      <c r="Y260" s="566"/>
      <c r="Z260" s="583"/>
    </row>
    <row r="261" spans="1:26" s="16" customFormat="1" ht="12" customHeight="1">
      <c r="A261" s="584" t="s">
        <v>2141</v>
      </c>
      <c r="B261" s="493" t="s">
        <v>2138</v>
      </c>
      <c r="C261" s="582"/>
      <c r="D261" s="582">
        <v>72664.2</v>
      </c>
      <c r="E261" s="582">
        <v>67473.899999999994</v>
      </c>
      <c r="F261" s="582">
        <v>62283.6</v>
      </c>
      <c r="G261" s="582">
        <v>57093.3</v>
      </c>
      <c r="H261" s="582">
        <v>51903</v>
      </c>
      <c r="I261" s="512">
        <v>46712.7</v>
      </c>
      <c r="J261" s="512">
        <v>41522.400000000001</v>
      </c>
      <c r="K261" s="488">
        <v>36332.1</v>
      </c>
      <c r="L261" s="488">
        <v>31141.8</v>
      </c>
      <c r="M261" s="488">
        <v>25951.5</v>
      </c>
      <c r="N261" s="488">
        <v>20761.2</v>
      </c>
      <c r="O261" s="488">
        <v>15570.9</v>
      </c>
      <c r="P261" s="574">
        <f t="shared" si="96"/>
        <v>43468.762500000004</v>
      </c>
      <c r="Q261" s="490"/>
      <c r="R261" s="490"/>
      <c r="S261" s="496"/>
      <c r="T261" s="565">
        <f t="shared" si="103"/>
        <v>43468.762500000004</v>
      </c>
      <c r="U261" s="566"/>
      <c r="V261" s="566"/>
      <c r="W261" s="566"/>
      <c r="X261" s="566"/>
      <c r="Y261" s="566"/>
      <c r="Z261" s="583"/>
    </row>
    <row r="262" spans="1:26" s="16" customFormat="1" ht="12" customHeight="1">
      <c r="A262" s="584" t="s">
        <v>2229</v>
      </c>
      <c r="B262" s="493" t="s">
        <v>2213</v>
      </c>
      <c r="C262" s="582"/>
      <c r="D262" s="582"/>
      <c r="E262" s="582"/>
      <c r="F262" s="582">
        <v>165144.53</v>
      </c>
      <c r="G262" s="582">
        <v>123858.41</v>
      </c>
      <c r="H262" s="582">
        <v>82572.289999999994</v>
      </c>
      <c r="I262" s="512">
        <v>41286.17</v>
      </c>
      <c r="J262" s="512">
        <v>0</v>
      </c>
      <c r="K262" s="488">
        <v>0</v>
      </c>
      <c r="L262" s="488">
        <v>452425.7</v>
      </c>
      <c r="M262" s="488">
        <v>452425.7</v>
      </c>
      <c r="N262" s="488">
        <v>402156.18</v>
      </c>
      <c r="O262" s="488">
        <v>351886.66</v>
      </c>
      <c r="P262" s="574">
        <f t="shared" si="96"/>
        <v>157984.35916666666</v>
      </c>
      <c r="Q262" s="490"/>
      <c r="R262" s="490"/>
      <c r="S262" s="496"/>
      <c r="T262" s="565">
        <f t="shared" si="103"/>
        <v>157984.35916666666</v>
      </c>
      <c r="U262" s="566"/>
      <c r="V262" s="566"/>
      <c r="W262" s="566"/>
      <c r="X262" s="566"/>
      <c r="Y262" s="566"/>
      <c r="Z262" s="583"/>
    </row>
    <row r="263" spans="1:26" s="16" customFormat="1" ht="12" customHeight="1">
      <c r="A263" s="584">
        <v>16502181</v>
      </c>
      <c r="B263" s="493" t="s">
        <v>1452</v>
      </c>
      <c r="C263" s="582"/>
      <c r="D263" s="582"/>
      <c r="E263" s="582"/>
      <c r="F263" s="582">
        <v>9164.11</v>
      </c>
      <c r="G263" s="582">
        <v>9164.11</v>
      </c>
      <c r="H263" s="582">
        <v>9164.11</v>
      </c>
      <c r="I263" s="512">
        <v>9164.11</v>
      </c>
      <c r="J263" s="512">
        <v>9164.11</v>
      </c>
      <c r="K263" s="488">
        <v>9164.11</v>
      </c>
      <c r="L263" s="488">
        <v>9164.11</v>
      </c>
      <c r="M263" s="488">
        <v>9164.11</v>
      </c>
      <c r="N263" s="488">
        <v>9164.11</v>
      </c>
      <c r="O263" s="488">
        <v>9164.11</v>
      </c>
      <c r="P263" s="574">
        <f t="shared" si="96"/>
        <v>7254.9204166666677</v>
      </c>
      <c r="Q263" s="490"/>
      <c r="R263" s="490"/>
      <c r="S263" s="496"/>
      <c r="T263" s="565">
        <f t="shared" si="103"/>
        <v>7254.9204166666677</v>
      </c>
      <c r="U263" s="566"/>
      <c r="V263" s="566"/>
      <c r="W263" s="566"/>
      <c r="X263" s="566"/>
      <c r="Y263" s="566"/>
      <c r="Z263" s="583"/>
    </row>
    <row r="264" spans="1:26" s="16" customFormat="1" ht="12" customHeight="1">
      <c r="A264" s="584">
        <v>16502191</v>
      </c>
      <c r="B264" s="493" t="s">
        <v>1356</v>
      </c>
      <c r="C264" s="582"/>
      <c r="D264" s="582"/>
      <c r="E264" s="582"/>
      <c r="F264" s="582">
        <v>185550.72</v>
      </c>
      <c r="G264" s="582">
        <v>482649.55</v>
      </c>
      <c r="H264" s="582">
        <v>530321.75</v>
      </c>
      <c r="I264" s="512">
        <v>816223.16</v>
      </c>
      <c r="J264" s="512">
        <v>559143.41</v>
      </c>
      <c r="K264" s="488">
        <v>345954.58</v>
      </c>
      <c r="L264" s="488">
        <v>291088.71999999997</v>
      </c>
      <c r="M264" s="488">
        <v>163817.44</v>
      </c>
      <c r="N264" s="488">
        <v>77187.55</v>
      </c>
      <c r="O264" s="488">
        <v>130033.5</v>
      </c>
      <c r="P264" s="574">
        <f t="shared" si="96"/>
        <v>293079.46916666668</v>
      </c>
      <c r="Q264" s="490"/>
      <c r="R264" s="490"/>
      <c r="S264" s="496"/>
      <c r="T264" s="565">
        <f t="shared" si="103"/>
        <v>293079.46916666668</v>
      </c>
      <c r="U264" s="566"/>
      <c r="V264" s="566"/>
      <c r="W264" s="566"/>
      <c r="X264" s="566"/>
      <c r="Y264" s="566"/>
      <c r="Z264" s="583"/>
    </row>
    <row r="265" spans="1:26" s="16" customFormat="1" ht="12" customHeight="1">
      <c r="A265" s="584">
        <v>16502201</v>
      </c>
      <c r="B265" s="493" t="s">
        <v>2214</v>
      </c>
      <c r="C265" s="582"/>
      <c r="D265" s="582"/>
      <c r="E265" s="582"/>
      <c r="F265" s="582">
        <v>14084</v>
      </c>
      <c r="G265" s="582">
        <v>14084</v>
      </c>
      <c r="H265" s="582">
        <v>14084</v>
      </c>
      <c r="I265" s="512">
        <v>14084</v>
      </c>
      <c r="J265" s="512">
        <v>14084</v>
      </c>
      <c r="K265" s="488">
        <v>14084</v>
      </c>
      <c r="L265" s="488">
        <v>14084</v>
      </c>
      <c r="M265" s="488">
        <v>14084</v>
      </c>
      <c r="N265" s="488">
        <v>14084</v>
      </c>
      <c r="O265" s="488">
        <v>14084</v>
      </c>
      <c r="P265" s="574">
        <f t="shared" si="96"/>
        <v>11149.833333333334</v>
      </c>
      <c r="Q265" s="490"/>
      <c r="R265" s="490"/>
      <c r="S265" s="496"/>
      <c r="T265" s="565">
        <f t="shared" si="103"/>
        <v>11149.833333333334</v>
      </c>
      <c r="U265" s="566"/>
      <c r="V265" s="566"/>
      <c r="W265" s="566"/>
      <c r="X265" s="566"/>
      <c r="Y265" s="566"/>
      <c r="Z265" s="583"/>
    </row>
    <row r="266" spans="1:26" s="16" customFormat="1" ht="12" customHeight="1">
      <c r="A266" s="584">
        <v>16502213</v>
      </c>
      <c r="B266" s="493" t="s">
        <v>2215</v>
      </c>
      <c r="C266" s="582"/>
      <c r="D266" s="582"/>
      <c r="E266" s="582"/>
      <c r="F266" s="582">
        <v>49524</v>
      </c>
      <c r="G266" s="582">
        <v>49524</v>
      </c>
      <c r="H266" s="582">
        <v>49524</v>
      </c>
      <c r="I266" s="512">
        <v>49524</v>
      </c>
      <c r="J266" s="512">
        <v>45397</v>
      </c>
      <c r="K266" s="488">
        <v>41270</v>
      </c>
      <c r="L266" s="488">
        <v>37143</v>
      </c>
      <c r="M266" s="488">
        <v>33016</v>
      </c>
      <c r="N266" s="488">
        <v>28889</v>
      </c>
      <c r="O266" s="488">
        <v>24762</v>
      </c>
      <c r="P266" s="574">
        <f t="shared" si="96"/>
        <v>33016</v>
      </c>
      <c r="Q266" s="490"/>
      <c r="R266" s="490"/>
      <c r="S266" s="496"/>
      <c r="T266" s="565">
        <f t="shared" si="103"/>
        <v>33016</v>
      </c>
      <c r="U266" s="566"/>
      <c r="V266" s="566"/>
      <c r="W266" s="566"/>
      <c r="X266" s="566"/>
      <c r="Y266" s="566"/>
      <c r="Z266" s="583"/>
    </row>
    <row r="267" spans="1:26" s="16" customFormat="1" ht="12" customHeight="1">
      <c r="A267" s="584">
        <v>16502221</v>
      </c>
      <c r="B267" s="493" t="s">
        <v>2169</v>
      </c>
      <c r="C267" s="582"/>
      <c r="D267" s="582"/>
      <c r="E267" s="582"/>
      <c r="F267" s="582">
        <v>348295.47</v>
      </c>
      <c r="G267" s="582">
        <v>17548295.469999999</v>
      </c>
      <c r="H267" s="582">
        <v>17548295.469999999</v>
      </c>
      <c r="I267" s="512">
        <v>17648271.690000001</v>
      </c>
      <c r="J267" s="512">
        <v>18023674.600000001</v>
      </c>
      <c r="K267" s="488">
        <v>18023674.600000001</v>
      </c>
      <c r="L267" s="488">
        <v>0</v>
      </c>
      <c r="M267" s="488">
        <v>0</v>
      </c>
      <c r="N267" s="488">
        <v>48794.25</v>
      </c>
      <c r="O267" s="488">
        <v>0</v>
      </c>
      <c r="P267" s="574">
        <f t="shared" si="96"/>
        <v>7432441.7958333315</v>
      </c>
      <c r="Q267" s="490"/>
      <c r="R267" s="490"/>
      <c r="S267" s="496"/>
      <c r="T267" s="565">
        <f t="shared" si="103"/>
        <v>7432441.7958333315</v>
      </c>
      <c r="U267" s="566"/>
      <c r="V267" s="566"/>
      <c r="W267" s="566"/>
      <c r="X267" s="566"/>
      <c r="Y267" s="566"/>
      <c r="Z267" s="583"/>
    </row>
    <row r="268" spans="1:26" s="16" customFormat="1" ht="12" customHeight="1">
      <c r="A268" s="584">
        <v>16502231</v>
      </c>
      <c r="B268" s="493" t="s">
        <v>2170</v>
      </c>
      <c r="C268" s="582"/>
      <c r="D268" s="582"/>
      <c r="E268" s="582"/>
      <c r="F268" s="582">
        <v>1487363.59</v>
      </c>
      <c r="G268" s="582">
        <v>1487363.59</v>
      </c>
      <c r="H268" s="582">
        <v>1487363.59</v>
      </c>
      <c r="I268" s="512">
        <v>1542240.76</v>
      </c>
      <c r="J268" s="512">
        <v>1748299.98</v>
      </c>
      <c r="K268" s="488">
        <v>1748299.98</v>
      </c>
      <c r="L268" s="488">
        <v>0</v>
      </c>
      <c r="M268" s="488">
        <v>0</v>
      </c>
      <c r="N268" s="488">
        <v>26783.63</v>
      </c>
      <c r="O268" s="488">
        <v>0</v>
      </c>
      <c r="P268" s="574">
        <f t="shared" si="96"/>
        <v>793976.26000000013</v>
      </c>
      <c r="Q268" s="490"/>
      <c r="R268" s="490"/>
      <c r="S268" s="496"/>
      <c r="T268" s="565">
        <f t="shared" si="103"/>
        <v>793976.26000000013</v>
      </c>
      <c r="U268" s="566"/>
      <c r="V268" s="566"/>
      <c r="W268" s="566"/>
      <c r="X268" s="566"/>
      <c r="Y268" s="566"/>
      <c r="Z268" s="583"/>
    </row>
    <row r="269" spans="1:26" s="16" customFormat="1" ht="12" customHeight="1">
      <c r="A269" s="584">
        <v>16502241</v>
      </c>
      <c r="B269" s="493" t="s">
        <v>2216</v>
      </c>
      <c r="C269" s="582"/>
      <c r="D269" s="582"/>
      <c r="E269" s="582"/>
      <c r="F269" s="582">
        <v>78391.89</v>
      </c>
      <c r="G269" s="582">
        <v>78391.89</v>
      </c>
      <c r="H269" s="582">
        <v>78391.89</v>
      </c>
      <c r="I269" s="512">
        <v>79988.320000000007</v>
      </c>
      <c r="J269" s="512">
        <v>85982.52</v>
      </c>
      <c r="K269" s="488">
        <v>85982.52</v>
      </c>
      <c r="L269" s="488">
        <v>0</v>
      </c>
      <c r="M269" s="488">
        <v>0</v>
      </c>
      <c r="N269" s="488">
        <v>780.45</v>
      </c>
      <c r="O269" s="488">
        <v>0</v>
      </c>
      <c r="P269" s="574">
        <f t="shared" si="96"/>
        <v>40659.123333333337</v>
      </c>
      <c r="Q269" s="490"/>
      <c r="R269" s="490"/>
      <c r="S269" s="496"/>
      <c r="T269" s="565">
        <f t="shared" si="103"/>
        <v>40659.123333333337</v>
      </c>
      <c r="U269" s="566"/>
      <c r="V269" s="566"/>
      <c r="W269" s="566"/>
      <c r="X269" s="566"/>
      <c r="Y269" s="566"/>
      <c r="Z269" s="583"/>
    </row>
    <row r="270" spans="1:26" s="16" customFormat="1" ht="12" customHeight="1">
      <c r="A270" s="584" t="s">
        <v>2327</v>
      </c>
      <c r="B270" s="485" t="s">
        <v>2222</v>
      </c>
      <c r="C270" s="582"/>
      <c r="D270" s="582"/>
      <c r="E270" s="582"/>
      <c r="F270" s="582"/>
      <c r="G270" s="582"/>
      <c r="H270" s="582"/>
      <c r="I270" s="512"/>
      <c r="J270" s="512"/>
      <c r="K270" s="488"/>
      <c r="L270" s="488"/>
      <c r="M270" s="488"/>
      <c r="N270" s="488"/>
      <c r="O270" s="488">
        <v>1355478.73</v>
      </c>
      <c r="P270" s="574">
        <f t="shared" si="96"/>
        <v>56478.280416666668</v>
      </c>
      <c r="Q270" s="490"/>
      <c r="R270" s="490"/>
      <c r="S270" s="496"/>
      <c r="T270" s="565">
        <f t="shared" si="103"/>
        <v>56478.280416666668</v>
      </c>
      <c r="U270" s="566"/>
      <c r="V270" s="566"/>
      <c r="W270" s="566"/>
      <c r="X270" s="566"/>
      <c r="Y270" s="566"/>
      <c r="Z270" s="583"/>
    </row>
    <row r="271" spans="1:26" s="16" customFormat="1" ht="12" customHeight="1">
      <c r="A271" s="584" t="s">
        <v>2328</v>
      </c>
      <c r="B271" s="485" t="s">
        <v>2223</v>
      </c>
      <c r="C271" s="582"/>
      <c r="D271" s="582"/>
      <c r="E271" s="582"/>
      <c r="F271" s="582"/>
      <c r="G271" s="582"/>
      <c r="H271" s="582"/>
      <c r="I271" s="512"/>
      <c r="J271" s="512"/>
      <c r="K271" s="488"/>
      <c r="L271" s="488"/>
      <c r="M271" s="488"/>
      <c r="N271" s="488"/>
      <c r="O271" s="488">
        <v>1148988.94</v>
      </c>
      <c r="P271" s="574">
        <f t="shared" si="96"/>
        <v>47874.539166666662</v>
      </c>
      <c r="Q271" s="490"/>
      <c r="R271" s="490"/>
      <c r="S271" s="496"/>
      <c r="T271" s="565">
        <f t="shared" si="103"/>
        <v>47874.539166666662</v>
      </c>
      <c r="U271" s="566"/>
      <c r="V271" s="566"/>
      <c r="W271" s="566"/>
      <c r="X271" s="566"/>
      <c r="Y271" s="566"/>
      <c r="Z271" s="583"/>
    </row>
    <row r="272" spans="1:26" s="16" customFormat="1" ht="12" customHeight="1">
      <c r="A272" s="584" t="s">
        <v>2329</v>
      </c>
      <c r="B272" s="485" t="s">
        <v>2219</v>
      </c>
      <c r="C272" s="582"/>
      <c r="D272" s="582"/>
      <c r="E272" s="582"/>
      <c r="F272" s="582"/>
      <c r="G272" s="582"/>
      <c r="H272" s="582"/>
      <c r="I272" s="512"/>
      <c r="J272" s="512"/>
      <c r="K272" s="488"/>
      <c r="L272" s="488"/>
      <c r="M272" s="488"/>
      <c r="N272" s="488"/>
      <c r="O272" s="488">
        <v>1261603.25</v>
      </c>
      <c r="P272" s="574">
        <f t="shared" si="96"/>
        <v>52566.802083333336</v>
      </c>
      <c r="Q272" s="490"/>
      <c r="R272" s="490"/>
      <c r="S272" s="496"/>
      <c r="T272" s="565">
        <f t="shared" si="103"/>
        <v>52566.802083333336</v>
      </c>
      <c r="U272" s="566"/>
      <c r="V272" s="566"/>
      <c r="W272" s="566"/>
      <c r="X272" s="566"/>
      <c r="Y272" s="566"/>
      <c r="Z272" s="583"/>
    </row>
    <row r="273" spans="1:26" s="16" customFormat="1" ht="12" customHeight="1">
      <c r="A273" s="584">
        <v>16502382</v>
      </c>
      <c r="B273" s="493" t="s">
        <v>2166</v>
      </c>
      <c r="C273" s="582"/>
      <c r="D273" s="582"/>
      <c r="E273" s="582"/>
      <c r="F273" s="582">
        <v>2279473.75</v>
      </c>
      <c r="G273" s="582">
        <v>1982067.5</v>
      </c>
      <c r="H273" s="582">
        <v>1958661.25</v>
      </c>
      <c r="I273" s="512">
        <v>2272017.5</v>
      </c>
      <c r="J273" s="512">
        <v>2140805</v>
      </c>
      <c r="K273" s="488">
        <v>2005486.25</v>
      </c>
      <c r="L273" s="488">
        <v>2222348.75</v>
      </c>
      <c r="M273" s="488">
        <v>2087030</v>
      </c>
      <c r="N273" s="488">
        <v>1981161.25</v>
      </c>
      <c r="O273" s="488">
        <v>2201848.75</v>
      </c>
      <c r="P273" s="574">
        <f t="shared" si="96"/>
        <v>1669164.6354166667</v>
      </c>
      <c r="Q273" s="523"/>
      <c r="R273" s="523"/>
      <c r="S273" s="553" t="s">
        <v>572</v>
      </c>
      <c r="T273" s="565"/>
      <c r="U273" s="566"/>
      <c r="V273" s="566"/>
      <c r="W273" s="566">
        <f>P273</f>
        <v>1669164.6354166667</v>
      </c>
      <c r="X273" s="566"/>
      <c r="Y273" s="566"/>
      <c r="Z273" s="583">
        <f>W273</f>
        <v>1669164.6354166667</v>
      </c>
    </row>
    <row r="274" spans="1:26" s="16" customFormat="1" ht="12" customHeight="1">
      <c r="A274" s="584" t="s">
        <v>2330</v>
      </c>
      <c r="B274" s="485" t="s">
        <v>2220</v>
      </c>
      <c r="C274" s="582"/>
      <c r="D274" s="582"/>
      <c r="E274" s="582"/>
      <c r="F274" s="582"/>
      <c r="G274" s="582"/>
      <c r="H274" s="582"/>
      <c r="I274" s="512"/>
      <c r="J274" s="512"/>
      <c r="K274" s="488"/>
      <c r="L274" s="488"/>
      <c r="M274" s="488"/>
      <c r="N274" s="488"/>
      <c r="O274" s="488">
        <v>2729397.3</v>
      </c>
      <c r="P274" s="574">
        <f t="shared" si="96"/>
        <v>113724.8875</v>
      </c>
      <c r="Q274" s="490"/>
      <c r="R274" s="490"/>
      <c r="S274" s="496"/>
      <c r="T274" s="565">
        <f t="shared" si="103"/>
        <v>113724.8875</v>
      </c>
      <c r="U274" s="566"/>
      <c r="V274" s="566"/>
      <c r="W274" s="566"/>
      <c r="X274" s="566"/>
      <c r="Y274" s="566"/>
      <c r="Z274" s="583"/>
    </row>
    <row r="275" spans="1:26" s="16" customFormat="1" ht="12" customHeight="1">
      <c r="A275" s="584">
        <v>16502393</v>
      </c>
      <c r="B275" s="493" t="s">
        <v>2176</v>
      </c>
      <c r="C275" s="582"/>
      <c r="D275" s="582"/>
      <c r="E275" s="582"/>
      <c r="F275" s="582">
        <v>15330</v>
      </c>
      <c r="G275" s="582">
        <v>15330</v>
      </c>
      <c r="H275" s="582">
        <v>15330</v>
      </c>
      <c r="I275" s="512">
        <v>15330</v>
      </c>
      <c r="J275" s="512">
        <v>15330</v>
      </c>
      <c r="K275" s="488">
        <v>15330</v>
      </c>
      <c r="L275" s="488">
        <v>15330</v>
      </c>
      <c r="M275" s="488">
        <v>15330</v>
      </c>
      <c r="N275" s="488">
        <v>15330</v>
      </c>
      <c r="O275" s="488">
        <v>15330</v>
      </c>
      <c r="P275" s="574">
        <f t="shared" si="96"/>
        <v>12136.25</v>
      </c>
      <c r="Q275" s="490"/>
      <c r="R275" s="490"/>
      <c r="S275" s="496"/>
      <c r="T275" s="565">
        <f t="shared" si="103"/>
        <v>12136.25</v>
      </c>
      <c r="U275" s="566"/>
      <c r="V275" s="566"/>
      <c r="W275" s="566"/>
      <c r="X275" s="566"/>
      <c r="Y275" s="566"/>
      <c r="Z275" s="583"/>
    </row>
    <row r="276" spans="1:26" s="16" customFormat="1" ht="12" customHeight="1">
      <c r="A276" s="584" t="s">
        <v>2331</v>
      </c>
      <c r="B276" s="485" t="s">
        <v>2221</v>
      </c>
      <c r="C276" s="582"/>
      <c r="D276" s="582"/>
      <c r="E276" s="582"/>
      <c r="F276" s="582"/>
      <c r="G276" s="582"/>
      <c r="H276" s="582"/>
      <c r="I276" s="512"/>
      <c r="J276" s="512"/>
      <c r="K276" s="488"/>
      <c r="L276" s="488"/>
      <c r="M276" s="488"/>
      <c r="N276" s="488"/>
      <c r="O276" s="488">
        <v>2387883.85</v>
      </c>
      <c r="P276" s="574">
        <f t="shared" si="96"/>
        <v>99495.160416666666</v>
      </c>
      <c r="Q276" s="490"/>
      <c r="R276" s="490"/>
      <c r="S276" s="496"/>
      <c r="T276" s="565">
        <f t="shared" si="103"/>
        <v>99495.160416666666</v>
      </c>
      <c r="U276" s="566"/>
      <c r="V276" s="566"/>
      <c r="W276" s="566"/>
      <c r="X276" s="566"/>
      <c r="Y276" s="566"/>
      <c r="Z276" s="583"/>
    </row>
    <row r="277" spans="1:26" s="16" customFormat="1" ht="12" customHeight="1">
      <c r="A277" s="584">
        <v>16502403</v>
      </c>
      <c r="B277" s="493" t="s">
        <v>1938</v>
      </c>
      <c r="C277" s="582"/>
      <c r="D277" s="582"/>
      <c r="E277" s="582"/>
      <c r="F277" s="582">
        <v>87600</v>
      </c>
      <c r="G277" s="582">
        <v>87600</v>
      </c>
      <c r="H277" s="582">
        <v>87600</v>
      </c>
      <c r="I277" s="512">
        <v>87600</v>
      </c>
      <c r="J277" s="512">
        <v>87600</v>
      </c>
      <c r="K277" s="488">
        <v>87600</v>
      </c>
      <c r="L277" s="488">
        <v>87600</v>
      </c>
      <c r="M277" s="488">
        <v>87600</v>
      </c>
      <c r="N277" s="488">
        <v>87600</v>
      </c>
      <c r="O277" s="488">
        <v>87600</v>
      </c>
      <c r="P277" s="574">
        <f t="shared" si="96"/>
        <v>69350</v>
      </c>
      <c r="Q277" s="490"/>
      <c r="R277" s="490"/>
      <c r="S277" s="496"/>
      <c r="T277" s="565">
        <f t="shared" si="103"/>
        <v>69350</v>
      </c>
      <c r="U277" s="566"/>
      <c r="V277" s="566"/>
      <c r="W277" s="566"/>
      <c r="X277" s="566"/>
      <c r="Y277" s="566"/>
      <c r="Z277" s="583"/>
    </row>
    <row r="278" spans="1:26" s="16" customFormat="1" ht="12" customHeight="1">
      <c r="A278" s="584">
        <v>16502413</v>
      </c>
      <c r="B278" s="493" t="s">
        <v>2196</v>
      </c>
      <c r="C278" s="582"/>
      <c r="D278" s="582"/>
      <c r="E278" s="582"/>
      <c r="F278" s="582">
        <v>60000</v>
      </c>
      <c r="G278" s="582">
        <v>60000</v>
      </c>
      <c r="H278" s="582">
        <v>60000</v>
      </c>
      <c r="I278" s="512">
        <v>60000</v>
      </c>
      <c r="J278" s="512">
        <v>60000</v>
      </c>
      <c r="K278" s="488">
        <v>60000</v>
      </c>
      <c r="L278" s="488">
        <v>60000</v>
      </c>
      <c r="M278" s="488">
        <v>60000</v>
      </c>
      <c r="N278" s="488">
        <v>60000</v>
      </c>
      <c r="O278" s="488">
        <v>60000</v>
      </c>
      <c r="P278" s="574">
        <f t="shared" si="96"/>
        <v>47500</v>
      </c>
      <c r="Q278" s="490"/>
      <c r="R278" s="490"/>
      <c r="S278" s="496"/>
      <c r="T278" s="565">
        <f t="shared" si="103"/>
        <v>47500</v>
      </c>
      <c r="U278" s="566"/>
      <c r="V278" s="566"/>
      <c r="W278" s="566"/>
      <c r="X278" s="566"/>
      <c r="Y278" s="566"/>
      <c r="Z278" s="583"/>
    </row>
    <row r="279" spans="1:26" s="16" customFormat="1" ht="12" customHeight="1">
      <c r="A279" s="584">
        <v>16502423</v>
      </c>
      <c r="B279" s="493" t="s">
        <v>2202</v>
      </c>
      <c r="C279" s="582"/>
      <c r="D279" s="582"/>
      <c r="E279" s="582"/>
      <c r="F279" s="582">
        <v>99653.16</v>
      </c>
      <c r="G279" s="582">
        <v>99653.16</v>
      </c>
      <c r="H279" s="582">
        <v>99653.16</v>
      </c>
      <c r="I279" s="512">
        <v>99653.16</v>
      </c>
      <c r="J279" s="512">
        <v>99653.16</v>
      </c>
      <c r="K279" s="488">
        <v>99653.16</v>
      </c>
      <c r="L279" s="488">
        <v>99653.16</v>
      </c>
      <c r="M279" s="488">
        <v>99653.16</v>
      </c>
      <c r="N279" s="488">
        <v>99653.16</v>
      </c>
      <c r="O279" s="488">
        <v>99653.16</v>
      </c>
      <c r="P279" s="574">
        <f t="shared" si="96"/>
        <v>78892.085000000006</v>
      </c>
      <c r="Q279" s="490"/>
      <c r="R279" s="490"/>
      <c r="S279" s="496"/>
      <c r="T279" s="565">
        <f t="shared" si="103"/>
        <v>78892.085000000006</v>
      </c>
      <c r="U279" s="566"/>
      <c r="V279" s="566"/>
      <c r="W279" s="566"/>
      <c r="X279" s="566"/>
      <c r="Y279" s="566"/>
      <c r="Z279" s="583"/>
    </row>
    <row r="280" spans="1:26" s="16" customFormat="1" ht="12" customHeight="1">
      <c r="A280" s="584">
        <v>16502433</v>
      </c>
      <c r="B280" s="513" t="s">
        <v>2247</v>
      </c>
      <c r="C280" s="582"/>
      <c r="D280" s="582"/>
      <c r="E280" s="582"/>
      <c r="F280" s="582"/>
      <c r="G280" s="582">
        <v>0</v>
      </c>
      <c r="H280" s="582">
        <v>40906.92</v>
      </c>
      <c r="I280" s="512">
        <v>40906.92</v>
      </c>
      <c r="J280" s="512">
        <v>40906.92</v>
      </c>
      <c r="K280" s="488">
        <v>40906.92</v>
      </c>
      <c r="L280" s="488">
        <v>40906.92</v>
      </c>
      <c r="M280" s="488">
        <v>40906.92</v>
      </c>
      <c r="N280" s="488">
        <v>40906.92</v>
      </c>
      <c r="O280" s="488">
        <v>40906.92</v>
      </c>
      <c r="P280" s="574">
        <f t="shared" si="96"/>
        <v>25566.824999999997</v>
      </c>
      <c r="Q280" s="490"/>
      <c r="R280" s="490"/>
      <c r="S280" s="496"/>
      <c r="T280" s="565">
        <f t="shared" si="103"/>
        <v>25566.824999999997</v>
      </c>
      <c r="U280" s="566"/>
      <c r="V280" s="566"/>
      <c r="W280" s="566"/>
      <c r="X280" s="566"/>
      <c r="Y280" s="566"/>
      <c r="Z280" s="583"/>
    </row>
    <row r="281" spans="1:26" s="16" customFormat="1" ht="12" customHeight="1">
      <c r="A281" s="584">
        <v>16502453</v>
      </c>
      <c r="B281" s="513" t="s">
        <v>2294</v>
      </c>
      <c r="C281" s="582"/>
      <c r="D281" s="582"/>
      <c r="E281" s="582"/>
      <c r="F281" s="582"/>
      <c r="G281" s="582"/>
      <c r="H281" s="582"/>
      <c r="I281" s="512"/>
      <c r="J281" s="512">
        <v>148920</v>
      </c>
      <c r="K281" s="488">
        <v>148920</v>
      </c>
      <c r="L281" s="488">
        <v>148920</v>
      </c>
      <c r="M281" s="488">
        <v>148920</v>
      </c>
      <c r="N281" s="488">
        <v>148920</v>
      </c>
      <c r="O281" s="488">
        <v>148920</v>
      </c>
      <c r="P281" s="574">
        <f t="shared" si="96"/>
        <v>68255</v>
      </c>
      <c r="Q281" s="490"/>
      <c r="R281" s="490"/>
      <c r="S281" s="496"/>
      <c r="T281" s="565">
        <f t="shared" si="103"/>
        <v>68255</v>
      </c>
      <c r="U281" s="566"/>
      <c r="V281" s="566"/>
      <c r="W281" s="566"/>
      <c r="X281" s="566"/>
      <c r="Y281" s="566"/>
      <c r="Z281" s="583"/>
    </row>
    <row r="282" spans="1:26" s="16" customFormat="1" ht="12" customHeight="1">
      <c r="A282" s="584">
        <v>16502443</v>
      </c>
      <c r="B282" s="513" t="s">
        <v>2234</v>
      </c>
      <c r="C282" s="582"/>
      <c r="D282" s="582"/>
      <c r="E282" s="582"/>
      <c r="F282" s="582"/>
      <c r="G282" s="582">
        <v>0</v>
      </c>
      <c r="H282" s="582">
        <v>970217.52</v>
      </c>
      <c r="I282" s="512">
        <v>970217.52</v>
      </c>
      <c r="J282" s="512">
        <v>970217.52</v>
      </c>
      <c r="K282" s="488">
        <v>970217.52</v>
      </c>
      <c r="L282" s="488">
        <v>970217.52</v>
      </c>
      <c r="M282" s="488">
        <v>970217.52</v>
      </c>
      <c r="N282" s="488">
        <v>970217.52</v>
      </c>
      <c r="O282" s="488">
        <v>970217.52</v>
      </c>
      <c r="P282" s="574">
        <f t="shared" si="96"/>
        <v>606385.94999999984</v>
      </c>
      <c r="Q282" s="490"/>
      <c r="R282" s="490"/>
      <c r="S282" s="496"/>
      <c r="T282" s="565">
        <f t="shared" si="103"/>
        <v>606385.94999999984</v>
      </c>
      <c r="U282" s="566"/>
      <c r="V282" s="566"/>
      <c r="W282" s="566"/>
      <c r="X282" s="566"/>
      <c r="Y282" s="566"/>
      <c r="Z282" s="583"/>
    </row>
    <row r="283" spans="1:26" s="16" customFormat="1" ht="12" customHeight="1">
      <c r="A283" s="584">
        <v>16502473</v>
      </c>
      <c r="B283" s="513" t="s">
        <v>2301</v>
      </c>
      <c r="C283" s="582"/>
      <c r="D283" s="582"/>
      <c r="E283" s="582"/>
      <c r="F283" s="582"/>
      <c r="G283" s="582"/>
      <c r="H283" s="582"/>
      <c r="I283" s="512"/>
      <c r="J283" s="512"/>
      <c r="K283" s="488"/>
      <c r="L283" s="488">
        <v>94608</v>
      </c>
      <c r="M283" s="488">
        <v>86724</v>
      </c>
      <c r="N283" s="488">
        <v>78840</v>
      </c>
      <c r="O283" s="488">
        <v>70956</v>
      </c>
      <c r="P283" s="574">
        <f t="shared" si="96"/>
        <v>24637.5</v>
      </c>
      <c r="Q283" s="490"/>
      <c r="R283" s="490"/>
      <c r="S283" s="496"/>
      <c r="T283" s="565">
        <f t="shared" si="103"/>
        <v>24637.5</v>
      </c>
      <c r="U283" s="566"/>
      <c r="V283" s="566"/>
      <c r="W283" s="566"/>
      <c r="X283" s="566"/>
      <c r="Y283" s="566"/>
      <c r="Z283" s="583"/>
    </row>
    <row r="284" spans="1:26" s="16" customFormat="1" ht="12" customHeight="1">
      <c r="A284" s="584" t="s">
        <v>2337</v>
      </c>
      <c r="B284" s="485" t="s">
        <v>2319</v>
      </c>
      <c r="C284" s="582"/>
      <c r="D284" s="582"/>
      <c r="E284" s="582"/>
      <c r="F284" s="582"/>
      <c r="G284" s="582"/>
      <c r="H284" s="582"/>
      <c r="I284" s="512"/>
      <c r="J284" s="512"/>
      <c r="K284" s="488"/>
      <c r="L284" s="488"/>
      <c r="M284" s="488"/>
      <c r="N284" s="488"/>
      <c r="O284" s="488">
        <v>74141.350000000006</v>
      </c>
      <c r="P284" s="574">
        <f t="shared" si="96"/>
        <v>3089.2229166666671</v>
      </c>
      <c r="Q284" s="490"/>
      <c r="R284" s="490"/>
      <c r="S284" s="496"/>
      <c r="T284" s="565">
        <f t="shared" si="103"/>
        <v>3089.2229166666671</v>
      </c>
      <c r="U284" s="566"/>
      <c r="V284" s="566"/>
      <c r="W284" s="566"/>
      <c r="X284" s="566"/>
      <c r="Y284" s="566"/>
      <c r="Z284" s="583"/>
    </row>
    <row r="285" spans="1:26" s="16" customFormat="1" ht="12" customHeight="1">
      <c r="A285" s="584">
        <v>16504003</v>
      </c>
      <c r="B285" s="485" t="s">
        <v>1730</v>
      </c>
      <c r="C285" s="582">
        <v>30660</v>
      </c>
      <c r="D285" s="582">
        <v>29382.5</v>
      </c>
      <c r="E285" s="582">
        <v>28105</v>
      </c>
      <c r="F285" s="582">
        <v>0</v>
      </c>
      <c r="G285" s="582">
        <v>0</v>
      </c>
      <c r="H285" s="582">
        <v>0</v>
      </c>
      <c r="I285" s="512">
        <v>0</v>
      </c>
      <c r="J285" s="512">
        <v>0</v>
      </c>
      <c r="K285" s="488">
        <v>0</v>
      </c>
      <c r="L285" s="488">
        <v>0</v>
      </c>
      <c r="M285" s="488">
        <v>0</v>
      </c>
      <c r="N285" s="488">
        <v>0</v>
      </c>
      <c r="O285" s="488">
        <v>0</v>
      </c>
      <c r="P285" s="574">
        <f t="shared" si="96"/>
        <v>6068.125</v>
      </c>
      <c r="Q285" s="490"/>
      <c r="R285" s="490"/>
      <c r="S285" s="496"/>
      <c r="T285" s="565">
        <f t="shared" si="103"/>
        <v>6068.125</v>
      </c>
      <c r="U285" s="566"/>
      <c r="V285" s="566"/>
      <c r="W285" s="566"/>
      <c r="X285" s="566"/>
      <c r="Y285" s="566"/>
      <c r="Z285" s="583"/>
    </row>
    <row r="286" spans="1:26" s="16" customFormat="1" ht="12" customHeight="1">
      <c r="A286" s="584">
        <v>16504013</v>
      </c>
      <c r="B286" s="485" t="s">
        <v>1791</v>
      </c>
      <c r="C286" s="582">
        <v>16311.89</v>
      </c>
      <c r="D286" s="582">
        <v>8156</v>
      </c>
      <c r="E286" s="582">
        <v>0</v>
      </c>
      <c r="F286" s="582">
        <v>0</v>
      </c>
      <c r="G286" s="582">
        <v>0</v>
      </c>
      <c r="H286" s="582">
        <v>0</v>
      </c>
      <c r="I286" s="512">
        <v>0</v>
      </c>
      <c r="J286" s="512">
        <v>0</v>
      </c>
      <c r="K286" s="488">
        <v>0</v>
      </c>
      <c r="L286" s="488">
        <v>0</v>
      </c>
      <c r="M286" s="488">
        <v>0</v>
      </c>
      <c r="N286" s="488">
        <v>0</v>
      </c>
      <c r="O286" s="488">
        <v>0</v>
      </c>
      <c r="P286" s="574">
        <f t="shared" si="96"/>
        <v>1359.3287499999999</v>
      </c>
      <c r="Q286" s="490"/>
      <c r="R286" s="490"/>
      <c r="S286" s="496"/>
      <c r="T286" s="565">
        <f t="shared" si="103"/>
        <v>1359.3287499999999</v>
      </c>
      <c r="U286" s="566"/>
      <c r="V286" s="566"/>
      <c r="W286" s="566"/>
      <c r="X286" s="566"/>
      <c r="Y286" s="566"/>
      <c r="Z286" s="583"/>
    </row>
    <row r="287" spans="1:26" s="16" customFormat="1" ht="12" customHeight="1">
      <c r="A287" s="584">
        <v>16504023</v>
      </c>
      <c r="B287" s="485" t="s">
        <v>2295</v>
      </c>
      <c r="C287" s="582"/>
      <c r="D287" s="582"/>
      <c r="E287" s="582"/>
      <c r="F287" s="582"/>
      <c r="G287" s="582"/>
      <c r="H287" s="582"/>
      <c r="I287" s="512"/>
      <c r="J287" s="512">
        <v>421940</v>
      </c>
      <c r="K287" s="488">
        <v>409530</v>
      </c>
      <c r="L287" s="488">
        <v>397120</v>
      </c>
      <c r="M287" s="488">
        <v>384710</v>
      </c>
      <c r="N287" s="488">
        <v>372300</v>
      </c>
      <c r="O287" s="488">
        <v>359890</v>
      </c>
      <c r="P287" s="574">
        <f t="shared" si="96"/>
        <v>180462.08333333334</v>
      </c>
      <c r="Q287" s="490"/>
      <c r="R287" s="490"/>
      <c r="S287" s="496"/>
      <c r="T287" s="565">
        <f t="shared" si="103"/>
        <v>180462.08333333334</v>
      </c>
      <c r="U287" s="566"/>
      <c r="V287" s="566"/>
      <c r="W287" s="566"/>
      <c r="X287" s="566"/>
      <c r="Y287" s="566"/>
      <c r="Z287" s="583"/>
    </row>
    <row r="288" spans="1:26" s="16" customFormat="1" ht="12" customHeight="1">
      <c r="A288" s="584">
        <v>16504033</v>
      </c>
      <c r="B288" s="485" t="s">
        <v>1769</v>
      </c>
      <c r="C288" s="582">
        <v>110000</v>
      </c>
      <c r="D288" s="582">
        <v>105000</v>
      </c>
      <c r="E288" s="582">
        <v>100000</v>
      </c>
      <c r="F288" s="582">
        <v>0</v>
      </c>
      <c r="G288" s="582">
        <v>0</v>
      </c>
      <c r="H288" s="582">
        <v>0</v>
      </c>
      <c r="I288" s="512">
        <v>0</v>
      </c>
      <c r="J288" s="512">
        <v>0</v>
      </c>
      <c r="K288" s="488">
        <v>0</v>
      </c>
      <c r="L288" s="488">
        <v>0</v>
      </c>
      <c r="M288" s="488">
        <v>0</v>
      </c>
      <c r="N288" s="488">
        <v>0</v>
      </c>
      <c r="O288" s="488">
        <v>0</v>
      </c>
      <c r="P288" s="574">
        <f t="shared" si="96"/>
        <v>21666.666666666668</v>
      </c>
      <c r="Q288" s="490"/>
      <c r="R288" s="490"/>
      <c r="S288" s="496"/>
      <c r="T288" s="565">
        <f t="shared" si="103"/>
        <v>21666.666666666668</v>
      </c>
      <c r="U288" s="566"/>
      <c r="V288" s="566"/>
      <c r="W288" s="566"/>
      <c r="X288" s="566"/>
      <c r="Y288" s="566"/>
      <c r="Z288" s="583"/>
    </row>
    <row r="289" spans="1:26" s="16" customFormat="1" ht="12" customHeight="1">
      <c r="A289" s="584">
        <v>16504043</v>
      </c>
      <c r="B289" s="485" t="s">
        <v>1939</v>
      </c>
      <c r="C289" s="582">
        <v>87600</v>
      </c>
      <c r="D289" s="582">
        <v>80300</v>
      </c>
      <c r="E289" s="582">
        <v>73000</v>
      </c>
      <c r="F289" s="582">
        <v>0</v>
      </c>
      <c r="G289" s="582">
        <v>0</v>
      </c>
      <c r="H289" s="582">
        <v>0</v>
      </c>
      <c r="I289" s="512">
        <v>0</v>
      </c>
      <c r="J289" s="512">
        <v>0</v>
      </c>
      <c r="K289" s="488">
        <v>0</v>
      </c>
      <c r="L289" s="488">
        <v>0</v>
      </c>
      <c r="M289" s="488">
        <v>0</v>
      </c>
      <c r="N289" s="488">
        <v>0</v>
      </c>
      <c r="O289" s="488">
        <v>0</v>
      </c>
      <c r="P289" s="574">
        <f t="shared" si="96"/>
        <v>16425</v>
      </c>
      <c r="Q289" s="490"/>
      <c r="R289" s="490"/>
      <c r="S289" s="496"/>
      <c r="T289" s="565">
        <f t="shared" si="103"/>
        <v>16425</v>
      </c>
      <c r="U289" s="566"/>
      <c r="V289" s="566"/>
      <c r="W289" s="566"/>
      <c r="X289" s="566"/>
      <c r="Y289" s="566"/>
      <c r="Z289" s="583"/>
    </row>
    <row r="290" spans="1:26" s="16" customFormat="1" ht="12" customHeight="1">
      <c r="A290" s="584">
        <v>16504053</v>
      </c>
      <c r="B290" s="493" t="s">
        <v>2103</v>
      </c>
      <c r="C290" s="582">
        <v>398612.62</v>
      </c>
      <c r="D290" s="582">
        <v>348786.04</v>
      </c>
      <c r="E290" s="582">
        <v>340481.61</v>
      </c>
      <c r="F290" s="582">
        <v>0</v>
      </c>
      <c r="G290" s="582">
        <v>0</v>
      </c>
      <c r="H290" s="582">
        <v>0</v>
      </c>
      <c r="I290" s="512">
        <v>0</v>
      </c>
      <c r="J290" s="512">
        <v>0</v>
      </c>
      <c r="K290" s="488">
        <v>0</v>
      </c>
      <c r="L290" s="488">
        <v>0</v>
      </c>
      <c r="M290" s="488">
        <v>0</v>
      </c>
      <c r="N290" s="488">
        <v>0</v>
      </c>
      <c r="O290" s="488">
        <v>0</v>
      </c>
      <c r="P290" s="574">
        <f t="shared" si="96"/>
        <v>74047.83</v>
      </c>
      <c r="Q290" s="490"/>
      <c r="R290" s="490"/>
      <c r="S290" s="496"/>
      <c r="T290" s="565">
        <f t="shared" si="103"/>
        <v>74047.83</v>
      </c>
      <c r="U290" s="566"/>
      <c r="V290" s="566"/>
      <c r="W290" s="566"/>
      <c r="X290" s="566"/>
      <c r="Y290" s="566"/>
      <c r="Z290" s="583"/>
    </row>
    <row r="291" spans="1:26" s="16" customFormat="1" ht="12" customHeight="1">
      <c r="A291" s="584">
        <v>16504063</v>
      </c>
      <c r="B291" s="485" t="s">
        <v>2205</v>
      </c>
      <c r="C291" s="582"/>
      <c r="D291" s="582"/>
      <c r="E291" s="582"/>
      <c r="F291" s="582">
        <v>26827.5</v>
      </c>
      <c r="G291" s="582">
        <v>25550</v>
      </c>
      <c r="H291" s="582">
        <v>24272.5</v>
      </c>
      <c r="I291" s="512">
        <v>22995</v>
      </c>
      <c r="J291" s="512">
        <v>21717.5</v>
      </c>
      <c r="K291" s="488">
        <v>20440</v>
      </c>
      <c r="L291" s="488">
        <v>19162.5</v>
      </c>
      <c r="M291" s="488">
        <v>17885</v>
      </c>
      <c r="N291" s="488">
        <v>16607.5</v>
      </c>
      <c r="O291" s="488">
        <v>15330</v>
      </c>
      <c r="P291" s="574">
        <f t="shared" si="96"/>
        <v>16926.875</v>
      </c>
      <c r="Q291" s="490"/>
      <c r="R291" s="490"/>
      <c r="S291" s="496"/>
      <c r="T291" s="565">
        <f t="shared" si="103"/>
        <v>16926.875</v>
      </c>
      <c r="U291" s="566"/>
      <c r="V291" s="566"/>
      <c r="W291" s="566"/>
      <c r="X291" s="566"/>
      <c r="Y291" s="566"/>
      <c r="Z291" s="583"/>
    </row>
    <row r="292" spans="1:26" s="16" customFormat="1" ht="12" customHeight="1">
      <c r="A292" s="584">
        <v>16504073</v>
      </c>
      <c r="B292" s="485" t="s">
        <v>2196</v>
      </c>
      <c r="C292" s="582"/>
      <c r="D292" s="582"/>
      <c r="E292" s="582"/>
      <c r="F292" s="582">
        <v>95000</v>
      </c>
      <c r="G292" s="582">
        <v>90000</v>
      </c>
      <c r="H292" s="582">
        <v>85000</v>
      </c>
      <c r="I292" s="512">
        <v>80000</v>
      </c>
      <c r="J292" s="512">
        <v>75000</v>
      </c>
      <c r="K292" s="488">
        <v>70000</v>
      </c>
      <c r="L292" s="488">
        <v>65000</v>
      </c>
      <c r="M292" s="488">
        <v>60000</v>
      </c>
      <c r="N292" s="488">
        <v>55000</v>
      </c>
      <c r="O292" s="488">
        <v>50000</v>
      </c>
      <c r="P292" s="574">
        <f t="shared" si="96"/>
        <v>58333.333333333336</v>
      </c>
      <c r="Q292" s="490"/>
      <c r="R292" s="490"/>
      <c r="S292" s="496"/>
      <c r="T292" s="565">
        <f t="shared" si="103"/>
        <v>58333.333333333336</v>
      </c>
      <c r="U292" s="566"/>
      <c r="V292" s="566"/>
      <c r="W292" s="566"/>
      <c r="X292" s="566"/>
      <c r="Y292" s="566"/>
      <c r="Z292" s="583"/>
    </row>
    <row r="293" spans="1:26" s="16" customFormat="1" ht="12" customHeight="1">
      <c r="A293" s="584">
        <v>16504083</v>
      </c>
      <c r="B293" s="485" t="s">
        <v>1938</v>
      </c>
      <c r="C293" s="582"/>
      <c r="D293" s="582"/>
      <c r="E293" s="582"/>
      <c r="F293" s="582">
        <v>65700</v>
      </c>
      <c r="G293" s="582">
        <v>58400</v>
      </c>
      <c r="H293" s="582">
        <v>51100</v>
      </c>
      <c r="I293" s="512">
        <v>43800</v>
      </c>
      <c r="J293" s="512">
        <v>36500</v>
      </c>
      <c r="K293" s="488">
        <v>29200</v>
      </c>
      <c r="L293" s="488">
        <v>21900</v>
      </c>
      <c r="M293" s="488">
        <v>14600</v>
      </c>
      <c r="N293" s="488">
        <v>7300</v>
      </c>
      <c r="O293" s="488">
        <v>0</v>
      </c>
      <c r="P293" s="574">
        <f t="shared" si="96"/>
        <v>27375</v>
      </c>
      <c r="Q293" s="490"/>
      <c r="R293" s="490"/>
      <c r="S293" s="496"/>
      <c r="T293" s="565">
        <f t="shared" si="103"/>
        <v>27375</v>
      </c>
      <c r="U293" s="566"/>
      <c r="V293" s="566"/>
      <c r="W293" s="566"/>
      <c r="X293" s="566"/>
      <c r="Y293" s="566"/>
      <c r="Z293" s="583"/>
    </row>
    <row r="294" spans="1:26" s="16" customFormat="1" ht="12" customHeight="1">
      <c r="A294" s="584">
        <v>16504093</v>
      </c>
      <c r="B294" s="485" t="s">
        <v>2217</v>
      </c>
      <c r="C294" s="582"/>
      <c r="D294" s="582"/>
      <c r="E294" s="582"/>
      <c r="F294" s="582">
        <v>332177.18</v>
      </c>
      <c r="G294" s="582">
        <v>2183456.3199999998</v>
      </c>
      <c r="H294" s="582">
        <v>315568.32</v>
      </c>
      <c r="I294" s="512">
        <v>307263.89</v>
      </c>
      <c r="J294" s="512">
        <v>298959.46000000002</v>
      </c>
      <c r="K294" s="488">
        <v>290655.03000000003</v>
      </c>
      <c r="L294" s="488">
        <v>282350.59999999998</v>
      </c>
      <c r="M294" s="488">
        <v>274046.17</v>
      </c>
      <c r="N294" s="488">
        <v>265741.74</v>
      </c>
      <c r="O294" s="488">
        <v>257437.31</v>
      </c>
      <c r="P294" s="574">
        <f t="shared" si="96"/>
        <v>389911.44708333345</v>
      </c>
      <c r="Q294" s="490"/>
      <c r="R294" s="490"/>
      <c r="S294" s="496"/>
      <c r="T294" s="565">
        <f t="shared" si="103"/>
        <v>389911.44708333345</v>
      </c>
      <c r="U294" s="566"/>
      <c r="V294" s="566"/>
      <c r="W294" s="566"/>
      <c r="X294" s="566"/>
      <c r="Y294" s="566"/>
      <c r="Z294" s="583"/>
    </row>
    <row r="295" spans="1:26" s="16" customFormat="1" ht="12" customHeight="1">
      <c r="A295" s="584">
        <v>16504101</v>
      </c>
      <c r="B295" s="485" t="s">
        <v>1452</v>
      </c>
      <c r="C295" s="582"/>
      <c r="D295" s="582"/>
      <c r="E295" s="582"/>
      <c r="F295" s="582">
        <v>109836</v>
      </c>
      <c r="G295" s="582">
        <v>109022.39999999999</v>
      </c>
      <c r="H295" s="582">
        <v>108208.8</v>
      </c>
      <c r="I295" s="512">
        <v>107395.2</v>
      </c>
      <c r="J295" s="512">
        <v>106581.6</v>
      </c>
      <c r="K295" s="488">
        <v>105768</v>
      </c>
      <c r="L295" s="488">
        <v>104954.4</v>
      </c>
      <c r="M295" s="488">
        <v>104140.8</v>
      </c>
      <c r="N295" s="488">
        <v>103327.2</v>
      </c>
      <c r="O295" s="488">
        <v>102513.60000000001</v>
      </c>
      <c r="P295" s="574">
        <f t="shared" si="96"/>
        <v>84207.6</v>
      </c>
      <c r="Q295" s="490"/>
      <c r="R295" s="490"/>
      <c r="S295" s="496"/>
      <c r="T295" s="565">
        <f t="shared" si="103"/>
        <v>84207.6</v>
      </c>
      <c r="U295" s="566"/>
      <c r="V295" s="566"/>
      <c r="W295" s="566"/>
      <c r="X295" s="566"/>
      <c r="Y295" s="566"/>
      <c r="Z295" s="583"/>
    </row>
    <row r="296" spans="1:26" s="16" customFormat="1" ht="12" customHeight="1">
      <c r="A296" s="584">
        <v>16504112</v>
      </c>
      <c r="B296" s="485" t="s">
        <v>2218</v>
      </c>
      <c r="C296" s="582"/>
      <c r="D296" s="582"/>
      <c r="E296" s="582"/>
      <c r="F296" s="582">
        <v>1611750</v>
      </c>
      <c r="G296" s="582">
        <v>1611750</v>
      </c>
      <c r="H296" s="582">
        <v>1611750</v>
      </c>
      <c r="I296" s="512">
        <v>1218112.5</v>
      </c>
      <c r="J296" s="512">
        <v>1218112.5</v>
      </c>
      <c r="K296" s="488">
        <v>1218112.5</v>
      </c>
      <c r="L296" s="488">
        <v>870037.5</v>
      </c>
      <c r="M296" s="488">
        <v>870037.5</v>
      </c>
      <c r="N296" s="488">
        <v>870037.5</v>
      </c>
      <c r="O296" s="488">
        <v>518137.5</v>
      </c>
      <c r="P296" s="574">
        <f t="shared" si="96"/>
        <v>946564.0625</v>
      </c>
      <c r="Q296" s="523"/>
      <c r="R296" s="523"/>
      <c r="S296" s="553" t="s">
        <v>641</v>
      </c>
      <c r="T296" s="565"/>
      <c r="U296" s="566"/>
      <c r="V296" s="566"/>
      <c r="W296" s="566">
        <f>P296</f>
        <v>946564.0625</v>
      </c>
      <c r="X296" s="566"/>
      <c r="Y296" s="566"/>
      <c r="Z296" s="583">
        <f>W296</f>
        <v>946564.0625</v>
      </c>
    </row>
    <row r="297" spans="1:26" s="16" customFormat="1" ht="12" customHeight="1">
      <c r="A297" s="584" t="s">
        <v>2332</v>
      </c>
      <c r="B297" s="485" t="s">
        <v>2169</v>
      </c>
      <c r="C297" s="582"/>
      <c r="D297" s="582"/>
      <c r="E297" s="582"/>
      <c r="F297" s="582"/>
      <c r="G297" s="582"/>
      <c r="H297" s="582"/>
      <c r="I297" s="512"/>
      <c r="J297" s="512"/>
      <c r="K297" s="488"/>
      <c r="L297" s="488"/>
      <c r="M297" s="488"/>
      <c r="N297" s="488"/>
      <c r="O297" s="488">
        <v>48794.25</v>
      </c>
      <c r="P297" s="574">
        <f t="shared" si="96"/>
        <v>2033.09375</v>
      </c>
      <c r="Q297" s="490"/>
      <c r="R297" s="490"/>
      <c r="S297" s="496"/>
      <c r="T297" s="565">
        <f t="shared" si="103"/>
        <v>2033.09375</v>
      </c>
      <c r="U297" s="566"/>
      <c r="V297" s="566"/>
      <c r="W297" s="566"/>
      <c r="X297" s="566"/>
      <c r="Y297" s="566"/>
      <c r="Z297" s="583"/>
    </row>
    <row r="298" spans="1:26" s="16" customFormat="1" ht="12" customHeight="1">
      <c r="A298" s="584" t="s">
        <v>2333</v>
      </c>
      <c r="B298" s="485" t="s">
        <v>2170</v>
      </c>
      <c r="C298" s="582"/>
      <c r="D298" s="582"/>
      <c r="E298" s="582"/>
      <c r="F298" s="582"/>
      <c r="G298" s="582"/>
      <c r="H298" s="582"/>
      <c r="I298" s="512"/>
      <c r="J298" s="512"/>
      <c r="K298" s="488"/>
      <c r="L298" s="488"/>
      <c r="M298" s="488"/>
      <c r="N298" s="488"/>
      <c r="O298" s="488">
        <v>26783.63</v>
      </c>
      <c r="P298" s="574">
        <f t="shared" si="96"/>
        <v>1115.9845833333334</v>
      </c>
      <c r="Q298" s="490"/>
      <c r="R298" s="490"/>
      <c r="S298" s="496"/>
      <c r="T298" s="565">
        <f t="shared" si="103"/>
        <v>1115.9845833333334</v>
      </c>
      <c r="U298" s="566"/>
      <c r="V298" s="566"/>
      <c r="W298" s="566"/>
      <c r="X298" s="566"/>
      <c r="Y298" s="566"/>
      <c r="Z298" s="583"/>
    </row>
    <row r="299" spans="1:26" s="16" customFormat="1" ht="12" customHeight="1">
      <c r="A299" s="584" t="s">
        <v>2334</v>
      </c>
      <c r="B299" s="485" t="s">
        <v>2175</v>
      </c>
      <c r="C299" s="582"/>
      <c r="D299" s="582"/>
      <c r="E299" s="582"/>
      <c r="F299" s="582"/>
      <c r="G299" s="582"/>
      <c r="H299" s="582"/>
      <c r="I299" s="512"/>
      <c r="J299" s="512"/>
      <c r="K299" s="488"/>
      <c r="L299" s="488"/>
      <c r="M299" s="488"/>
      <c r="N299" s="488"/>
      <c r="O299" s="488">
        <v>780.45</v>
      </c>
      <c r="P299" s="574">
        <f t="shared" si="96"/>
        <v>32.518750000000004</v>
      </c>
      <c r="Q299" s="490"/>
      <c r="R299" s="490"/>
      <c r="S299" s="496"/>
      <c r="T299" s="565">
        <f t="shared" si="103"/>
        <v>32.518750000000004</v>
      </c>
      <c r="U299" s="566"/>
      <c r="V299" s="566"/>
      <c r="W299" s="566"/>
      <c r="X299" s="566"/>
      <c r="Y299" s="566"/>
      <c r="Z299" s="583"/>
    </row>
    <row r="300" spans="1:26" s="16" customFormat="1" ht="12" customHeight="1">
      <c r="A300" s="584" t="s">
        <v>2313</v>
      </c>
      <c r="B300" s="513" t="s">
        <v>2311</v>
      </c>
      <c r="C300" s="582"/>
      <c r="D300" s="582"/>
      <c r="E300" s="582"/>
      <c r="F300" s="582"/>
      <c r="G300" s="582"/>
      <c r="H300" s="582"/>
      <c r="I300" s="512"/>
      <c r="J300" s="512"/>
      <c r="K300" s="488"/>
      <c r="L300" s="488">
        <v>0</v>
      </c>
      <c r="M300" s="488">
        <v>33006</v>
      </c>
      <c r="N300" s="488">
        <v>33006</v>
      </c>
      <c r="O300" s="488">
        <v>33006</v>
      </c>
      <c r="P300" s="574">
        <f t="shared" ref="P300:P327" si="104">(C300+O300+SUM(D300:N300)*2)/24</f>
        <v>6876.25</v>
      </c>
      <c r="Q300" s="490"/>
      <c r="R300" s="490"/>
      <c r="S300" s="496"/>
      <c r="T300" s="565">
        <f t="shared" si="103"/>
        <v>6876.25</v>
      </c>
      <c r="U300" s="566"/>
      <c r="V300" s="566"/>
      <c r="W300" s="566"/>
      <c r="X300" s="566"/>
      <c r="Y300" s="566"/>
      <c r="Z300" s="583"/>
    </row>
    <row r="301" spans="1:26" s="16" customFormat="1" ht="12" customHeight="1">
      <c r="A301" s="584">
        <v>16504221</v>
      </c>
      <c r="B301" s="485" t="s">
        <v>2214</v>
      </c>
      <c r="C301" s="582"/>
      <c r="D301" s="582"/>
      <c r="E301" s="582"/>
      <c r="F301" s="582">
        <v>216290</v>
      </c>
      <c r="G301" s="582">
        <v>215032.5</v>
      </c>
      <c r="H301" s="582">
        <v>213775</v>
      </c>
      <c r="I301" s="512">
        <v>212517.5</v>
      </c>
      <c r="J301" s="512">
        <v>211260</v>
      </c>
      <c r="K301" s="488">
        <v>210002.5</v>
      </c>
      <c r="L301" s="488">
        <v>208745</v>
      </c>
      <c r="M301" s="488">
        <v>207487.5</v>
      </c>
      <c r="N301" s="488">
        <v>206230</v>
      </c>
      <c r="O301" s="488">
        <v>204972.5</v>
      </c>
      <c r="P301" s="574">
        <f t="shared" si="104"/>
        <v>166985.52083333334</v>
      </c>
      <c r="Q301" s="490"/>
      <c r="R301" s="490"/>
      <c r="S301" s="496"/>
      <c r="T301" s="565">
        <f t="shared" si="103"/>
        <v>166985.52083333334</v>
      </c>
      <c r="U301" s="566"/>
      <c r="V301" s="566"/>
      <c r="W301" s="566"/>
      <c r="X301" s="566"/>
      <c r="Y301" s="566"/>
      <c r="Z301" s="583"/>
    </row>
    <row r="302" spans="1:26" s="16" customFormat="1" ht="12" customHeight="1">
      <c r="A302" s="584">
        <v>16504223</v>
      </c>
      <c r="B302" s="513" t="s">
        <v>2248</v>
      </c>
      <c r="C302" s="582"/>
      <c r="D302" s="582"/>
      <c r="E302" s="582"/>
      <c r="F302" s="582"/>
      <c r="G302" s="582">
        <v>0</v>
      </c>
      <c r="H302" s="582">
        <v>115903.28</v>
      </c>
      <c r="I302" s="512">
        <v>112494.36</v>
      </c>
      <c r="J302" s="512">
        <v>109085.44</v>
      </c>
      <c r="K302" s="488">
        <v>105676.52</v>
      </c>
      <c r="L302" s="488">
        <v>102267.6</v>
      </c>
      <c r="M302" s="488">
        <v>98858.68</v>
      </c>
      <c r="N302" s="488">
        <v>95449.76</v>
      </c>
      <c r="O302" s="488">
        <v>92040.84</v>
      </c>
      <c r="P302" s="574">
        <f t="shared" si="104"/>
        <v>65479.671666666683</v>
      </c>
      <c r="Q302" s="490"/>
      <c r="R302" s="490"/>
      <c r="S302" s="496"/>
      <c r="T302" s="565">
        <f t="shared" si="103"/>
        <v>65479.671666666683</v>
      </c>
      <c r="U302" s="566"/>
      <c r="V302" s="566"/>
      <c r="W302" s="566"/>
      <c r="X302" s="566"/>
      <c r="Y302" s="566"/>
      <c r="Z302" s="583"/>
    </row>
    <row r="303" spans="1:26" s="16" customFormat="1" ht="12" customHeight="1">
      <c r="A303" s="584">
        <v>16504231</v>
      </c>
      <c r="B303" s="485" t="s">
        <v>2219</v>
      </c>
      <c r="C303" s="582"/>
      <c r="D303" s="582"/>
      <c r="E303" s="582"/>
      <c r="F303" s="582">
        <v>1104602.42</v>
      </c>
      <c r="G303" s="582">
        <v>1123937.6499999999</v>
      </c>
      <c r="H303" s="582">
        <v>1152940.5</v>
      </c>
      <c r="I303" s="512">
        <v>1164987.0900000001</v>
      </c>
      <c r="J303" s="512">
        <v>1164987.0900000001</v>
      </c>
      <c r="K303" s="488">
        <v>1164997.93</v>
      </c>
      <c r="L303" s="488">
        <v>1165008.77</v>
      </c>
      <c r="M303" s="488">
        <v>1196314.71</v>
      </c>
      <c r="N303" s="488">
        <v>1221285.3899999999</v>
      </c>
      <c r="O303" s="488">
        <v>0</v>
      </c>
      <c r="P303" s="574">
        <f t="shared" si="104"/>
        <v>871588.46250000002</v>
      </c>
      <c r="Q303" s="490"/>
      <c r="R303" s="490"/>
      <c r="S303" s="496"/>
      <c r="T303" s="565">
        <f t="shared" si="103"/>
        <v>871588.46250000002</v>
      </c>
      <c r="U303" s="566"/>
      <c r="V303" s="566"/>
      <c r="W303" s="566"/>
      <c r="X303" s="566"/>
      <c r="Y303" s="566"/>
      <c r="Z303" s="583"/>
    </row>
    <row r="304" spans="1:26" s="16" customFormat="1" ht="12" customHeight="1">
      <c r="A304" s="584">
        <v>16504233</v>
      </c>
      <c r="B304" s="513" t="s">
        <v>2234</v>
      </c>
      <c r="C304" s="582"/>
      <c r="D304" s="582"/>
      <c r="E304" s="582"/>
      <c r="F304" s="582"/>
      <c r="G304" s="582">
        <v>0</v>
      </c>
      <c r="H304" s="582">
        <v>1778732.11</v>
      </c>
      <c r="I304" s="512">
        <v>1697880.65</v>
      </c>
      <c r="J304" s="512">
        <v>1617029.19</v>
      </c>
      <c r="K304" s="488">
        <v>1536177.73</v>
      </c>
      <c r="L304" s="488">
        <v>1455326.27</v>
      </c>
      <c r="M304" s="488">
        <v>1374474.81</v>
      </c>
      <c r="N304" s="488">
        <v>1293623.3500000001</v>
      </c>
      <c r="O304" s="488">
        <v>1212771.8899999999</v>
      </c>
      <c r="P304" s="574">
        <f t="shared" si="104"/>
        <v>946635.83791666664</v>
      </c>
      <c r="Q304" s="490"/>
      <c r="R304" s="490"/>
      <c r="S304" s="496"/>
      <c r="T304" s="565">
        <f t="shared" si="103"/>
        <v>946635.83791666664</v>
      </c>
      <c r="U304" s="566"/>
      <c r="V304" s="566"/>
      <c r="W304" s="566"/>
      <c r="X304" s="566"/>
      <c r="Y304" s="566"/>
      <c r="Z304" s="583"/>
    </row>
    <row r="305" spans="1:26" s="16" customFormat="1" ht="12" customHeight="1">
      <c r="A305" s="584">
        <v>16504241</v>
      </c>
      <c r="B305" s="485" t="s">
        <v>2220</v>
      </c>
      <c r="C305" s="582"/>
      <c r="D305" s="582"/>
      <c r="E305" s="582"/>
      <c r="F305" s="582">
        <v>2389736.15</v>
      </c>
      <c r="G305" s="582">
        <v>2431566.6800000002</v>
      </c>
      <c r="H305" s="582">
        <v>2494312.4700000002</v>
      </c>
      <c r="I305" s="512">
        <v>2520374.48</v>
      </c>
      <c r="J305" s="512">
        <v>2520374.48</v>
      </c>
      <c r="K305" s="488">
        <v>2520397.92</v>
      </c>
      <c r="L305" s="488">
        <v>2520421.36</v>
      </c>
      <c r="M305" s="488">
        <v>2588149.77</v>
      </c>
      <c r="N305" s="488">
        <v>2642172.21</v>
      </c>
      <c r="O305" s="488">
        <v>0</v>
      </c>
      <c r="P305" s="574">
        <f t="shared" si="104"/>
        <v>1885625.4600000002</v>
      </c>
      <c r="Q305" s="490"/>
      <c r="R305" s="490"/>
      <c r="S305" s="496"/>
      <c r="T305" s="565">
        <f t="shared" si="103"/>
        <v>1885625.4600000002</v>
      </c>
      <c r="U305" s="566"/>
      <c r="V305" s="566"/>
      <c r="W305" s="566"/>
      <c r="X305" s="566"/>
      <c r="Y305" s="566"/>
      <c r="Z305" s="583"/>
    </row>
    <row r="306" spans="1:26" s="16" customFormat="1" ht="12" customHeight="1">
      <c r="A306" s="584">
        <v>16504251</v>
      </c>
      <c r="B306" s="485" t="s">
        <v>2221</v>
      </c>
      <c r="C306" s="582"/>
      <c r="D306" s="582"/>
      <c r="E306" s="582"/>
      <c r="F306" s="582">
        <v>2235412.33</v>
      </c>
      <c r="G306" s="582">
        <v>2254189.7599999998</v>
      </c>
      <c r="H306" s="582">
        <v>2282355.91</v>
      </c>
      <c r="I306" s="512">
        <v>2294054.96</v>
      </c>
      <c r="J306" s="512">
        <v>2294054.96</v>
      </c>
      <c r="K306" s="488">
        <v>2294065.4900000002</v>
      </c>
      <c r="L306" s="488">
        <v>2294076.02</v>
      </c>
      <c r="M306" s="488">
        <v>2324478.83</v>
      </c>
      <c r="N306" s="488">
        <v>2348729.12</v>
      </c>
      <c r="O306" s="488">
        <v>0</v>
      </c>
      <c r="P306" s="574">
        <f t="shared" si="104"/>
        <v>1718451.4483333335</v>
      </c>
      <c r="Q306" s="490"/>
      <c r="R306" s="490"/>
      <c r="S306" s="496"/>
      <c r="T306" s="565">
        <f t="shared" si="103"/>
        <v>1718451.4483333335</v>
      </c>
      <c r="U306" s="566"/>
      <c r="V306" s="566"/>
      <c r="W306" s="566"/>
      <c r="X306" s="566"/>
      <c r="Y306" s="566"/>
      <c r="Z306" s="583"/>
    </row>
    <row r="307" spans="1:26" s="16" customFormat="1" ht="12" customHeight="1">
      <c r="A307" s="584">
        <v>16504253</v>
      </c>
      <c r="B307" s="485" t="s">
        <v>2185</v>
      </c>
      <c r="C307" s="582"/>
      <c r="D307" s="582"/>
      <c r="E307" s="582"/>
      <c r="F307" s="582">
        <v>12381.08</v>
      </c>
      <c r="G307" s="582">
        <v>8254.08</v>
      </c>
      <c r="H307" s="582">
        <v>4127.08</v>
      </c>
      <c r="I307" s="512">
        <v>0</v>
      </c>
      <c r="J307" s="512">
        <v>0</v>
      </c>
      <c r="K307" s="488">
        <v>0</v>
      </c>
      <c r="L307" s="488">
        <v>0</v>
      </c>
      <c r="M307" s="488">
        <v>0</v>
      </c>
      <c r="N307" s="488">
        <v>0</v>
      </c>
      <c r="O307" s="488">
        <v>0</v>
      </c>
      <c r="P307" s="574">
        <f t="shared" si="104"/>
        <v>2063.52</v>
      </c>
      <c r="Q307" s="490"/>
      <c r="R307" s="490"/>
      <c r="S307" s="496"/>
      <c r="T307" s="565">
        <f t="shared" si="103"/>
        <v>2063.52</v>
      </c>
      <c r="U307" s="566"/>
      <c r="V307" s="566"/>
      <c r="W307" s="566"/>
      <c r="X307" s="566"/>
      <c r="Y307" s="566"/>
      <c r="Z307" s="583"/>
    </row>
    <row r="308" spans="1:26" s="16" customFormat="1" ht="12" customHeight="1">
      <c r="A308" s="584">
        <v>16504261</v>
      </c>
      <c r="B308" s="485" t="s">
        <v>2222</v>
      </c>
      <c r="C308" s="582"/>
      <c r="D308" s="582"/>
      <c r="E308" s="582"/>
      <c r="F308" s="582">
        <v>707595.04</v>
      </c>
      <c r="G308" s="582">
        <v>707595.04</v>
      </c>
      <c r="H308" s="582">
        <v>707595.04</v>
      </c>
      <c r="I308" s="512">
        <v>807693.68</v>
      </c>
      <c r="J308" s="512">
        <v>1113461.23</v>
      </c>
      <c r="K308" s="488">
        <v>1113461.23</v>
      </c>
      <c r="L308" s="488">
        <v>1113461.23</v>
      </c>
      <c r="M308" s="488">
        <v>1113461.23</v>
      </c>
      <c r="N308" s="488">
        <v>1113461.23</v>
      </c>
      <c r="O308" s="488">
        <v>0</v>
      </c>
      <c r="P308" s="574">
        <f t="shared" si="104"/>
        <v>708148.74583333347</v>
      </c>
      <c r="Q308" s="490"/>
      <c r="R308" s="490"/>
      <c r="S308" s="496"/>
      <c r="T308" s="565">
        <f t="shared" si="103"/>
        <v>708148.74583333347</v>
      </c>
      <c r="U308" s="566"/>
      <c r="V308" s="566"/>
      <c r="W308" s="566"/>
      <c r="X308" s="566"/>
      <c r="Y308" s="566"/>
      <c r="Z308" s="583"/>
    </row>
    <row r="309" spans="1:26" s="16" customFormat="1" ht="12" customHeight="1">
      <c r="A309" s="584">
        <v>16504271</v>
      </c>
      <c r="B309" s="485" t="s">
        <v>2223</v>
      </c>
      <c r="C309" s="582"/>
      <c r="D309" s="582"/>
      <c r="E309" s="582"/>
      <c r="F309" s="582">
        <v>793364.16</v>
      </c>
      <c r="G309" s="582">
        <v>793364.16</v>
      </c>
      <c r="H309" s="582">
        <v>793364.16</v>
      </c>
      <c r="I309" s="512">
        <v>848308.52</v>
      </c>
      <c r="J309" s="512">
        <v>1016145</v>
      </c>
      <c r="K309" s="488">
        <v>1016145</v>
      </c>
      <c r="L309" s="488">
        <v>1016145</v>
      </c>
      <c r="M309" s="488">
        <v>1016145</v>
      </c>
      <c r="N309" s="488">
        <v>1016145</v>
      </c>
      <c r="O309" s="488">
        <v>0</v>
      </c>
      <c r="P309" s="574">
        <f t="shared" si="104"/>
        <v>692427.16666666663</v>
      </c>
      <c r="Q309" s="490"/>
      <c r="R309" s="490"/>
      <c r="S309" s="496"/>
      <c r="T309" s="565">
        <f t="shared" si="103"/>
        <v>692427.16666666663</v>
      </c>
      <c r="U309" s="566"/>
      <c r="V309" s="566"/>
      <c r="W309" s="566"/>
      <c r="X309" s="566"/>
      <c r="Y309" s="566"/>
      <c r="Z309" s="583"/>
    </row>
    <row r="310" spans="1:26" s="16" customFormat="1" ht="12" customHeight="1">
      <c r="A310" s="584">
        <v>16502463</v>
      </c>
      <c r="B310" s="485" t="s">
        <v>2254</v>
      </c>
      <c r="C310" s="582"/>
      <c r="D310" s="582"/>
      <c r="E310" s="582"/>
      <c r="F310" s="582"/>
      <c r="G310" s="582"/>
      <c r="H310" s="582"/>
      <c r="I310" s="512">
        <v>169907.38</v>
      </c>
      <c r="J310" s="512">
        <v>169907.38</v>
      </c>
      <c r="K310" s="488">
        <v>169907.38</v>
      </c>
      <c r="L310" s="488">
        <v>169907.38</v>
      </c>
      <c r="M310" s="488">
        <v>169907.38</v>
      </c>
      <c r="N310" s="488">
        <v>169907.38</v>
      </c>
      <c r="O310" s="488">
        <v>169907.38</v>
      </c>
      <c r="P310" s="574">
        <f t="shared" si="104"/>
        <v>92033.164166666669</v>
      </c>
      <c r="Q310" s="490"/>
      <c r="R310" s="490"/>
      <c r="S310" s="496"/>
      <c r="T310" s="565">
        <f t="shared" si="103"/>
        <v>92033.164166666669</v>
      </c>
      <c r="U310" s="566"/>
      <c r="V310" s="566"/>
      <c r="W310" s="566"/>
      <c r="X310" s="566"/>
      <c r="Y310" s="566"/>
      <c r="Z310" s="583"/>
    </row>
    <row r="311" spans="1:26" s="16" customFormat="1" ht="12" customHeight="1">
      <c r="A311" s="584">
        <v>16504273</v>
      </c>
      <c r="B311" s="485" t="s">
        <v>2255</v>
      </c>
      <c r="C311" s="582"/>
      <c r="D311" s="582"/>
      <c r="E311" s="582"/>
      <c r="F311" s="582"/>
      <c r="G311" s="582"/>
      <c r="H311" s="582"/>
      <c r="I311" s="512">
        <v>325655.81</v>
      </c>
      <c r="J311" s="512">
        <v>311496.86</v>
      </c>
      <c r="K311" s="488">
        <v>297337.90999999997</v>
      </c>
      <c r="L311" s="488">
        <v>283178.96000000002</v>
      </c>
      <c r="M311" s="488">
        <v>269020.01</v>
      </c>
      <c r="N311" s="488">
        <v>254861.06</v>
      </c>
      <c r="O311" s="488">
        <v>240702.11</v>
      </c>
      <c r="P311" s="574">
        <f t="shared" si="104"/>
        <v>155158.47208333333</v>
      </c>
      <c r="Q311" s="490"/>
      <c r="R311" s="490"/>
      <c r="S311" s="496"/>
      <c r="T311" s="565">
        <f t="shared" si="103"/>
        <v>155158.47208333333</v>
      </c>
      <c r="U311" s="566"/>
      <c r="V311" s="566"/>
      <c r="W311" s="566"/>
      <c r="X311" s="566"/>
      <c r="Y311" s="566"/>
      <c r="Z311" s="583"/>
    </row>
    <row r="312" spans="1:26" s="16" customFormat="1" ht="12" customHeight="1">
      <c r="A312" s="584" t="s">
        <v>2338</v>
      </c>
      <c r="B312" s="485" t="s">
        <v>2320</v>
      </c>
      <c r="C312" s="582"/>
      <c r="D312" s="582"/>
      <c r="E312" s="582"/>
      <c r="F312" s="582"/>
      <c r="G312" s="582"/>
      <c r="H312" s="582"/>
      <c r="I312" s="512"/>
      <c r="J312" s="512"/>
      <c r="K312" s="488"/>
      <c r="L312" s="488"/>
      <c r="M312" s="488"/>
      <c r="N312" s="488"/>
      <c r="O312" s="488">
        <v>135925.82</v>
      </c>
      <c r="P312" s="574">
        <f t="shared" si="104"/>
        <v>5663.5758333333333</v>
      </c>
      <c r="Q312" s="490"/>
      <c r="R312" s="490"/>
      <c r="S312" s="496"/>
      <c r="T312" s="565">
        <f t="shared" si="103"/>
        <v>5663.5758333333333</v>
      </c>
      <c r="U312" s="566"/>
      <c r="V312" s="566"/>
      <c r="W312" s="566"/>
      <c r="X312" s="566"/>
      <c r="Y312" s="566"/>
      <c r="Z312" s="583"/>
    </row>
    <row r="313" spans="1:26" s="16" customFormat="1" ht="12" customHeight="1">
      <c r="A313" s="584">
        <v>16580001</v>
      </c>
      <c r="B313" s="485" t="s">
        <v>2224</v>
      </c>
      <c r="C313" s="582"/>
      <c r="D313" s="582"/>
      <c r="E313" s="582"/>
      <c r="F313" s="582">
        <v>-7556836.0999999996</v>
      </c>
      <c r="G313" s="582">
        <v>-7556836.0999999996</v>
      </c>
      <c r="H313" s="582">
        <v>-7556836.0999999996</v>
      </c>
      <c r="I313" s="512">
        <v>-7955331.4299999997</v>
      </c>
      <c r="J313" s="512">
        <v>-7955331.4299999997</v>
      </c>
      <c r="K313" s="488">
        <v>-7955331.4299999997</v>
      </c>
      <c r="L313" s="488">
        <v>-8422811.7799999993</v>
      </c>
      <c r="M313" s="488">
        <v>-8422811.7799999993</v>
      </c>
      <c r="N313" s="488">
        <v>-8422811.7799999993</v>
      </c>
      <c r="O313" s="488">
        <v>-416850.43</v>
      </c>
      <c r="P313" s="574">
        <f t="shared" si="104"/>
        <v>-6001113.595416666</v>
      </c>
      <c r="Q313" s="490"/>
      <c r="R313" s="490"/>
      <c r="S313" s="496"/>
      <c r="T313" s="565">
        <f t="shared" si="103"/>
        <v>-6001113.595416666</v>
      </c>
      <c r="U313" s="566"/>
      <c r="V313" s="566"/>
      <c r="W313" s="566"/>
      <c r="X313" s="566"/>
      <c r="Y313" s="566"/>
      <c r="Z313" s="583"/>
    </row>
    <row r="314" spans="1:26" s="16" customFormat="1" ht="12" customHeight="1">
      <c r="A314" s="584">
        <v>16580002</v>
      </c>
      <c r="B314" s="485" t="s">
        <v>2225</v>
      </c>
      <c r="C314" s="582"/>
      <c r="D314" s="582"/>
      <c r="E314" s="582"/>
      <c r="F314" s="582">
        <v>-1611750</v>
      </c>
      <c r="G314" s="582">
        <v>-1611750</v>
      </c>
      <c r="H314" s="582">
        <v>-1611750</v>
      </c>
      <c r="I314" s="512">
        <v>-1218112.5</v>
      </c>
      <c r="J314" s="512">
        <v>-1218112.5</v>
      </c>
      <c r="K314" s="488">
        <v>-1218112.5</v>
      </c>
      <c r="L314" s="488">
        <v>-870037.5</v>
      </c>
      <c r="M314" s="488">
        <v>-870037.5</v>
      </c>
      <c r="N314" s="488">
        <v>-870037.5</v>
      </c>
      <c r="O314" s="488">
        <v>-518137.5</v>
      </c>
      <c r="P314" s="574">
        <f t="shared" si="104"/>
        <v>-946564.0625</v>
      </c>
      <c r="Q314" s="490"/>
      <c r="R314" s="490"/>
      <c r="S314" s="496"/>
      <c r="T314" s="565">
        <f t="shared" si="103"/>
        <v>-946564.0625</v>
      </c>
      <c r="U314" s="566"/>
      <c r="V314" s="566"/>
      <c r="W314" s="566"/>
      <c r="X314" s="566"/>
      <c r="Y314" s="566"/>
      <c r="Z314" s="583"/>
    </row>
    <row r="315" spans="1:26" s="16" customFormat="1" ht="12" customHeight="1">
      <c r="A315" s="584">
        <v>16580003</v>
      </c>
      <c r="B315" s="485" t="s">
        <v>2226</v>
      </c>
      <c r="C315" s="582"/>
      <c r="D315" s="582"/>
      <c r="E315" s="582"/>
      <c r="F315" s="582">
        <v>-532085.76000000001</v>
      </c>
      <c r="G315" s="582">
        <v>-532085.76000000001</v>
      </c>
      <c r="H315" s="582">
        <v>-532085.76000000001</v>
      </c>
      <c r="I315" s="512">
        <v>-2590089.71</v>
      </c>
      <c r="J315" s="512">
        <v>-2590089.71</v>
      </c>
      <c r="K315" s="488">
        <v>-2590089.71</v>
      </c>
      <c r="L315" s="488">
        <v>-2626305.9300000002</v>
      </c>
      <c r="M315" s="488">
        <v>-2626305.9300000002</v>
      </c>
      <c r="N315" s="488">
        <v>-2626305.9300000002</v>
      </c>
      <c r="O315" s="488">
        <v>-2364097.9700000002</v>
      </c>
      <c r="P315" s="574">
        <f t="shared" si="104"/>
        <v>-1535624.4320833331</v>
      </c>
      <c r="Q315" s="490"/>
      <c r="R315" s="490"/>
      <c r="S315" s="496"/>
      <c r="T315" s="565">
        <f t="shared" si="103"/>
        <v>-1535624.4320833331</v>
      </c>
      <c r="U315" s="566"/>
      <c r="V315" s="566"/>
      <c r="W315" s="566"/>
      <c r="X315" s="566"/>
      <c r="Y315" s="566"/>
      <c r="Z315" s="583"/>
    </row>
    <row r="316" spans="1:26" s="16" customFormat="1" ht="12" customHeight="1">
      <c r="A316" s="584">
        <v>16590001</v>
      </c>
      <c r="B316" s="485" t="s">
        <v>2224</v>
      </c>
      <c r="C316" s="582"/>
      <c r="D316" s="582"/>
      <c r="E316" s="582"/>
      <c r="F316" s="582">
        <v>7556836.0999999996</v>
      </c>
      <c r="G316" s="582">
        <v>7556836.0999999996</v>
      </c>
      <c r="H316" s="582">
        <v>7556836.0999999996</v>
      </c>
      <c r="I316" s="512">
        <v>7955331.4299999997</v>
      </c>
      <c r="J316" s="512">
        <v>7955331.4299999997</v>
      </c>
      <c r="K316" s="488">
        <v>7955331.4299999997</v>
      </c>
      <c r="L316" s="488">
        <v>8422811.7799999993</v>
      </c>
      <c r="M316" s="488">
        <v>8422811.7799999993</v>
      </c>
      <c r="N316" s="488">
        <v>8422811.7799999993</v>
      </c>
      <c r="O316" s="488">
        <v>416850.43</v>
      </c>
      <c r="P316" s="574">
        <f t="shared" si="104"/>
        <v>6001113.595416666</v>
      </c>
      <c r="Q316" s="490"/>
      <c r="R316" s="490"/>
      <c r="S316" s="496"/>
      <c r="T316" s="565">
        <f t="shared" si="103"/>
        <v>6001113.595416666</v>
      </c>
      <c r="U316" s="566"/>
      <c r="V316" s="566"/>
      <c r="W316" s="566"/>
      <c r="X316" s="566"/>
      <c r="Y316" s="566"/>
      <c r="Z316" s="583"/>
    </row>
    <row r="317" spans="1:26" s="16" customFormat="1" ht="12" customHeight="1">
      <c r="A317" s="584">
        <v>16590002</v>
      </c>
      <c r="B317" s="485" t="s">
        <v>2227</v>
      </c>
      <c r="C317" s="582"/>
      <c r="D317" s="582"/>
      <c r="E317" s="582"/>
      <c r="F317" s="582">
        <v>1611750</v>
      </c>
      <c r="G317" s="582">
        <v>1611750</v>
      </c>
      <c r="H317" s="582">
        <v>1611750</v>
      </c>
      <c r="I317" s="512">
        <v>1218112.5</v>
      </c>
      <c r="J317" s="512">
        <v>1218112.5</v>
      </c>
      <c r="K317" s="488">
        <v>1218112.5</v>
      </c>
      <c r="L317" s="488">
        <v>870037.5</v>
      </c>
      <c r="M317" s="488">
        <v>870037.5</v>
      </c>
      <c r="N317" s="488">
        <v>870037.5</v>
      </c>
      <c r="O317" s="488">
        <v>518137.5</v>
      </c>
      <c r="P317" s="574">
        <f t="shared" si="104"/>
        <v>946564.0625</v>
      </c>
      <c r="Q317" s="490"/>
      <c r="R317" s="490"/>
      <c r="S317" s="496"/>
      <c r="T317" s="565">
        <f t="shared" si="103"/>
        <v>946564.0625</v>
      </c>
      <c r="U317" s="566"/>
      <c r="V317" s="566"/>
      <c r="W317" s="566"/>
      <c r="X317" s="566"/>
      <c r="Y317" s="566"/>
      <c r="Z317" s="583"/>
    </row>
    <row r="318" spans="1:26" s="16" customFormat="1" ht="12" customHeight="1">
      <c r="A318" s="584">
        <v>16590003</v>
      </c>
      <c r="B318" s="485" t="s">
        <v>2226</v>
      </c>
      <c r="C318" s="582"/>
      <c r="D318" s="582"/>
      <c r="E318" s="582"/>
      <c r="F318" s="582">
        <v>532085.76000000001</v>
      </c>
      <c r="G318" s="582">
        <v>532085.76000000001</v>
      </c>
      <c r="H318" s="582">
        <v>532085.76000000001</v>
      </c>
      <c r="I318" s="512">
        <v>2590089.71</v>
      </c>
      <c r="J318" s="512">
        <v>2590089.71</v>
      </c>
      <c r="K318" s="488">
        <v>2590089.71</v>
      </c>
      <c r="L318" s="488">
        <v>2626305.9300000002</v>
      </c>
      <c r="M318" s="488">
        <v>2626305.9300000002</v>
      </c>
      <c r="N318" s="488">
        <v>2626305.9300000002</v>
      </c>
      <c r="O318" s="488">
        <v>2364097.9700000002</v>
      </c>
      <c r="P318" s="574">
        <f t="shared" si="104"/>
        <v>1535624.4320833331</v>
      </c>
      <c r="Q318" s="490"/>
      <c r="R318" s="490"/>
      <c r="S318" s="496"/>
      <c r="T318" s="565">
        <f t="shared" ref="T318" si="105">P318</f>
        <v>1535624.4320833331</v>
      </c>
      <c r="U318" s="566"/>
      <c r="V318" s="566"/>
      <c r="W318" s="566"/>
      <c r="X318" s="566"/>
      <c r="Y318" s="566"/>
      <c r="Z318" s="583"/>
    </row>
    <row r="319" spans="1:26" s="16" customFormat="1" ht="12" customHeight="1">
      <c r="A319" s="584">
        <v>17300001</v>
      </c>
      <c r="B319" s="485" t="s">
        <v>1393</v>
      </c>
      <c r="C319" s="582">
        <v>98951352.25</v>
      </c>
      <c r="D319" s="582">
        <v>111756419.16</v>
      </c>
      <c r="E319" s="582">
        <v>142104771.40000001</v>
      </c>
      <c r="F319" s="582">
        <v>148198369.47999999</v>
      </c>
      <c r="G319" s="582">
        <v>141522127.97999999</v>
      </c>
      <c r="H319" s="582">
        <v>121252101.88</v>
      </c>
      <c r="I319" s="512">
        <v>120444090.01000001</v>
      </c>
      <c r="J319" s="512">
        <v>101645307.7</v>
      </c>
      <c r="K319" s="488">
        <v>106834652.39</v>
      </c>
      <c r="L319" s="488">
        <v>102011325.04000001</v>
      </c>
      <c r="M319" s="488">
        <v>110577988.27</v>
      </c>
      <c r="N319" s="488">
        <v>107949955.48999999</v>
      </c>
      <c r="O319" s="488">
        <v>99871943.5</v>
      </c>
      <c r="P319" s="574">
        <f t="shared" si="104"/>
        <v>117809063.05624999</v>
      </c>
      <c r="Q319" s="490"/>
      <c r="R319" s="490"/>
      <c r="S319" s="496"/>
      <c r="T319" s="565">
        <f t="shared" ref="T319:T320" si="106">P319</f>
        <v>117809063.05624999</v>
      </c>
      <c r="U319" s="566"/>
      <c r="V319" s="566"/>
      <c r="W319" s="566"/>
      <c r="X319" s="566"/>
      <c r="Y319" s="566"/>
      <c r="Z319" s="583"/>
    </row>
    <row r="320" spans="1:26" s="16" customFormat="1" ht="12" customHeight="1">
      <c r="A320" s="584">
        <v>17300002</v>
      </c>
      <c r="B320" s="485" t="s">
        <v>932</v>
      </c>
      <c r="C320" s="582">
        <v>28668535.77</v>
      </c>
      <c r="D320" s="582">
        <v>37005792.979999997</v>
      </c>
      <c r="E320" s="582">
        <v>61348127.350000001</v>
      </c>
      <c r="F320" s="582">
        <v>69075294.359999999</v>
      </c>
      <c r="G320" s="582">
        <v>57890534.479999997</v>
      </c>
      <c r="H320" s="582">
        <v>46386943.799999997</v>
      </c>
      <c r="I320" s="512">
        <v>44634346.530000001</v>
      </c>
      <c r="J320" s="512">
        <v>30302720.960000001</v>
      </c>
      <c r="K320" s="488">
        <v>28672290.129999999</v>
      </c>
      <c r="L320" s="488">
        <v>24229263.170000002</v>
      </c>
      <c r="M320" s="488">
        <v>23225641.41</v>
      </c>
      <c r="N320" s="488">
        <v>22342283.489999998</v>
      </c>
      <c r="O320" s="488">
        <v>26149228.760000002</v>
      </c>
      <c r="P320" s="574">
        <f t="shared" si="104"/>
        <v>39376843.41041667</v>
      </c>
      <c r="Q320" s="490"/>
      <c r="R320" s="490"/>
      <c r="S320" s="496"/>
      <c r="T320" s="565">
        <f t="shared" si="106"/>
        <v>39376843.41041667</v>
      </c>
      <c r="U320" s="566"/>
      <c r="V320" s="566"/>
      <c r="W320" s="566"/>
      <c r="X320" s="566"/>
      <c r="Y320" s="566"/>
      <c r="Z320" s="583"/>
    </row>
    <row r="321" spans="1:26" s="16" customFormat="1" ht="12" customHeight="1">
      <c r="A321" s="584">
        <v>17400001</v>
      </c>
      <c r="B321" s="485" t="s">
        <v>933</v>
      </c>
      <c r="C321" s="582">
        <v>22485722.829999998</v>
      </c>
      <c r="D321" s="582">
        <v>22485722.829999998</v>
      </c>
      <c r="E321" s="582">
        <v>12239505.779999999</v>
      </c>
      <c r="F321" s="582">
        <v>0</v>
      </c>
      <c r="G321" s="582">
        <v>0</v>
      </c>
      <c r="H321" s="582">
        <v>0</v>
      </c>
      <c r="I321" s="512">
        <v>0</v>
      </c>
      <c r="J321" s="512">
        <v>0</v>
      </c>
      <c r="K321" s="488">
        <v>0</v>
      </c>
      <c r="L321" s="488">
        <v>1801927.73</v>
      </c>
      <c r="M321" s="488">
        <v>9553632.6600000001</v>
      </c>
      <c r="N321" s="488">
        <v>17638349.969999999</v>
      </c>
      <c r="O321" s="488">
        <v>23302850.359999999</v>
      </c>
      <c r="P321" s="574">
        <f t="shared" si="104"/>
        <v>7217785.4637500001</v>
      </c>
      <c r="Q321" s="490"/>
      <c r="R321" s="490"/>
      <c r="S321" s="496"/>
      <c r="T321" s="565">
        <f t="shared" ref="T321" si="107">P321</f>
        <v>7217785.4637500001</v>
      </c>
      <c r="U321" s="566"/>
      <c r="V321" s="566"/>
      <c r="W321" s="566"/>
      <c r="X321" s="566"/>
      <c r="Y321" s="566"/>
      <c r="Z321" s="583"/>
    </row>
    <row r="322" spans="1:26" s="16" customFormat="1" ht="12" customHeight="1">
      <c r="A322" s="584">
        <v>17500001</v>
      </c>
      <c r="B322" s="485" t="s">
        <v>1488</v>
      </c>
      <c r="C322" s="582">
        <v>13483248.550000001</v>
      </c>
      <c r="D322" s="582">
        <v>13921509.18</v>
      </c>
      <c r="E322" s="582">
        <v>17560217.710000001</v>
      </c>
      <c r="F322" s="582">
        <v>19050974.32</v>
      </c>
      <c r="G322" s="582">
        <v>23482308.140000001</v>
      </c>
      <c r="H322" s="582">
        <v>40647868.600000001</v>
      </c>
      <c r="I322" s="512">
        <v>33140735.530000001</v>
      </c>
      <c r="J322" s="512">
        <v>24472904.09</v>
      </c>
      <c r="K322" s="488">
        <v>22332930.52</v>
      </c>
      <c r="L322" s="488">
        <v>25480073.510000002</v>
      </c>
      <c r="M322" s="488">
        <v>19016011.780000001</v>
      </c>
      <c r="N322" s="488">
        <v>13948148.18</v>
      </c>
      <c r="O322" s="488">
        <v>9254174.0700000003</v>
      </c>
      <c r="P322" s="574">
        <f t="shared" si="104"/>
        <v>22035199.405833334</v>
      </c>
      <c r="Q322" s="490"/>
      <c r="R322" s="490"/>
      <c r="S322" s="496" t="s">
        <v>572</v>
      </c>
      <c r="T322" s="565"/>
      <c r="U322" s="566"/>
      <c r="V322" s="566"/>
      <c r="W322" s="566">
        <f>P322</f>
        <v>22035199.405833334</v>
      </c>
      <c r="X322" s="566"/>
      <c r="Y322" s="566"/>
      <c r="Z322" s="583">
        <f>W322</f>
        <v>22035199.405833334</v>
      </c>
    </row>
    <row r="323" spans="1:26" s="16" customFormat="1" ht="12" customHeight="1">
      <c r="A323" s="584">
        <v>17500002</v>
      </c>
      <c r="B323" s="485" t="s">
        <v>1478</v>
      </c>
      <c r="C323" s="582">
        <v>5288075.4400000004</v>
      </c>
      <c r="D323" s="582">
        <v>6119202.8499999996</v>
      </c>
      <c r="E323" s="582">
        <v>6185169.7300000004</v>
      </c>
      <c r="F323" s="582">
        <v>5367340.8099999996</v>
      </c>
      <c r="G323" s="582">
        <v>6437652.9000000004</v>
      </c>
      <c r="H323" s="582">
        <v>9100483.0800000001</v>
      </c>
      <c r="I323" s="512">
        <v>6433550.04</v>
      </c>
      <c r="J323" s="512">
        <v>5416993.6399999997</v>
      </c>
      <c r="K323" s="488">
        <v>6268899.25</v>
      </c>
      <c r="L323" s="488">
        <v>10775333.99</v>
      </c>
      <c r="M323" s="488">
        <v>9418024.7599999998</v>
      </c>
      <c r="N323" s="488">
        <v>7450892.8799999999</v>
      </c>
      <c r="O323" s="488">
        <v>5753463.5599999996</v>
      </c>
      <c r="P323" s="574">
        <f t="shared" si="104"/>
        <v>7041192.7858333327</v>
      </c>
      <c r="Q323" s="490"/>
      <c r="R323" s="490"/>
      <c r="S323" s="496" t="s">
        <v>572</v>
      </c>
      <c r="T323" s="565"/>
      <c r="U323" s="566"/>
      <c r="V323" s="566"/>
      <c r="W323" s="566">
        <f t="shared" ref="W323:W325" si="108">P323</f>
        <v>7041192.7858333327</v>
      </c>
      <c r="X323" s="566"/>
      <c r="Y323" s="566"/>
      <c r="Z323" s="583">
        <f t="shared" ref="Z323:Z325" si="109">W323</f>
        <v>7041192.7858333327</v>
      </c>
    </row>
    <row r="324" spans="1:26" s="16" customFormat="1" ht="12" customHeight="1">
      <c r="A324" s="584">
        <v>17500011</v>
      </c>
      <c r="B324" s="485" t="s">
        <v>1489</v>
      </c>
      <c r="C324" s="582">
        <v>2432740.9900000002</v>
      </c>
      <c r="D324" s="582">
        <v>2348323.31</v>
      </c>
      <c r="E324" s="582">
        <v>3723680.14</v>
      </c>
      <c r="F324" s="582">
        <v>4392032.7</v>
      </c>
      <c r="G324" s="582">
        <v>5411661.6699999999</v>
      </c>
      <c r="H324" s="582">
        <v>9208007.3800000008</v>
      </c>
      <c r="I324" s="512">
        <v>6987729.0300000003</v>
      </c>
      <c r="J324" s="512">
        <v>4966959.3499999996</v>
      </c>
      <c r="K324" s="488">
        <v>5356506.13</v>
      </c>
      <c r="L324" s="488">
        <v>6177008.5199999996</v>
      </c>
      <c r="M324" s="488">
        <v>6867036</v>
      </c>
      <c r="N324" s="488">
        <v>4873860.78</v>
      </c>
      <c r="O324" s="488">
        <v>4214024.91</v>
      </c>
      <c r="P324" s="574">
        <f t="shared" si="104"/>
        <v>5303015.663333334</v>
      </c>
      <c r="Q324" s="490"/>
      <c r="R324" s="490"/>
      <c r="S324" s="496" t="s">
        <v>572</v>
      </c>
      <c r="T324" s="565"/>
      <c r="U324" s="566"/>
      <c r="V324" s="566"/>
      <c r="W324" s="566">
        <f t="shared" si="108"/>
        <v>5303015.663333334</v>
      </c>
      <c r="X324" s="566"/>
      <c r="Y324" s="566"/>
      <c r="Z324" s="583">
        <f t="shared" si="109"/>
        <v>5303015.663333334</v>
      </c>
    </row>
    <row r="325" spans="1:26" s="16" customFormat="1" ht="12" customHeight="1">
      <c r="A325" s="584">
        <v>17500012</v>
      </c>
      <c r="B325" s="485" t="s">
        <v>1480</v>
      </c>
      <c r="C325" s="582">
        <v>876590.69</v>
      </c>
      <c r="D325" s="582">
        <v>803325.47</v>
      </c>
      <c r="E325" s="582">
        <v>780232.38</v>
      </c>
      <c r="F325" s="582">
        <v>833440.85</v>
      </c>
      <c r="G325" s="582">
        <v>809310.61</v>
      </c>
      <c r="H325" s="582">
        <v>723933.54</v>
      </c>
      <c r="I325" s="512">
        <v>963361.94</v>
      </c>
      <c r="J325" s="512">
        <v>1590655.36</v>
      </c>
      <c r="K325" s="488">
        <v>1807145.13</v>
      </c>
      <c r="L325" s="488">
        <v>2605314.38</v>
      </c>
      <c r="M325" s="488">
        <v>2568588.5</v>
      </c>
      <c r="N325" s="488">
        <v>1741319</v>
      </c>
      <c r="O325" s="488">
        <v>1194650.71</v>
      </c>
      <c r="P325" s="574">
        <f t="shared" si="104"/>
        <v>1355187.3216666665</v>
      </c>
      <c r="Q325" s="490"/>
      <c r="R325" s="490"/>
      <c r="S325" s="496" t="s">
        <v>572</v>
      </c>
      <c r="T325" s="565"/>
      <c r="U325" s="566"/>
      <c r="V325" s="566"/>
      <c r="W325" s="566">
        <f t="shared" si="108"/>
        <v>1355187.3216666665</v>
      </c>
      <c r="X325" s="566"/>
      <c r="Y325" s="566"/>
      <c r="Z325" s="583">
        <f t="shared" si="109"/>
        <v>1355187.3216666665</v>
      </c>
    </row>
    <row r="326" spans="1:26" s="16" customFormat="1" ht="12" customHeight="1">
      <c r="A326" s="584">
        <v>18100003</v>
      </c>
      <c r="B326" s="485" t="s">
        <v>809</v>
      </c>
      <c r="C326" s="582">
        <v>273349.24</v>
      </c>
      <c r="D326" s="582">
        <v>264938.48</v>
      </c>
      <c r="E326" s="582">
        <v>256527.72</v>
      </c>
      <c r="F326" s="582">
        <v>248116.96</v>
      </c>
      <c r="G326" s="582">
        <v>239706.2</v>
      </c>
      <c r="H326" s="582">
        <v>231295.44</v>
      </c>
      <c r="I326" s="512">
        <v>222884.68</v>
      </c>
      <c r="J326" s="512">
        <v>214473.92</v>
      </c>
      <c r="K326" s="488">
        <v>206063.16</v>
      </c>
      <c r="L326" s="488">
        <v>197652.4</v>
      </c>
      <c r="M326" s="488">
        <v>189241.64</v>
      </c>
      <c r="N326" s="488">
        <v>180830.88</v>
      </c>
      <c r="O326" s="488">
        <v>172420.12</v>
      </c>
      <c r="P326" s="574">
        <f t="shared" si="104"/>
        <v>222884.67999999996</v>
      </c>
      <c r="Q326" s="490"/>
      <c r="R326" s="490"/>
      <c r="S326" s="496">
        <v>5</v>
      </c>
      <c r="T326" s="565"/>
      <c r="U326" s="566"/>
      <c r="V326" s="566">
        <f>P326</f>
        <v>222884.67999999996</v>
      </c>
      <c r="W326" s="566"/>
      <c r="X326" s="566"/>
      <c r="Y326" s="566"/>
      <c r="Z326" s="583"/>
    </row>
    <row r="327" spans="1:26" s="16" customFormat="1" ht="12" customHeight="1">
      <c r="A327" s="584">
        <v>18100093</v>
      </c>
      <c r="B327" s="485" t="s">
        <v>415</v>
      </c>
      <c r="C327" s="582">
        <v>45405.35</v>
      </c>
      <c r="D327" s="582">
        <v>45033.18</v>
      </c>
      <c r="E327" s="582">
        <v>44661.01</v>
      </c>
      <c r="F327" s="582">
        <v>44288.84</v>
      </c>
      <c r="G327" s="582">
        <v>43916.67</v>
      </c>
      <c r="H327" s="582">
        <v>43544.5</v>
      </c>
      <c r="I327" s="512">
        <v>43172.33</v>
      </c>
      <c r="J327" s="512">
        <v>42800.160000000003</v>
      </c>
      <c r="K327" s="488">
        <v>42427.99</v>
      </c>
      <c r="L327" s="488">
        <v>42055.82</v>
      </c>
      <c r="M327" s="488">
        <v>41683.65</v>
      </c>
      <c r="N327" s="488">
        <v>41311.480000000003</v>
      </c>
      <c r="O327" s="488">
        <v>40939.31</v>
      </c>
      <c r="P327" s="574">
        <f t="shared" si="104"/>
        <v>43172.330000000009</v>
      </c>
      <c r="Q327" s="490"/>
      <c r="R327" s="490"/>
      <c r="S327" s="496">
        <v>5</v>
      </c>
      <c r="T327" s="565"/>
      <c r="U327" s="566"/>
      <c r="V327" s="566">
        <f>P327</f>
        <v>43172.330000000009</v>
      </c>
      <c r="W327" s="566"/>
      <c r="X327" s="566"/>
      <c r="Y327" s="566"/>
      <c r="Z327" s="583"/>
    </row>
    <row r="328" spans="1:26" s="16" customFormat="1" ht="12" customHeight="1">
      <c r="A328" s="584">
        <v>18100203</v>
      </c>
      <c r="B328" s="485" t="s">
        <v>401</v>
      </c>
      <c r="C328" s="582">
        <v>1612999.55</v>
      </c>
      <c r="D328" s="582">
        <v>1606164.8</v>
      </c>
      <c r="E328" s="582">
        <v>1599330.05</v>
      </c>
      <c r="F328" s="582">
        <v>1592495.3</v>
      </c>
      <c r="G328" s="582">
        <v>1585660.55</v>
      </c>
      <c r="H328" s="582">
        <v>1578825.8</v>
      </c>
      <c r="I328" s="512">
        <v>1571991.05</v>
      </c>
      <c r="J328" s="512">
        <v>1565156.3</v>
      </c>
      <c r="K328" s="488">
        <v>1558321.55</v>
      </c>
      <c r="L328" s="488">
        <v>1551486.8</v>
      </c>
      <c r="M328" s="488">
        <v>1544652.05</v>
      </c>
      <c r="N328" s="488">
        <v>1537817.3</v>
      </c>
      <c r="O328" s="488">
        <v>1530982.55</v>
      </c>
      <c r="P328" s="574">
        <f t="shared" ref="P328:P352" si="110">(C328+O328+SUM(D328:N328)*2)/24</f>
        <v>1571991.0500000005</v>
      </c>
      <c r="Q328" s="490"/>
      <c r="R328" s="490"/>
      <c r="S328" s="496">
        <v>5</v>
      </c>
      <c r="T328" s="565"/>
      <c r="U328" s="566"/>
      <c r="V328" s="566">
        <f t="shared" ref="V328:V330" si="111">P328</f>
        <v>1571991.0500000005</v>
      </c>
      <c r="W328" s="566"/>
      <c r="X328" s="566"/>
      <c r="Y328" s="566"/>
      <c r="Z328" s="583"/>
    </row>
    <row r="329" spans="1:26" s="16" customFormat="1" ht="12" customHeight="1">
      <c r="A329" s="584">
        <v>18100213</v>
      </c>
      <c r="B329" s="485" t="s">
        <v>2034</v>
      </c>
      <c r="C329" s="582">
        <v>4398762.67</v>
      </c>
      <c r="D329" s="582">
        <v>4468472.99</v>
      </c>
      <c r="E329" s="582">
        <v>4455767.3499999996</v>
      </c>
      <c r="F329" s="582">
        <v>4443061.71</v>
      </c>
      <c r="G329" s="582">
        <v>4430439.38</v>
      </c>
      <c r="H329" s="582">
        <v>4417817.05</v>
      </c>
      <c r="I329" s="512">
        <v>4405194.72</v>
      </c>
      <c r="J329" s="512">
        <v>4392572.3899999997</v>
      </c>
      <c r="K329" s="488">
        <v>4379946.12</v>
      </c>
      <c r="L329" s="488">
        <v>4368687.87</v>
      </c>
      <c r="M329" s="488">
        <v>4356061.5999999996</v>
      </c>
      <c r="N329" s="488">
        <v>4343435.33</v>
      </c>
      <c r="O329" s="488">
        <v>4330809.0599999996</v>
      </c>
      <c r="P329" s="574">
        <f t="shared" si="110"/>
        <v>4402186.864583333</v>
      </c>
      <c r="Q329" s="490"/>
      <c r="R329" s="490"/>
      <c r="S329" s="496" t="s">
        <v>1048</v>
      </c>
      <c r="T329" s="565"/>
      <c r="U329" s="566"/>
      <c r="V329" s="566">
        <f t="shared" si="111"/>
        <v>4402186.864583333</v>
      </c>
      <c r="W329" s="566"/>
      <c r="X329" s="566"/>
      <c r="Y329" s="566"/>
      <c r="Z329" s="583"/>
    </row>
    <row r="330" spans="1:26" s="16" customFormat="1" ht="12" customHeight="1">
      <c r="A330" s="584">
        <v>18100223</v>
      </c>
      <c r="B330" s="485" t="s">
        <v>1650</v>
      </c>
      <c r="C330" s="582">
        <v>1275323.08</v>
      </c>
      <c r="D330" s="582">
        <v>1268429.44</v>
      </c>
      <c r="E330" s="582">
        <v>1261535.8</v>
      </c>
      <c r="F330" s="582">
        <v>1254642.1599999999</v>
      </c>
      <c r="G330" s="582">
        <v>1247748.52</v>
      </c>
      <c r="H330" s="582">
        <v>1240854.8799999999</v>
      </c>
      <c r="I330" s="512">
        <v>1233961.24</v>
      </c>
      <c r="J330" s="512">
        <v>1227067.6000000001</v>
      </c>
      <c r="K330" s="488">
        <v>1220173.96</v>
      </c>
      <c r="L330" s="488">
        <v>1213280.32</v>
      </c>
      <c r="M330" s="488">
        <v>1206386.68</v>
      </c>
      <c r="N330" s="488">
        <v>1199493.04</v>
      </c>
      <c r="O330" s="488">
        <v>1192599.3999999999</v>
      </c>
      <c r="P330" s="574">
        <f t="shared" si="110"/>
        <v>1233961.24</v>
      </c>
      <c r="Q330" s="490"/>
      <c r="R330" s="490"/>
      <c r="S330" s="496" t="s">
        <v>1048</v>
      </c>
      <c r="T330" s="565"/>
      <c r="U330" s="566"/>
      <c r="V330" s="566">
        <f t="shared" si="111"/>
        <v>1233961.24</v>
      </c>
      <c r="W330" s="566"/>
      <c r="X330" s="566"/>
      <c r="Y330" s="566"/>
      <c r="Z330" s="583"/>
    </row>
    <row r="331" spans="1:26" s="16" customFormat="1" ht="12" customHeight="1">
      <c r="A331" s="584">
        <v>18100233</v>
      </c>
      <c r="B331" s="485" t="s">
        <v>1662</v>
      </c>
      <c r="C331" s="582">
        <v>215522.24</v>
      </c>
      <c r="D331" s="582">
        <v>214357.25</v>
      </c>
      <c r="E331" s="582">
        <v>213192.26</v>
      </c>
      <c r="F331" s="582">
        <v>212027.27</v>
      </c>
      <c r="G331" s="582">
        <v>210862.28</v>
      </c>
      <c r="H331" s="582">
        <v>209697.29</v>
      </c>
      <c r="I331" s="512">
        <v>208532.3</v>
      </c>
      <c r="J331" s="512">
        <v>207367.31</v>
      </c>
      <c r="K331" s="488">
        <v>206202.32</v>
      </c>
      <c r="L331" s="488">
        <v>205037.33</v>
      </c>
      <c r="M331" s="488">
        <v>203872.34</v>
      </c>
      <c r="N331" s="488">
        <v>202707.35</v>
      </c>
      <c r="O331" s="488">
        <v>201542.36</v>
      </c>
      <c r="P331" s="574">
        <f t="shared" si="110"/>
        <v>208532.30000000002</v>
      </c>
      <c r="Q331" s="490"/>
      <c r="R331" s="490"/>
      <c r="S331" s="496" t="s">
        <v>1048</v>
      </c>
      <c r="T331" s="565"/>
      <c r="U331" s="566"/>
      <c r="V331" s="566">
        <f>P331</f>
        <v>208532.30000000002</v>
      </c>
      <c r="W331" s="566"/>
      <c r="X331" s="566"/>
      <c r="Y331" s="566"/>
      <c r="Z331" s="583"/>
    </row>
    <row r="332" spans="1:26" s="16" customFormat="1" ht="12" customHeight="1">
      <c r="A332" s="584">
        <v>18100473</v>
      </c>
      <c r="B332" s="485" t="s">
        <v>399</v>
      </c>
      <c r="C332" s="582">
        <v>1230971.76</v>
      </c>
      <c r="D332" s="582">
        <v>1222540.44</v>
      </c>
      <c r="E332" s="582">
        <v>1214109.1200000001</v>
      </c>
      <c r="F332" s="582">
        <v>1205677.8</v>
      </c>
      <c r="G332" s="582">
        <v>1197246.48</v>
      </c>
      <c r="H332" s="582">
        <v>1188815.1599999999</v>
      </c>
      <c r="I332" s="512">
        <v>1180383.8400000001</v>
      </c>
      <c r="J332" s="512">
        <v>1171952.52</v>
      </c>
      <c r="K332" s="488">
        <v>1163521.2</v>
      </c>
      <c r="L332" s="488">
        <v>1155089.8799999999</v>
      </c>
      <c r="M332" s="488">
        <v>1146658.56</v>
      </c>
      <c r="N332" s="488">
        <v>1138227.24</v>
      </c>
      <c r="O332" s="488">
        <v>1129795.92</v>
      </c>
      <c r="P332" s="574">
        <f t="shared" si="110"/>
        <v>1180383.8399999999</v>
      </c>
      <c r="Q332" s="490"/>
      <c r="R332" s="490"/>
      <c r="S332" s="496">
        <v>5</v>
      </c>
      <c r="T332" s="565"/>
      <c r="U332" s="566"/>
      <c r="V332" s="566">
        <f>P332</f>
        <v>1180383.8399999999</v>
      </c>
      <c r="W332" s="566"/>
      <c r="X332" s="566"/>
      <c r="Y332" s="566"/>
      <c r="Z332" s="583"/>
    </row>
    <row r="333" spans="1:26" s="16" customFormat="1" ht="12" customHeight="1">
      <c r="A333" s="584">
        <v>18100493</v>
      </c>
      <c r="B333" s="485" t="s">
        <v>347</v>
      </c>
      <c r="C333" s="582">
        <v>427908.38</v>
      </c>
      <c r="D333" s="582">
        <v>425255.51</v>
      </c>
      <c r="E333" s="582">
        <v>422602.64</v>
      </c>
      <c r="F333" s="582">
        <v>419949.77</v>
      </c>
      <c r="G333" s="582">
        <v>417296.9</v>
      </c>
      <c r="H333" s="582">
        <v>414644.03</v>
      </c>
      <c r="I333" s="512">
        <v>411991.16</v>
      </c>
      <c r="J333" s="512">
        <v>409338.29</v>
      </c>
      <c r="K333" s="488">
        <v>406685.42</v>
      </c>
      <c r="L333" s="488">
        <v>404032.55</v>
      </c>
      <c r="M333" s="488">
        <v>401379.68</v>
      </c>
      <c r="N333" s="488">
        <v>398726.81</v>
      </c>
      <c r="O333" s="488">
        <v>396073.94</v>
      </c>
      <c r="P333" s="574">
        <f t="shared" si="110"/>
        <v>411991.16</v>
      </c>
      <c r="Q333" s="490"/>
      <c r="R333" s="490"/>
      <c r="S333" s="496">
        <v>5</v>
      </c>
      <c r="T333" s="565"/>
      <c r="U333" s="566"/>
      <c r="V333" s="566">
        <f>P333</f>
        <v>411991.16</v>
      </c>
      <c r="W333" s="566"/>
      <c r="X333" s="566"/>
      <c r="Y333" s="566"/>
      <c r="Z333" s="583"/>
    </row>
    <row r="334" spans="1:26" s="16" customFormat="1" ht="12" customHeight="1">
      <c r="A334" s="584">
        <v>18100663</v>
      </c>
      <c r="B334" s="485" t="s">
        <v>1573</v>
      </c>
      <c r="C334" s="582">
        <v>890653.33</v>
      </c>
      <c r="D334" s="582">
        <v>869392.59</v>
      </c>
      <c r="E334" s="582">
        <v>848131.85</v>
      </c>
      <c r="F334" s="582">
        <v>826871.11</v>
      </c>
      <c r="G334" s="582">
        <v>805610.37</v>
      </c>
      <c r="H334" s="582">
        <v>784349.63</v>
      </c>
      <c r="I334" s="512">
        <v>763088.89</v>
      </c>
      <c r="J334" s="512">
        <v>741828.15</v>
      </c>
      <c r="K334" s="488">
        <v>720567.41</v>
      </c>
      <c r="L334" s="488">
        <v>699306.67</v>
      </c>
      <c r="M334" s="488">
        <v>678045.93</v>
      </c>
      <c r="N334" s="488">
        <v>656785.18999999994</v>
      </c>
      <c r="O334" s="488">
        <v>635524.44999999995</v>
      </c>
      <c r="P334" s="574">
        <f t="shared" si="110"/>
        <v>763088.89</v>
      </c>
      <c r="Q334" s="490"/>
      <c r="R334" s="490"/>
      <c r="S334" s="496" t="s">
        <v>1048</v>
      </c>
      <c r="T334" s="565"/>
      <c r="U334" s="566"/>
      <c r="V334" s="566">
        <f t="shared" ref="V334:V335" si="112">P334</f>
        <v>763088.89</v>
      </c>
      <c r="W334" s="566"/>
      <c r="X334" s="566"/>
      <c r="Y334" s="566"/>
      <c r="Z334" s="583"/>
    </row>
    <row r="335" spans="1:26" s="16" customFormat="1" ht="12" customHeight="1">
      <c r="A335" s="584">
        <v>18100673</v>
      </c>
      <c r="B335" s="485" t="s">
        <v>1596</v>
      </c>
      <c r="C335" s="582">
        <v>1590532.82</v>
      </c>
      <c r="D335" s="582">
        <v>1553543.68</v>
      </c>
      <c r="E335" s="582">
        <v>1516554.54</v>
      </c>
      <c r="F335" s="582">
        <v>1479565.4</v>
      </c>
      <c r="G335" s="582">
        <v>1442576.26</v>
      </c>
      <c r="H335" s="582">
        <v>1405587.12</v>
      </c>
      <c r="I335" s="512">
        <v>1368597.98</v>
      </c>
      <c r="J335" s="512">
        <v>1331608.8400000001</v>
      </c>
      <c r="K335" s="488">
        <v>1298377.71</v>
      </c>
      <c r="L335" s="488">
        <v>1261388.57</v>
      </c>
      <c r="M335" s="488">
        <v>1227266.43</v>
      </c>
      <c r="N335" s="488">
        <v>1191436.29</v>
      </c>
      <c r="O335" s="488">
        <v>1157863.1499999999</v>
      </c>
      <c r="P335" s="574">
        <f t="shared" si="110"/>
        <v>1370891.7337499997</v>
      </c>
      <c r="Q335" s="490"/>
      <c r="R335" s="490"/>
      <c r="S335" s="496" t="s">
        <v>1048</v>
      </c>
      <c r="T335" s="565"/>
      <c r="U335" s="566"/>
      <c r="V335" s="566">
        <f t="shared" si="112"/>
        <v>1370891.7337499997</v>
      </c>
      <c r="W335" s="566"/>
      <c r="X335" s="566"/>
      <c r="Y335" s="566"/>
      <c r="Z335" s="583"/>
    </row>
    <row r="336" spans="1:26" s="16" customFormat="1" ht="12" customHeight="1">
      <c r="A336" s="584">
        <v>18100923</v>
      </c>
      <c r="B336" s="485" t="s">
        <v>1321</v>
      </c>
      <c r="C336" s="582">
        <v>2262330.23</v>
      </c>
      <c r="D336" s="582">
        <v>2255102.34</v>
      </c>
      <c r="E336" s="582">
        <v>2247874.4500000002</v>
      </c>
      <c r="F336" s="582">
        <v>2240646.56</v>
      </c>
      <c r="G336" s="582">
        <v>2233418.67</v>
      </c>
      <c r="H336" s="582">
        <v>2226190.7799999998</v>
      </c>
      <c r="I336" s="512">
        <v>2218962.89</v>
      </c>
      <c r="J336" s="512">
        <v>2211735</v>
      </c>
      <c r="K336" s="488">
        <v>2204507.11</v>
      </c>
      <c r="L336" s="488">
        <v>2197279.2200000002</v>
      </c>
      <c r="M336" s="488">
        <v>2190051.33</v>
      </c>
      <c r="N336" s="488">
        <v>2182823.44</v>
      </c>
      <c r="O336" s="488">
        <v>2175595.5499999998</v>
      </c>
      <c r="P336" s="574">
        <f t="shared" si="110"/>
        <v>2218962.89</v>
      </c>
      <c r="Q336" s="490"/>
      <c r="R336" s="490"/>
      <c r="S336" s="496" t="s">
        <v>1048</v>
      </c>
      <c r="T336" s="565"/>
      <c r="U336" s="566"/>
      <c r="V336" s="566">
        <f t="shared" ref="V336:V337" si="113">P336</f>
        <v>2218962.89</v>
      </c>
      <c r="W336" s="566"/>
      <c r="X336" s="566"/>
      <c r="Y336" s="566"/>
      <c r="Z336" s="583"/>
    </row>
    <row r="337" spans="1:26" s="16" customFormat="1" ht="12" customHeight="1">
      <c r="A337" s="584">
        <v>18100933</v>
      </c>
      <c r="B337" s="485" t="s">
        <v>1322</v>
      </c>
      <c r="C337" s="582">
        <v>461992.34</v>
      </c>
      <c r="D337" s="582">
        <v>460925.38</v>
      </c>
      <c r="E337" s="582">
        <v>459858.42</v>
      </c>
      <c r="F337" s="582">
        <v>458791.46</v>
      </c>
      <c r="G337" s="582">
        <v>457724.5</v>
      </c>
      <c r="H337" s="582">
        <v>456657.54</v>
      </c>
      <c r="I337" s="512">
        <v>455590.58</v>
      </c>
      <c r="J337" s="512">
        <v>454523.62</v>
      </c>
      <c r="K337" s="488">
        <v>453456.66</v>
      </c>
      <c r="L337" s="488">
        <v>452389.7</v>
      </c>
      <c r="M337" s="488">
        <v>451322.74</v>
      </c>
      <c r="N337" s="488">
        <v>450255.78</v>
      </c>
      <c r="O337" s="488">
        <v>449188.82</v>
      </c>
      <c r="P337" s="574">
        <f t="shared" si="110"/>
        <v>455590.58000000007</v>
      </c>
      <c r="Q337" s="490"/>
      <c r="R337" s="490"/>
      <c r="S337" s="496" t="s">
        <v>1048</v>
      </c>
      <c r="T337" s="565"/>
      <c r="U337" s="566"/>
      <c r="V337" s="566">
        <f t="shared" si="113"/>
        <v>455590.58000000007</v>
      </c>
      <c r="W337" s="566"/>
      <c r="X337" s="566"/>
      <c r="Y337" s="566"/>
      <c r="Z337" s="583"/>
    </row>
    <row r="338" spans="1:26" s="16" customFormat="1" ht="12" customHeight="1">
      <c r="A338" s="584">
        <v>18101023</v>
      </c>
      <c r="B338" s="485" t="s">
        <v>460</v>
      </c>
      <c r="C338" s="582">
        <v>1753453.24</v>
      </c>
      <c r="D338" s="582">
        <v>1746402.36</v>
      </c>
      <c r="E338" s="582">
        <v>1739351.48</v>
      </c>
      <c r="F338" s="582">
        <v>1732300.6</v>
      </c>
      <c r="G338" s="582">
        <v>1725249.72</v>
      </c>
      <c r="H338" s="582">
        <v>1718198.84</v>
      </c>
      <c r="I338" s="512">
        <v>1711147.96</v>
      </c>
      <c r="J338" s="512">
        <v>1704097.08</v>
      </c>
      <c r="K338" s="488">
        <v>1697046.2</v>
      </c>
      <c r="L338" s="488">
        <v>1689995.32</v>
      </c>
      <c r="M338" s="488">
        <v>1682944.44</v>
      </c>
      <c r="N338" s="488">
        <v>1675893.56</v>
      </c>
      <c r="O338" s="488">
        <v>1668842.68</v>
      </c>
      <c r="P338" s="574">
        <f t="shared" si="110"/>
        <v>1711147.96</v>
      </c>
      <c r="Q338" s="490"/>
      <c r="R338" s="490"/>
      <c r="S338" s="496" t="s">
        <v>1048</v>
      </c>
      <c r="T338" s="565"/>
      <c r="U338" s="566"/>
      <c r="V338" s="566">
        <f t="shared" ref="V338:V339" si="114">P338</f>
        <v>1711147.96</v>
      </c>
      <c r="W338" s="566"/>
      <c r="X338" s="566"/>
      <c r="Y338" s="566"/>
      <c r="Z338" s="583"/>
    </row>
    <row r="339" spans="1:26" s="16" customFormat="1" ht="12" customHeight="1">
      <c r="A339" s="584">
        <v>18101033</v>
      </c>
      <c r="B339" s="485" t="s">
        <v>250</v>
      </c>
      <c r="C339" s="582">
        <v>2054735.95</v>
      </c>
      <c r="D339" s="582">
        <v>2046740.87</v>
      </c>
      <c r="E339" s="582">
        <v>2038745.79</v>
      </c>
      <c r="F339" s="582">
        <v>2030750.71</v>
      </c>
      <c r="G339" s="582">
        <v>2022755.63</v>
      </c>
      <c r="H339" s="582">
        <v>2014760.55</v>
      </c>
      <c r="I339" s="512">
        <v>2006765.47</v>
      </c>
      <c r="J339" s="512">
        <v>1998770.39</v>
      </c>
      <c r="K339" s="488">
        <v>1990775.31</v>
      </c>
      <c r="L339" s="488">
        <v>1982780.23</v>
      </c>
      <c r="M339" s="488">
        <v>1974785.15</v>
      </c>
      <c r="N339" s="488">
        <v>1966790.07</v>
      </c>
      <c r="O339" s="488">
        <v>1958794.99</v>
      </c>
      <c r="P339" s="574">
        <f t="shared" si="110"/>
        <v>2006765.47</v>
      </c>
      <c r="Q339" s="490"/>
      <c r="R339" s="490"/>
      <c r="S339" s="496" t="s">
        <v>1048</v>
      </c>
      <c r="T339" s="565"/>
      <c r="U339" s="566"/>
      <c r="V339" s="566">
        <f t="shared" si="114"/>
        <v>2006765.47</v>
      </c>
      <c r="W339" s="566"/>
      <c r="X339" s="566"/>
      <c r="Y339" s="566"/>
      <c r="Z339" s="583"/>
    </row>
    <row r="340" spans="1:26" s="16" customFormat="1" ht="12" customHeight="1">
      <c r="A340" s="594">
        <v>18101053</v>
      </c>
      <c r="B340" s="624" t="s">
        <v>1037</v>
      </c>
      <c r="C340" s="582">
        <v>714638.35</v>
      </c>
      <c r="D340" s="582">
        <v>677221.86</v>
      </c>
      <c r="E340" s="582">
        <v>639805.37</v>
      </c>
      <c r="F340" s="582">
        <v>602388.88</v>
      </c>
      <c r="G340" s="582">
        <v>564972.39</v>
      </c>
      <c r="H340" s="582">
        <v>527555.9</v>
      </c>
      <c r="I340" s="512">
        <v>490139.41</v>
      </c>
      <c r="J340" s="512">
        <v>452722.92</v>
      </c>
      <c r="K340" s="488">
        <v>415306.43</v>
      </c>
      <c r="L340" s="488">
        <v>377889.94</v>
      </c>
      <c r="M340" s="488">
        <v>340473.45</v>
      </c>
      <c r="N340" s="488">
        <v>303056.96000000002</v>
      </c>
      <c r="O340" s="488">
        <v>265640.46999999997</v>
      </c>
      <c r="P340" s="574">
        <f t="shared" si="110"/>
        <v>490139.41000000009</v>
      </c>
      <c r="Q340" s="490"/>
      <c r="R340" s="490"/>
      <c r="S340" s="496" t="s">
        <v>1048</v>
      </c>
      <c r="T340" s="565"/>
      <c r="U340" s="566"/>
      <c r="V340" s="566">
        <f>P340</f>
        <v>490139.41000000009</v>
      </c>
      <c r="W340" s="566"/>
      <c r="X340" s="566"/>
      <c r="Y340" s="566"/>
      <c r="Z340" s="583"/>
    </row>
    <row r="341" spans="1:26" s="16" customFormat="1" ht="12" customHeight="1">
      <c r="A341" s="585">
        <v>18101083</v>
      </c>
      <c r="B341" s="491" t="s">
        <v>507</v>
      </c>
      <c r="C341" s="582">
        <v>625617.77</v>
      </c>
      <c r="D341" s="582">
        <v>603274.27</v>
      </c>
      <c r="E341" s="582">
        <v>580930.77</v>
      </c>
      <c r="F341" s="582">
        <v>558587.27</v>
      </c>
      <c r="G341" s="582">
        <v>536243.77</v>
      </c>
      <c r="H341" s="582">
        <v>513900.27</v>
      </c>
      <c r="I341" s="512">
        <v>491556.77</v>
      </c>
      <c r="J341" s="512">
        <v>469213.27</v>
      </c>
      <c r="K341" s="488">
        <v>446869.77</v>
      </c>
      <c r="L341" s="488">
        <v>424526.27</v>
      </c>
      <c r="M341" s="488">
        <v>402182.77</v>
      </c>
      <c r="N341" s="488">
        <v>379839.27</v>
      </c>
      <c r="O341" s="488">
        <v>357495.77</v>
      </c>
      <c r="P341" s="574">
        <f t="shared" si="110"/>
        <v>491556.76999999984</v>
      </c>
      <c r="Q341" s="490"/>
      <c r="R341" s="490"/>
      <c r="S341" s="496" t="s">
        <v>1048</v>
      </c>
      <c r="T341" s="565"/>
      <c r="U341" s="566"/>
      <c r="V341" s="566">
        <f t="shared" ref="V341:V342" si="115">P341</f>
        <v>491556.76999999984</v>
      </c>
      <c r="W341" s="566"/>
      <c r="X341" s="566"/>
      <c r="Y341" s="566"/>
      <c r="Z341" s="583"/>
    </row>
    <row r="342" spans="1:26" s="16" customFormat="1" ht="12" customHeight="1">
      <c r="A342" s="585">
        <v>18101093</v>
      </c>
      <c r="B342" s="491" t="s">
        <v>508</v>
      </c>
      <c r="C342" s="582">
        <v>481997.68</v>
      </c>
      <c r="D342" s="582">
        <v>464783.48</v>
      </c>
      <c r="E342" s="582">
        <v>447569.28</v>
      </c>
      <c r="F342" s="582">
        <v>430355.08</v>
      </c>
      <c r="G342" s="582">
        <v>413140.88</v>
      </c>
      <c r="H342" s="582">
        <v>395926.68</v>
      </c>
      <c r="I342" s="512">
        <v>378712.48</v>
      </c>
      <c r="J342" s="512">
        <v>361498.28</v>
      </c>
      <c r="K342" s="488">
        <v>344284.08</v>
      </c>
      <c r="L342" s="488">
        <v>327069.88</v>
      </c>
      <c r="M342" s="488">
        <v>309855.68</v>
      </c>
      <c r="N342" s="488">
        <v>292641.48</v>
      </c>
      <c r="O342" s="488">
        <v>275427.28000000003</v>
      </c>
      <c r="P342" s="574">
        <f t="shared" si="110"/>
        <v>378712.48</v>
      </c>
      <c r="Q342" s="490"/>
      <c r="R342" s="490"/>
      <c r="S342" s="496" t="s">
        <v>1048</v>
      </c>
      <c r="T342" s="565"/>
      <c r="U342" s="566"/>
      <c r="V342" s="566">
        <f t="shared" si="115"/>
        <v>378712.48</v>
      </c>
      <c r="W342" s="566"/>
      <c r="X342" s="566"/>
      <c r="Y342" s="566"/>
      <c r="Z342" s="583"/>
    </row>
    <row r="343" spans="1:26" s="16" customFormat="1" ht="12" customHeight="1">
      <c r="A343" s="584">
        <v>18101113</v>
      </c>
      <c r="B343" s="485" t="s">
        <v>842</v>
      </c>
      <c r="C343" s="582">
        <v>2839436.01</v>
      </c>
      <c r="D343" s="582">
        <v>2829542.51</v>
      </c>
      <c r="E343" s="582">
        <v>2819649.01</v>
      </c>
      <c r="F343" s="582">
        <v>2809755.51</v>
      </c>
      <c r="G343" s="582">
        <v>2799862.01</v>
      </c>
      <c r="H343" s="582">
        <v>2789968.51</v>
      </c>
      <c r="I343" s="512">
        <v>2780075.01</v>
      </c>
      <c r="J343" s="512">
        <v>2770181.51</v>
      </c>
      <c r="K343" s="488">
        <v>2760288.01</v>
      </c>
      <c r="L343" s="488">
        <v>2750394.51</v>
      </c>
      <c r="M343" s="488">
        <v>2740501.01</v>
      </c>
      <c r="N343" s="488">
        <v>2730607.51</v>
      </c>
      <c r="O343" s="488">
        <v>2720714.01</v>
      </c>
      <c r="P343" s="574">
        <f t="shared" si="110"/>
        <v>2780075.0099999993</v>
      </c>
      <c r="Q343" s="490"/>
      <c r="R343" s="490"/>
      <c r="S343" s="496">
        <v>5</v>
      </c>
      <c r="T343" s="565"/>
      <c r="U343" s="566"/>
      <c r="V343" s="566">
        <f t="shared" ref="V343:V346" si="116">P343</f>
        <v>2780075.0099999993</v>
      </c>
      <c r="W343" s="566"/>
      <c r="X343" s="566"/>
      <c r="Y343" s="566"/>
      <c r="Z343" s="583"/>
    </row>
    <row r="344" spans="1:26" s="16" customFormat="1" ht="12" customHeight="1">
      <c r="A344" s="584">
        <v>18101123</v>
      </c>
      <c r="B344" s="513" t="s">
        <v>490</v>
      </c>
      <c r="C344" s="582">
        <v>2755167.71</v>
      </c>
      <c r="D344" s="582">
        <v>2745764.41</v>
      </c>
      <c r="E344" s="582">
        <v>2736361.11</v>
      </c>
      <c r="F344" s="582">
        <v>2726957.81</v>
      </c>
      <c r="G344" s="582">
        <v>2717554.51</v>
      </c>
      <c r="H344" s="582">
        <v>2708151.21</v>
      </c>
      <c r="I344" s="512">
        <v>2698747.91</v>
      </c>
      <c r="J344" s="512">
        <v>2689344.61</v>
      </c>
      <c r="K344" s="488">
        <v>2679941.31</v>
      </c>
      <c r="L344" s="488">
        <v>2670538.0099999998</v>
      </c>
      <c r="M344" s="488">
        <v>2661134.71</v>
      </c>
      <c r="N344" s="488">
        <v>2651731.41</v>
      </c>
      <c r="O344" s="488">
        <v>2642328.11</v>
      </c>
      <c r="P344" s="574">
        <f t="shared" si="110"/>
        <v>2698747.91</v>
      </c>
      <c r="Q344" s="490"/>
      <c r="R344" s="490"/>
      <c r="S344" s="496">
        <v>5</v>
      </c>
      <c r="T344" s="565"/>
      <c r="U344" s="566"/>
      <c r="V344" s="566">
        <f t="shared" si="116"/>
        <v>2698747.91</v>
      </c>
      <c r="W344" s="566"/>
      <c r="X344" s="566"/>
      <c r="Y344" s="566"/>
      <c r="Z344" s="583"/>
    </row>
    <row r="345" spans="1:26" s="16" customFormat="1" ht="12" customHeight="1">
      <c r="A345" s="584">
        <v>18101133</v>
      </c>
      <c r="B345" s="513" t="s">
        <v>1155</v>
      </c>
      <c r="C345" s="582">
        <v>2134729</v>
      </c>
      <c r="D345" s="582">
        <v>2127565.48</v>
      </c>
      <c r="E345" s="582">
        <v>2120401.96</v>
      </c>
      <c r="F345" s="582">
        <v>2113238.44</v>
      </c>
      <c r="G345" s="582">
        <v>2106074.92</v>
      </c>
      <c r="H345" s="582">
        <v>2098911.4</v>
      </c>
      <c r="I345" s="512">
        <v>2091747.88</v>
      </c>
      <c r="J345" s="512">
        <v>2084584.36</v>
      </c>
      <c r="K345" s="488">
        <v>2077420.84</v>
      </c>
      <c r="L345" s="488">
        <v>2070257.32</v>
      </c>
      <c r="M345" s="488">
        <v>2063093.8</v>
      </c>
      <c r="N345" s="488">
        <v>2055930.28</v>
      </c>
      <c r="O345" s="488">
        <v>2048766.76</v>
      </c>
      <c r="P345" s="574">
        <f t="shared" si="110"/>
        <v>2091747.88</v>
      </c>
      <c r="Q345" s="490"/>
      <c r="R345" s="490"/>
      <c r="S345" s="496" t="s">
        <v>1048</v>
      </c>
      <c r="T345" s="565"/>
      <c r="U345" s="566"/>
      <c r="V345" s="566">
        <f t="shared" si="116"/>
        <v>2091747.88</v>
      </c>
      <c r="W345" s="566"/>
      <c r="X345" s="566"/>
      <c r="Y345" s="566"/>
      <c r="Z345" s="583"/>
    </row>
    <row r="346" spans="1:26" s="16" customFormat="1" ht="12" customHeight="1">
      <c r="A346" s="584">
        <v>18101143</v>
      </c>
      <c r="B346" s="513" t="s">
        <v>1217</v>
      </c>
      <c r="C346" s="582">
        <v>2617106.4</v>
      </c>
      <c r="D346" s="582">
        <v>2608601.27</v>
      </c>
      <c r="E346" s="582">
        <v>2600096.14</v>
      </c>
      <c r="F346" s="582">
        <v>2591591.0099999998</v>
      </c>
      <c r="G346" s="582">
        <v>2583085.88</v>
      </c>
      <c r="H346" s="582">
        <v>2574580.75</v>
      </c>
      <c r="I346" s="512">
        <v>2566075.62</v>
      </c>
      <c r="J346" s="512">
        <v>2557570.4900000002</v>
      </c>
      <c r="K346" s="488">
        <v>2549065.36</v>
      </c>
      <c r="L346" s="488">
        <v>2540560.23</v>
      </c>
      <c r="M346" s="488">
        <v>2532055.1</v>
      </c>
      <c r="N346" s="488">
        <v>2523549.9700000002</v>
      </c>
      <c r="O346" s="488">
        <v>2515044.84</v>
      </c>
      <c r="P346" s="574">
        <f t="shared" si="110"/>
        <v>2566075.6200000006</v>
      </c>
      <c r="Q346" s="490"/>
      <c r="R346" s="490"/>
      <c r="S346" s="496" t="s">
        <v>1048</v>
      </c>
      <c r="T346" s="565"/>
      <c r="U346" s="566"/>
      <c r="V346" s="566">
        <f t="shared" si="116"/>
        <v>2566075.6200000006</v>
      </c>
      <c r="W346" s="566"/>
      <c r="X346" s="566"/>
      <c r="Y346" s="566"/>
      <c r="Z346" s="583"/>
    </row>
    <row r="347" spans="1:26" s="495" customFormat="1" ht="12" customHeight="1">
      <c r="A347" s="595">
        <v>18210231</v>
      </c>
      <c r="B347" s="596" t="s">
        <v>960</v>
      </c>
      <c r="C347" s="582">
        <v>24541327</v>
      </c>
      <c r="D347" s="582">
        <v>23878049</v>
      </c>
      <c r="E347" s="582">
        <v>23214771</v>
      </c>
      <c r="F347" s="582">
        <v>22551493</v>
      </c>
      <c r="G347" s="582">
        <v>21888215</v>
      </c>
      <c r="H347" s="582">
        <v>21224937</v>
      </c>
      <c r="I347" s="512">
        <v>20561659</v>
      </c>
      <c r="J347" s="512">
        <v>19898381</v>
      </c>
      <c r="K347" s="488">
        <v>19235103</v>
      </c>
      <c r="L347" s="488">
        <v>18571825</v>
      </c>
      <c r="M347" s="488">
        <v>17908547</v>
      </c>
      <c r="N347" s="488">
        <v>17245269</v>
      </c>
      <c r="O347" s="488">
        <v>16581991</v>
      </c>
      <c r="P347" s="574">
        <f t="shared" si="110"/>
        <v>20561659</v>
      </c>
      <c r="Q347" s="490"/>
      <c r="R347" s="490"/>
      <c r="S347" s="496"/>
      <c r="T347" s="567">
        <f t="shared" ref="T347:T353" si="117">P347</f>
        <v>20561659</v>
      </c>
      <c r="U347" s="568"/>
      <c r="V347" s="568"/>
      <c r="W347" s="568"/>
      <c r="X347" s="568"/>
      <c r="Y347" s="568"/>
      <c r="Z347" s="597"/>
    </row>
    <row r="348" spans="1:26" s="495" customFormat="1" ht="12" customHeight="1">
      <c r="A348" s="595">
        <v>18210261</v>
      </c>
      <c r="B348" s="596" t="s">
        <v>1196</v>
      </c>
      <c r="C348" s="582">
        <v>50185.88</v>
      </c>
      <c r="D348" s="582">
        <v>50185.88</v>
      </c>
      <c r="E348" s="582">
        <v>50185.88</v>
      </c>
      <c r="F348" s="582">
        <v>50185.88</v>
      </c>
      <c r="G348" s="582">
        <v>50185.88</v>
      </c>
      <c r="H348" s="582">
        <v>50185.88</v>
      </c>
      <c r="I348" s="512">
        <v>50185.88</v>
      </c>
      <c r="J348" s="512">
        <v>50185.88</v>
      </c>
      <c r="K348" s="488">
        <v>50185.88</v>
      </c>
      <c r="L348" s="488">
        <v>50185.88</v>
      </c>
      <c r="M348" s="488">
        <v>50185.88</v>
      </c>
      <c r="N348" s="488">
        <v>50185.88</v>
      </c>
      <c r="O348" s="488">
        <v>50185.88</v>
      </c>
      <c r="P348" s="574">
        <f t="shared" si="110"/>
        <v>50185.88</v>
      </c>
      <c r="Q348" s="490"/>
      <c r="R348" s="490"/>
      <c r="S348" s="496"/>
      <c r="T348" s="567">
        <f t="shared" si="117"/>
        <v>50185.88</v>
      </c>
      <c r="U348" s="568"/>
      <c r="V348" s="568"/>
      <c r="W348" s="568"/>
      <c r="X348" s="568"/>
      <c r="Y348" s="568"/>
      <c r="Z348" s="597"/>
    </row>
    <row r="349" spans="1:26" s="495" customFormat="1" ht="12" customHeight="1">
      <c r="A349" s="595">
        <v>18210281</v>
      </c>
      <c r="B349" s="596" t="s">
        <v>1353</v>
      </c>
      <c r="C349" s="582">
        <v>60295490.299999997</v>
      </c>
      <c r="D349" s="582">
        <v>60295490.299999997</v>
      </c>
      <c r="E349" s="582">
        <v>60295490.299999997</v>
      </c>
      <c r="F349" s="582">
        <v>60295490.299999997</v>
      </c>
      <c r="G349" s="582">
        <v>60295490.299999997</v>
      </c>
      <c r="H349" s="582">
        <v>60295490.299999997</v>
      </c>
      <c r="I349" s="512">
        <v>60295490.299999997</v>
      </c>
      <c r="J349" s="512">
        <v>60295490.299999997</v>
      </c>
      <c r="K349" s="488">
        <v>60295490.299999997</v>
      </c>
      <c r="L349" s="488">
        <v>60295490.299999997</v>
      </c>
      <c r="M349" s="488">
        <v>60295490.299999997</v>
      </c>
      <c r="N349" s="488">
        <v>60295490.299999997</v>
      </c>
      <c r="O349" s="488">
        <v>60295490.299999997</v>
      </c>
      <c r="P349" s="574">
        <f t="shared" si="110"/>
        <v>60295490.29999999</v>
      </c>
      <c r="Q349" s="490"/>
      <c r="R349" s="490"/>
      <c r="S349" s="496"/>
      <c r="T349" s="567">
        <f t="shared" si="117"/>
        <v>60295490.29999999</v>
      </c>
      <c r="U349" s="568"/>
      <c r="V349" s="568"/>
      <c r="W349" s="568"/>
      <c r="X349" s="568"/>
      <c r="Y349" s="568"/>
      <c r="Z349" s="597"/>
    </row>
    <row r="350" spans="1:26" s="495" customFormat="1" ht="12" customHeight="1">
      <c r="A350" s="595">
        <v>18210291</v>
      </c>
      <c r="B350" s="596" t="s">
        <v>1431</v>
      </c>
      <c r="C350" s="582">
        <v>4355596.7699999996</v>
      </c>
      <c r="D350" s="582">
        <v>3729091.77</v>
      </c>
      <c r="E350" s="582">
        <v>3102586.77</v>
      </c>
      <c r="F350" s="582">
        <v>2476081.77</v>
      </c>
      <c r="G350" s="582">
        <v>1849576.77</v>
      </c>
      <c r="H350" s="582">
        <v>1223071.77</v>
      </c>
      <c r="I350" s="512">
        <v>596566.77</v>
      </c>
      <c r="J350" s="512">
        <v>-29938.23</v>
      </c>
      <c r="K350" s="488">
        <v>-656443.23</v>
      </c>
      <c r="L350" s="488">
        <v>-1282948.23</v>
      </c>
      <c r="M350" s="488">
        <v>-1909453.23</v>
      </c>
      <c r="N350" s="488">
        <v>-2535958.23</v>
      </c>
      <c r="O350" s="488">
        <v>-3162463.23</v>
      </c>
      <c r="P350" s="574">
        <f t="shared" si="110"/>
        <v>596566.76999999967</v>
      </c>
      <c r="Q350" s="490"/>
      <c r="R350" s="490"/>
      <c r="S350" s="496"/>
      <c r="T350" s="567">
        <f t="shared" si="117"/>
        <v>596566.76999999967</v>
      </c>
      <c r="U350" s="568"/>
      <c r="V350" s="568"/>
      <c r="W350" s="568"/>
      <c r="X350" s="568"/>
      <c r="Y350" s="568"/>
      <c r="Z350" s="597"/>
    </row>
    <row r="351" spans="1:26" s="495" customFormat="1" ht="12" customHeight="1">
      <c r="A351" s="595">
        <v>18210301</v>
      </c>
      <c r="B351" s="596" t="s">
        <v>1940</v>
      </c>
      <c r="C351" s="582">
        <v>18185120.510000002</v>
      </c>
      <c r="D351" s="582">
        <v>18185120.510000002</v>
      </c>
      <c r="E351" s="582">
        <v>18185120.510000002</v>
      </c>
      <c r="F351" s="582">
        <v>18185672.66</v>
      </c>
      <c r="G351" s="582">
        <v>18185772.66</v>
      </c>
      <c r="H351" s="582">
        <v>18185772.66</v>
      </c>
      <c r="I351" s="512">
        <v>18185772.66</v>
      </c>
      <c r="J351" s="512">
        <v>18185772.66</v>
      </c>
      <c r="K351" s="488">
        <v>18185772.66</v>
      </c>
      <c r="L351" s="488">
        <v>18185672.66</v>
      </c>
      <c r="M351" s="488">
        <v>18185672.66</v>
      </c>
      <c r="N351" s="488">
        <v>18185672.66</v>
      </c>
      <c r="O351" s="488">
        <v>18185672.66</v>
      </c>
      <c r="P351" s="574">
        <f t="shared" si="110"/>
        <v>18185599.295416664</v>
      </c>
      <c r="Q351" s="490"/>
      <c r="R351" s="490"/>
      <c r="S351" s="496"/>
      <c r="T351" s="567">
        <f t="shared" si="117"/>
        <v>18185599.295416664</v>
      </c>
      <c r="U351" s="568"/>
      <c r="V351" s="568"/>
      <c r="W351" s="568"/>
      <c r="X351" s="568"/>
      <c r="Y351" s="568"/>
      <c r="Z351" s="597"/>
    </row>
    <row r="352" spans="1:26" s="495" customFormat="1" ht="12" customHeight="1">
      <c r="A352" s="584">
        <v>18210311</v>
      </c>
      <c r="B352" s="493" t="s">
        <v>2104</v>
      </c>
      <c r="C352" s="582">
        <v>4934336.2699999996</v>
      </c>
      <c r="D352" s="582">
        <v>6129238.4699999997</v>
      </c>
      <c r="E352" s="582">
        <v>16414332.439999999</v>
      </c>
      <c r="F352" s="582">
        <v>22217697.260000002</v>
      </c>
      <c r="G352" s="582">
        <v>22925637.57</v>
      </c>
      <c r="H352" s="582">
        <v>24149892.850000001</v>
      </c>
      <c r="I352" s="512">
        <v>24252126.800000001</v>
      </c>
      <c r="J352" s="512">
        <v>24117599.18</v>
      </c>
      <c r="K352" s="488">
        <v>24124865.93</v>
      </c>
      <c r="L352" s="488">
        <v>24156737.989999998</v>
      </c>
      <c r="M352" s="488">
        <v>24158611.940000001</v>
      </c>
      <c r="N352" s="488">
        <v>24157683.210000001</v>
      </c>
      <c r="O352" s="488">
        <v>24157767.120000001</v>
      </c>
      <c r="P352" s="574">
        <f t="shared" si="110"/>
        <v>20945872.944583334</v>
      </c>
      <c r="Q352" s="490"/>
      <c r="R352" s="490"/>
      <c r="S352" s="496"/>
      <c r="T352" s="567">
        <f t="shared" si="117"/>
        <v>20945872.944583334</v>
      </c>
      <c r="U352" s="568"/>
      <c r="V352" s="568"/>
      <c r="W352" s="568"/>
      <c r="X352" s="568"/>
      <c r="Y352" s="568"/>
      <c r="Z352" s="597"/>
    </row>
    <row r="353" spans="1:28" s="495" customFormat="1" ht="12" customHeight="1">
      <c r="A353" s="584">
        <v>18210321</v>
      </c>
      <c r="B353" s="485" t="s">
        <v>2256</v>
      </c>
      <c r="C353" s="582"/>
      <c r="D353" s="582"/>
      <c r="E353" s="582"/>
      <c r="F353" s="582"/>
      <c r="G353" s="582"/>
      <c r="H353" s="582"/>
      <c r="I353" s="512">
        <v>5592953.0800000001</v>
      </c>
      <c r="J353" s="512">
        <v>4462991.2</v>
      </c>
      <c r="K353" s="488">
        <v>4606263.4400000004</v>
      </c>
      <c r="L353" s="488">
        <v>4550834.93</v>
      </c>
      <c r="M353" s="488">
        <v>4556493.84</v>
      </c>
      <c r="N353" s="488">
        <v>4565453.78</v>
      </c>
      <c r="O353" s="488">
        <v>4574348.42</v>
      </c>
      <c r="P353" s="574">
        <f t="shared" ref="P353:P390" si="118">(C353+O353+SUM(D353:N353)*2)/24</f>
        <v>2551847.0400000005</v>
      </c>
      <c r="Q353" s="490"/>
      <c r="R353" s="490"/>
      <c r="S353" s="496"/>
      <c r="T353" s="567">
        <f t="shared" si="117"/>
        <v>2551847.0400000005</v>
      </c>
      <c r="U353" s="568"/>
      <c r="V353" s="568"/>
      <c r="W353" s="568"/>
      <c r="X353" s="568"/>
      <c r="Y353" s="568"/>
      <c r="Z353" s="597"/>
      <c r="AA353" s="519"/>
      <c r="AB353" s="519"/>
    </row>
    <row r="354" spans="1:28" s="16" customFormat="1" ht="12" customHeight="1">
      <c r="A354" s="584">
        <v>18220011</v>
      </c>
      <c r="B354" s="485" t="s">
        <v>235</v>
      </c>
      <c r="C354" s="582">
        <v>65708856.939999998</v>
      </c>
      <c r="D354" s="582">
        <v>65708856.939999998</v>
      </c>
      <c r="E354" s="582">
        <v>65708856.939999998</v>
      </c>
      <c r="F354" s="582">
        <v>65708856.939999998</v>
      </c>
      <c r="G354" s="582">
        <v>65708856.939999998</v>
      </c>
      <c r="H354" s="582">
        <v>65708856.939999998</v>
      </c>
      <c r="I354" s="512">
        <v>65708856.939999998</v>
      </c>
      <c r="J354" s="512">
        <v>65708856.939999998</v>
      </c>
      <c r="K354" s="488">
        <v>65708856.939999998</v>
      </c>
      <c r="L354" s="488">
        <v>65708856.939999998</v>
      </c>
      <c r="M354" s="488">
        <v>65708856.939999998</v>
      </c>
      <c r="N354" s="488">
        <v>65708856.939999998</v>
      </c>
      <c r="O354" s="488">
        <v>65708856.939999998</v>
      </c>
      <c r="P354" s="574">
        <f t="shared" si="118"/>
        <v>65708856.94000002</v>
      </c>
      <c r="Q354" s="490" t="s">
        <v>378</v>
      </c>
      <c r="R354" s="490"/>
      <c r="S354" s="496">
        <v>23</v>
      </c>
      <c r="T354" s="565"/>
      <c r="U354" s="566"/>
      <c r="V354" s="566"/>
      <c r="W354" s="566">
        <f>P354</f>
        <v>65708856.94000002</v>
      </c>
      <c r="X354" s="566">
        <f>W354</f>
        <v>65708856.94000002</v>
      </c>
      <c r="Y354" s="566"/>
      <c r="Z354" s="583"/>
      <c r="AA354" s="515"/>
      <c r="AB354" s="515"/>
    </row>
    <row r="355" spans="1:28" s="16" customFormat="1" ht="12" customHeight="1">
      <c r="A355" s="584">
        <v>18220021</v>
      </c>
      <c r="B355" s="485" t="s">
        <v>592</v>
      </c>
      <c r="C355" s="582">
        <v>743111.53</v>
      </c>
      <c r="D355" s="582">
        <v>743111.53</v>
      </c>
      <c r="E355" s="582">
        <v>743111.53</v>
      </c>
      <c r="F355" s="582">
        <v>743111.53</v>
      </c>
      <c r="G355" s="582">
        <v>743111.53</v>
      </c>
      <c r="H355" s="582">
        <v>743111.53</v>
      </c>
      <c r="I355" s="512">
        <v>743111.53</v>
      </c>
      <c r="J355" s="512">
        <v>743111.53</v>
      </c>
      <c r="K355" s="488">
        <v>743111.53</v>
      </c>
      <c r="L355" s="488">
        <v>743111.53</v>
      </c>
      <c r="M355" s="488">
        <v>743111.53</v>
      </c>
      <c r="N355" s="488">
        <v>743111.53</v>
      </c>
      <c r="O355" s="488">
        <v>743111.53</v>
      </c>
      <c r="P355" s="574">
        <f t="shared" si="118"/>
        <v>743111.53000000014</v>
      </c>
      <c r="Q355" s="490" t="s">
        <v>378</v>
      </c>
      <c r="R355" s="490"/>
      <c r="S355" s="496">
        <v>23</v>
      </c>
      <c r="T355" s="565"/>
      <c r="U355" s="566"/>
      <c r="V355" s="566"/>
      <c r="W355" s="566">
        <f t="shared" ref="W355:W360" si="119">P355</f>
        <v>743111.53000000014</v>
      </c>
      <c r="X355" s="566">
        <f t="shared" ref="X355:X360" si="120">W355</f>
        <v>743111.53000000014</v>
      </c>
      <c r="Y355" s="566"/>
      <c r="Z355" s="583"/>
      <c r="AA355" s="515"/>
      <c r="AB355" s="515"/>
    </row>
    <row r="356" spans="1:28" s="16" customFormat="1" ht="12" customHeight="1">
      <c r="A356" s="584">
        <v>18220031</v>
      </c>
      <c r="B356" s="485" t="s">
        <v>2047</v>
      </c>
      <c r="C356" s="582">
        <v>-18818583.699999999</v>
      </c>
      <c r="D356" s="582">
        <v>-18818583.699999999</v>
      </c>
      <c r="E356" s="582">
        <v>-18818583.699999999</v>
      </c>
      <c r="F356" s="582">
        <v>-18818583.699999999</v>
      </c>
      <c r="G356" s="582">
        <v>-18818583.699999999</v>
      </c>
      <c r="H356" s="582">
        <v>-18818583.699999999</v>
      </c>
      <c r="I356" s="512">
        <v>-18818583.699999999</v>
      </c>
      <c r="J356" s="512">
        <v>-18818583.699999999</v>
      </c>
      <c r="K356" s="488">
        <v>-18818583.699999999</v>
      </c>
      <c r="L356" s="488">
        <v>-18818583.699999999</v>
      </c>
      <c r="M356" s="488">
        <v>-18818583.699999999</v>
      </c>
      <c r="N356" s="488">
        <v>-18818583.699999999</v>
      </c>
      <c r="O356" s="488">
        <v>-18818583.699999999</v>
      </c>
      <c r="P356" s="574">
        <f t="shared" si="118"/>
        <v>-18818583.699999996</v>
      </c>
      <c r="Q356" s="490" t="s">
        <v>378</v>
      </c>
      <c r="R356" s="490"/>
      <c r="S356" s="496">
        <v>23</v>
      </c>
      <c r="T356" s="565"/>
      <c r="U356" s="566"/>
      <c r="V356" s="566"/>
      <c r="W356" s="566">
        <f t="shared" si="119"/>
        <v>-18818583.699999996</v>
      </c>
      <c r="X356" s="566">
        <f t="shared" si="120"/>
        <v>-18818583.699999996</v>
      </c>
      <c r="Y356" s="566"/>
      <c r="Z356" s="583"/>
      <c r="AA356" s="515"/>
      <c r="AB356" s="515"/>
    </row>
    <row r="357" spans="1:28" s="16" customFormat="1" ht="12" customHeight="1">
      <c r="A357" s="584">
        <v>18220041</v>
      </c>
      <c r="B357" s="485" t="s">
        <v>2048</v>
      </c>
      <c r="C357" s="582">
        <v>-17500469.239999998</v>
      </c>
      <c r="D357" s="582">
        <v>-17625027.739999998</v>
      </c>
      <c r="E357" s="582">
        <v>-17749586.239999998</v>
      </c>
      <c r="F357" s="582">
        <v>-17874144.739999998</v>
      </c>
      <c r="G357" s="582">
        <v>-17998703.239999998</v>
      </c>
      <c r="H357" s="582">
        <v>-18123261.739999998</v>
      </c>
      <c r="I357" s="512">
        <v>-18247820.239999998</v>
      </c>
      <c r="J357" s="512">
        <v>-18372378.739999998</v>
      </c>
      <c r="K357" s="488">
        <v>-18496937.239999998</v>
      </c>
      <c r="L357" s="488">
        <v>-18621495.739999998</v>
      </c>
      <c r="M357" s="488">
        <v>-18746054.239999998</v>
      </c>
      <c r="N357" s="488">
        <v>-18870612.739999998</v>
      </c>
      <c r="O357" s="488">
        <v>-18995171.239999998</v>
      </c>
      <c r="P357" s="574">
        <f t="shared" si="118"/>
        <v>-18247820.240000002</v>
      </c>
      <c r="Q357" s="490" t="s">
        <v>378</v>
      </c>
      <c r="R357" s="490"/>
      <c r="S357" s="496">
        <v>23</v>
      </c>
      <c r="T357" s="565"/>
      <c r="U357" s="566"/>
      <c r="V357" s="566"/>
      <c r="W357" s="566">
        <f t="shared" si="119"/>
        <v>-18247820.240000002</v>
      </c>
      <c r="X357" s="566">
        <f t="shared" si="120"/>
        <v>-18247820.240000002</v>
      </c>
      <c r="Y357" s="566"/>
      <c r="Z357" s="583"/>
      <c r="AA357" s="515"/>
      <c r="AB357" s="515"/>
    </row>
    <row r="358" spans="1:28" s="16" customFormat="1" ht="12" customHeight="1">
      <c r="A358" s="584">
        <v>18220061</v>
      </c>
      <c r="B358" s="485" t="s">
        <v>494</v>
      </c>
      <c r="C358" s="582">
        <v>-30211680.609999999</v>
      </c>
      <c r="D358" s="582">
        <v>-30211680.609999999</v>
      </c>
      <c r="E358" s="582">
        <v>-30211680.609999999</v>
      </c>
      <c r="F358" s="582">
        <v>-30211680.609999999</v>
      </c>
      <c r="G358" s="582">
        <v>-30211680.609999999</v>
      </c>
      <c r="H358" s="582">
        <v>-30211680.609999999</v>
      </c>
      <c r="I358" s="512">
        <v>-30211680.609999999</v>
      </c>
      <c r="J358" s="512">
        <v>-30211680.609999999</v>
      </c>
      <c r="K358" s="488">
        <v>-30211680.609999999</v>
      </c>
      <c r="L358" s="488">
        <v>-30211680.609999999</v>
      </c>
      <c r="M358" s="488">
        <v>-30211680.609999999</v>
      </c>
      <c r="N358" s="488">
        <v>-30211680.609999999</v>
      </c>
      <c r="O358" s="488">
        <v>-30211680.609999999</v>
      </c>
      <c r="P358" s="574">
        <f t="shared" si="118"/>
        <v>-30211680.610000011</v>
      </c>
      <c r="Q358" s="490" t="s">
        <v>610</v>
      </c>
      <c r="R358" s="490"/>
      <c r="S358" s="496">
        <v>23</v>
      </c>
      <c r="T358" s="565"/>
      <c r="U358" s="566"/>
      <c r="V358" s="566"/>
      <c r="W358" s="566">
        <f t="shared" si="119"/>
        <v>-30211680.610000011</v>
      </c>
      <c r="X358" s="566">
        <f t="shared" si="120"/>
        <v>-30211680.610000011</v>
      </c>
      <c r="Y358" s="566"/>
      <c r="Z358" s="583"/>
      <c r="AA358" s="515"/>
      <c r="AB358" s="515"/>
    </row>
    <row r="359" spans="1:28" s="16" customFormat="1" ht="12" customHeight="1">
      <c r="A359" s="584">
        <v>18220091</v>
      </c>
      <c r="B359" s="485" t="s">
        <v>1344</v>
      </c>
      <c r="C359" s="582">
        <v>301584.90999999997</v>
      </c>
      <c r="D359" s="582">
        <v>281479.23</v>
      </c>
      <c r="E359" s="582">
        <v>261373.55</v>
      </c>
      <c r="F359" s="582">
        <v>241267.87</v>
      </c>
      <c r="G359" s="582">
        <v>221162.19</v>
      </c>
      <c r="H359" s="582">
        <v>201056.51</v>
      </c>
      <c r="I359" s="512">
        <v>180950.83</v>
      </c>
      <c r="J359" s="512">
        <v>160845.15</v>
      </c>
      <c r="K359" s="488">
        <v>140739.47</v>
      </c>
      <c r="L359" s="488">
        <v>120633.79</v>
      </c>
      <c r="M359" s="488">
        <v>100528.11</v>
      </c>
      <c r="N359" s="488">
        <v>80422.429999999993</v>
      </c>
      <c r="O359" s="488">
        <v>60316.75</v>
      </c>
      <c r="P359" s="574">
        <f t="shared" si="118"/>
        <v>180950.83</v>
      </c>
      <c r="Q359" s="490" t="s">
        <v>1346</v>
      </c>
      <c r="R359" s="490"/>
      <c r="S359" s="496" t="s">
        <v>435</v>
      </c>
      <c r="T359" s="565"/>
      <c r="U359" s="566"/>
      <c r="V359" s="566"/>
      <c r="W359" s="566">
        <f t="shared" si="119"/>
        <v>180950.83</v>
      </c>
      <c r="X359" s="566">
        <f t="shared" si="120"/>
        <v>180950.83</v>
      </c>
      <c r="Y359" s="566"/>
      <c r="Z359" s="583"/>
      <c r="AA359" s="515"/>
      <c r="AB359" s="515"/>
    </row>
    <row r="360" spans="1:28" s="16" customFormat="1" ht="12" customHeight="1">
      <c r="A360" s="584">
        <v>18220101</v>
      </c>
      <c r="B360" s="485" t="s">
        <v>1953</v>
      </c>
      <c r="C360" s="582">
        <v>11420503.27</v>
      </c>
      <c r="D360" s="582">
        <v>11137878.27</v>
      </c>
      <c r="E360" s="582">
        <v>10851932.84</v>
      </c>
      <c r="F360" s="582">
        <v>10569307.84</v>
      </c>
      <c r="G360" s="582">
        <v>10286682.84</v>
      </c>
      <c r="H360" s="582">
        <v>10004057.84</v>
      </c>
      <c r="I360" s="512">
        <v>9721432.8399999999</v>
      </c>
      <c r="J360" s="512">
        <v>9438807.8399999999</v>
      </c>
      <c r="K360" s="488">
        <v>9156182.8399999999</v>
      </c>
      <c r="L360" s="488">
        <v>8873557.8399999999</v>
      </c>
      <c r="M360" s="488">
        <v>8590932.8399999999</v>
      </c>
      <c r="N360" s="488">
        <v>8308307.8399999999</v>
      </c>
      <c r="O360" s="488">
        <v>8025682.8399999999</v>
      </c>
      <c r="P360" s="574">
        <f t="shared" si="118"/>
        <v>9721847.8937500026</v>
      </c>
      <c r="Q360" s="490" t="s">
        <v>1518</v>
      </c>
      <c r="R360" s="490"/>
      <c r="S360" s="496" t="s">
        <v>435</v>
      </c>
      <c r="T360" s="565"/>
      <c r="U360" s="566"/>
      <c r="V360" s="566"/>
      <c r="W360" s="566">
        <f t="shared" si="119"/>
        <v>9721847.8937500026</v>
      </c>
      <c r="X360" s="566">
        <f t="shared" si="120"/>
        <v>9721847.8937500026</v>
      </c>
      <c r="Y360" s="566"/>
      <c r="Z360" s="583"/>
      <c r="AA360" s="515"/>
      <c r="AB360" s="515"/>
    </row>
    <row r="361" spans="1:28" s="16" customFormat="1" ht="12" customHeight="1">
      <c r="A361" s="584">
        <v>18230002</v>
      </c>
      <c r="B361" s="485" t="s">
        <v>1724</v>
      </c>
      <c r="C361" s="582">
        <v>993655.74</v>
      </c>
      <c r="D361" s="582">
        <v>1034878.94</v>
      </c>
      <c r="E361" s="582">
        <v>505607.05</v>
      </c>
      <c r="F361" s="582">
        <v>1208409.3600000001</v>
      </c>
      <c r="G361" s="582">
        <v>1235715.06</v>
      </c>
      <c r="H361" s="582">
        <v>1276642.43</v>
      </c>
      <c r="I361" s="512">
        <v>1443935.76</v>
      </c>
      <c r="J361" s="512">
        <v>1536724.83</v>
      </c>
      <c r="K361" s="488">
        <v>1659064.15</v>
      </c>
      <c r="L361" s="488">
        <v>1775698.55</v>
      </c>
      <c r="M361" s="488">
        <v>1863053.43</v>
      </c>
      <c r="N361" s="488">
        <v>1557700.43</v>
      </c>
      <c r="O361" s="488">
        <v>1649183.07</v>
      </c>
      <c r="P361" s="574">
        <f t="shared" si="118"/>
        <v>1368237.4495833332</v>
      </c>
      <c r="Q361" s="490"/>
      <c r="R361" s="490"/>
      <c r="S361" s="496" t="s">
        <v>1016</v>
      </c>
      <c r="T361" s="565"/>
      <c r="U361" s="566"/>
      <c r="V361" s="566"/>
      <c r="W361" s="566">
        <f>P361</f>
        <v>1368237.4495833332</v>
      </c>
      <c r="X361" s="566"/>
      <c r="Y361" s="566"/>
      <c r="Z361" s="583">
        <f>W361</f>
        <v>1368237.4495833332</v>
      </c>
      <c r="AA361" s="515"/>
      <c r="AB361" s="515"/>
    </row>
    <row r="362" spans="1:28" s="16" customFormat="1" ht="12" customHeight="1">
      <c r="A362" s="584">
        <v>18230021</v>
      </c>
      <c r="B362" s="485" t="s">
        <v>301</v>
      </c>
      <c r="C362" s="582">
        <v>64813214.200000003</v>
      </c>
      <c r="D362" s="582">
        <v>72531723.670000002</v>
      </c>
      <c r="E362" s="582">
        <v>81823834.959999993</v>
      </c>
      <c r="F362" s="582">
        <v>93198239.299999997</v>
      </c>
      <c r="G362" s="582">
        <v>100503119.01000001</v>
      </c>
      <c r="H362" s="582">
        <v>108505004.12</v>
      </c>
      <c r="I362" s="512">
        <v>116314549.15000001</v>
      </c>
      <c r="J362" s="512">
        <v>124257486.53</v>
      </c>
      <c r="K362" s="488">
        <v>38058394.75</v>
      </c>
      <c r="L362" s="488">
        <v>47785361.57</v>
      </c>
      <c r="M362" s="488">
        <v>55920120.219999999</v>
      </c>
      <c r="N362" s="488">
        <v>64031529.689999998</v>
      </c>
      <c r="O362" s="488">
        <v>70823650.810000002</v>
      </c>
      <c r="P362" s="574">
        <f t="shared" si="118"/>
        <v>80895649.622916669</v>
      </c>
      <c r="Q362" s="523"/>
      <c r="R362" s="523"/>
      <c r="S362" s="553" t="s">
        <v>158</v>
      </c>
      <c r="T362" s="565">
        <f>P362</f>
        <v>80895649.622916669</v>
      </c>
      <c r="U362" s="566"/>
      <c r="V362" s="566"/>
      <c r="W362" s="566"/>
      <c r="X362" s="566"/>
      <c r="Y362" s="566"/>
      <c r="Z362" s="583"/>
      <c r="AA362" s="515"/>
      <c r="AB362" s="515"/>
    </row>
    <row r="363" spans="1:28" s="16" customFormat="1" ht="12" customHeight="1">
      <c r="A363" s="584">
        <v>18230031</v>
      </c>
      <c r="B363" s="485" t="s">
        <v>680</v>
      </c>
      <c r="C363" s="582">
        <v>51880625.939999998</v>
      </c>
      <c r="D363" s="582">
        <v>51677496.140000001</v>
      </c>
      <c r="E363" s="582">
        <v>51474366.340000004</v>
      </c>
      <c r="F363" s="582">
        <v>52197238.469999999</v>
      </c>
      <c r="G363" s="582">
        <v>51991739.649999999</v>
      </c>
      <c r="H363" s="582">
        <v>51786240.829999998</v>
      </c>
      <c r="I363" s="512">
        <v>51580742.289999999</v>
      </c>
      <c r="J363" s="512">
        <v>51375243.469999999</v>
      </c>
      <c r="K363" s="488">
        <v>51169744.649999999</v>
      </c>
      <c r="L363" s="488">
        <v>50964245.829999998</v>
      </c>
      <c r="M363" s="488">
        <v>50758747.009999998</v>
      </c>
      <c r="N363" s="488">
        <v>50553248.189999998</v>
      </c>
      <c r="O363" s="488">
        <v>50347749.369999997</v>
      </c>
      <c r="P363" s="574">
        <f t="shared" si="118"/>
        <v>51386936.710416667</v>
      </c>
      <c r="Q363" s="490" t="s">
        <v>215</v>
      </c>
      <c r="R363" s="490"/>
      <c r="S363" s="496">
        <v>23</v>
      </c>
      <c r="T363" s="565"/>
      <c r="U363" s="566"/>
      <c r="V363" s="566"/>
      <c r="W363" s="566">
        <f>P363</f>
        <v>51386936.710416667</v>
      </c>
      <c r="X363" s="566">
        <f>W363</f>
        <v>51386936.710416667</v>
      </c>
      <c r="Y363" s="566"/>
      <c r="Z363" s="583"/>
      <c r="AA363" s="515"/>
      <c r="AB363" s="515"/>
    </row>
    <row r="364" spans="1:28" s="16" customFormat="1" ht="12" customHeight="1">
      <c r="A364" s="584">
        <v>18230032</v>
      </c>
      <c r="B364" s="485" t="s">
        <v>436</v>
      </c>
      <c r="C364" s="582">
        <v>8516631.8900000006</v>
      </c>
      <c r="D364" s="582">
        <v>10071209.16</v>
      </c>
      <c r="E364" s="582">
        <v>10849367.41</v>
      </c>
      <c r="F364" s="582">
        <v>13094077.869999999</v>
      </c>
      <c r="G364" s="582">
        <v>14464095</v>
      </c>
      <c r="H364" s="582">
        <v>15450190.75</v>
      </c>
      <c r="I364" s="512">
        <v>16549980.66</v>
      </c>
      <c r="J364" s="512">
        <v>17447502.739999998</v>
      </c>
      <c r="K364" s="488">
        <v>5118002.0199999996</v>
      </c>
      <c r="L364" s="488">
        <v>6253370.5899999999</v>
      </c>
      <c r="M364" s="488">
        <v>7001703.5899999999</v>
      </c>
      <c r="N364" s="488">
        <v>7929707.54</v>
      </c>
      <c r="O364" s="488">
        <v>8890646.4700000007</v>
      </c>
      <c r="P364" s="574">
        <f t="shared" si="118"/>
        <v>11077737.209166666</v>
      </c>
      <c r="Q364" s="490"/>
      <c r="R364" s="490"/>
      <c r="S364" s="496" t="s">
        <v>158</v>
      </c>
      <c r="T364" s="565">
        <f>P364</f>
        <v>11077737.209166666</v>
      </c>
      <c r="U364" s="566"/>
      <c r="V364" s="566"/>
      <c r="W364" s="566"/>
      <c r="X364" s="566"/>
      <c r="Y364" s="566"/>
      <c r="Z364" s="583"/>
      <c r="AA364" s="515"/>
      <c r="AB364" s="515"/>
    </row>
    <row r="365" spans="1:28" s="16" customFormat="1" ht="12" customHeight="1">
      <c r="A365" s="584">
        <v>18230041</v>
      </c>
      <c r="B365" s="485" t="s">
        <v>910</v>
      </c>
      <c r="C365" s="582">
        <v>21589277</v>
      </c>
      <c r="D365" s="582">
        <v>21589277</v>
      </c>
      <c r="E365" s="582">
        <v>21589277</v>
      </c>
      <c r="F365" s="582">
        <v>21589277</v>
      </c>
      <c r="G365" s="582">
        <v>21589277</v>
      </c>
      <c r="H365" s="582">
        <v>21589277</v>
      </c>
      <c r="I365" s="512">
        <v>21589277</v>
      </c>
      <c r="J365" s="512">
        <v>21589277</v>
      </c>
      <c r="K365" s="488">
        <v>21589277</v>
      </c>
      <c r="L365" s="488">
        <v>21589277</v>
      </c>
      <c r="M365" s="488">
        <v>21589277</v>
      </c>
      <c r="N365" s="488">
        <v>21589277</v>
      </c>
      <c r="O365" s="488">
        <v>21589277</v>
      </c>
      <c r="P365" s="574">
        <f t="shared" si="118"/>
        <v>21589277</v>
      </c>
      <c r="Q365" s="490">
        <v>7</v>
      </c>
      <c r="R365" s="490"/>
      <c r="S365" s="496">
        <v>23</v>
      </c>
      <c r="T365" s="565"/>
      <c r="U365" s="566"/>
      <c r="V365" s="566"/>
      <c r="W365" s="566">
        <f>P365</f>
        <v>21589277</v>
      </c>
      <c r="X365" s="566">
        <f>W365</f>
        <v>21589277</v>
      </c>
      <c r="Y365" s="566"/>
      <c r="Z365" s="583"/>
      <c r="AA365" s="515"/>
      <c r="AB365" s="515"/>
    </row>
    <row r="366" spans="1:28" s="16" customFormat="1" ht="12" customHeight="1">
      <c r="A366" s="584">
        <v>18230042</v>
      </c>
      <c r="B366" s="485" t="s">
        <v>911</v>
      </c>
      <c r="C366" s="582">
        <v>-758655.04</v>
      </c>
      <c r="D366" s="582">
        <v>-1447301.95</v>
      </c>
      <c r="E366" s="582">
        <v>-2964287.11</v>
      </c>
      <c r="F366" s="582">
        <v>-5050218.58</v>
      </c>
      <c r="G366" s="582">
        <v>-6883086.0199999996</v>
      </c>
      <c r="H366" s="582">
        <v>-8108964.46</v>
      </c>
      <c r="I366" s="512">
        <v>-9684753.6099999994</v>
      </c>
      <c r="J366" s="512">
        <v>-10447554.810000001</v>
      </c>
      <c r="K366" s="488">
        <v>1947952.78</v>
      </c>
      <c r="L366" s="488">
        <v>1394924.45</v>
      </c>
      <c r="M366" s="488">
        <v>881594.53</v>
      </c>
      <c r="N366" s="488">
        <v>447007.72</v>
      </c>
      <c r="O366" s="488">
        <v>-125384.6</v>
      </c>
      <c r="P366" s="574">
        <f t="shared" si="118"/>
        <v>-3363058.9066666667</v>
      </c>
      <c r="Q366" s="490"/>
      <c r="R366" s="490"/>
      <c r="S366" s="496" t="s">
        <v>158</v>
      </c>
      <c r="T366" s="565">
        <f>P366</f>
        <v>-3363058.9066666667</v>
      </c>
      <c r="U366" s="566"/>
      <c r="V366" s="566"/>
      <c r="W366" s="566"/>
      <c r="X366" s="566"/>
      <c r="Y366" s="566"/>
      <c r="Z366" s="583"/>
      <c r="AA366" s="515"/>
      <c r="AB366" s="515"/>
    </row>
    <row r="367" spans="1:28" s="16" customFormat="1" ht="12" customHeight="1">
      <c r="A367" s="584">
        <v>18230051</v>
      </c>
      <c r="B367" s="485" t="s">
        <v>2049</v>
      </c>
      <c r="C367" s="582">
        <v>-16573911.359999999</v>
      </c>
      <c r="D367" s="582">
        <v>-16621951.25</v>
      </c>
      <c r="E367" s="582">
        <v>-16669991.140000001</v>
      </c>
      <c r="F367" s="582">
        <v>-16718031.029999999</v>
      </c>
      <c r="G367" s="582">
        <v>-16766070.92</v>
      </c>
      <c r="H367" s="582">
        <v>-16814110.809999999</v>
      </c>
      <c r="I367" s="512">
        <v>-16862150.699999999</v>
      </c>
      <c r="J367" s="512">
        <v>-16910190.59</v>
      </c>
      <c r="K367" s="488">
        <v>-16958230.48</v>
      </c>
      <c r="L367" s="488">
        <v>-17006270.370000001</v>
      </c>
      <c r="M367" s="488">
        <v>-17054310.260000002</v>
      </c>
      <c r="N367" s="488">
        <v>-17102350.149999999</v>
      </c>
      <c r="O367" s="488">
        <v>-17150390.039999999</v>
      </c>
      <c r="P367" s="574">
        <f t="shared" si="118"/>
        <v>-16862150.699999999</v>
      </c>
      <c r="Q367" s="490">
        <v>8</v>
      </c>
      <c r="R367" s="490"/>
      <c r="S367" s="496">
        <v>23</v>
      </c>
      <c r="T367" s="565"/>
      <c r="U367" s="566"/>
      <c r="V367" s="566"/>
      <c r="W367" s="566">
        <f t="shared" ref="W367:W370" si="121">P367</f>
        <v>-16862150.699999999</v>
      </c>
      <c r="X367" s="566">
        <f t="shared" ref="X367:X370" si="122">W367</f>
        <v>-16862150.699999999</v>
      </c>
      <c r="Y367" s="566"/>
      <c r="Z367" s="583"/>
      <c r="AA367" s="515"/>
      <c r="AB367" s="515"/>
    </row>
    <row r="368" spans="1:28" s="16" customFormat="1" ht="12" customHeight="1">
      <c r="A368" s="584">
        <v>18230061</v>
      </c>
      <c r="B368" s="485" t="s">
        <v>212</v>
      </c>
      <c r="C368" s="582">
        <v>1212346</v>
      </c>
      <c r="D368" s="582">
        <v>1200779</v>
      </c>
      <c r="E368" s="582">
        <v>1189212</v>
      </c>
      <c r="F368" s="582">
        <v>1177645</v>
      </c>
      <c r="G368" s="582">
        <v>1166078</v>
      </c>
      <c r="H368" s="582">
        <v>1154511</v>
      </c>
      <c r="I368" s="512">
        <v>1142944</v>
      </c>
      <c r="J368" s="512">
        <v>1131377</v>
      </c>
      <c r="K368" s="488">
        <v>1119810</v>
      </c>
      <c r="L368" s="488">
        <v>1108243</v>
      </c>
      <c r="M368" s="488">
        <v>1096676</v>
      </c>
      <c r="N368" s="488">
        <v>1085109</v>
      </c>
      <c r="O368" s="488">
        <v>1073542</v>
      </c>
      <c r="P368" s="574">
        <f t="shared" si="118"/>
        <v>1142944</v>
      </c>
      <c r="Q368" s="490">
        <v>9</v>
      </c>
      <c r="R368" s="490"/>
      <c r="S368" s="496" t="s">
        <v>435</v>
      </c>
      <c r="T368" s="565"/>
      <c r="U368" s="566"/>
      <c r="V368" s="566"/>
      <c r="W368" s="566">
        <f t="shared" si="121"/>
        <v>1142944</v>
      </c>
      <c r="X368" s="566">
        <f t="shared" si="122"/>
        <v>1142944</v>
      </c>
      <c r="Y368" s="566"/>
      <c r="Z368" s="583"/>
      <c r="AA368" s="515"/>
      <c r="AB368" s="515"/>
    </row>
    <row r="369" spans="1:28" s="16" customFormat="1" ht="12" customHeight="1">
      <c r="A369" s="584">
        <v>18230071</v>
      </c>
      <c r="B369" s="485" t="s">
        <v>213</v>
      </c>
      <c r="C369" s="582">
        <v>113632921</v>
      </c>
      <c r="D369" s="582">
        <v>113632921</v>
      </c>
      <c r="E369" s="582">
        <v>113632921</v>
      </c>
      <c r="F369" s="582">
        <v>113632921</v>
      </c>
      <c r="G369" s="582">
        <v>113632921</v>
      </c>
      <c r="H369" s="582">
        <v>113632921</v>
      </c>
      <c r="I369" s="512">
        <v>113632921</v>
      </c>
      <c r="J369" s="512">
        <v>113632921</v>
      </c>
      <c r="K369" s="488">
        <v>113632921</v>
      </c>
      <c r="L369" s="488">
        <v>113632921</v>
      </c>
      <c r="M369" s="488">
        <v>113632921</v>
      </c>
      <c r="N369" s="488">
        <v>113632921</v>
      </c>
      <c r="O369" s="488">
        <v>113632921</v>
      </c>
      <c r="P369" s="574">
        <f t="shared" si="118"/>
        <v>113632921</v>
      </c>
      <c r="Q369" s="490">
        <v>10</v>
      </c>
      <c r="R369" s="490"/>
      <c r="S369" s="496">
        <v>23</v>
      </c>
      <c r="T369" s="565"/>
      <c r="U369" s="566"/>
      <c r="V369" s="566"/>
      <c r="W369" s="566">
        <f t="shared" si="121"/>
        <v>113632921</v>
      </c>
      <c r="X369" s="566">
        <f t="shared" si="122"/>
        <v>113632921</v>
      </c>
      <c r="Y369" s="566"/>
      <c r="Z369" s="583"/>
      <c r="AA369" s="515"/>
      <c r="AB369" s="515"/>
    </row>
    <row r="370" spans="1:28" s="16" customFormat="1" ht="12" customHeight="1">
      <c r="A370" s="584">
        <v>18230081</v>
      </c>
      <c r="B370" s="485" t="s">
        <v>214</v>
      </c>
      <c r="C370" s="582">
        <v>-107461427.98999999</v>
      </c>
      <c r="D370" s="582">
        <v>-107755312.98999999</v>
      </c>
      <c r="E370" s="582">
        <v>-108049197.98999999</v>
      </c>
      <c r="F370" s="582">
        <v>-108343082.98999999</v>
      </c>
      <c r="G370" s="582">
        <v>-108636967.98999999</v>
      </c>
      <c r="H370" s="582">
        <v>-108930852.98999999</v>
      </c>
      <c r="I370" s="512">
        <v>-109224737.98999999</v>
      </c>
      <c r="J370" s="512">
        <v>-109518622.98999999</v>
      </c>
      <c r="K370" s="488">
        <v>-109812507.98999999</v>
      </c>
      <c r="L370" s="488">
        <v>-110106392.98999999</v>
      </c>
      <c r="M370" s="488">
        <v>-110400277.98999999</v>
      </c>
      <c r="N370" s="488">
        <v>-110694162.98999999</v>
      </c>
      <c r="O370" s="488">
        <v>-110988047.98999999</v>
      </c>
      <c r="P370" s="574">
        <f t="shared" si="118"/>
        <v>-109224737.98999999</v>
      </c>
      <c r="Q370" s="490">
        <v>11</v>
      </c>
      <c r="R370" s="490"/>
      <c r="S370" s="496">
        <v>23</v>
      </c>
      <c r="T370" s="565"/>
      <c r="U370" s="566"/>
      <c r="V370" s="566"/>
      <c r="W370" s="566">
        <f t="shared" si="121"/>
        <v>-109224737.98999999</v>
      </c>
      <c r="X370" s="566">
        <f t="shared" si="122"/>
        <v>-109224737.98999999</v>
      </c>
      <c r="Y370" s="566"/>
      <c r="Z370" s="583"/>
      <c r="AA370" s="515"/>
      <c r="AB370" s="515"/>
    </row>
    <row r="371" spans="1:28" s="16" customFormat="1" ht="12" customHeight="1">
      <c r="A371" s="584">
        <v>18230281</v>
      </c>
      <c r="B371" s="485" t="s">
        <v>62</v>
      </c>
      <c r="C371" s="582">
        <v>1828298</v>
      </c>
      <c r="D371" s="582">
        <v>1828298</v>
      </c>
      <c r="E371" s="582">
        <v>0</v>
      </c>
      <c r="F371" s="582">
        <v>0</v>
      </c>
      <c r="G371" s="582">
        <v>0</v>
      </c>
      <c r="H371" s="582">
        <v>0</v>
      </c>
      <c r="I371" s="512">
        <v>0</v>
      </c>
      <c r="J371" s="512">
        <v>0</v>
      </c>
      <c r="K371" s="488">
        <v>0</v>
      </c>
      <c r="L371" s="488">
        <v>0</v>
      </c>
      <c r="M371" s="488">
        <v>0</v>
      </c>
      <c r="N371" s="488">
        <v>0</v>
      </c>
      <c r="O371" s="488">
        <v>0</v>
      </c>
      <c r="P371" s="574">
        <f t="shared" si="118"/>
        <v>228537.25</v>
      </c>
      <c r="Q371" s="490"/>
      <c r="R371" s="490"/>
      <c r="S371" s="496" t="s">
        <v>641</v>
      </c>
      <c r="T371" s="565"/>
      <c r="U371" s="566"/>
      <c r="V371" s="566"/>
      <c r="W371" s="566">
        <f>P371</f>
        <v>228537.25</v>
      </c>
      <c r="X371" s="566"/>
      <c r="Y371" s="566"/>
      <c r="Z371" s="583">
        <f>W371</f>
        <v>228537.25</v>
      </c>
      <c r="AA371" s="515"/>
      <c r="AB371" s="515"/>
    </row>
    <row r="372" spans="1:28" s="16" customFormat="1" ht="12" customHeight="1">
      <c r="A372" s="584">
        <v>18230291</v>
      </c>
      <c r="B372" s="485" t="s">
        <v>820</v>
      </c>
      <c r="C372" s="582">
        <v>-1828298</v>
      </c>
      <c r="D372" s="582">
        <v>-1828298</v>
      </c>
      <c r="E372" s="582">
        <v>0</v>
      </c>
      <c r="F372" s="582">
        <v>0</v>
      </c>
      <c r="G372" s="582">
        <v>0</v>
      </c>
      <c r="H372" s="582">
        <v>0</v>
      </c>
      <c r="I372" s="512">
        <v>0</v>
      </c>
      <c r="J372" s="512">
        <v>0</v>
      </c>
      <c r="K372" s="488">
        <v>0</v>
      </c>
      <c r="L372" s="488">
        <v>0</v>
      </c>
      <c r="M372" s="488">
        <v>0</v>
      </c>
      <c r="N372" s="488">
        <v>0</v>
      </c>
      <c r="O372" s="488">
        <v>0</v>
      </c>
      <c r="P372" s="574">
        <f t="shared" si="118"/>
        <v>-228537.25</v>
      </c>
      <c r="Q372" s="490"/>
      <c r="R372" s="490"/>
      <c r="S372" s="496" t="s">
        <v>641</v>
      </c>
      <c r="T372" s="565"/>
      <c r="U372" s="566"/>
      <c r="V372" s="566"/>
      <c r="W372" s="566">
        <f>P372</f>
        <v>-228537.25</v>
      </c>
      <c r="X372" s="566"/>
      <c r="Y372" s="566"/>
      <c r="Z372" s="583">
        <f>W372</f>
        <v>-228537.25</v>
      </c>
      <c r="AA372" s="515"/>
      <c r="AB372" s="515"/>
    </row>
    <row r="373" spans="1:28" s="16" customFormat="1" ht="12" customHeight="1" thickBot="1">
      <c r="A373" s="584">
        <v>18230311</v>
      </c>
      <c r="B373" s="485" t="s">
        <v>109</v>
      </c>
      <c r="C373" s="582">
        <v>30000</v>
      </c>
      <c r="D373" s="582">
        <v>30000</v>
      </c>
      <c r="E373" s="582">
        <v>30000</v>
      </c>
      <c r="F373" s="582">
        <v>30000</v>
      </c>
      <c r="G373" s="582">
        <v>30000</v>
      </c>
      <c r="H373" s="582">
        <v>30000</v>
      </c>
      <c r="I373" s="512">
        <v>30000</v>
      </c>
      <c r="J373" s="512">
        <v>30000</v>
      </c>
      <c r="K373" s="488">
        <v>30000</v>
      </c>
      <c r="L373" s="488">
        <v>30000</v>
      </c>
      <c r="M373" s="488">
        <v>30000</v>
      </c>
      <c r="N373" s="488">
        <v>30000</v>
      </c>
      <c r="O373" s="488">
        <v>30000</v>
      </c>
      <c r="P373" s="574">
        <f t="shared" si="118"/>
        <v>30000</v>
      </c>
      <c r="Q373" s="490"/>
      <c r="R373" s="490"/>
      <c r="S373" s="496" t="s">
        <v>641</v>
      </c>
      <c r="T373" s="565"/>
      <c r="U373" s="566"/>
      <c r="V373" s="566"/>
      <c r="W373" s="566">
        <f>P373</f>
        <v>30000</v>
      </c>
      <c r="X373" s="566"/>
      <c r="Y373" s="566"/>
      <c r="Z373" s="583">
        <f>W373</f>
        <v>30000</v>
      </c>
      <c r="AA373" s="515"/>
      <c r="AB373" s="515"/>
    </row>
    <row r="374" spans="1:28" s="16" customFormat="1" ht="12" customHeight="1" thickBot="1">
      <c r="A374" s="584">
        <v>18230351</v>
      </c>
      <c r="B374" s="485" t="s">
        <v>102</v>
      </c>
      <c r="C374" s="582">
        <v>113999722.23999999</v>
      </c>
      <c r="D374" s="582">
        <v>113409050.11</v>
      </c>
      <c r="E374" s="582">
        <v>112818377.98</v>
      </c>
      <c r="F374" s="582">
        <v>112227705.84999999</v>
      </c>
      <c r="G374" s="582">
        <v>111637033.72</v>
      </c>
      <c r="H374" s="582">
        <v>111046361.59</v>
      </c>
      <c r="I374" s="512">
        <v>110455689.45999999</v>
      </c>
      <c r="J374" s="512">
        <v>109865017.33</v>
      </c>
      <c r="K374" s="488">
        <v>109274345.2</v>
      </c>
      <c r="L374" s="488">
        <v>108683673.06999999</v>
      </c>
      <c r="M374" s="488">
        <v>108093000.94</v>
      </c>
      <c r="N374" s="488">
        <v>107502328.81</v>
      </c>
      <c r="O374" s="488">
        <v>106911656.68000001</v>
      </c>
      <c r="P374" s="574">
        <f t="shared" si="118"/>
        <v>110455689.46000002</v>
      </c>
      <c r="Q374" s="490" t="s">
        <v>1314</v>
      </c>
      <c r="R374" s="496"/>
      <c r="S374" s="555" t="s">
        <v>435</v>
      </c>
      <c r="T374" s="565"/>
      <c r="U374" s="566"/>
      <c r="V374" s="566"/>
      <c r="W374" s="566">
        <f>P374</f>
        <v>110455689.46000002</v>
      </c>
      <c r="X374" s="566">
        <f>W374</f>
        <v>110455689.46000002</v>
      </c>
      <c r="Y374" s="566"/>
      <c r="Z374" s="583"/>
      <c r="AA374" s="515"/>
      <c r="AB374" s="515"/>
    </row>
    <row r="375" spans="1:28" s="16" customFormat="1" ht="12" customHeight="1">
      <c r="A375" s="584">
        <v>18230401</v>
      </c>
      <c r="B375" s="485" t="s">
        <v>1367</v>
      </c>
      <c r="C375" s="582">
        <v>13262.01</v>
      </c>
      <c r="D375" s="582">
        <v>13262.01</v>
      </c>
      <c r="E375" s="582">
        <v>13262.01</v>
      </c>
      <c r="F375" s="582">
        <v>13262.01</v>
      </c>
      <c r="G375" s="582">
        <v>13262.01</v>
      </c>
      <c r="H375" s="582">
        <v>13262.01</v>
      </c>
      <c r="I375" s="512">
        <v>13262.01</v>
      </c>
      <c r="J375" s="512">
        <v>13262.01</v>
      </c>
      <c r="K375" s="488">
        <v>13262.01</v>
      </c>
      <c r="L375" s="488">
        <v>13262.01</v>
      </c>
      <c r="M375" s="488">
        <v>13262.01</v>
      </c>
      <c r="N375" s="488">
        <v>13262.01</v>
      </c>
      <c r="O375" s="488">
        <v>13262.01</v>
      </c>
      <c r="P375" s="574">
        <f t="shared" si="118"/>
        <v>13262.01</v>
      </c>
      <c r="Q375" s="490" t="s">
        <v>610</v>
      </c>
      <c r="R375" s="490"/>
      <c r="S375" s="496" t="s">
        <v>435</v>
      </c>
      <c r="T375" s="565"/>
      <c r="U375" s="566"/>
      <c r="V375" s="566"/>
      <c r="W375" s="566">
        <f>P375</f>
        <v>13262.01</v>
      </c>
      <c r="X375" s="566">
        <f>W375</f>
        <v>13262.01</v>
      </c>
      <c r="Y375" s="566"/>
      <c r="Z375" s="583"/>
      <c r="AA375" s="515"/>
      <c r="AB375" s="515"/>
    </row>
    <row r="376" spans="1:28" s="16" customFormat="1" ht="12" customHeight="1">
      <c r="A376" s="584">
        <v>18230621</v>
      </c>
      <c r="B376" s="485" t="s">
        <v>570</v>
      </c>
      <c r="C376" s="582">
        <v>-38850805.719999999</v>
      </c>
      <c r="D376" s="582">
        <v>-46676178.310000002</v>
      </c>
      <c r="E376" s="582">
        <v>-56395918.210000001</v>
      </c>
      <c r="F376" s="582">
        <v>-67035700.049999997</v>
      </c>
      <c r="G376" s="582">
        <v>-77577597.099999994</v>
      </c>
      <c r="H376" s="582">
        <v>-93264588.030000001</v>
      </c>
      <c r="I376" s="512">
        <v>-95612475.090000004</v>
      </c>
      <c r="J376" s="512">
        <v>-103016026.84</v>
      </c>
      <c r="K376" s="488">
        <v>-16380345.529999999</v>
      </c>
      <c r="L376" s="488">
        <v>-22913655.52</v>
      </c>
      <c r="M376" s="488">
        <v>-29812163</v>
      </c>
      <c r="N376" s="488">
        <v>-36736369.630000003</v>
      </c>
      <c r="O376" s="488">
        <v>-43193331.579999998</v>
      </c>
      <c r="P376" s="574">
        <f t="shared" si="118"/>
        <v>-57203590.496666662</v>
      </c>
      <c r="Q376" s="490"/>
      <c r="R376" s="490"/>
      <c r="S376" s="496" t="s">
        <v>158</v>
      </c>
      <c r="T376" s="565">
        <f>P376</f>
        <v>-57203590.496666662</v>
      </c>
      <c r="U376" s="566"/>
      <c r="V376" s="566"/>
      <c r="W376" s="566"/>
      <c r="X376" s="566"/>
      <c r="Y376" s="566"/>
      <c r="Z376" s="583"/>
      <c r="AA376" s="515"/>
      <c r="AB376" s="515"/>
    </row>
    <row r="377" spans="1:28" s="16" customFormat="1" ht="12" customHeight="1">
      <c r="A377" s="584">
        <v>18230631</v>
      </c>
      <c r="B377" s="485" t="s">
        <v>571</v>
      </c>
      <c r="C377" s="582">
        <v>70000128.870000005</v>
      </c>
      <c r="D377" s="582">
        <v>69338822.159999996</v>
      </c>
      <c r="E377" s="582">
        <v>71909595.430000007</v>
      </c>
      <c r="F377" s="582">
        <v>71485314.980000004</v>
      </c>
      <c r="G377" s="582">
        <v>71119508.900000006</v>
      </c>
      <c r="H377" s="582">
        <v>70097666.950000003</v>
      </c>
      <c r="I377" s="512">
        <v>70193099.359999999</v>
      </c>
      <c r="J377" s="512">
        <v>69664927.510000005</v>
      </c>
      <c r="K377" s="488">
        <v>69852577.170000002</v>
      </c>
      <c r="L377" s="488">
        <v>69437160.579999998</v>
      </c>
      <c r="M377" s="488">
        <v>68901326.400000006</v>
      </c>
      <c r="N377" s="488">
        <v>68721470.900000006</v>
      </c>
      <c r="O377" s="488">
        <v>68624721.790000007</v>
      </c>
      <c r="P377" s="574">
        <f t="shared" si="118"/>
        <v>70002824.639166668</v>
      </c>
      <c r="Q377" s="490"/>
      <c r="R377" s="490"/>
      <c r="S377" s="496" t="s">
        <v>641</v>
      </c>
      <c r="T377" s="565"/>
      <c r="U377" s="566"/>
      <c r="V377" s="566"/>
      <c r="W377" s="566">
        <f>P377</f>
        <v>70002824.639166668</v>
      </c>
      <c r="X377" s="566"/>
      <c r="Y377" s="566"/>
      <c r="Z377" s="583">
        <f>W377</f>
        <v>70002824.639166668</v>
      </c>
      <c r="AA377" s="515"/>
      <c r="AB377" s="515"/>
    </row>
    <row r="378" spans="1:28" s="16" customFormat="1" ht="12" customHeight="1">
      <c r="A378" s="584">
        <v>18230691</v>
      </c>
      <c r="B378" s="485" t="s">
        <v>516</v>
      </c>
      <c r="C378" s="582">
        <v>-474402.14</v>
      </c>
      <c r="D378" s="582">
        <v>-474402.14</v>
      </c>
      <c r="E378" s="582">
        <v>-474402.14</v>
      </c>
      <c r="F378" s="582">
        <v>-474402.14</v>
      </c>
      <c r="G378" s="582">
        <v>-474402.14</v>
      </c>
      <c r="H378" s="582">
        <v>-474402.14</v>
      </c>
      <c r="I378" s="512">
        <v>-474402.14</v>
      </c>
      <c r="J378" s="512">
        <v>-474402.14</v>
      </c>
      <c r="K378" s="488">
        <v>-474402.14</v>
      </c>
      <c r="L378" s="488">
        <v>-474402.14</v>
      </c>
      <c r="M378" s="488">
        <v>-474402.14</v>
      </c>
      <c r="N378" s="488">
        <v>-474402.14</v>
      </c>
      <c r="O378" s="488">
        <v>-474402.14</v>
      </c>
      <c r="P378" s="574">
        <f t="shared" si="118"/>
        <v>-474402.13999999996</v>
      </c>
      <c r="Q378" s="490" t="s">
        <v>610</v>
      </c>
      <c r="R378" s="490"/>
      <c r="S378" s="496">
        <v>23</v>
      </c>
      <c r="T378" s="565"/>
      <c r="U378" s="566"/>
      <c r="V378" s="566"/>
      <c r="W378" s="566">
        <f>P378</f>
        <v>-474402.13999999996</v>
      </c>
      <c r="X378" s="566">
        <f>W378</f>
        <v>-474402.13999999996</v>
      </c>
      <c r="Y378" s="566"/>
      <c r="Z378" s="583"/>
      <c r="AA378" s="515"/>
      <c r="AB378" s="515"/>
    </row>
    <row r="379" spans="1:28" s="16" customFormat="1" ht="12" customHeight="1">
      <c r="A379" s="584">
        <v>18230711</v>
      </c>
      <c r="B379" s="485" t="s">
        <v>523</v>
      </c>
      <c r="C379" s="582">
        <v>29551324</v>
      </c>
      <c r="D379" s="582">
        <v>29551324</v>
      </c>
      <c r="E379" s="582">
        <v>0</v>
      </c>
      <c r="F379" s="582">
        <v>0</v>
      </c>
      <c r="G379" s="582">
        <v>0</v>
      </c>
      <c r="H379" s="582">
        <v>0</v>
      </c>
      <c r="I379" s="512">
        <v>0</v>
      </c>
      <c r="J379" s="512">
        <v>0</v>
      </c>
      <c r="K379" s="488">
        <v>0</v>
      </c>
      <c r="L379" s="488">
        <v>0</v>
      </c>
      <c r="M379" s="488">
        <v>0</v>
      </c>
      <c r="N379" s="488">
        <v>0</v>
      </c>
      <c r="O379" s="488">
        <v>0</v>
      </c>
      <c r="P379" s="574">
        <f t="shared" si="118"/>
        <v>3693915.5</v>
      </c>
      <c r="Q379" s="490"/>
      <c r="R379" s="490"/>
      <c r="S379" s="496" t="s">
        <v>641</v>
      </c>
      <c r="T379" s="565"/>
      <c r="U379" s="566"/>
      <c r="V379" s="566"/>
      <c r="W379" s="566">
        <f t="shared" ref="W379:W387" si="123">P379</f>
        <v>3693915.5</v>
      </c>
      <c r="X379" s="566"/>
      <c r="Y379" s="566"/>
      <c r="Z379" s="583">
        <f>W379</f>
        <v>3693915.5</v>
      </c>
      <c r="AA379" s="515"/>
      <c r="AB379" s="515"/>
    </row>
    <row r="380" spans="1:28" s="16" customFormat="1" ht="12" customHeight="1">
      <c r="A380" s="584">
        <v>18230721</v>
      </c>
      <c r="B380" s="485" t="s">
        <v>524</v>
      </c>
      <c r="C380" s="582">
        <v>-29551324</v>
      </c>
      <c r="D380" s="582">
        <v>-29551324</v>
      </c>
      <c r="E380" s="582">
        <v>0</v>
      </c>
      <c r="F380" s="582">
        <v>0</v>
      </c>
      <c r="G380" s="582">
        <v>0</v>
      </c>
      <c r="H380" s="582">
        <v>0</v>
      </c>
      <c r="I380" s="512">
        <v>0</v>
      </c>
      <c r="J380" s="512">
        <v>0</v>
      </c>
      <c r="K380" s="488">
        <v>0</v>
      </c>
      <c r="L380" s="488">
        <v>0</v>
      </c>
      <c r="M380" s="488">
        <v>0</v>
      </c>
      <c r="N380" s="488">
        <v>0</v>
      </c>
      <c r="O380" s="488">
        <v>0</v>
      </c>
      <c r="P380" s="574">
        <f t="shared" si="118"/>
        <v>-3693915.5</v>
      </c>
      <c r="Q380" s="490"/>
      <c r="R380" s="490"/>
      <c r="S380" s="496" t="s">
        <v>641</v>
      </c>
      <c r="T380" s="565"/>
      <c r="U380" s="566"/>
      <c r="V380" s="566"/>
      <c r="W380" s="566">
        <f t="shared" si="123"/>
        <v>-3693915.5</v>
      </c>
      <c r="X380" s="566"/>
      <c r="Y380" s="566"/>
      <c r="Z380" s="583">
        <f t="shared" ref="Z380:Z387" si="124">W380</f>
        <v>-3693915.5</v>
      </c>
      <c r="AA380" s="515"/>
      <c r="AB380" s="515"/>
    </row>
    <row r="381" spans="1:28" s="16" customFormat="1" ht="12" customHeight="1">
      <c r="A381" s="584">
        <v>18230731</v>
      </c>
      <c r="B381" s="485" t="s">
        <v>984</v>
      </c>
      <c r="C381" s="582">
        <v>9957561</v>
      </c>
      <c r="D381" s="582">
        <v>9957561</v>
      </c>
      <c r="E381" s="582">
        <v>0</v>
      </c>
      <c r="F381" s="582">
        <v>0</v>
      </c>
      <c r="G381" s="582">
        <v>0</v>
      </c>
      <c r="H381" s="582">
        <v>0</v>
      </c>
      <c r="I381" s="512">
        <v>0</v>
      </c>
      <c r="J381" s="512">
        <v>0</v>
      </c>
      <c r="K381" s="488">
        <v>0</v>
      </c>
      <c r="L381" s="488">
        <v>0</v>
      </c>
      <c r="M381" s="488">
        <v>0</v>
      </c>
      <c r="N381" s="488">
        <v>0</v>
      </c>
      <c r="O381" s="488">
        <v>0</v>
      </c>
      <c r="P381" s="574">
        <f t="shared" si="118"/>
        <v>1244695.125</v>
      </c>
      <c r="Q381" s="490"/>
      <c r="R381" s="490"/>
      <c r="S381" s="496" t="s">
        <v>641</v>
      </c>
      <c r="T381" s="565"/>
      <c r="U381" s="566"/>
      <c r="V381" s="566"/>
      <c r="W381" s="566">
        <f t="shared" si="123"/>
        <v>1244695.125</v>
      </c>
      <c r="X381" s="566"/>
      <c r="Y381" s="566"/>
      <c r="Z381" s="583">
        <f t="shared" si="124"/>
        <v>1244695.125</v>
      </c>
      <c r="AA381" s="515"/>
      <c r="AB381" s="515"/>
    </row>
    <row r="382" spans="1:28" s="16" customFormat="1" ht="12" customHeight="1">
      <c r="A382" s="584">
        <v>18230741</v>
      </c>
      <c r="B382" s="485" t="s">
        <v>110</v>
      </c>
      <c r="C382" s="582">
        <v>-9957561</v>
      </c>
      <c r="D382" s="582">
        <v>-9957561</v>
      </c>
      <c r="E382" s="582">
        <v>0</v>
      </c>
      <c r="F382" s="582">
        <v>0</v>
      </c>
      <c r="G382" s="582">
        <v>0</v>
      </c>
      <c r="H382" s="582">
        <v>0</v>
      </c>
      <c r="I382" s="512">
        <v>0</v>
      </c>
      <c r="J382" s="512">
        <v>0</v>
      </c>
      <c r="K382" s="488">
        <v>0</v>
      </c>
      <c r="L382" s="488">
        <v>0</v>
      </c>
      <c r="M382" s="488">
        <v>0</v>
      </c>
      <c r="N382" s="488">
        <v>0</v>
      </c>
      <c r="O382" s="488">
        <v>0</v>
      </c>
      <c r="P382" s="574">
        <f t="shared" si="118"/>
        <v>-1244695.125</v>
      </c>
      <c r="Q382" s="490"/>
      <c r="R382" s="490"/>
      <c r="S382" s="496" t="s">
        <v>641</v>
      </c>
      <c r="T382" s="565"/>
      <c r="U382" s="566"/>
      <c r="V382" s="566"/>
      <c r="W382" s="566">
        <f t="shared" si="123"/>
        <v>-1244695.125</v>
      </c>
      <c r="X382" s="566"/>
      <c r="Y382" s="566"/>
      <c r="Z382" s="583">
        <f t="shared" si="124"/>
        <v>-1244695.125</v>
      </c>
      <c r="AA382" s="515"/>
      <c r="AB382" s="515"/>
    </row>
    <row r="383" spans="1:28" s="16" customFormat="1" ht="12" customHeight="1">
      <c r="A383" s="584">
        <v>18230751</v>
      </c>
      <c r="B383" s="485" t="s">
        <v>132</v>
      </c>
      <c r="C383" s="582">
        <v>-12375488</v>
      </c>
      <c r="D383" s="582">
        <v>-12375488</v>
      </c>
      <c r="E383" s="582">
        <v>0</v>
      </c>
      <c r="F383" s="582">
        <v>0</v>
      </c>
      <c r="G383" s="582">
        <v>0</v>
      </c>
      <c r="H383" s="582">
        <v>0</v>
      </c>
      <c r="I383" s="512">
        <v>0</v>
      </c>
      <c r="J383" s="512">
        <v>0</v>
      </c>
      <c r="K383" s="488">
        <v>0</v>
      </c>
      <c r="L383" s="488">
        <v>0</v>
      </c>
      <c r="M383" s="488">
        <v>0</v>
      </c>
      <c r="N383" s="488">
        <v>0</v>
      </c>
      <c r="O383" s="488">
        <v>0</v>
      </c>
      <c r="P383" s="574">
        <f t="shared" si="118"/>
        <v>-1546936</v>
      </c>
      <c r="Q383" s="490"/>
      <c r="R383" s="490"/>
      <c r="S383" s="496" t="s">
        <v>641</v>
      </c>
      <c r="T383" s="565"/>
      <c r="U383" s="566"/>
      <c r="V383" s="566"/>
      <c r="W383" s="566">
        <f t="shared" si="123"/>
        <v>-1546936</v>
      </c>
      <c r="X383" s="566"/>
      <c r="Y383" s="566"/>
      <c r="Z383" s="583">
        <f t="shared" si="124"/>
        <v>-1546936</v>
      </c>
      <c r="AA383" s="515"/>
      <c r="AB383" s="515"/>
    </row>
    <row r="384" spans="1:28" s="16" customFormat="1" ht="12" customHeight="1">
      <c r="A384" s="584">
        <v>18230761</v>
      </c>
      <c r="B384" s="485" t="s">
        <v>133</v>
      </c>
      <c r="C384" s="582">
        <v>12375488</v>
      </c>
      <c r="D384" s="582">
        <v>12375488</v>
      </c>
      <c r="E384" s="582">
        <v>0</v>
      </c>
      <c r="F384" s="582">
        <v>0</v>
      </c>
      <c r="G384" s="582">
        <v>0</v>
      </c>
      <c r="H384" s="582">
        <v>0</v>
      </c>
      <c r="I384" s="512">
        <v>0</v>
      </c>
      <c r="J384" s="512">
        <v>0</v>
      </c>
      <c r="K384" s="488">
        <v>0</v>
      </c>
      <c r="L384" s="488">
        <v>0</v>
      </c>
      <c r="M384" s="488">
        <v>0</v>
      </c>
      <c r="N384" s="488">
        <v>0</v>
      </c>
      <c r="O384" s="488">
        <v>0</v>
      </c>
      <c r="P384" s="574">
        <f t="shared" si="118"/>
        <v>1546936</v>
      </c>
      <c r="Q384" s="490"/>
      <c r="R384" s="490"/>
      <c r="S384" s="496" t="s">
        <v>641</v>
      </c>
      <c r="T384" s="565"/>
      <c r="U384" s="566"/>
      <c r="V384" s="566"/>
      <c r="W384" s="566">
        <f t="shared" si="123"/>
        <v>1546936</v>
      </c>
      <c r="X384" s="566"/>
      <c r="Y384" s="566"/>
      <c r="Z384" s="583">
        <f t="shared" si="124"/>
        <v>1546936</v>
      </c>
      <c r="AA384" s="515"/>
      <c r="AB384" s="515"/>
    </row>
    <row r="385" spans="1:136" s="16" customFormat="1" ht="12" customHeight="1">
      <c r="A385" s="584">
        <v>18230771</v>
      </c>
      <c r="B385" s="485" t="s">
        <v>464</v>
      </c>
      <c r="C385" s="582">
        <v>15541758</v>
      </c>
      <c r="D385" s="582">
        <v>18313822</v>
      </c>
      <c r="E385" s="582">
        <v>14842949</v>
      </c>
      <c r="F385" s="582">
        <v>9464961</v>
      </c>
      <c r="G385" s="582">
        <v>1308507</v>
      </c>
      <c r="H385" s="582">
        <v>-1826934</v>
      </c>
      <c r="I385" s="512">
        <v>-2323319</v>
      </c>
      <c r="J385" s="512">
        <v>4928192</v>
      </c>
      <c r="K385" s="488">
        <v>8499761</v>
      </c>
      <c r="L385" s="488">
        <v>12521276</v>
      </c>
      <c r="M385" s="488">
        <v>7797869</v>
      </c>
      <c r="N385" s="488">
        <v>5020848</v>
      </c>
      <c r="O385" s="488">
        <v>8375330</v>
      </c>
      <c r="P385" s="574">
        <f t="shared" si="118"/>
        <v>7542206.333333333</v>
      </c>
      <c r="Q385" s="490"/>
      <c r="R385" s="490"/>
      <c r="S385" s="496" t="s">
        <v>641</v>
      </c>
      <c r="T385" s="565"/>
      <c r="U385" s="566"/>
      <c r="V385" s="566"/>
      <c r="W385" s="566">
        <f t="shared" si="123"/>
        <v>7542206.333333333</v>
      </c>
      <c r="X385" s="566"/>
      <c r="Y385" s="566"/>
      <c r="Z385" s="583">
        <f t="shared" si="124"/>
        <v>7542206.333333333</v>
      </c>
      <c r="AA385" s="515"/>
      <c r="AB385" s="515"/>
    </row>
    <row r="386" spans="1:136" s="16" customFormat="1" ht="12" customHeight="1">
      <c r="A386" s="584">
        <v>18230781</v>
      </c>
      <c r="B386" s="485" t="s">
        <v>410</v>
      </c>
      <c r="C386" s="582">
        <v>-15541758</v>
      </c>
      <c r="D386" s="582">
        <v>-18313822</v>
      </c>
      <c r="E386" s="582">
        <v>-14842949</v>
      </c>
      <c r="F386" s="582">
        <v>-9464961</v>
      </c>
      <c r="G386" s="582">
        <v>-1308507</v>
      </c>
      <c r="H386" s="582">
        <v>1826934</v>
      </c>
      <c r="I386" s="512">
        <v>2323319</v>
      </c>
      <c r="J386" s="512">
        <v>-4928192</v>
      </c>
      <c r="K386" s="488">
        <v>-8499761</v>
      </c>
      <c r="L386" s="488">
        <v>-12521276</v>
      </c>
      <c r="M386" s="488">
        <v>-7797869</v>
      </c>
      <c r="N386" s="488">
        <v>-5020848</v>
      </c>
      <c r="O386" s="488">
        <v>-8375330</v>
      </c>
      <c r="P386" s="574">
        <f t="shared" si="118"/>
        <v>-7542206.333333333</v>
      </c>
      <c r="Q386" s="490"/>
      <c r="R386" s="490"/>
      <c r="S386" s="496" t="s">
        <v>641</v>
      </c>
      <c r="T386" s="565"/>
      <c r="U386" s="566"/>
      <c r="V386" s="566"/>
      <c r="W386" s="566">
        <f t="shared" si="123"/>
        <v>-7542206.333333333</v>
      </c>
      <c r="X386" s="566"/>
      <c r="Y386" s="566"/>
      <c r="Z386" s="583">
        <f t="shared" si="124"/>
        <v>-7542206.333333333</v>
      </c>
      <c r="AA386" s="515"/>
      <c r="AB386" s="515"/>
    </row>
    <row r="387" spans="1:136" s="16" customFormat="1" ht="12" customHeight="1">
      <c r="A387" s="584">
        <v>18230791</v>
      </c>
      <c r="B387" s="485" t="s">
        <v>182</v>
      </c>
      <c r="C387" s="582">
        <v>3858376</v>
      </c>
      <c r="D387" s="582">
        <v>3858376</v>
      </c>
      <c r="E387" s="582">
        <v>3858376</v>
      </c>
      <c r="F387" s="582">
        <v>3858376</v>
      </c>
      <c r="G387" s="582">
        <v>3858376</v>
      </c>
      <c r="H387" s="582">
        <v>3858376</v>
      </c>
      <c r="I387" s="512">
        <v>3858376</v>
      </c>
      <c r="J387" s="512">
        <v>3858376</v>
      </c>
      <c r="K387" s="488">
        <v>3858376</v>
      </c>
      <c r="L387" s="488">
        <v>3858376</v>
      </c>
      <c r="M387" s="488">
        <v>3858376</v>
      </c>
      <c r="N387" s="488">
        <v>3533098</v>
      </c>
      <c r="O387" s="488">
        <v>3533098</v>
      </c>
      <c r="P387" s="574">
        <f t="shared" si="118"/>
        <v>3817716.25</v>
      </c>
      <c r="Q387" s="523"/>
      <c r="R387" s="523"/>
      <c r="S387" s="553" t="s">
        <v>641</v>
      </c>
      <c r="T387" s="565"/>
      <c r="U387" s="566"/>
      <c r="V387" s="566"/>
      <c r="W387" s="566">
        <f t="shared" si="123"/>
        <v>3817716.25</v>
      </c>
      <c r="X387" s="566"/>
      <c r="Y387" s="566"/>
      <c r="Z387" s="583">
        <f t="shared" si="124"/>
        <v>3817716.25</v>
      </c>
      <c r="AA387" s="515"/>
      <c r="AB387" s="515"/>
    </row>
    <row r="388" spans="1:136" s="16" customFormat="1" ht="12" customHeight="1">
      <c r="A388" s="584">
        <v>18230811</v>
      </c>
      <c r="B388" s="485" t="s">
        <v>901</v>
      </c>
      <c r="C388" s="582">
        <v>-671033</v>
      </c>
      <c r="D388" s="582">
        <v>-671033</v>
      </c>
      <c r="E388" s="582">
        <v>0</v>
      </c>
      <c r="F388" s="582">
        <v>0</v>
      </c>
      <c r="G388" s="582">
        <v>0</v>
      </c>
      <c r="H388" s="582">
        <v>0</v>
      </c>
      <c r="I388" s="512">
        <v>0</v>
      </c>
      <c r="J388" s="512">
        <v>0</v>
      </c>
      <c r="K388" s="488">
        <v>0</v>
      </c>
      <c r="L388" s="488">
        <v>0</v>
      </c>
      <c r="M388" s="488">
        <v>0</v>
      </c>
      <c r="N388" s="488">
        <v>0</v>
      </c>
      <c r="O388" s="488">
        <v>0</v>
      </c>
      <c r="P388" s="574">
        <f t="shared" si="118"/>
        <v>-83879.125</v>
      </c>
      <c r="Q388" s="490"/>
      <c r="R388" s="490"/>
      <c r="S388" s="496" t="s">
        <v>641</v>
      </c>
      <c r="T388" s="565"/>
      <c r="U388" s="566"/>
      <c r="V388" s="566"/>
      <c r="W388" s="566">
        <f t="shared" ref="W388:W396" si="125">P388</f>
        <v>-83879.125</v>
      </c>
      <c r="X388" s="566"/>
      <c r="Y388" s="566"/>
      <c r="Z388" s="583">
        <f t="shared" ref="Z388:Z396" si="126">W388</f>
        <v>-83879.125</v>
      </c>
      <c r="AA388" s="515"/>
      <c r="AB388" s="515"/>
    </row>
    <row r="389" spans="1:136" s="16" customFormat="1" ht="12" customHeight="1">
      <c r="A389" s="584">
        <v>18230821</v>
      </c>
      <c r="B389" s="485" t="s">
        <v>902</v>
      </c>
      <c r="C389" s="582">
        <v>671033</v>
      </c>
      <c r="D389" s="582">
        <v>671033</v>
      </c>
      <c r="E389" s="582">
        <v>0</v>
      </c>
      <c r="F389" s="582">
        <v>0</v>
      </c>
      <c r="G389" s="582">
        <v>0</v>
      </c>
      <c r="H389" s="582">
        <v>0</v>
      </c>
      <c r="I389" s="512">
        <v>0</v>
      </c>
      <c r="J389" s="512">
        <v>0</v>
      </c>
      <c r="K389" s="488">
        <v>0</v>
      </c>
      <c r="L389" s="488">
        <v>0</v>
      </c>
      <c r="M389" s="488">
        <v>0</v>
      </c>
      <c r="N389" s="488">
        <v>0</v>
      </c>
      <c r="O389" s="488">
        <v>0</v>
      </c>
      <c r="P389" s="574">
        <f t="shared" si="118"/>
        <v>83879.125</v>
      </c>
      <c r="Q389" s="490"/>
      <c r="R389" s="490"/>
      <c r="S389" s="496" t="s">
        <v>641</v>
      </c>
      <c r="T389" s="565"/>
      <c r="U389" s="566"/>
      <c r="V389" s="566"/>
      <c r="W389" s="566">
        <f t="shared" si="125"/>
        <v>83879.125</v>
      </c>
      <c r="X389" s="566"/>
      <c r="Y389" s="566"/>
      <c r="Z389" s="583">
        <f t="shared" si="126"/>
        <v>83879.125</v>
      </c>
      <c r="AA389" s="515"/>
      <c r="AB389" s="515"/>
    </row>
    <row r="390" spans="1:136" s="16" customFormat="1" ht="12" customHeight="1">
      <c r="A390" s="584">
        <v>18230831</v>
      </c>
      <c r="B390" s="485" t="s">
        <v>798</v>
      </c>
      <c r="C390" s="582">
        <v>-30212669</v>
      </c>
      <c r="D390" s="582">
        <v>-30212669</v>
      </c>
      <c r="E390" s="582">
        <v>0</v>
      </c>
      <c r="F390" s="582">
        <v>0</v>
      </c>
      <c r="G390" s="582">
        <v>0</v>
      </c>
      <c r="H390" s="582">
        <v>0</v>
      </c>
      <c r="I390" s="512">
        <v>0</v>
      </c>
      <c r="J390" s="512">
        <v>0</v>
      </c>
      <c r="K390" s="488">
        <v>0</v>
      </c>
      <c r="L390" s="488">
        <v>0</v>
      </c>
      <c r="M390" s="488">
        <v>0</v>
      </c>
      <c r="N390" s="488">
        <v>0</v>
      </c>
      <c r="O390" s="488">
        <v>0</v>
      </c>
      <c r="P390" s="574">
        <f t="shared" si="118"/>
        <v>-3776583.625</v>
      </c>
      <c r="Q390" s="490"/>
      <c r="R390" s="490"/>
      <c r="S390" s="496" t="s">
        <v>641</v>
      </c>
      <c r="T390" s="565"/>
      <c r="U390" s="566"/>
      <c r="V390" s="566"/>
      <c r="W390" s="566">
        <f t="shared" si="125"/>
        <v>-3776583.625</v>
      </c>
      <c r="X390" s="566"/>
      <c r="Y390" s="566"/>
      <c r="Z390" s="583">
        <f t="shared" si="126"/>
        <v>-3776583.625</v>
      </c>
      <c r="AA390" s="515"/>
      <c r="AB390" s="515"/>
    </row>
    <row r="391" spans="1:136" s="16" customFormat="1" ht="12" customHeight="1">
      <c r="A391" s="584">
        <v>18230841</v>
      </c>
      <c r="B391" s="485" t="s">
        <v>823</v>
      </c>
      <c r="C391" s="582">
        <v>30212669</v>
      </c>
      <c r="D391" s="582">
        <v>30212669</v>
      </c>
      <c r="E391" s="582">
        <v>0</v>
      </c>
      <c r="F391" s="582">
        <v>0</v>
      </c>
      <c r="G391" s="582">
        <v>0</v>
      </c>
      <c r="H391" s="582">
        <v>0</v>
      </c>
      <c r="I391" s="512">
        <v>0</v>
      </c>
      <c r="J391" s="512">
        <v>0</v>
      </c>
      <c r="K391" s="488">
        <v>0</v>
      </c>
      <c r="L391" s="488">
        <v>0</v>
      </c>
      <c r="M391" s="488">
        <v>0</v>
      </c>
      <c r="N391" s="488">
        <v>0</v>
      </c>
      <c r="O391" s="488">
        <v>0</v>
      </c>
      <c r="P391" s="574">
        <f t="shared" ref="P391:P423" si="127">(C391+O391+SUM(D391:N391)*2)/24</f>
        <v>3776583.625</v>
      </c>
      <c r="Q391" s="490"/>
      <c r="R391" s="490"/>
      <c r="S391" s="496" t="s">
        <v>641</v>
      </c>
      <c r="T391" s="565"/>
      <c r="U391" s="566"/>
      <c r="V391" s="566"/>
      <c r="W391" s="566">
        <f t="shared" si="125"/>
        <v>3776583.625</v>
      </c>
      <c r="X391" s="566"/>
      <c r="Y391" s="566"/>
      <c r="Z391" s="583">
        <f t="shared" si="126"/>
        <v>3776583.625</v>
      </c>
      <c r="AA391" s="515"/>
      <c r="AB391" s="515"/>
    </row>
    <row r="392" spans="1:136" s="16" customFormat="1" ht="12" customHeight="1">
      <c r="A392" s="586">
        <v>18230851</v>
      </c>
      <c r="B392" s="485" t="s">
        <v>613</v>
      </c>
      <c r="C392" s="582">
        <v>-1764924</v>
      </c>
      <c r="D392" s="582">
        <v>-1764924</v>
      </c>
      <c r="E392" s="582">
        <v>0</v>
      </c>
      <c r="F392" s="582">
        <v>0</v>
      </c>
      <c r="G392" s="582">
        <v>0</v>
      </c>
      <c r="H392" s="582">
        <v>0</v>
      </c>
      <c r="I392" s="512">
        <v>0</v>
      </c>
      <c r="J392" s="512">
        <v>0</v>
      </c>
      <c r="K392" s="488">
        <v>0</v>
      </c>
      <c r="L392" s="488">
        <v>0</v>
      </c>
      <c r="M392" s="488">
        <v>0</v>
      </c>
      <c r="N392" s="488">
        <v>0</v>
      </c>
      <c r="O392" s="488">
        <v>0</v>
      </c>
      <c r="P392" s="574">
        <f t="shared" si="127"/>
        <v>-220615.5</v>
      </c>
      <c r="Q392" s="490"/>
      <c r="R392" s="490"/>
      <c r="S392" s="496" t="s">
        <v>641</v>
      </c>
      <c r="T392" s="565"/>
      <c r="U392" s="566"/>
      <c r="V392" s="566"/>
      <c r="W392" s="566">
        <f t="shared" si="125"/>
        <v>-220615.5</v>
      </c>
      <c r="X392" s="566"/>
      <c r="Y392" s="566"/>
      <c r="Z392" s="583">
        <f t="shared" si="126"/>
        <v>-220615.5</v>
      </c>
      <c r="AA392" s="515"/>
      <c r="AB392" s="515"/>
    </row>
    <row r="393" spans="1:136" s="16" customFormat="1" ht="12" customHeight="1">
      <c r="A393" s="586">
        <v>18230861</v>
      </c>
      <c r="B393" s="485" t="s">
        <v>614</v>
      </c>
      <c r="C393" s="582">
        <v>1764924</v>
      </c>
      <c r="D393" s="582">
        <v>1764924</v>
      </c>
      <c r="E393" s="582">
        <v>0</v>
      </c>
      <c r="F393" s="582">
        <v>0</v>
      </c>
      <c r="G393" s="582">
        <v>0</v>
      </c>
      <c r="H393" s="582">
        <v>0</v>
      </c>
      <c r="I393" s="512">
        <v>0</v>
      </c>
      <c r="J393" s="512">
        <v>0</v>
      </c>
      <c r="K393" s="488">
        <v>0</v>
      </c>
      <c r="L393" s="488">
        <v>0</v>
      </c>
      <c r="M393" s="488">
        <v>0</v>
      </c>
      <c r="N393" s="488">
        <v>0</v>
      </c>
      <c r="O393" s="488">
        <v>0</v>
      </c>
      <c r="P393" s="574">
        <f t="shared" si="127"/>
        <v>220615.5</v>
      </c>
      <c r="Q393" s="490"/>
      <c r="R393" s="490"/>
      <c r="S393" s="496" t="s">
        <v>641</v>
      </c>
      <c r="T393" s="565"/>
      <c r="U393" s="566"/>
      <c r="V393" s="566"/>
      <c r="W393" s="566">
        <f t="shared" si="125"/>
        <v>220615.5</v>
      </c>
      <c r="X393" s="566"/>
      <c r="Y393" s="566"/>
      <c r="Z393" s="583">
        <f t="shared" si="126"/>
        <v>220615.5</v>
      </c>
      <c r="AA393" s="515"/>
      <c r="AB393" s="515"/>
    </row>
    <row r="394" spans="1:136" s="16" customFormat="1" ht="12" customHeight="1">
      <c r="A394" s="586">
        <v>18230871</v>
      </c>
      <c r="B394" s="485" t="s">
        <v>84</v>
      </c>
      <c r="C394" s="582">
        <v>30270096</v>
      </c>
      <c r="D394" s="582">
        <v>30270096</v>
      </c>
      <c r="E394" s="582">
        <v>0</v>
      </c>
      <c r="F394" s="582">
        <v>0</v>
      </c>
      <c r="G394" s="582">
        <v>0</v>
      </c>
      <c r="H394" s="582">
        <v>0</v>
      </c>
      <c r="I394" s="512">
        <v>0</v>
      </c>
      <c r="J394" s="512">
        <v>0</v>
      </c>
      <c r="K394" s="488">
        <v>0</v>
      </c>
      <c r="L394" s="488">
        <v>0</v>
      </c>
      <c r="M394" s="488">
        <v>0</v>
      </c>
      <c r="N394" s="488">
        <v>0</v>
      </c>
      <c r="O394" s="488">
        <v>0</v>
      </c>
      <c r="P394" s="574">
        <f t="shared" si="127"/>
        <v>3783762</v>
      </c>
      <c r="Q394" s="490"/>
      <c r="R394" s="490"/>
      <c r="S394" s="496" t="s">
        <v>641</v>
      </c>
      <c r="T394" s="565"/>
      <c r="U394" s="566"/>
      <c r="V394" s="566"/>
      <c r="W394" s="566">
        <f t="shared" si="125"/>
        <v>3783762</v>
      </c>
      <c r="X394" s="566"/>
      <c r="Y394" s="566"/>
      <c r="Z394" s="583">
        <f t="shared" si="126"/>
        <v>3783762</v>
      </c>
      <c r="AA394" s="515"/>
      <c r="AB394" s="515"/>
    </row>
    <row r="395" spans="1:136" s="16" customFormat="1" ht="12" customHeight="1">
      <c r="A395" s="586">
        <v>18230881</v>
      </c>
      <c r="B395" s="485" t="s">
        <v>85</v>
      </c>
      <c r="C395" s="582">
        <v>-30270096</v>
      </c>
      <c r="D395" s="582">
        <v>-30270096</v>
      </c>
      <c r="E395" s="582">
        <v>0</v>
      </c>
      <c r="F395" s="582">
        <v>0</v>
      </c>
      <c r="G395" s="582">
        <v>0</v>
      </c>
      <c r="H395" s="582">
        <v>0</v>
      </c>
      <c r="I395" s="512">
        <v>0</v>
      </c>
      <c r="J395" s="512">
        <v>0</v>
      </c>
      <c r="K395" s="488">
        <v>0</v>
      </c>
      <c r="L395" s="488">
        <v>0</v>
      </c>
      <c r="M395" s="488">
        <v>0</v>
      </c>
      <c r="N395" s="488">
        <v>0</v>
      </c>
      <c r="O395" s="488">
        <v>0</v>
      </c>
      <c r="P395" s="574">
        <f t="shared" si="127"/>
        <v>-3783762</v>
      </c>
      <c r="Q395" s="490"/>
      <c r="R395" s="490"/>
      <c r="S395" s="496" t="s">
        <v>641</v>
      </c>
      <c r="T395" s="565"/>
      <c r="U395" s="566"/>
      <c r="V395" s="566"/>
      <c r="W395" s="566">
        <f t="shared" si="125"/>
        <v>-3783762</v>
      </c>
      <c r="X395" s="566"/>
      <c r="Y395" s="566"/>
      <c r="Z395" s="583">
        <f t="shared" si="126"/>
        <v>-3783762</v>
      </c>
      <c r="AA395" s="515"/>
      <c r="AB395" s="515"/>
    </row>
    <row r="396" spans="1:136" s="16" customFormat="1" ht="12" customHeight="1">
      <c r="A396" s="586">
        <v>18230891</v>
      </c>
      <c r="B396" s="485" t="s">
        <v>481</v>
      </c>
      <c r="C396" s="582">
        <v>36163528</v>
      </c>
      <c r="D396" s="582">
        <v>36163528</v>
      </c>
      <c r="E396" s="582">
        <v>0</v>
      </c>
      <c r="F396" s="582">
        <v>0</v>
      </c>
      <c r="G396" s="582">
        <v>0</v>
      </c>
      <c r="H396" s="582">
        <v>0</v>
      </c>
      <c r="I396" s="512">
        <v>0</v>
      </c>
      <c r="J396" s="512">
        <v>0</v>
      </c>
      <c r="K396" s="488">
        <v>0</v>
      </c>
      <c r="L396" s="488">
        <v>0</v>
      </c>
      <c r="M396" s="488">
        <v>0</v>
      </c>
      <c r="N396" s="488">
        <v>0</v>
      </c>
      <c r="O396" s="488">
        <v>0</v>
      </c>
      <c r="P396" s="574">
        <f t="shared" si="127"/>
        <v>4520441</v>
      </c>
      <c r="Q396" s="490"/>
      <c r="R396" s="490"/>
      <c r="S396" s="496" t="s">
        <v>641</v>
      </c>
      <c r="T396" s="569"/>
      <c r="U396" s="517"/>
      <c r="V396" s="517"/>
      <c r="W396" s="566">
        <f t="shared" si="125"/>
        <v>4520441</v>
      </c>
      <c r="X396" s="566"/>
      <c r="Y396" s="566"/>
      <c r="Z396" s="583">
        <f t="shared" si="126"/>
        <v>4520441</v>
      </c>
      <c r="AA396" s="516"/>
      <c r="AB396" s="516"/>
      <c r="AC396" s="486"/>
      <c r="AD396" s="486"/>
      <c r="AE396" s="486"/>
      <c r="AF396" s="486"/>
      <c r="AG396" s="486"/>
      <c r="AH396" s="486"/>
      <c r="AI396" s="486"/>
      <c r="AJ396" s="486"/>
      <c r="AK396" s="486"/>
      <c r="AL396" s="486"/>
      <c r="AM396" s="486"/>
      <c r="AN396" s="486"/>
      <c r="AO396" s="486"/>
      <c r="AP396" s="486"/>
      <c r="AQ396" s="486"/>
      <c r="AR396" s="486"/>
      <c r="AS396" s="486"/>
      <c r="AT396" s="486"/>
      <c r="AU396" s="486"/>
      <c r="AV396" s="486"/>
      <c r="AW396" s="486"/>
      <c r="AX396" s="486"/>
      <c r="AY396" s="486"/>
      <c r="AZ396" s="486"/>
      <c r="BA396" s="486"/>
      <c r="BB396" s="486"/>
      <c r="BC396" s="486"/>
      <c r="BD396" s="486"/>
      <c r="BE396" s="486"/>
      <c r="BF396" s="486"/>
      <c r="BG396" s="486"/>
      <c r="BH396" s="486"/>
      <c r="BI396" s="486"/>
      <c r="BJ396" s="486"/>
      <c r="BK396" s="486"/>
      <c r="BL396" s="486"/>
      <c r="BM396" s="486"/>
      <c r="BN396" s="486"/>
      <c r="BO396" s="486"/>
      <c r="BP396" s="486"/>
      <c r="BQ396" s="486"/>
      <c r="BR396" s="486"/>
      <c r="BS396" s="486"/>
      <c r="BT396" s="486"/>
      <c r="BU396" s="486"/>
      <c r="BV396" s="486"/>
      <c r="BW396" s="486"/>
      <c r="BX396" s="486"/>
      <c r="BY396" s="486"/>
      <c r="BZ396" s="486"/>
      <c r="CA396" s="486"/>
      <c r="CB396" s="486"/>
      <c r="CC396" s="486"/>
      <c r="CD396" s="486"/>
      <c r="CE396" s="486"/>
      <c r="CF396" s="486"/>
      <c r="CG396" s="486"/>
      <c r="CH396" s="486"/>
      <c r="CI396" s="486"/>
      <c r="CJ396" s="486"/>
      <c r="CK396" s="486"/>
      <c r="CL396" s="486"/>
      <c r="CM396" s="486"/>
      <c r="CN396" s="486"/>
      <c r="CO396" s="486"/>
      <c r="CP396" s="486"/>
      <c r="CQ396" s="486"/>
      <c r="CR396" s="486"/>
      <c r="CS396" s="486"/>
      <c r="CT396" s="486"/>
      <c r="CU396" s="486"/>
      <c r="CV396" s="486"/>
      <c r="CW396" s="486"/>
      <c r="CX396" s="486"/>
      <c r="CY396" s="486"/>
      <c r="CZ396" s="486"/>
      <c r="DA396" s="486"/>
      <c r="DB396" s="486"/>
      <c r="DC396" s="486"/>
      <c r="DD396" s="486"/>
      <c r="DE396" s="486"/>
      <c r="DF396" s="486"/>
      <c r="DG396" s="486"/>
      <c r="DH396" s="486"/>
      <c r="DI396" s="486"/>
      <c r="DJ396" s="486"/>
      <c r="DK396" s="486"/>
      <c r="DL396" s="486"/>
      <c r="DM396" s="486"/>
      <c r="DN396" s="486"/>
      <c r="DO396" s="486"/>
      <c r="DP396" s="486"/>
      <c r="DQ396" s="486"/>
      <c r="DR396" s="486"/>
      <c r="DS396" s="486"/>
      <c r="DT396" s="486"/>
      <c r="DU396" s="486"/>
      <c r="DV396" s="486"/>
      <c r="DW396" s="486"/>
      <c r="DX396" s="486"/>
      <c r="DY396" s="486"/>
      <c r="DZ396" s="486"/>
      <c r="EA396" s="486"/>
      <c r="EB396" s="486"/>
      <c r="EC396" s="486"/>
      <c r="ED396" s="486"/>
      <c r="EE396" s="486"/>
      <c r="EF396" s="486"/>
    </row>
    <row r="397" spans="1:136" s="16" customFormat="1" ht="12" customHeight="1">
      <c r="A397" s="584">
        <v>18230971</v>
      </c>
      <c r="B397" s="485" t="s">
        <v>115</v>
      </c>
      <c r="C397" s="582">
        <v>2749643.08</v>
      </c>
      <c r="D397" s="582">
        <v>2749643.08</v>
      </c>
      <c r="E397" s="582">
        <v>2749643.08</v>
      </c>
      <c r="F397" s="582">
        <v>2749643.08</v>
      </c>
      <c r="G397" s="582">
        <v>2749643.08</v>
      </c>
      <c r="H397" s="582">
        <v>2749643.08</v>
      </c>
      <c r="I397" s="512">
        <v>2749643.08</v>
      </c>
      <c r="J397" s="512">
        <v>2749643.08</v>
      </c>
      <c r="K397" s="488">
        <v>2749643.08</v>
      </c>
      <c r="L397" s="488">
        <v>2749643.08</v>
      </c>
      <c r="M397" s="488">
        <v>2749643.08</v>
      </c>
      <c r="N397" s="488">
        <v>2749643.08</v>
      </c>
      <c r="O397" s="488">
        <v>2749643.08</v>
      </c>
      <c r="P397" s="574">
        <f t="shared" si="127"/>
        <v>2749643.0799999996</v>
      </c>
      <c r="Q397" s="490" t="s">
        <v>610</v>
      </c>
      <c r="R397" s="490"/>
      <c r="S397" s="496">
        <v>23</v>
      </c>
      <c r="T397" s="565"/>
      <c r="U397" s="566"/>
      <c r="V397" s="566"/>
      <c r="W397" s="566">
        <f>P397</f>
        <v>2749643.0799999996</v>
      </c>
      <c r="X397" s="566">
        <f>W397</f>
        <v>2749643.0799999996</v>
      </c>
      <c r="Y397" s="566"/>
      <c r="Z397" s="583"/>
      <c r="AA397" s="515"/>
      <c r="AB397" s="515"/>
    </row>
    <row r="398" spans="1:136" s="16" customFormat="1" ht="12" customHeight="1">
      <c r="A398" s="586">
        <v>18230981</v>
      </c>
      <c r="B398" s="485" t="s">
        <v>482</v>
      </c>
      <c r="C398" s="582">
        <v>-36163528</v>
      </c>
      <c r="D398" s="582">
        <v>-36163528</v>
      </c>
      <c r="E398" s="582">
        <v>0</v>
      </c>
      <c r="F398" s="582">
        <v>0</v>
      </c>
      <c r="G398" s="582">
        <v>0</v>
      </c>
      <c r="H398" s="582">
        <v>0</v>
      </c>
      <c r="I398" s="512">
        <v>0</v>
      </c>
      <c r="J398" s="512">
        <v>0</v>
      </c>
      <c r="K398" s="488">
        <v>0</v>
      </c>
      <c r="L398" s="488">
        <v>0</v>
      </c>
      <c r="M398" s="488">
        <v>0</v>
      </c>
      <c r="N398" s="488">
        <v>0</v>
      </c>
      <c r="O398" s="488">
        <v>0</v>
      </c>
      <c r="P398" s="574">
        <f t="shared" si="127"/>
        <v>-4520441</v>
      </c>
      <c r="Q398" s="490"/>
      <c r="R398" s="490"/>
      <c r="S398" s="496" t="s">
        <v>641</v>
      </c>
      <c r="T398" s="569"/>
      <c r="U398" s="517"/>
      <c r="V398" s="517"/>
      <c r="W398" s="566">
        <f t="shared" ref="W398" si="128">P398</f>
        <v>-4520441</v>
      </c>
      <c r="X398" s="566"/>
      <c r="Y398" s="566"/>
      <c r="Z398" s="583">
        <f t="shared" ref="Z398" si="129">W398</f>
        <v>-4520441</v>
      </c>
      <c r="AA398" s="516"/>
      <c r="AB398" s="516"/>
      <c r="AC398" s="486"/>
      <c r="AD398" s="486"/>
      <c r="AE398" s="486"/>
      <c r="AF398" s="486"/>
      <c r="AG398" s="486"/>
      <c r="AH398" s="486"/>
      <c r="AI398" s="486"/>
      <c r="AJ398" s="486"/>
      <c r="AK398" s="486"/>
      <c r="AL398" s="486"/>
      <c r="AM398" s="486"/>
      <c r="AN398" s="486"/>
      <c r="AO398" s="486"/>
      <c r="AP398" s="486"/>
      <c r="AQ398" s="486"/>
      <c r="AR398" s="486"/>
      <c r="AS398" s="486"/>
      <c r="AT398" s="486"/>
      <c r="AU398" s="486"/>
      <c r="AV398" s="486"/>
      <c r="AW398" s="486"/>
      <c r="AX398" s="486"/>
      <c r="AY398" s="486"/>
      <c r="AZ398" s="486"/>
      <c r="BA398" s="486"/>
      <c r="BB398" s="486"/>
      <c r="BC398" s="486"/>
      <c r="BD398" s="486"/>
      <c r="BE398" s="486"/>
      <c r="BF398" s="486"/>
      <c r="BG398" s="486"/>
      <c r="BH398" s="486"/>
      <c r="BI398" s="486"/>
      <c r="BJ398" s="486"/>
      <c r="BK398" s="486"/>
      <c r="BL398" s="486"/>
      <c r="BM398" s="486"/>
      <c r="BN398" s="486"/>
      <c r="BO398" s="486"/>
      <c r="BP398" s="486"/>
      <c r="BQ398" s="486"/>
      <c r="BR398" s="486"/>
      <c r="BS398" s="486"/>
      <c r="BT398" s="486"/>
      <c r="BU398" s="486"/>
      <c r="BV398" s="486"/>
      <c r="BW398" s="486"/>
      <c r="BX398" s="486"/>
      <c r="BY398" s="486"/>
      <c r="BZ398" s="486"/>
      <c r="CA398" s="486"/>
      <c r="CB398" s="486"/>
      <c r="CC398" s="486"/>
      <c r="CD398" s="486"/>
      <c r="CE398" s="486"/>
      <c r="CF398" s="486"/>
      <c r="CG398" s="486"/>
      <c r="CH398" s="486"/>
      <c r="CI398" s="486"/>
      <c r="CJ398" s="486"/>
      <c r="CK398" s="486"/>
      <c r="CL398" s="486"/>
      <c r="CM398" s="486"/>
      <c r="CN398" s="486"/>
      <c r="CO398" s="486"/>
      <c r="CP398" s="486"/>
      <c r="CQ398" s="486"/>
      <c r="CR398" s="486"/>
      <c r="CS398" s="486"/>
      <c r="CT398" s="486"/>
      <c r="CU398" s="486"/>
      <c r="CV398" s="486"/>
      <c r="CW398" s="486"/>
      <c r="CX398" s="486"/>
      <c r="CY398" s="486"/>
      <c r="CZ398" s="486"/>
      <c r="DA398" s="486"/>
      <c r="DB398" s="486"/>
      <c r="DC398" s="486"/>
      <c r="DD398" s="486"/>
      <c r="DE398" s="486"/>
      <c r="DF398" s="486"/>
      <c r="DG398" s="486"/>
      <c r="DH398" s="486"/>
      <c r="DI398" s="486"/>
      <c r="DJ398" s="486"/>
      <c r="DK398" s="486"/>
      <c r="DL398" s="486"/>
      <c r="DM398" s="486"/>
      <c r="DN398" s="486"/>
      <c r="DO398" s="486"/>
      <c r="DP398" s="486"/>
      <c r="DQ398" s="486"/>
      <c r="DR398" s="486"/>
      <c r="DS398" s="486"/>
      <c r="DT398" s="486"/>
      <c r="DU398" s="486"/>
      <c r="DV398" s="486"/>
      <c r="DW398" s="486"/>
      <c r="DX398" s="486"/>
      <c r="DY398" s="486"/>
      <c r="DZ398" s="486"/>
      <c r="EA398" s="486"/>
      <c r="EB398" s="486"/>
      <c r="EC398" s="486"/>
      <c r="ED398" s="486"/>
      <c r="EE398" s="486"/>
      <c r="EF398" s="486"/>
    </row>
    <row r="399" spans="1:136" s="16" customFormat="1" ht="12" customHeight="1">
      <c r="A399" s="584">
        <v>18231051</v>
      </c>
      <c r="B399" s="485" t="s">
        <v>1208</v>
      </c>
      <c r="C399" s="582">
        <v>-34827817</v>
      </c>
      <c r="D399" s="582">
        <v>-34827817</v>
      </c>
      <c r="E399" s="582">
        <v>-34827817</v>
      </c>
      <c r="F399" s="582">
        <v>-34827817</v>
      </c>
      <c r="G399" s="582">
        <v>-34827817</v>
      </c>
      <c r="H399" s="582">
        <v>-34827817</v>
      </c>
      <c r="I399" s="512">
        <v>-34827817</v>
      </c>
      <c r="J399" s="512">
        <v>-34827817</v>
      </c>
      <c r="K399" s="488">
        <v>-34827817</v>
      </c>
      <c r="L399" s="488">
        <v>-34827817</v>
      </c>
      <c r="M399" s="488">
        <v>-34827817</v>
      </c>
      <c r="N399" s="488">
        <v>-34827817</v>
      </c>
      <c r="O399" s="488">
        <v>-34827817</v>
      </c>
      <c r="P399" s="574">
        <f t="shared" si="127"/>
        <v>-34827817</v>
      </c>
      <c r="Q399" s="490"/>
      <c r="R399" s="490"/>
      <c r="S399" s="496" t="s">
        <v>641</v>
      </c>
      <c r="T399" s="569"/>
      <c r="U399" s="517"/>
      <c r="V399" s="517"/>
      <c r="W399" s="566">
        <f t="shared" ref="W399:W400" si="130">P399</f>
        <v>-34827817</v>
      </c>
      <c r="X399" s="566"/>
      <c r="Y399" s="566"/>
      <c r="Z399" s="583">
        <f t="shared" ref="Z399:Z400" si="131">W399</f>
        <v>-34827817</v>
      </c>
      <c r="AA399" s="516"/>
      <c r="AB399" s="516"/>
      <c r="AC399" s="486"/>
      <c r="AD399" s="486"/>
      <c r="AE399" s="486"/>
      <c r="AF399" s="486"/>
      <c r="AG399" s="486"/>
      <c r="AH399" s="486"/>
      <c r="AI399" s="486"/>
      <c r="AJ399" s="486"/>
      <c r="AK399" s="486"/>
      <c r="AL399" s="486"/>
      <c r="AM399" s="486"/>
      <c r="AN399" s="486"/>
      <c r="AO399" s="486"/>
      <c r="AP399" s="486"/>
      <c r="AQ399" s="486"/>
      <c r="AR399" s="486"/>
      <c r="AS399" s="486"/>
      <c r="AT399" s="486"/>
      <c r="AU399" s="486"/>
      <c r="AV399" s="486"/>
      <c r="AW399" s="486"/>
      <c r="AX399" s="486"/>
      <c r="AY399" s="486"/>
      <c r="AZ399" s="486"/>
      <c r="BA399" s="486"/>
      <c r="BB399" s="486"/>
      <c r="BC399" s="486"/>
      <c r="BD399" s="486"/>
      <c r="BE399" s="486"/>
      <c r="BF399" s="486"/>
      <c r="BG399" s="486"/>
      <c r="BH399" s="486"/>
      <c r="BI399" s="486"/>
      <c r="BJ399" s="486"/>
      <c r="BK399" s="486"/>
      <c r="BL399" s="486"/>
      <c r="BM399" s="486"/>
      <c r="BN399" s="486"/>
      <c r="BO399" s="486"/>
      <c r="BP399" s="486"/>
      <c r="BQ399" s="486"/>
      <c r="BR399" s="486"/>
      <c r="BS399" s="486"/>
      <c r="BT399" s="486"/>
      <c r="BU399" s="486"/>
      <c r="BV399" s="486"/>
      <c r="BW399" s="486"/>
      <c r="BX399" s="486"/>
      <c r="BY399" s="486"/>
      <c r="BZ399" s="486"/>
      <c r="CA399" s="486"/>
      <c r="CB399" s="486"/>
      <c r="CC399" s="486"/>
      <c r="CD399" s="486"/>
      <c r="CE399" s="486"/>
      <c r="CF399" s="486"/>
      <c r="CG399" s="486"/>
      <c r="CH399" s="486"/>
      <c r="CI399" s="486"/>
      <c r="CJ399" s="486"/>
      <c r="CK399" s="486"/>
      <c r="CL399" s="486"/>
      <c r="CM399" s="486"/>
      <c r="CN399" s="486"/>
      <c r="CO399" s="486"/>
      <c r="CP399" s="486"/>
      <c r="CQ399" s="486"/>
      <c r="CR399" s="486"/>
      <c r="CS399" s="486"/>
      <c r="CT399" s="486"/>
      <c r="CU399" s="486"/>
      <c r="CV399" s="486"/>
      <c r="CW399" s="486"/>
      <c r="CX399" s="486"/>
      <c r="CY399" s="486"/>
      <c r="CZ399" s="486"/>
      <c r="DA399" s="486"/>
      <c r="DB399" s="486"/>
      <c r="DC399" s="486"/>
      <c r="DD399" s="486"/>
      <c r="DE399" s="486"/>
      <c r="DF399" s="486"/>
      <c r="DG399" s="486"/>
      <c r="DH399" s="486"/>
      <c r="DI399" s="486"/>
      <c r="DJ399" s="486"/>
      <c r="DK399" s="486"/>
      <c r="DL399" s="486"/>
      <c r="DM399" s="486"/>
      <c r="DN399" s="486"/>
      <c r="DO399" s="486"/>
      <c r="DP399" s="486"/>
      <c r="DQ399" s="486"/>
      <c r="DR399" s="486"/>
      <c r="DS399" s="486"/>
      <c r="DT399" s="486"/>
      <c r="DU399" s="486"/>
      <c r="DV399" s="486"/>
      <c r="DW399" s="486"/>
      <c r="DX399" s="486"/>
      <c r="DY399" s="486"/>
      <c r="DZ399" s="486"/>
      <c r="EA399" s="486"/>
      <c r="EB399" s="486"/>
      <c r="EC399" s="486"/>
      <c r="ED399" s="486"/>
      <c r="EE399" s="486"/>
      <c r="EF399" s="486"/>
    </row>
    <row r="400" spans="1:136" s="16" customFormat="1" ht="12" customHeight="1">
      <c r="A400" s="584">
        <v>18231061</v>
      </c>
      <c r="B400" s="485" t="s">
        <v>1209</v>
      </c>
      <c r="C400" s="582">
        <v>34827817</v>
      </c>
      <c r="D400" s="582">
        <v>34827817</v>
      </c>
      <c r="E400" s="582">
        <v>34827817</v>
      </c>
      <c r="F400" s="582">
        <v>34827817</v>
      </c>
      <c r="G400" s="582">
        <v>34827817</v>
      </c>
      <c r="H400" s="582">
        <v>34827817</v>
      </c>
      <c r="I400" s="512">
        <v>34827817</v>
      </c>
      <c r="J400" s="512">
        <v>34827817</v>
      </c>
      <c r="K400" s="488">
        <v>34827817</v>
      </c>
      <c r="L400" s="488">
        <v>34827817</v>
      </c>
      <c r="M400" s="488">
        <v>34827817</v>
      </c>
      <c r="N400" s="488">
        <v>34827817</v>
      </c>
      <c r="O400" s="488">
        <v>34827817</v>
      </c>
      <c r="P400" s="574">
        <f t="shared" si="127"/>
        <v>34827817</v>
      </c>
      <c r="Q400" s="490"/>
      <c r="R400" s="490"/>
      <c r="S400" s="496" t="s">
        <v>641</v>
      </c>
      <c r="T400" s="569"/>
      <c r="U400" s="517"/>
      <c r="V400" s="517"/>
      <c r="W400" s="566">
        <f t="shared" si="130"/>
        <v>34827817</v>
      </c>
      <c r="X400" s="566"/>
      <c r="Y400" s="566"/>
      <c r="Z400" s="583">
        <f t="shared" si="131"/>
        <v>34827817</v>
      </c>
      <c r="AA400" s="516"/>
      <c r="AB400" s="516"/>
      <c r="AC400" s="486"/>
      <c r="AD400" s="486"/>
      <c r="AE400" s="486"/>
      <c r="AF400" s="486"/>
      <c r="AG400" s="486"/>
      <c r="AH400" s="486"/>
      <c r="AI400" s="486"/>
      <c r="AJ400" s="486"/>
      <c r="AK400" s="486"/>
      <c r="AL400" s="486"/>
      <c r="AM400" s="486"/>
      <c r="AN400" s="486"/>
      <c r="AO400" s="486"/>
      <c r="AP400" s="486"/>
      <c r="AQ400" s="486"/>
      <c r="AR400" s="486"/>
      <c r="AS400" s="486"/>
      <c r="AT400" s="486"/>
      <c r="AU400" s="486"/>
      <c r="AV400" s="486"/>
      <c r="AW400" s="486"/>
      <c r="AX400" s="486"/>
      <c r="AY400" s="486"/>
      <c r="AZ400" s="486"/>
      <c r="BA400" s="486"/>
      <c r="BB400" s="486"/>
      <c r="BC400" s="486"/>
      <c r="BD400" s="486"/>
      <c r="BE400" s="486"/>
      <c r="BF400" s="486"/>
      <c r="BG400" s="486"/>
      <c r="BH400" s="486"/>
      <c r="BI400" s="486"/>
      <c r="BJ400" s="486"/>
      <c r="BK400" s="486"/>
      <c r="BL400" s="486"/>
      <c r="BM400" s="486"/>
      <c r="BN400" s="486"/>
      <c r="BO400" s="486"/>
      <c r="BP400" s="486"/>
      <c r="BQ400" s="486"/>
      <c r="BR400" s="486"/>
      <c r="BS400" s="486"/>
      <c r="BT400" s="486"/>
      <c r="BU400" s="486"/>
      <c r="BV400" s="486"/>
      <c r="BW400" s="486"/>
      <c r="BX400" s="486"/>
      <c r="BY400" s="486"/>
      <c r="BZ400" s="486"/>
      <c r="CA400" s="486"/>
      <c r="CB400" s="486"/>
      <c r="CC400" s="486"/>
      <c r="CD400" s="486"/>
      <c r="CE400" s="486"/>
      <c r="CF400" s="486"/>
      <c r="CG400" s="486"/>
      <c r="CH400" s="486"/>
      <c r="CI400" s="486"/>
      <c r="CJ400" s="486"/>
      <c r="CK400" s="486"/>
      <c r="CL400" s="486"/>
      <c r="CM400" s="486"/>
      <c r="CN400" s="486"/>
      <c r="CO400" s="486"/>
      <c r="CP400" s="486"/>
      <c r="CQ400" s="486"/>
      <c r="CR400" s="486"/>
      <c r="CS400" s="486"/>
      <c r="CT400" s="486"/>
      <c r="CU400" s="486"/>
      <c r="CV400" s="486"/>
      <c r="CW400" s="486"/>
      <c r="CX400" s="486"/>
      <c r="CY400" s="486"/>
      <c r="CZ400" s="486"/>
      <c r="DA400" s="486"/>
      <c r="DB400" s="486"/>
      <c r="DC400" s="486"/>
      <c r="DD400" s="486"/>
      <c r="DE400" s="486"/>
      <c r="DF400" s="486"/>
      <c r="DG400" s="486"/>
      <c r="DH400" s="486"/>
      <c r="DI400" s="486"/>
      <c r="DJ400" s="486"/>
      <c r="DK400" s="486"/>
      <c r="DL400" s="486"/>
      <c r="DM400" s="486"/>
      <c r="DN400" s="486"/>
      <c r="DO400" s="486"/>
      <c r="DP400" s="486"/>
      <c r="DQ400" s="486"/>
      <c r="DR400" s="486"/>
      <c r="DS400" s="486"/>
      <c r="DT400" s="486"/>
      <c r="DU400" s="486"/>
      <c r="DV400" s="486"/>
      <c r="DW400" s="486"/>
      <c r="DX400" s="486"/>
      <c r="DY400" s="486"/>
      <c r="DZ400" s="486"/>
      <c r="EA400" s="486"/>
      <c r="EB400" s="486"/>
      <c r="EC400" s="486"/>
      <c r="ED400" s="486"/>
      <c r="EE400" s="486"/>
      <c r="EF400" s="486"/>
    </row>
    <row r="401" spans="1:136" s="16" customFormat="1" ht="12" customHeight="1">
      <c r="A401" s="584">
        <v>18231081</v>
      </c>
      <c r="B401" s="485" t="s">
        <v>1354</v>
      </c>
      <c r="C401" s="582">
        <v>-25644564</v>
      </c>
      <c r="D401" s="582">
        <v>-25644564</v>
      </c>
      <c r="E401" s="582">
        <v>-25644564</v>
      </c>
      <c r="F401" s="582">
        <v>-25644564</v>
      </c>
      <c r="G401" s="582">
        <v>-25644564</v>
      </c>
      <c r="H401" s="582">
        <v>-25644564</v>
      </c>
      <c r="I401" s="512">
        <v>-25644564</v>
      </c>
      <c r="J401" s="512">
        <v>-25644564</v>
      </c>
      <c r="K401" s="488">
        <v>-25644564</v>
      </c>
      <c r="L401" s="488">
        <v>-25644564</v>
      </c>
      <c r="M401" s="488">
        <v>-25644564</v>
      </c>
      <c r="N401" s="488">
        <v>-25644564</v>
      </c>
      <c r="O401" s="488">
        <v>-25644564</v>
      </c>
      <c r="P401" s="574">
        <f t="shared" si="127"/>
        <v>-25644564</v>
      </c>
      <c r="Q401" s="490"/>
      <c r="R401" s="490"/>
      <c r="S401" s="496" t="s">
        <v>641</v>
      </c>
      <c r="T401" s="569"/>
      <c r="U401" s="517"/>
      <c r="V401" s="517"/>
      <c r="W401" s="566">
        <f t="shared" ref="W401:W411" si="132">P401</f>
        <v>-25644564</v>
      </c>
      <c r="X401" s="566"/>
      <c r="Y401" s="566"/>
      <c r="Z401" s="583">
        <f t="shared" ref="Z401:Z411" si="133">W401</f>
        <v>-25644564</v>
      </c>
      <c r="AA401" s="516"/>
      <c r="AB401" s="516"/>
      <c r="AC401" s="486"/>
      <c r="AD401" s="486"/>
      <c r="AE401" s="486"/>
      <c r="AF401" s="486"/>
      <c r="AG401" s="486"/>
      <c r="AH401" s="486"/>
      <c r="AI401" s="486"/>
      <c r="AJ401" s="486"/>
      <c r="AK401" s="486"/>
      <c r="AL401" s="486"/>
      <c r="AM401" s="486"/>
      <c r="AN401" s="486"/>
      <c r="AO401" s="486"/>
      <c r="AP401" s="486"/>
      <c r="AQ401" s="486"/>
      <c r="AR401" s="486"/>
      <c r="AS401" s="486"/>
      <c r="AT401" s="486"/>
      <c r="AU401" s="486"/>
      <c r="AV401" s="486"/>
      <c r="AW401" s="486"/>
      <c r="AX401" s="486"/>
      <c r="AY401" s="486"/>
      <c r="AZ401" s="486"/>
      <c r="BA401" s="486"/>
      <c r="BB401" s="486"/>
      <c r="BC401" s="486"/>
      <c r="BD401" s="486"/>
      <c r="BE401" s="486"/>
      <c r="BF401" s="486"/>
      <c r="BG401" s="486"/>
      <c r="BH401" s="486"/>
      <c r="BI401" s="486"/>
      <c r="BJ401" s="486"/>
      <c r="BK401" s="486"/>
      <c r="BL401" s="486"/>
      <c r="BM401" s="486"/>
      <c r="BN401" s="486"/>
      <c r="BO401" s="486"/>
      <c r="BP401" s="486"/>
      <c r="BQ401" s="486"/>
      <c r="BR401" s="486"/>
      <c r="BS401" s="486"/>
      <c r="BT401" s="486"/>
      <c r="BU401" s="486"/>
      <c r="BV401" s="486"/>
      <c r="BW401" s="486"/>
      <c r="BX401" s="486"/>
      <c r="BY401" s="486"/>
      <c r="BZ401" s="486"/>
      <c r="CA401" s="486"/>
      <c r="CB401" s="486"/>
      <c r="CC401" s="486"/>
      <c r="CD401" s="486"/>
      <c r="CE401" s="486"/>
      <c r="CF401" s="486"/>
      <c r="CG401" s="486"/>
      <c r="CH401" s="486"/>
      <c r="CI401" s="486"/>
      <c r="CJ401" s="486"/>
      <c r="CK401" s="486"/>
      <c r="CL401" s="486"/>
      <c r="CM401" s="486"/>
      <c r="CN401" s="486"/>
      <c r="CO401" s="486"/>
      <c r="CP401" s="486"/>
      <c r="CQ401" s="486"/>
      <c r="CR401" s="486"/>
      <c r="CS401" s="486"/>
      <c r="CT401" s="486"/>
      <c r="CU401" s="486"/>
      <c r="CV401" s="486"/>
      <c r="CW401" s="486"/>
      <c r="CX401" s="486"/>
      <c r="CY401" s="486"/>
      <c r="CZ401" s="486"/>
      <c r="DA401" s="486"/>
      <c r="DB401" s="486"/>
      <c r="DC401" s="486"/>
      <c r="DD401" s="486"/>
      <c r="DE401" s="486"/>
      <c r="DF401" s="486"/>
      <c r="DG401" s="486"/>
      <c r="DH401" s="486"/>
      <c r="DI401" s="486"/>
      <c r="DJ401" s="486"/>
      <c r="DK401" s="486"/>
      <c r="DL401" s="486"/>
      <c r="DM401" s="486"/>
      <c r="DN401" s="486"/>
      <c r="DO401" s="486"/>
      <c r="DP401" s="486"/>
      <c r="DQ401" s="486"/>
      <c r="DR401" s="486"/>
      <c r="DS401" s="486"/>
      <c r="DT401" s="486"/>
      <c r="DU401" s="486"/>
      <c r="DV401" s="486"/>
      <c r="DW401" s="486"/>
      <c r="DX401" s="486"/>
      <c r="DY401" s="486"/>
      <c r="DZ401" s="486"/>
      <c r="EA401" s="486"/>
      <c r="EB401" s="486"/>
      <c r="EC401" s="486"/>
      <c r="ED401" s="486"/>
      <c r="EE401" s="486"/>
      <c r="EF401" s="486"/>
    </row>
    <row r="402" spans="1:136" s="16" customFormat="1" ht="12" customHeight="1">
      <c r="A402" s="584">
        <v>18231091</v>
      </c>
      <c r="B402" s="485" t="s">
        <v>1355</v>
      </c>
      <c r="C402" s="582">
        <v>25644564</v>
      </c>
      <c r="D402" s="582">
        <v>25644564</v>
      </c>
      <c r="E402" s="582">
        <v>25644564</v>
      </c>
      <c r="F402" s="582">
        <v>25644564</v>
      </c>
      <c r="G402" s="582">
        <v>25644564</v>
      </c>
      <c r="H402" s="582">
        <v>25644564</v>
      </c>
      <c r="I402" s="512">
        <v>25644564</v>
      </c>
      <c r="J402" s="512">
        <v>25644564</v>
      </c>
      <c r="K402" s="488">
        <v>25644564</v>
      </c>
      <c r="L402" s="488">
        <v>25644564</v>
      </c>
      <c r="M402" s="488">
        <v>25644564</v>
      </c>
      <c r="N402" s="488">
        <v>25644564</v>
      </c>
      <c r="O402" s="488">
        <v>25644564</v>
      </c>
      <c r="P402" s="574">
        <f t="shared" si="127"/>
        <v>25644564</v>
      </c>
      <c r="Q402" s="490"/>
      <c r="R402" s="490"/>
      <c r="S402" s="496" t="s">
        <v>641</v>
      </c>
      <c r="T402" s="569"/>
      <c r="U402" s="517"/>
      <c r="V402" s="517"/>
      <c r="W402" s="566">
        <f t="shared" si="132"/>
        <v>25644564</v>
      </c>
      <c r="X402" s="566"/>
      <c r="Y402" s="566"/>
      <c r="Z402" s="583">
        <f t="shared" si="133"/>
        <v>25644564</v>
      </c>
      <c r="AA402" s="516"/>
      <c r="AB402" s="516"/>
      <c r="AC402" s="486"/>
      <c r="AD402" s="486"/>
      <c r="AE402" s="486"/>
      <c r="AF402" s="486"/>
      <c r="AG402" s="486"/>
      <c r="AH402" s="486"/>
      <c r="AI402" s="486"/>
      <c r="AJ402" s="486"/>
      <c r="AK402" s="486"/>
      <c r="AL402" s="486"/>
      <c r="AM402" s="486"/>
      <c r="AN402" s="486"/>
      <c r="AO402" s="486"/>
      <c r="AP402" s="486"/>
      <c r="AQ402" s="486"/>
      <c r="AR402" s="486"/>
      <c r="AS402" s="486"/>
      <c r="AT402" s="486"/>
      <c r="AU402" s="486"/>
      <c r="AV402" s="486"/>
      <c r="AW402" s="486"/>
      <c r="AX402" s="486"/>
      <c r="AY402" s="486"/>
      <c r="AZ402" s="486"/>
      <c r="BA402" s="486"/>
      <c r="BB402" s="486"/>
      <c r="BC402" s="486"/>
      <c r="BD402" s="486"/>
      <c r="BE402" s="486"/>
      <c r="BF402" s="486"/>
      <c r="BG402" s="486"/>
      <c r="BH402" s="486"/>
      <c r="BI402" s="486"/>
      <c r="BJ402" s="486"/>
      <c r="BK402" s="486"/>
      <c r="BL402" s="486"/>
      <c r="BM402" s="486"/>
      <c r="BN402" s="486"/>
      <c r="BO402" s="486"/>
      <c r="BP402" s="486"/>
      <c r="BQ402" s="486"/>
      <c r="BR402" s="486"/>
      <c r="BS402" s="486"/>
      <c r="BT402" s="486"/>
      <c r="BU402" s="486"/>
      <c r="BV402" s="486"/>
      <c r="BW402" s="486"/>
      <c r="BX402" s="486"/>
      <c r="BY402" s="486"/>
      <c r="BZ402" s="486"/>
      <c r="CA402" s="486"/>
      <c r="CB402" s="486"/>
      <c r="CC402" s="486"/>
      <c r="CD402" s="486"/>
      <c r="CE402" s="486"/>
      <c r="CF402" s="486"/>
      <c r="CG402" s="486"/>
      <c r="CH402" s="486"/>
      <c r="CI402" s="486"/>
      <c r="CJ402" s="486"/>
      <c r="CK402" s="486"/>
      <c r="CL402" s="486"/>
      <c r="CM402" s="486"/>
      <c r="CN402" s="486"/>
      <c r="CO402" s="486"/>
      <c r="CP402" s="486"/>
      <c r="CQ402" s="486"/>
      <c r="CR402" s="486"/>
      <c r="CS402" s="486"/>
      <c r="CT402" s="486"/>
      <c r="CU402" s="486"/>
      <c r="CV402" s="486"/>
      <c r="CW402" s="486"/>
      <c r="CX402" s="486"/>
      <c r="CY402" s="486"/>
      <c r="CZ402" s="486"/>
      <c r="DA402" s="486"/>
      <c r="DB402" s="486"/>
      <c r="DC402" s="486"/>
      <c r="DD402" s="486"/>
      <c r="DE402" s="486"/>
      <c r="DF402" s="486"/>
      <c r="DG402" s="486"/>
      <c r="DH402" s="486"/>
      <c r="DI402" s="486"/>
      <c r="DJ402" s="486"/>
      <c r="DK402" s="486"/>
      <c r="DL402" s="486"/>
      <c r="DM402" s="486"/>
      <c r="DN402" s="486"/>
      <c r="DO402" s="486"/>
      <c r="DP402" s="486"/>
      <c r="DQ402" s="486"/>
      <c r="DR402" s="486"/>
      <c r="DS402" s="486"/>
      <c r="DT402" s="486"/>
      <c r="DU402" s="486"/>
      <c r="DV402" s="486"/>
      <c r="DW402" s="486"/>
      <c r="DX402" s="486"/>
      <c r="DY402" s="486"/>
      <c r="DZ402" s="486"/>
      <c r="EA402" s="486"/>
      <c r="EB402" s="486"/>
      <c r="EC402" s="486"/>
      <c r="ED402" s="486"/>
      <c r="EE402" s="486"/>
      <c r="EF402" s="486"/>
    </row>
    <row r="403" spans="1:136" s="16" customFormat="1" ht="12" customHeight="1">
      <c r="A403" s="584">
        <v>18231141</v>
      </c>
      <c r="B403" s="485" t="s">
        <v>1579</v>
      </c>
      <c r="C403" s="582">
        <v>-37811937</v>
      </c>
      <c r="D403" s="582">
        <v>-37811937</v>
      </c>
      <c r="E403" s="582">
        <v>-37811937</v>
      </c>
      <c r="F403" s="582">
        <v>-37811937</v>
      </c>
      <c r="G403" s="582">
        <v>-37811937</v>
      </c>
      <c r="H403" s="582">
        <v>-37811937</v>
      </c>
      <c r="I403" s="512">
        <v>-37811937</v>
      </c>
      <c r="J403" s="512">
        <v>-37811937</v>
      </c>
      <c r="K403" s="488">
        <v>-37811937</v>
      </c>
      <c r="L403" s="488">
        <v>-37811937</v>
      </c>
      <c r="M403" s="488">
        <v>-37811937</v>
      </c>
      <c r="N403" s="488">
        <v>-37881375</v>
      </c>
      <c r="O403" s="488">
        <v>-37881375</v>
      </c>
      <c r="P403" s="574">
        <f t="shared" si="127"/>
        <v>-37820616.75</v>
      </c>
      <c r="Q403" s="490"/>
      <c r="R403" s="490"/>
      <c r="S403" s="496" t="s">
        <v>641</v>
      </c>
      <c r="T403" s="569"/>
      <c r="U403" s="517"/>
      <c r="V403" s="517"/>
      <c r="W403" s="566">
        <f t="shared" si="132"/>
        <v>-37820616.75</v>
      </c>
      <c r="X403" s="566"/>
      <c r="Y403" s="566"/>
      <c r="Z403" s="583">
        <f t="shared" si="133"/>
        <v>-37820616.75</v>
      </c>
      <c r="AA403" s="516"/>
      <c r="AB403" s="516"/>
      <c r="AC403" s="486"/>
      <c r="AD403" s="486"/>
      <c r="AE403" s="486"/>
      <c r="AF403" s="486"/>
      <c r="AG403" s="486"/>
      <c r="AH403" s="486"/>
      <c r="AI403" s="486"/>
      <c r="AJ403" s="486"/>
      <c r="AK403" s="486"/>
      <c r="AL403" s="486"/>
      <c r="AM403" s="486"/>
      <c r="AN403" s="486"/>
      <c r="AO403" s="486"/>
      <c r="AP403" s="486"/>
      <c r="AQ403" s="486"/>
      <c r="AR403" s="486"/>
      <c r="AS403" s="486"/>
      <c r="AT403" s="486"/>
      <c r="AU403" s="486"/>
      <c r="AV403" s="486"/>
      <c r="AW403" s="486"/>
      <c r="AX403" s="486"/>
      <c r="AY403" s="486"/>
      <c r="AZ403" s="486"/>
      <c r="BA403" s="486"/>
      <c r="BB403" s="486"/>
      <c r="BC403" s="486"/>
      <c r="BD403" s="486"/>
      <c r="BE403" s="486"/>
      <c r="BF403" s="486"/>
      <c r="BG403" s="486"/>
      <c r="BH403" s="486"/>
      <c r="BI403" s="486"/>
      <c r="BJ403" s="486"/>
      <c r="BK403" s="486"/>
      <c r="BL403" s="486"/>
      <c r="BM403" s="486"/>
      <c r="BN403" s="486"/>
      <c r="BO403" s="486"/>
      <c r="BP403" s="486"/>
      <c r="BQ403" s="486"/>
      <c r="BR403" s="486"/>
      <c r="BS403" s="486"/>
      <c r="BT403" s="486"/>
      <c r="BU403" s="486"/>
      <c r="BV403" s="486"/>
      <c r="BW403" s="486"/>
      <c r="BX403" s="486"/>
      <c r="BY403" s="486"/>
      <c r="BZ403" s="486"/>
      <c r="CA403" s="486"/>
      <c r="CB403" s="486"/>
      <c r="CC403" s="486"/>
      <c r="CD403" s="486"/>
      <c r="CE403" s="486"/>
      <c r="CF403" s="486"/>
      <c r="CG403" s="486"/>
      <c r="CH403" s="486"/>
      <c r="CI403" s="486"/>
      <c r="CJ403" s="486"/>
      <c r="CK403" s="486"/>
      <c r="CL403" s="486"/>
      <c r="CM403" s="486"/>
      <c r="CN403" s="486"/>
      <c r="CO403" s="486"/>
      <c r="CP403" s="486"/>
      <c r="CQ403" s="486"/>
      <c r="CR403" s="486"/>
      <c r="CS403" s="486"/>
      <c r="CT403" s="486"/>
      <c r="CU403" s="486"/>
      <c r="CV403" s="486"/>
      <c r="CW403" s="486"/>
      <c r="CX403" s="486"/>
      <c r="CY403" s="486"/>
      <c r="CZ403" s="486"/>
      <c r="DA403" s="486"/>
      <c r="DB403" s="486"/>
      <c r="DC403" s="486"/>
      <c r="DD403" s="486"/>
      <c r="DE403" s="486"/>
      <c r="DF403" s="486"/>
      <c r="DG403" s="486"/>
      <c r="DH403" s="486"/>
      <c r="DI403" s="486"/>
      <c r="DJ403" s="486"/>
      <c r="DK403" s="486"/>
      <c r="DL403" s="486"/>
      <c r="DM403" s="486"/>
      <c r="DN403" s="486"/>
      <c r="DO403" s="486"/>
      <c r="DP403" s="486"/>
      <c r="DQ403" s="486"/>
      <c r="DR403" s="486"/>
      <c r="DS403" s="486"/>
      <c r="DT403" s="486"/>
      <c r="DU403" s="486"/>
      <c r="DV403" s="486"/>
      <c r="DW403" s="486"/>
      <c r="DX403" s="486"/>
      <c r="DY403" s="486"/>
      <c r="DZ403" s="486"/>
      <c r="EA403" s="486"/>
      <c r="EB403" s="486"/>
      <c r="EC403" s="486"/>
      <c r="ED403" s="486"/>
      <c r="EE403" s="486"/>
      <c r="EF403" s="486"/>
    </row>
    <row r="404" spans="1:136" s="16" customFormat="1" ht="12" customHeight="1">
      <c r="A404" s="584">
        <v>18231151</v>
      </c>
      <c r="B404" s="485" t="s">
        <v>1580</v>
      </c>
      <c r="C404" s="582">
        <v>37811937</v>
      </c>
      <c r="D404" s="582">
        <v>37811937</v>
      </c>
      <c r="E404" s="582">
        <v>37811937</v>
      </c>
      <c r="F404" s="582">
        <v>37811937</v>
      </c>
      <c r="G404" s="582">
        <v>37811937</v>
      </c>
      <c r="H404" s="582">
        <v>37811937</v>
      </c>
      <c r="I404" s="512">
        <v>37811937</v>
      </c>
      <c r="J404" s="512">
        <v>37811937</v>
      </c>
      <c r="K404" s="488">
        <v>37811937</v>
      </c>
      <c r="L404" s="488">
        <v>37811937</v>
      </c>
      <c r="M404" s="488">
        <v>37811937</v>
      </c>
      <c r="N404" s="488">
        <v>37881375</v>
      </c>
      <c r="O404" s="488">
        <v>37881375</v>
      </c>
      <c r="P404" s="574">
        <f t="shared" si="127"/>
        <v>37820616.75</v>
      </c>
      <c r="Q404" s="490"/>
      <c r="R404" s="490"/>
      <c r="S404" s="496" t="s">
        <v>641</v>
      </c>
      <c r="T404" s="569"/>
      <c r="U404" s="517"/>
      <c r="V404" s="517"/>
      <c r="W404" s="566">
        <f t="shared" si="132"/>
        <v>37820616.75</v>
      </c>
      <c r="X404" s="566"/>
      <c r="Y404" s="566"/>
      <c r="Z404" s="583">
        <f t="shared" si="133"/>
        <v>37820616.75</v>
      </c>
      <c r="AA404" s="516"/>
      <c r="AB404" s="516"/>
      <c r="AC404" s="486"/>
      <c r="AD404" s="486"/>
      <c r="AE404" s="486"/>
      <c r="AF404" s="486"/>
      <c r="AG404" s="486"/>
      <c r="AH404" s="486"/>
      <c r="AI404" s="486"/>
      <c r="AJ404" s="486"/>
      <c r="AK404" s="486"/>
      <c r="AL404" s="486"/>
      <c r="AM404" s="486"/>
      <c r="AN404" s="486"/>
      <c r="AO404" s="486"/>
      <c r="AP404" s="486"/>
      <c r="AQ404" s="486"/>
      <c r="AR404" s="486"/>
      <c r="AS404" s="486"/>
      <c r="AT404" s="486"/>
      <c r="AU404" s="486"/>
      <c r="AV404" s="486"/>
      <c r="AW404" s="486"/>
      <c r="AX404" s="486"/>
      <c r="AY404" s="486"/>
      <c r="AZ404" s="486"/>
      <c r="BA404" s="486"/>
      <c r="BB404" s="486"/>
      <c r="BC404" s="486"/>
      <c r="BD404" s="486"/>
      <c r="BE404" s="486"/>
      <c r="BF404" s="486"/>
      <c r="BG404" s="486"/>
      <c r="BH404" s="486"/>
      <c r="BI404" s="486"/>
      <c r="BJ404" s="486"/>
      <c r="BK404" s="486"/>
      <c r="BL404" s="486"/>
      <c r="BM404" s="486"/>
      <c r="BN404" s="486"/>
      <c r="BO404" s="486"/>
      <c r="BP404" s="486"/>
      <c r="BQ404" s="486"/>
      <c r="BR404" s="486"/>
      <c r="BS404" s="486"/>
      <c r="BT404" s="486"/>
      <c r="BU404" s="486"/>
      <c r="BV404" s="486"/>
      <c r="BW404" s="486"/>
      <c r="BX404" s="486"/>
      <c r="BY404" s="486"/>
      <c r="BZ404" s="486"/>
      <c r="CA404" s="486"/>
      <c r="CB404" s="486"/>
      <c r="CC404" s="486"/>
      <c r="CD404" s="486"/>
      <c r="CE404" s="486"/>
      <c r="CF404" s="486"/>
      <c r="CG404" s="486"/>
      <c r="CH404" s="486"/>
      <c r="CI404" s="486"/>
      <c r="CJ404" s="486"/>
      <c r="CK404" s="486"/>
      <c r="CL404" s="486"/>
      <c r="CM404" s="486"/>
      <c r="CN404" s="486"/>
      <c r="CO404" s="486"/>
      <c r="CP404" s="486"/>
      <c r="CQ404" s="486"/>
      <c r="CR404" s="486"/>
      <c r="CS404" s="486"/>
      <c r="CT404" s="486"/>
      <c r="CU404" s="486"/>
      <c r="CV404" s="486"/>
      <c r="CW404" s="486"/>
      <c r="CX404" s="486"/>
      <c r="CY404" s="486"/>
      <c r="CZ404" s="486"/>
      <c r="DA404" s="486"/>
      <c r="DB404" s="486"/>
      <c r="DC404" s="486"/>
      <c r="DD404" s="486"/>
      <c r="DE404" s="486"/>
      <c r="DF404" s="486"/>
      <c r="DG404" s="486"/>
      <c r="DH404" s="486"/>
      <c r="DI404" s="486"/>
      <c r="DJ404" s="486"/>
      <c r="DK404" s="486"/>
      <c r="DL404" s="486"/>
      <c r="DM404" s="486"/>
      <c r="DN404" s="486"/>
      <c r="DO404" s="486"/>
      <c r="DP404" s="486"/>
      <c r="DQ404" s="486"/>
      <c r="DR404" s="486"/>
      <c r="DS404" s="486"/>
      <c r="DT404" s="486"/>
      <c r="DU404" s="486"/>
      <c r="DV404" s="486"/>
      <c r="DW404" s="486"/>
      <c r="DX404" s="486"/>
      <c r="DY404" s="486"/>
      <c r="DZ404" s="486"/>
      <c r="EA404" s="486"/>
      <c r="EB404" s="486"/>
      <c r="EC404" s="486"/>
      <c r="ED404" s="486"/>
      <c r="EE404" s="486"/>
      <c r="EF404" s="486"/>
    </row>
    <row r="405" spans="1:136" s="16" customFormat="1" ht="12" customHeight="1">
      <c r="A405" s="584">
        <v>18231161</v>
      </c>
      <c r="B405" s="485" t="s">
        <v>1828</v>
      </c>
      <c r="C405" s="582">
        <v>40127111</v>
      </c>
      <c r="D405" s="582">
        <v>40127111</v>
      </c>
      <c r="E405" s="582">
        <v>40127111</v>
      </c>
      <c r="F405" s="582">
        <v>40127111</v>
      </c>
      <c r="G405" s="582">
        <v>40127111</v>
      </c>
      <c r="H405" s="582">
        <v>40127111</v>
      </c>
      <c r="I405" s="512">
        <v>40127111</v>
      </c>
      <c r="J405" s="512">
        <v>40127111</v>
      </c>
      <c r="K405" s="488">
        <v>40127111</v>
      </c>
      <c r="L405" s="488">
        <v>40127111</v>
      </c>
      <c r="M405" s="488">
        <v>40127111</v>
      </c>
      <c r="N405" s="488">
        <v>39647674</v>
      </c>
      <c r="O405" s="488">
        <v>39647674</v>
      </c>
      <c r="P405" s="574">
        <f t="shared" si="127"/>
        <v>40067181.375</v>
      </c>
      <c r="Q405" s="490"/>
      <c r="R405" s="490"/>
      <c r="S405" s="496" t="s">
        <v>641</v>
      </c>
      <c r="T405" s="569"/>
      <c r="U405" s="517"/>
      <c r="V405" s="517"/>
      <c r="W405" s="566">
        <f t="shared" si="132"/>
        <v>40067181.375</v>
      </c>
      <c r="X405" s="566"/>
      <c r="Y405" s="566"/>
      <c r="Z405" s="583">
        <f t="shared" si="133"/>
        <v>40067181.375</v>
      </c>
      <c r="AA405" s="516"/>
      <c r="AB405" s="516"/>
      <c r="AC405" s="486"/>
      <c r="AD405" s="486"/>
      <c r="AE405" s="486"/>
      <c r="AF405" s="486"/>
      <c r="AG405" s="486"/>
      <c r="AH405" s="486"/>
      <c r="AI405" s="486"/>
      <c r="AJ405" s="486"/>
      <c r="AK405" s="486"/>
      <c r="AL405" s="486"/>
      <c r="AM405" s="486"/>
      <c r="AN405" s="486"/>
      <c r="AO405" s="486"/>
      <c r="AP405" s="486"/>
      <c r="AQ405" s="486"/>
      <c r="AR405" s="486"/>
      <c r="AS405" s="486"/>
      <c r="AT405" s="486"/>
      <c r="AU405" s="486"/>
      <c r="AV405" s="486"/>
      <c r="AW405" s="486"/>
      <c r="AX405" s="486"/>
      <c r="AY405" s="486"/>
      <c r="AZ405" s="486"/>
      <c r="BA405" s="486"/>
      <c r="BB405" s="486"/>
      <c r="BC405" s="486"/>
      <c r="BD405" s="486"/>
      <c r="BE405" s="486"/>
      <c r="BF405" s="486"/>
      <c r="BG405" s="486"/>
      <c r="BH405" s="486"/>
      <c r="BI405" s="486"/>
      <c r="BJ405" s="486"/>
      <c r="BK405" s="486"/>
      <c r="BL405" s="486"/>
      <c r="BM405" s="486"/>
      <c r="BN405" s="486"/>
      <c r="BO405" s="486"/>
      <c r="BP405" s="486"/>
      <c r="BQ405" s="486"/>
      <c r="BR405" s="486"/>
      <c r="BS405" s="486"/>
      <c r="BT405" s="486"/>
      <c r="BU405" s="486"/>
      <c r="BV405" s="486"/>
      <c r="BW405" s="486"/>
      <c r="BX405" s="486"/>
      <c r="BY405" s="486"/>
      <c r="BZ405" s="486"/>
      <c r="CA405" s="486"/>
      <c r="CB405" s="486"/>
      <c r="CC405" s="486"/>
      <c r="CD405" s="486"/>
      <c r="CE405" s="486"/>
      <c r="CF405" s="486"/>
      <c r="CG405" s="486"/>
      <c r="CH405" s="486"/>
      <c r="CI405" s="486"/>
      <c r="CJ405" s="486"/>
      <c r="CK405" s="486"/>
      <c r="CL405" s="486"/>
      <c r="CM405" s="486"/>
      <c r="CN405" s="486"/>
      <c r="CO405" s="486"/>
      <c r="CP405" s="486"/>
      <c r="CQ405" s="486"/>
      <c r="CR405" s="486"/>
      <c r="CS405" s="486"/>
      <c r="CT405" s="486"/>
      <c r="CU405" s="486"/>
      <c r="CV405" s="486"/>
      <c r="CW405" s="486"/>
      <c r="CX405" s="486"/>
      <c r="CY405" s="486"/>
      <c r="CZ405" s="486"/>
      <c r="DA405" s="486"/>
      <c r="DB405" s="486"/>
      <c r="DC405" s="486"/>
      <c r="DD405" s="486"/>
      <c r="DE405" s="486"/>
      <c r="DF405" s="486"/>
      <c r="DG405" s="486"/>
      <c r="DH405" s="486"/>
      <c r="DI405" s="486"/>
      <c r="DJ405" s="486"/>
      <c r="DK405" s="486"/>
      <c r="DL405" s="486"/>
      <c r="DM405" s="486"/>
      <c r="DN405" s="486"/>
      <c r="DO405" s="486"/>
      <c r="DP405" s="486"/>
      <c r="DQ405" s="486"/>
      <c r="DR405" s="486"/>
      <c r="DS405" s="486"/>
      <c r="DT405" s="486"/>
      <c r="DU405" s="486"/>
      <c r="DV405" s="486"/>
      <c r="DW405" s="486"/>
      <c r="DX405" s="486"/>
      <c r="DY405" s="486"/>
      <c r="DZ405" s="486"/>
      <c r="EA405" s="486"/>
      <c r="EB405" s="486"/>
      <c r="EC405" s="486"/>
      <c r="ED405" s="486"/>
      <c r="EE405" s="486"/>
      <c r="EF405" s="486"/>
    </row>
    <row r="406" spans="1:136" s="16" customFormat="1" ht="12" customHeight="1">
      <c r="A406" s="584">
        <v>18231171</v>
      </c>
      <c r="B406" s="485" t="s">
        <v>1829</v>
      </c>
      <c r="C406" s="582">
        <v>-40127111</v>
      </c>
      <c r="D406" s="582">
        <v>-40127111</v>
      </c>
      <c r="E406" s="582">
        <v>-40127111</v>
      </c>
      <c r="F406" s="582">
        <v>-40127111</v>
      </c>
      <c r="G406" s="582">
        <v>-40127111</v>
      </c>
      <c r="H406" s="582">
        <v>-40127111</v>
      </c>
      <c r="I406" s="512">
        <v>-40127111</v>
      </c>
      <c r="J406" s="512">
        <v>-40127111</v>
      </c>
      <c r="K406" s="488">
        <v>-40127111</v>
      </c>
      <c r="L406" s="488">
        <v>-40127111</v>
      </c>
      <c r="M406" s="488">
        <v>-40127111</v>
      </c>
      <c r="N406" s="488">
        <v>-39647674</v>
      </c>
      <c r="O406" s="488">
        <v>-39647674</v>
      </c>
      <c r="P406" s="574">
        <f t="shared" si="127"/>
        <v>-40067181.375</v>
      </c>
      <c r="Q406" s="490"/>
      <c r="R406" s="490"/>
      <c r="S406" s="496" t="s">
        <v>641</v>
      </c>
      <c r="T406" s="569"/>
      <c r="U406" s="517"/>
      <c r="V406" s="517"/>
      <c r="W406" s="566">
        <f t="shared" si="132"/>
        <v>-40067181.375</v>
      </c>
      <c r="X406" s="566"/>
      <c r="Y406" s="566"/>
      <c r="Z406" s="583">
        <f t="shared" si="133"/>
        <v>-40067181.375</v>
      </c>
      <c r="AA406" s="516"/>
      <c r="AB406" s="516"/>
      <c r="AC406" s="486"/>
      <c r="AD406" s="486"/>
      <c r="AE406" s="486"/>
      <c r="AF406" s="486"/>
      <c r="AG406" s="486"/>
      <c r="AH406" s="486"/>
      <c r="AI406" s="486"/>
      <c r="AJ406" s="486"/>
      <c r="AK406" s="486"/>
      <c r="AL406" s="486"/>
      <c r="AM406" s="486"/>
      <c r="AN406" s="486"/>
      <c r="AO406" s="486"/>
      <c r="AP406" s="486"/>
      <c r="AQ406" s="486"/>
      <c r="AR406" s="486"/>
      <c r="AS406" s="486"/>
      <c r="AT406" s="486"/>
      <c r="AU406" s="486"/>
      <c r="AV406" s="486"/>
      <c r="AW406" s="486"/>
      <c r="AX406" s="486"/>
      <c r="AY406" s="486"/>
      <c r="AZ406" s="486"/>
      <c r="BA406" s="486"/>
      <c r="BB406" s="486"/>
      <c r="BC406" s="486"/>
      <c r="BD406" s="486"/>
      <c r="BE406" s="486"/>
      <c r="BF406" s="486"/>
      <c r="BG406" s="486"/>
      <c r="BH406" s="486"/>
      <c r="BI406" s="486"/>
      <c r="BJ406" s="486"/>
      <c r="BK406" s="486"/>
      <c r="BL406" s="486"/>
      <c r="BM406" s="486"/>
      <c r="BN406" s="486"/>
      <c r="BO406" s="486"/>
      <c r="BP406" s="486"/>
      <c r="BQ406" s="486"/>
      <c r="BR406" s="486"/>
      <c r="BS406" s="486"/>
      <c r="BT406" s="486"/>
      <c r="BU406" s="486"/>
      <c r="BV406" s="486"/>
      <c r="BW406" s="486"/>
      <c r="BX406" s="486"/>
      <c r="BY406" s="486"/>
      <c r="BZ406" s="486"/>
      <c r="CA406" s="486"/>
      <c r="CB406" s="486"/>
      <c r="CC406" s="486"/>
      <c r="CD406" s="486"/>
      <c r="CE406" s="486"/>
      <c r="CF406" s="486"/>
      <c r="CG406" s="486"/>
      <c r="CH406" s="486"/>
      <c r="CI406" s="486"/>
      <c r="CJ406" s="486"/>
      <c r="CK406" s="486"/>
      <c r="CL406" s="486"/>
      <c r="CM406" s="486"/>
      <c r="CN406" s="486"/>
      <c r="CO406" s="486"/>
      <c r="CP406" s="486"/>
      <c r="CQ406" s="486"/>
      <c r="CR406" s="486"/>
      <c r="CS406" s="486"/>
      <c r="CT406" s="486"/>
      <c r="CU406" s="486"/>
      <c r="CV406" s="486"/>
      <c r="CW406" s="486"/>
      <c r="CX406" s="486"/>
      <c r="CY406" s="486"/>
      <c r="CZ406" s="486"/>
      <c r="DA406" s="486"/>
      <c r="DB406" s="486"/>
      <c r="DC406" s="486"/>
      <c r="DD406" s="486"/>
      <c r="DE406" s="486"/>
      <c r="DF406" s="486"/>
      <c r="DG406" s="486"/>
      <c r="DH406" s="486"/>
      <c r="DI406" s="486"/>
      <c r="DJ406" s="486"/>
      <c r="DK406" s="486"/>
      <c r="DL406" s="486"/>
      <c r="DM406" s="486"/>
      <c r="DN406" s="486"/>
      <c r="DO406" s="486"/>
      <c r="DP406" s="486"/>
      <c r="DQ406" s="486"/>
      <c r="DR406" s="486"/>
      <c r="DS406" s="486"/>
      <c r="DT406" s="486"/>
      <c r="DU406" s="486"/>
      <c r="DV406" s="486"/>
      <c r="DW406" s="486"/>
      <c r="DX406" s="486"/>
      <c r="DY406" s="486"/>
      <c r="DZ406" s="486"/>
      <c r="EA406" s="486"/>
      <c r="EB406" s="486"/>
      <c r="EC406" s="486"/>
      <c r="ED406" s="486"/>
      <c r="EE406" s="486"/>
      <c r="EF406" s="486"/>
    </row>
    <row r="407" spans="1:136" s="16" customFormat="1" ht="12" customHeight="1">
      <c r="A407" s="584">
        <v>18231181</v>
      </c>
      <c r="B407" s="485" t="s">
        <v>1991</v>
      </c>
      <c r="C407" s="582">
        <v>14810652</v>
      </c>
      <c r="D407" s="582">
        <v>17582716</v>
      </c>
      <c r="E407" s="582">
        <v>14111843</v>
      </c>
      <c r="F407" s="582">
        <v>8733855</v>
      </c>
      <c r="G407" s="582">
        <v>8733855</v>
      </c>
      <c r="H407" s="582">
        <v>8733855</v>
      </c>
      <c r="I407" s="512">
        <v>8733855</v>
      </c>
      <c r="J407" s="512">
        <v>8733855</v>
      </c>
      <c r="K407" s="488">
        <v>8733855</v>
      </c>
      <c r="L407" s="488">
        <v>8733855</v>
      </c>
      <c r="M407" s="488">
        <v>8733855</v>
      </c>
      <c r="N407" s="488">
        <v>8232968</v>
      </c>
      <c r="O407" s="488">
        <v>8232968</v>
      </c>
      <c r="P407" s="574">
        <f t="shared" si="127"/>
        <v>10110014.75</v>
      </c>
      <c r="Q407" s="490"/>
      <c r="R407" s="490"/>
      <c r="S407" s="496" t="s">
        <v>641</v>
      </c>
      <c r="T407" s="569"/>
      <c r="U407" s="517"/>
      <c r="V407" s="517"/>
      <c r="W407" s="566">
        <f t="shared" si="132"/>
        <v>10110014.75</v>
      </c>
      <c r="X407" s="566"/>
      <c r="Y407" s="566"/>
      <c r="Z407" s="583">
        <f t="shared" si="133"/>
        <v>10110014.75</v>
      </c>
      <c r="AA407" s="516"/>
      <c r="AB407" s="516"/>
      <c r="AC407" s="486"/>
      <c r="AD407" s="486"/>
      <c r="AE407" s="486"/>
      <c r="AF407" s="486"/>
      <c r="AG407" s="486"/>
      <c r="AH407" s="486"/>
      <c r="AI407" s="486"/>
      <c r="AJ407" s="486"/>
      <c r="AK407" s="486"/>
      <c r="AL407" s="486"/>
      <c r="AM407" s="486"/>
      <c r="AN407" s="486"/>
      <c r="AO407" s="486"/>
      <c r="AP407" s="486"/>
      <c r="AQ407" s="486"/>
      <c r="AR407" s="486"/>
      <c r="AS407" s="486"/>
      <c r="AT407" s="486"/>
      <c r="AU407" s="486"/>
      <c r="AV407" s="486"/>
      <c r="AW407" s="486"/>
      <c r="AX407" s="486"/>
      <c r="AY407" s="486"/>
      <c r="AZ407" s="486"/>
      <c r="BA407" s="486"/>
      <c r="BB407" s="486"/>
      <c r="BC407" s="486"/>
      <c r="BD407" s="486"/>
      <c r="BE407" s="486"/>
      <c r="BF407" s="486"/>
      <c r="BG407" s="486"/>
      <c r="BH407" s="486"/>
      <c r="BI407" s="486"/>
      <c r="BJ407" s="486"/>
      <c r="BK407" s="486"/>
      <c r="BL407" s="486"/>
      <c r="BM407" s="486"/>
      <c r="BN407" s="486"/>
      <c r="BO407" s="486"/>
      <c r="BP407" s="486"/>
      <c r="BQ407" s="486"/>
      <c r="BR407" s="486"/>
      <c r="BS407" s="486"/>
      <c r="BT407" s="486"/>
      <c r="BU407" s="486"/>
      <c r="BV407" s="486"/>
      <c r="BW407" s="486"/>
      <c r="BX407" s="486"/>
      <c r="BY407" s="486"/>
      <c r="BZ407" s="486"/>
      <c r="CA407" s="486"/>
      <c r="CB407" s="486"/>
      <c r="CC407" s="486"/>
      <c r="CD407" s="486"/>
      <c r="CE407" s="486"/>
      <c r="CF407" s="486"/>
      <c r="CG407" s="486"/>
      <c r="CH407" s="486"/>
      <c r="CI407" s="486"/>
      <c r="CJ407" s="486"/>
      <c r="CK407" s="486"/>
      <c r="CL407" s="486"/>
      <c r="CM407" s="486"/>
      <c r="CN407" s="486"/>
      <c r="CO407" s="486"/>
      <c r="CP407" s="486"/>
      <c r="CQ407" s="486"/>
      <c r="CR407" s="486"/>
      <c r="CS407" s="486"/>
      <c r="CT407" s="486"/>
      <c r="CU407" s="486"/>
      <c r="CV407" s="486"/>
      <c r="CW407" s="486"/>
      <c r="CX407" s="486"/>
      <c r="CY407" s="486"/>
      <c r="CZ407" s="486"/>
      <c r="DA407" s="486"/>
      <c r="DB407" s="486"/>
      <c r="DC407" s="486"/>
      <c r="DD407" s="486"/>
      <c r="DE407" s="486"/>
      <c r="DF407" s="486"/>
      <c r="DG407" s="486"/>
      <c r="DH407" s="486"/>
      <c r="DI407" s="486"/>
      <c r="DJ407" s="486"/>
      <c r="DK407" s="486"/>
      <c r="DL407" s="486"/>
      <c r="DM407" s="486"/>
      <c r="DN407" s="486"/>
      <c r="DO407" s="486"/>
      <c r="DP407" s="486"/>
      <c r="DQ407" s="486"/>
      <c r="DR407" s="486"/>
      <c r="DS407" s="486"/>
      <c r="DT407" s="486"/>
      <c r="DU407" s="486"/>
      <c r="DV407" s="486"/>
      <c r="DW407" s="486"/>
      <c r="DX407" s="486"/>
      <c r="DY407" s="486"/>
      <c r="DZ407" s="486"/>
      <c r="EA407" s="486"/>
      <c r="EB407" s="486"/>
      <c r="EC407" s="486"/>
      <c r="ED407" s="486"/>
      <c r="EE407" s="486"/>
      <c r="EF407" s="486"/>
    </row>
    <row r="408" spans="1:136" s="16" customFormat="1" ht="12" customHeight="1">
      <c r="A408" s="584">
        <v>18231191</v>
      </c>
      <c r="B408" s="485" t="s">
        <v>1992</v>
      </c>
      <c r="C408" s="582">
        <v>-14810652</v>
      </c>
      <c r="D408" s="582">
        <v>-17582716</v>
      </c>
      <c r="E408" s="582">
        <v>-14111843</v>
      </c>
      <c r="F408" s="582">
        <v>-8733855</v>
      </c>
      <c r="G408" s="582">
        <v>-8733855</v>
      </c>
      <c r="H408" s="582">
        <v>-8733855</v>
      </c>
      <c r="I408" s="512">
        <v>-8733855</v>
      </c>
      <c r="J408" s="512">
        <v>-8733855</v>
      </c>
      <c r="K408" s="488">
        <v>-8733855</v>
      </c>
      <c r="L408" s="488">
        <v>-8733855</v>
      </c>
      <c r="M408" s="488">
        <v>-8733855</v>
      </c>
      <c r="N408" s="488">
        <v>-8232968</v>
      </c>
      <c r="O408" s="488">
        <v>-8232968</v>
      </c>
      <c r="P408" s="574">
        <f t="shared" si="127"/>
        <v>-10110014.75</v>
      </c>
      <c r="Q408" s="490"/>
      <c r="R408" s="490"/>
      <c r="S408" s="496" t="s">
        <v>641</v>
      </c>
      <c r="T408" s="569"/>
      <c r="U408" s="517"/>
      <c r="V408" s="517"/>
      <c r="W408" s="566">
        <f t="shared" si="132"/>
        <v>-10110014.75</v>
      </c>
      <c r="X408" s="566"/>
      <c r="Y408" s="566"/>
      <c r="Z408" s="583">
        <f t="shared" si="133"/>
        <v>-10110014.75</v>
      </c>
      <c r="AA408" s="516"/>
      <c r="AB408" s="516"/>
      <c r="AC408" s="486"/>
      <c r="AD408" s="486"/>
      <c r="AE408" s="486"/>
      <c r="AF408" s="486"/>
      <c r="AG408" s="486"/>
      <c r="AH408" s="486"/>
      <c r="AI408" s="486"/>
      <c r="AJ408" s="486"/>
      <c r="AK408" s="486"/>
      <c r="AL408" s="486"/>
      <c r="AM408" s="486"/>
      <c r="AN408" s="486"/>
      <c r="AO408" s="486"/>
      <c r="AP408" s="486"/>
      <c r="AQ408" s="486"/>
      <c r="AR408" s="486"/>
      <c r="AS408" s="486"/>
      <c r="AT408" s="486"/>
      <c r="AU408" s="486"/>
      <c r="AV408" s="486"/>
      <c r="AW408" s="486"/>
      <c r="AX408" s="486"/>
      <c r="AY408" s="486"/>
      <c r="AZ408" s="486"/>
      <c r="BA408" s="486"/>
      <c r="BB408" s="486"/>
      <c r="BC408" s="486"/>
      <c r="BD408" s="486"/>
      <c r="BE408" s="486"/>
      <c r="BF408" s="486"/>
      <c r="BG408" s="486"/>
      <c r="BH408" s="486"/>
      <c r="BI408" s="486"/>
      <c r="BJ408" s="486"/>
      <c r="BK408" s="486"/>
      <c r="BL408" s="486"/>
      <c r="BM408" s="486"/>
      <c r="BN408" s="486"/>
      <c r="BO408" s="486"/>
      <c r="BP408" s="486"/>
      <c r="BQ408" s="486"/>
      <c r="BR408" s="486"/>
      <c r="BS408" s="486"/>
      <c r="BT408" s="486"/>
      <c r="BU408" s="486"/>
      <c r="BV408" s="486"/>
      <c r="BW408" s="486"/>
      <c r="BX408" s="486"/>
      <c r="BY408" s="486"/>
      <c r="BZ408" s="486"/>
      <c r="CA408" s="486"/>
      <c r="CB408" s="486"/>
      <c r="CC408" s="486"/>
      <c r="CD408" s="486"/>
      <c r="CE408" s="486"/>
      <c r="CF408" s="486"/>
      <c r="CG408" s="486"/>
      <c r="CH408" s="486"/>
      <c r="CI408" s="486"/>
      <c r="CJ408" s="486"/>
      <c r="CK408" s="486"/>
      <c r="CL408" s="486"/>
      <c r="CM408" s="486"/>
      <c r="CN408" s="486"/>
      <c r="CO408" s="486"/>
      <c r="CP408" s="486"/>
      <c r="CQ408" s="486"/>
      <c r="CR408" s="486"/>
      <c r="CS408" s="486"/>
      <c r="CT408" s="486"/>
      <c r="CU408" s="486"/>
      <c r="CV408" s="486"/>
      <c r="CW408" s="486"/>
      <c r="CX408" s="486"/>
      <c r="CY408" s="486"/>
      <c r="CZ408" s="486"/>
      <c r="DA408" s="486"/>
      <c r="DB408" s="486"/>
      <c r="DC408" s="486"/>
      <c r="DD408" s="486"/>
      <c r="DE408" s="486"/>
      <c r="DF408" s="486"/>
      <c r="DG408" s="486"/>
      <c r="DH408" s="486"/>
      <c r="DI408" s="486"/>
      <c r="DJ408" s="486"/>
      <c r="DK408" s="486"/>
      <c r="DL408" s="486"/>
      <c r="DM408" s="486"/>
      <c r="DN408" s="486"/>
      <c r="DO408" s="486"/>
      <c r="DP408" s="486"/>
      <c r="DQ408" s="486"/>
      <c r="DR408" s="486"/>
      <c r="DS408" s="486"/>
      <c r="DT408" s="486"/>
      <c r="DU408" s="486"/>
      <c r="DV408" s="486"/>
      <c r="DW408" s="486"/>
      <c r="DX408" s="486"/>
      <c r="DY408" s="486"/>
      <c r="DZ408" s="486"/>
      <c r="EA408" s="486"/>
      <c r="EB408" s="486"/>
      <c r="EC408" s="486"/>
      <c r="ED408" s="486"/>
      <c r="EE408" s="486"/>
      <c r="EF408" s="486"/>
    </row>
    <row r="409" spans="1:136" s="16" customFormat="1" ht="12" customHeight="1">
      <c r="A409" s="584">
        <v>18231241</v>
      </c>
      <c r="B409" s="485" t="s">
        <v>2257</v>
      </c>
      <c r="C409" s="582"/>
      <c r="D409" s="582"/>
      <c r="E409" s="582"/>
      <c r="F409" s="582"/>
      <c r="G409" s="582"/>
      <c r="H409" s="582"/>
      <c r="I409" s="512">
        <v>465000</v>
      </c>
      <c r="J409" s="512">
        <v>465000</v>
      </c>
      <c r="K409" s="488">
        <v>465000</v>
      </c>
      <c r="L409" s="488">
        <v>463071.25</v>
      </c>
      <c r="M409" s="488">
        <v>463071.25</v>
      </c>
      <c r="N409" s="488">
        <v>463071.25</v>
      </c>
      <c r="O409" s="488">
        <v>459093.75</v>
      </c>
      <c r="P409" s="574">
        <f t="shared" si="127"/>
        <v>251146.71875</v>
      </c>
      <c r="Q409" s="490"/>
      <c r="R409" s="490"/>
      <c r="S409" s="496" t="s">
        <v>641</v>
      </c>
      <c r="T409" s="569"/>
      <c r="U409" s="517"/>
      <c r="V409" s="517"/>
      <c r="W409" s="566">
        <f t="shared" si="132"/>
        <v>251146.71875</v>
      </c>
      <c r="X409" s="566"/>
      <c r="Y409" s="566"/>
      <c r="Z409" s="583">
        <f t="shared" si="133"/>
        <v>251146.71875</v>
      </c>
      <c r="AA409" s="516"/>
      <c r="AB409" s="51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486"/>
      <c r="CD409" s="486"/>
      <c r="CE409" s="486"/>
      <c r="CF409" s="486"/>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row>
    <row r="410" spans="1:136" s="16" customFormat="1" ht="12" customHeight="1">
      <c r="A410" s="584">
        <v>18231251</v>
      </c>
      <c r="B410" s="485" t="s">
        <v>2296</v>
      </c>
      <c r="C410" s="582"/>
      <c r="D410" s="582"/>
      <c r="E410" s="582"/>
      <c r="F410" s="582"/>
      <c r="G410" s="582"/>
      <c r="H410" s="582"/>
      <c r="I410" s="512"/>
      <c r="J410" s="512">
        <v>548.5</v>
      </c>
      <c r="K410" s="488">
        <v>1431</v>
      </c>
      <c r="L410" s="488">
        <v>1928.75</v>
      </c>
      <c r="M410" s="488">
        <v>3648</v>
      </c>
      <c r="N410" s="488">
        <v>4945.5</v>
      </c>
      <c r="O410" s="488">
        <v>5906.25</v>
      </c>
      <c r="P410" s="574">
        <f t="shared" si="127"/>
        <v>1287.90625</v>
      </c>
      <c r="Q410" s="523"/>
      <c r="R410" s="523"/>
      <c r="S410" s="553" t="s">
        <v>641</v>
      </c>
      <c r="T410" s="569"/>
      <c r="U410" s="517"/>
      <c r="V410" s="517"/>
      <c r="W410" s="566">
        <f t="shared" si="132"/>
        <v>1287.90625</v>
      </c>
      <c r="X410" s="566"/>
      <c r="Y410" s="566"/>
      <c r="Z410" s="583">
        <f t="shared" si="133"/>
        <v>1287.90625</v>
      </c>
      <c r="AA410" s="516"/>
      <c r="AB410" s="51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486"/>
      <c r="CD410" s="486"/>
      <c r="CE410" s="486"/>
      <c r="CF410" s="486"/>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row>
    <row r="411" spans="1:136" s="16" customFormat="1" ht="12" customHeight="1">
      <c r="A411" s="584">
        <v>18232221</v>
      </c>
      <c r="B411" s="485" t="s">
        <v>814</v>
      </c>
      <c r="C411" s="582">
        <v>198375.75</v>
      </c>
      <c r="D411" s="582">
        <v>198375.75</v>
      </c>
      <c r="E411" s="582">
        <v>198375.75</v>
      </c>
      <c r="F411" s="582">
        <v>200000</v>
      </c>
      <c r="G411" s="582">
        <v>200000</v>
      </c>
      <c r="H411" s="582">
        <v>200000</v>
      </c>
      <c r="I411" s="512">
        <v>199475.25</v>
      </c>
      <c r="J411" s="512">
        <v>199475.25</v>
      </c>
      <c r="K411" s="488">
        <v>199475.25</v>
      </c>
      <c r="L411" s="488">
        <v>197293.25</v>
      </c>
      <c r="M411" s="488">
        <v>197293.25</v>
      </c>
      <c r="N411" s="488">
        <v>197293.25</v>
      </c>
      <c r="O411" s="488">
        <v>196806.75</v>
      </c>
      <c r="P411" s="574">
        <f t="shared" si="127"/>
        <v>198720.6875</v>
      </c>
      <c r="Q411" s="490"/>
      <c r="R411" s="490"/>
      <c r="S411" s="496" t="s">
        <v>641</v>
      </c>
      <c r="T411" s="565"/>
      <c r="U411" s="566"/>
      <c r="V411" s="566"/>
      <c r="W411" s="566">
        <f t="shared" si="132"/>
        <v>198720.6875</v>
      </c>
      <c r="X411" s="566"/>
      <c r="Y411" s="566"/>
      <c r="Z411" s="583">
        <f t="shared" si="133"/>
        <v>198720.6875</v>
      </c>
      <c r="AA411" s="515"/>
      <c r="AB411" s="515"/>
    </row>
    <row r="412" spans="1:136" s="16" customFormat="1" ht="12" customHeight="1">
      <c r="A412" s="584">
        <v>18232251</v>
      </c>
      <c r="B412" s="485" t="s">
        <v>143</v>
      </c>
      <c r="C412" s="582">
        <v>2142305.36</v>
      </c>
      <c r="D412" s="582">
        <v>2142305.36</v>
      </c>
      <c r="E412" s="582">
        <v>2142305.36</v>
      </c>
      <c r="F412" s="582">
        <v>2144365.86</v>
      </c>
      <c r="G412" s="582">
        <v>2144365.86</v>
      </c>
      <c r="H412" s="582">
        <v>2144890.61</v>
      </c>
      <c r="I412" s="512">
        <v>2144890.61</v>
      </c>
      <c r="J412" s="512">
        <v>2145241.61</v>
      </c>
      <c r="K412" s="488">
        <v>2145241.61</v>
      </c>
      <c r="L412" s="488">
        <v>2147072.61</v>
      </c>
      <c r="M412" s="488">
        <v>2147559.11</v>
      </c>
      <c r="N412" s="488">
        <v>2147559.11</v>
      </c>
      <c r="O412" s="488">
        <v>2147559.11</v>
      </c>
      <c r="P412" s="574">
        <f t="shared" si="127"/>
        <v>2145060.8287499999</v>
      </c>
      <c r="Q412" s="490"/>
      <c r="R412" s="490"/>
      <c r="S412" s="496"/>
      <c r="T412" s="565">
        <f>P412</f>
        <v>2145060.8287499999</v>
      </c>
      <c r="U412" s="566"/>
      <c r="V412" s="566"/>
      <c r="W412" s="566"/>
      <c r="X412" s="566"/>
      <c r="Y412" s="566"/>
      <c r="Z412" s="583"/>
      <c r="AA412" s="515"/>
      <c r="AB412" s="515"/>
    </row>
    <row r="413" spans="1:136" s="16" customFormat="1" ht="12" customHeight="1">
      <c r="A413" s="584">
        <v>18232261</v>
      </c>
      <c r="B413" s="485" t="s">
        <v>847</v>
      </c>
      <c r="C413" s="582">
        <v>102002.61</v>
      </c>
      <c r="D413" s="582">
        <v>102002.61</v>
      </c>
      <c r="E413" s="582">
        <v>102002.61</v>
      </c>
      <c r="F413" s="582">
        <v>600000</v>
      </c>
      <c r="G413" s="582">
        <v>600000</v>
      </c>
      <c r="H413" s="582">
        <v>600000</v>
      </c>
      <c r="I413" s="512">
        <v>545580.69999999995</v>
      </c>
      <c r="J413" s="512">
        <v>545580.69999999995</v>
      </c>
      <c r="K413" s="488">
        <v>545580.69999999995</v>
      </c>
      <c r="L413" s="488">
        <v>483640.36</v>
      </c>
      <c r="M413" s="488">
        <v>483640.36</v>
      </c>
      <c r="N413" s="488">
        <v>483640.36</v>
      </c>
      <c r="O413" s="488">
        <v>492962.47</v>
      </c>
      <c r="P413" s="574">
        <f t="shared" si="127"/>
        <v>449095.91166666668</v>
      </c>
      <c r="Q413" s="490"/>
      <c r="R413" s="490"/>
      <c r="S413" s="496" t="s">
        <v>641</v>
      </c>
      <c r="T413" s="565"/>
      <c r="U413" s="566"/>
      <c r="V413" s="566"/>
      <c r="W413" s="566">
        <f t="shared" ref="W413" si="134">P413</f>
        <v>449095.91166666668</v>
      </c>
      <c r="X413" s="566"/>
      <c r="Y413" s="566"/>
      <c r="Z413" s="583">
        <f t="shared" ref="Z413" si="135">W413</f>
        <v>449095.91166666668</v>
      </c>
      <c r="AA413" s="515"/>
      <c r="AB413" s="515"/>
    </row>
    <row r="414" spans="1:136" s="16" customFormat="1" ht="12" customHeight="1">
      <c r="A414" s="584">
        <v>18232271</v>
      </c>
      <c r="B414" s="485" t="s">
        <v>981</v>
      </c>
      <c r="C414" s="582">
        <v>298211.56</v>
      </c>
      <c r="D414" s="582">
        <v>301742.2</v>
      </c>
      <c r="E414" s="582">
        <v>307742.2</v>
      </c>
      <c r="F414" s="582">
        <v>358008.41</v>
      </c>
      <c r="G414" s="582">
        <v>381447.66</v>
      </c>
      <c r="H414" s="582">
        <v>331841.02</v>
      </c>
      <c r="I414" s="512">
        <v>341256.27</v>
      </c>
      <c r="J414" s="512">
        <v>356919.56</v>
      </c>
      <c r="K414" s="488">
        <v>371705.94</v>
      </c>
      <c r="L414" s="488">
        <v>403196.61</v>
      </c>
      <c r="M414" s="488">
        <v>366637.7</v>
      </c>
      <c r="N414" s="488">
        <v>381973.59</v>
      </c>
      <c r="O414" s="488">
        <v>393874.5</v>
      </c>
      <c r="P414" s="574">
        <f t="shared" si="127"/>
        <v>354042.84916666662</v>
      </c>
      <c r="Q414" s="490"/>
      <c r="R414" s="490"/>
      <c r="S414" s="496"/>
      <c r="T414" s="565">
        <f>P414</f>
        <v>354042.84916666662</v>
      </c>
      <c r="U414" s="566"/>
      <c r="V414" s="566"/>
      <c r="W414" s="566"/>
      <c r="X414" s="566"/>
      <c r="Y414" s="566"/>
      <c r="Z414" s="583"/>
      <c r="AA414" s="515"/>
      <c r="AB414" s="515"/>
    </row>
    <row r="415" spans="1:136" s="16" customFormat="1" ht="12" customHeight="1">
      <c r="A415" s="584">
        <v>18232301</v>
      </c>
      <c r="B415" s="485" t="s">
        <v>1422</v>
      </c>
      <c r="C415" s="582">
        <v>70606281.370000005</v>
      </c>
      <c r="D415" s="582">
        <v>70340629.370000005</v>
      </c>
      <c r="E415" s="582">
        <v>70063325.370000005</v>
      </c>
      <c r="F415" s="582">
        <v>69791477.370000005</v>
      </c>
      <c r="G415" s="582">
        <v>69520089.370000005</v>
      </c>
      <c r="H415" s="582">
        <v>69233542.370000005</v>
      </c>
      <c r="I415" s="512">
        <v>68959216.370000005</v>
      </c>
      <c r="J415" s="512">
        <v>68678496.370000005</v>
      </c>
      <c r="K415" s="488">
        <v>68403118.370000005</v>
      </c>
      <c r="L415" s="488">
        <v>68119555.370000005</v>
      </c>
      <c r="M415" s="488">
        <v>67843103.370000005</v>
      </c>
      <c r="N415" s="488">
        <v>67565182.370000005</v>
      </c>
      <c r="O415" s="488">
        <v>67279157.370000005</v>
      </c>
      <c r="P415" s="574">
        <f t="shared" si="127"/>
        <v>68955037.953333333</v>
      </c>
      <c r="Q415" s="490" t="s">
        <v>1432</v>
      </c>
      <c r="R415" s="490"/>
      <c r="S415" s="496" t="s">
        <v>435</v>
      </c>
      <c r="T415" s="565"/>
      <c r="U415" s="566"/>
      <c r="V415" s="566"/>
      <c r="W415" s="566">
        <f t="shared" ref="W415:W418" si="136">P415</f>
        <v>68955037.953333333</v>
      </c>
      <c r="X415" s="566">
        <f>W415</f>
        <v>68955037.953333333</v>
      </c>
      <c r="Y415" s="566"/>
      <c r="Z415" s="583"/>
      <c r="AA415" s="515"/>
      <c r="AB415" s="515"/>
    </row>
    <row r="416" spans="1:136" s="16" customFormat="1" ht="12" customHeight="1">
      <c r="A416" s="584">
        <v>18232311</v>
      </c>
      <c r="B416" s="485" t="s">
        <v>1423</v>
      </c>
      <c r="C416" s="582">
        <v>14916099</v>
      </c>
      <c r="D416" s="582">
        <v>14858814</v>
      </c>
      <c r="E416" s="582">
        <v>14801529</v>
      </c>
      <c r="F416" s="582">
        <v>14744244</v>
      </c>
      <c r="G416" s="582">
        <v>14686959</v>
      </c>
      <c r="H416" s="582">
        <v>14629674</v>
      </c>
      <c r="I416" s="512">
        <v>14572389</v>
      </c>
      <c r="J416" s="512">
        <v>14515104</v>
      </c>
      <c r="K416" s="488">
        <v>14457819</v>
      </c>
      <c r="L416" s="488">
        <v>14400534</v>
      </c>
      <c r="M416" s="488">
        <v>14343249</v>
      </c>
      <c r="N416" s="488">
        <v>14285964</v>
      </c>
      <c r="O416" s="488">
        <v>14228679</v>
      </c>
      <c r="P416" s="574">
        <f t="shared" si="127"/>
        <v>14572389</v>
      </c>
      <c r="Q416" s="490" t="s">
        <v>1432</v>
      </c>
      <c r="R416" s="490"/>
      <c r="S416" s="496" t="s">
        <v>435</v>
      </c>
      <c r="T416" s="565"/>
      <c r="U416" s="566"/>
      <c r="V416" s="566"/>
      <c r="W416" s="566">
        <f t="shared" si="136"/>
        <v>14572389</v>
      </c>
      <c r="X416" s="566">
        <f t="shared" ref="X416:X418" si="137">W416</f>
        <v>14572389</v>
      </c>
      <c r="Y416" s="566"/>
      <c r="Z416" s="583"/>
      <c r="AA416" s="515"/>
      <c r="AB416" s="515"/>
    </row>
    <row r="417" spans="1:28" s="16" customFormat="1" ht="12" customHeight="1">
      <c r="A417" s="584">
        <v>18232321</v>
      </c>
      <c r="B417" s="485" t="s">
        <v>1430</v>
      </c>
      <c r="C417" s="582">
        <v>2124999.7999999998</v>
      </c>
      <c r="D417" s="582">
        <v>2083333.13</v>
      </c>
      <c r="E417" s="582">
        <v>2041666.46</v>
      </c>
      <c r="F417" s="582">
        <v>1999999.79</v>
      </c>
      <c r="G417" s="582">
        <v>1958333.12</v>
      </c>
      <c r="H417" s="582">
        <v>1916666.45</v>
      </c>
      <c r="I417" s="512">
        <v>1874999.78</v>
      </c>
      <c r="J417" s="512">
        <v>1833333.11</v>
      </c>
      <c r="K417" s="488">
        <v>1791666.44</v>
      </c>
      <c r="L417" s="488">
        <v>1749999.77</v>
      </c>
      <c r="M417" s="488">
        <v>1708333.1</v>
      </c>
      <c r="N417" s="488">
        <v>1666666.43</v>
      </c>
      <c r="O417" s="488">
        <v>1624999.76</v>
      </c>
      <c r="P417" s="574">
        <f t="shared" si="127"/>
        <v>1874999.78</v>
      </c>
      <c r="Q417" s="490" t="s">
        <v>53</v>
      </c>
      <c r="R417" s="490"/>
      <c r="S417" s="496" t="s">
        <v>435</v>
      </c>
      <c r="T417" s="565"/>
      <c r="U417" s="566"/>
      <c r="V417" s="566"/>
      <c r="W417" s="566">
        <f t="shared" si="136"/>
        <v>1874999.78</v>
      </c>
      <c r="X417" s="566">
        <f t="shared" si="137"/>
        <v>1874999.78</v>
      </c>
      <c r="Y417" s="566"/>
      <c r="Z417" s="583"/>
      <c r="AA417" s="515"/>
      <c r="AB417" s="515"/>
    </row>
    <row r="418" spans="1:28" s="16" customFormat="1" ht="12" customHeight="1">
      <c r="A418" s="584">
        <v>18232331</v>
      </c>
      <c r="B418" s="485" t="s">
        <v>1438</v>
      </c>
      <c r="C418" s="582">
        <v>2624776.62</v>
      </c>
      <c r="D418" s="582">
        <v>2249806.62</v>
      </c>
      <c r="E418" s="582">
        <v>1874836.62</v>
      </c>
      <c r="F418" s="582">
        <v>1499866.62</v>
      </c>
      <c r="G418" s="582">
        <v>1124896.6200000001</v>
      </c>
      <c r="H418" s="582">
        <v>749926.62</v>
      </c>
      <c r="I418" s="512">
        <v>374956.62</v>
      </c>
      <c r="J418" s="512">
        <v>0</v>
      </c>
      <c r="K418" s="488">
        <v>0</v>
      </c>
      <c r="L418" s="488">
        <v>0</v>
      </c>
      <c r="M418" s="488">
        <v>0</v>
      </c>
      <c r="N418" s="488">
        <v>0</v>
      </c>
      <c r="O418" s="488">
        <v>0</v>
      </c>
      <c r="P418" s="574">
        <f t="shared" si="127"/>
        <v>765556.50250000006</v>
      </c>
      <c r="Q418" s="490" t="s">
        <v>1432</v>
      </c>
      <c r="R418" s="490"/>
      <c r="S418" s="496" t="s">
        <v>435</v>
      </c>
      <c r="T418" s="565"/>
      <c r="U418" s="566"/>
      <c r="V418" s="566"/>
      <c r="W418" s="566">
        <f t="shared" si="136"/>
        <v>765556.50250000006</v>
      </c>
      <c r="X418" s="566">
        <f t="shared" si="137"/>
        <v>765556.50250000006</v>
      </c>
      <c r="Y418" s="566"/>
      <c r="Z418" s="583"/>
      <c r="AA418" s="515"/>
      <c r="AB418" s="515"/>
    </row>
    <row r="419" spans="1:28" s="16" customFormat="1" ht="12" customHeight="1">
      <c r="A419" s="584">
        <v>18233061</v>
      </c>
      <c r="B419" s="485" t="s">
        <v>49</v>
      </c>
      <c r="C419" s="582">
        <v>20000</v>
      </c>
      <c r="D419" s="582">
        <v>20000</v>
      </c>
      <c r="E419" s="582">
        <v>20000</v>
      </c>
      <c r="F419" s="582">
        <v>20000</v>
      </c>
      <c r="G419" s="582">
        <v>20000</v>
      </c>
      <c r="H419" s="582">
        <v>20000</v>
      </c>
      <c r="I419" s="512">
        <v>20000</v>
      </c>
      <c r="J419" s="512">
        <v>20000</v>
      </c>
      <c r="K419" s="488">
        <v>20000</v>
      </c>
      <c r="L419" s="488">
        <v>20000</v>
      </c>
      <c r="M419" s="488">
        <v>20000</v>
      </c>
      <c r="N419" s="488">
        <v>20000</v>
      </c>
      <c r="O419" s="488">
        <v>20000</v>
      </c>
      <c r="P419" s="574">
        <f t="shared" si="127"/>
        <v>20000</v>
      </c>
      <c r="Q419" s="490"/>
      <c r="R419" s="490"/>
      <c r="S419" s="496"/>
      <c r="T419" s="565">
        <f>P419</f>
        <v>20000</v>
      </c>
      <c r="U419" s="566"/>
      <c r="V419" s="566"/>
      <c r="W419" s="566"/>
      <c r="X419" s="566"/>
      <c r="Y419" s="566"/>
      <c r="Z419" s="583"/>
      <c r="AA419" s="515"/>
      <c r="AB419" s="515"/>
    </row>
    <row r="420" spans="1:28" s="16" customFormat="1" ht="12" customHeight="1">
      <c r="A420" s="584">
        <v>18233091</v>
      </c>
      <c r="B420" s="485" t="s">
        <v>234</v>
      </c>
      <c r="C420" s="582">
        <v>198092.16</v>
      </c>
      <c r="D420" s="582">
        <v>198092.16</v>
      </c>
      <c r="E420" s="582">
        <v>198092.16</v>
      </c>
      <c r="F420" s="582">
        <v>198092.16</v>
      </c>
      <c r="G420" s="582">
        <v>198092.16</v>
      </c>
      <c r="H420" s="582">
        <v>198092.16</v>
      </c>
      <c r="I420" s="512">
        <v>198092.16</v>
      </c>
      <c r="J420" s="512">
        <v>198092.16</v>
      </c>
      <c r="K420" s="488">
        <v>198092.16</v>
      </c>
      <c r="L420" s="488">
        <v>198092.16</v>
      </c>
      <c r="M420" s="488">
        <v>198092.16</v>
      </c>
      <c r="N420" s="488">
        <v>198092.16</v>
      </c>
      <c r="O420" s="488">
        <v>198092.16</v>
      </c>
      <c r="P420" s="574">
        <f t="shared" si="127"/>
        <v>198092.16</v>
      </c>
      <c r="Q420" s="490"/>
      <c r="R420" s="490"/>
      <c r="S420" s="496"/>
      <c r="T420" s="565">
        <f>P420</f>
        <v>198092.16</v>
      </c>
      <c r="U420" s="566"/>
      <c r="V420" s="566"/>
      <c r="W420" s="566"/>
      <c r="X420" s="566"/>
      <c r="Y420" s="566"/>
      <c r="Z420" s="583"/>
      <c r="AA420" s="515"/>
      <c r="AB420" s="515"/>
    </row>
    <row r="421" spans="1:28" s="16" customFormat="1" ht="12" customHeight="1">
      <c r="A421" s="587">
        <v>18235521</v>
      </c>
      <c r="B421" s="485" t="s">
        <v>1101</v>
      </c>
      <c r="C421" s="582">
        <v>27241753.879999999</v>
      </c>
      <c r="D421" s="582">
        <v>27001332.879999999</v>
      </c>
      <c r="E421" s="582">
        <v>26760911.879999999</v>
      </c>
      <c r="F421" s="582">
        <v>26520490.879999999</v>
      </c>
      <c r="G421" s="582">
        <v>26280069.879999999</v>
      </c>
      <c r="H421" s="582">
        <v>26039648.879999999</v>
      </c>
      <c r="I421" s="512">
        <v>25799227.879999999</v>
      </c>
      <c r="J421" s="512">
        <v>25558806.879999999</v>
      </c>
      <c r="K421" s="488">
        <v>25318385.879999999</v>
      </c>
      <c r="L421" s="488">
        <v>25077964.879999999</v>
      </c>
      <c r="M421" s="488">
        <v>24837543.879999999</v>
      </c>
      <c r="N421" s="488">
        <v>24597122.879999999</v>
      </c>
      <c r="O421" s="488">
        <v>24356701.879999999</v>
      </c>
      <c r="P421" s="574">
        <f t="shared" si="127"/>
        <v>25799227.879999999</v>
      </c>
      <c r="Q421" s="490" t="s">
        <v>1065</v>
      </c>
      <c r="R421" s="490"/>
      <c r="S421" s="496" t="s">
        <v>435</v>
      </c>
      <c r="T421" s="565"/>
      <c r="U421" s="566"/>
      <c r="V421" s="566"/>
      <c r="W421" s="566">
        <f t="shared" ref="W421" si="138">P421</f>
        <v>25799227.879999999</v>
      </c>
      <c r="X421" s="566">
        <f t="shared" ref="X421" si="139">W421</f>
        <v>25799227.879999999</v>
      </c>
      <c r="Y421" s="566"/>
      <c r="Z421" s="583"/>
      <c r="AA421" s="515"/>
      <c r="AB421" s="515"/>
    </row>
    <row r="422" spans="1:28" s="16" customFormat="1" ht="12" customHeight="1">
      <c r="A422" s="584">
        <v>18236021</v>
      </c>
      <c r="B422" s="485" t="s">
        <v>352</v>
      </c>
      <c r="C422" s="582">
        <v>15256064.07</v>
      </c>
      <c r="D422" s="582">
        <v>15256064.07</v>
      </c>
      <c r="E422" s="582">
        <v>15256064.07</v>
      </c>
      <c r="F422" s="582">
        <v>15256064.07</v>
      </c>
      <c r="G422" s="582">
        <v>15256064.07</v>
      </c>
      <c r="H422" s="582">
        <v>15256064.07</v>
      </c>
      <c r="I422" s="512">
        <v>15256064.07</v>
      </c>
      <c r="J422" s="512">
        <v>15256064.07</v>
      </c>
      <c r="K422" s="488">
        <v>15256064.07</v>
      </c>
      <c r="L422" s="488">
        <v>15256064.07</v>
      </c>
      <c r="M422" s="488">
        <v>15256064.07</v>
      </c>
      <c r="N422" s="488">
        <v>15256064.07</v>
      </c>
      <c r="O422" s="488">
        <v>15256064.07</v>
      </c>
      <c r="P422" s="574">
        <f t="shared" si="127"/>
        <v>15256064.069999995</v>
      </c>
      <c r="Q422" s="490" t="s">
        <v>610</v>
      </c>
      <c r="R422" s="490"/>
      <c r="S422" s="496">
        <v>23</v>
      </c>
      <c r="T422" s="565"/>
      <c r="U422" s="566"/>
      <c r="V422" s="566"/>
      <c r="W422" s="566">
        <f t="shared" ref="W422" si="140">P422</f>
        <v>15256064.069999995</v>
      </c>
      <c r="X422" s="566">
        <f t="shared" ref="X422" si="141">W422</f>
        <v>15256064.069999995</v>
      </c>
      <c r="Y422" s="566"/>
      <c r="Z422" s="583"/>
      <c r="AA422" s="515"/>
      <c r="AB422" s="515"/>
    </row>
    <row r="423" spans="1:28" s="16" customFormat="1" ht="12" customHeight="1">
      <c r="A423" s="584">
        <v>18236031</v>
      </c>
      <c r="B423" s="485" t="s">
        <v>602</v>
      </c>
      <c r="C423" s="582">
        <v>2873005.76</v>
      </c>
      <c r="D423" s="582">
        <v>2873005.76</v>
      </c>
      <c r="E423" s="582">
        <v>2873005.76</v>
      </c>
      <c r="F423" s="582">
        <v>2873005.76</v>
      </c>
      <c r="G423" s="582">
        <v>2873005.76</v>
      </c>
      <c r="H423" s="582">
        <v>2873005.76</v>
      </c>
      <c r="I423" s="512">
        <v>2873005.76</v>
      </c>
      <c r="J423" s="512">
        <v>2873005.76</v>
      </c>
      <c r="K423" s="488">
        <v>2873005.76</v>
      </c>
      <c r="L423" s="488">
        <v>2873005.76</v>
      </c>
      <c r="M423" s="488">
        <v>2873005.76</v>
      </c>
      <c r="N423" s="488">
        <v>2873005.76</v>
      </c>
      <c r="O423" s="488">
        <v>2873005.76</v>
      </c>
      <c r="P423" s="574">
        <f t="shared" si="127"/>
        <v>2873005.7599999993</v>
      </c>
      <c r="Q423" s="490" t="s">
        <v>610</v>
      </c>
      <c r="R423" s="490"/>
      <c r="S423" s="496">
        <v>23</v>
      </c>
      <c r="T423" s="565"/>
      <c r="U423" s="566"/>
      <c r="V423" s="566"/>
      <c r="W423" s="566">
        <f t="shared" ref="W423:W427" si="142">P423</f>
        <v>2873005.7599999993</v>
      </c>
      <c r="X423" s="566">
        <f t="shared" ref="X423:X427" si="143">W423</f>
        <v>2873005.7599999993</v>
      </c>
      <c r="Y423" s="566"/>
      <c r="Z423" s="583"/>
      <c r="AA423" s="515"/>
      <c r="AB423" s="515"/>
    </row>
    <row r="424" spans="1:28" s="16" customFormat="1" ht="12" customHeight="1">
      <c r="A424" s="584">
        <v>18236041</v>
      </c>
      <c r="B424" s="485" t="s">
        <v>353</v>
      </c>
      <c r="C424" s="582">
        <v>-228709.77</v>
      </c>
      <c r="D424" s="582">
        <v>-228709.77</v>
      </c>
      <c r="E424" s="582">
        <v>-228709.77</v>
      </c>
      <c r="F424" s="582">
        <v>-228709.77</v>
      </c>
      <c r="G424" s="582">
        <v>-228709.77</v>
      </c>
      <c r="H424" s="582">
        <v>-228709.77</v>
      </c>
      <c r="I424" s="512">
        <v>-228709.77</v>
      </c>
      <c r="J424" s="512">
        <v>-228709.77</v>
      </c>
      <c r="K424" s="488">
        <v>-228709.77</v>
      </c>
      <c r="L424" s="488">
        <v>-228709.77</v>
      </c>
      <c r="M424" s="488">
        <v>-228709.77</v>
      </c>
      <c r="N424" s="488">
        <v>-228709.77</v>
      </c>
      <c r="O424" s="488">
        <v>-228709.77</v>
      </c>
      <c r="P424" s="574">
        <f t="shared" ref="P424:P472" si="144">(C424+O424+SUM(D424:N424)*2)/24</f>
        <v>-228709.77</v>
      </c>
      <c r="Q424" s="490" t="s">
        <v>610</v>
      </c>
      <c r="R424" s="490"/>
      <c r="S424" s="496">
        <v>23</v>
      </c>
      <c r="T424" s="565"/>
      <c r="U424" s="566"/>
      <c r="V424" s="566"/>
      <c r="W424" s="566">
        <f t="shared" si="142"/>
        <v>-228709.77</v>
      </c>
      <c r="X424" s="566">
        <f t="shared" si="143"/>
        <v>-228709.77</v>
      </c>
      <c r="Y424" s="566"/>
      <c r="Z424" s="583"/>
      <c r="AA424" s="515"/>
      <c r="AB424" s="515"/>
    </row>
    <row r="425" spans="1:28" s="16" customFormat="1" ht="12" customHeight="1">
      <c r="A425" s="584">
        <v>18236051</v>
      </c>
      <c r="B425" s="485" t="s">
        <v>411</v>
      </c>
      <c r="C425" s="582">
        <v>107024.51</v>
      </c>
      <c r="D425" s="582">
        <v>107024.51</v>
      </c>
      <c r="E425" s="582">
        <v>107024.51</v>
      </c>
      <c r="F425" s="582">
        <v>107024.51</v>
      </c>
      <c r="G425" s="582">
        <v>107024.51</v>
      </c>
      <c r="H425" s="582">
        <v>107024.51</v>
      </c>
      <c r="I425" s="512">
        <v>107024.51</v>
      </c>
      <c r="J425" s="512">
        <v>107024.51</v>
      </c>
      <c r="K425" s="488">
        <v>107024.51</v>
      </c>
      <c r="L425" s="488">
        <v>107024.51</v>
      </c>
      <c r="M425" s="488">
        <v>107024.51</v>
      </c>
      <c r="N425" s="488">
        <v>107024.51</v>
      </c>
      <c r="O425" s="488">
        <v>107024.51</v>
      </c>
      <c r="P425" s="574">
        <f t="shared" si="144"/>
        <v>107024.51</v>
      </c>
      <c r="Q425" s="490" t="s">
        <v>610</v>
      </c>
      <c r="R425" s="490"/>
      <c r="S425" s="496">
        <v>23</v>
      </c>
      <c r="T425" s="565"/>
      <c r="U425" s="566"/>
      <c r="V425" s="566"/>
      <c r="W425" s="566">
        <f t="shared" si="142"/>
        <v>107024.51</v>
      </c>
      <c r="X425" s="566">
        <f t="shared" si="143"/>
        <v>107024.51</v>
      </c>
      <c r="Y425" s="566"/>
      <c r="Z425" s="583"/>
      <c r="AA425" s="515"/>
      <c r="AB425" s="515"/>
    </row>
    <row r="426" spans="1:28" s="16" customFormat="1" ht="12" customHeight="1">
      <c r="A426" s="584">
        <v>18236061</v>
      </c>
      <c r="B426" s="485" t="s">
        <v>306</v>
      </c>
      <c r="C426" s="582">
        <v>1031542.85</v>
      </c>
      <c r="D426" s="582">
        <v>1031542.85</v>
      </c>
      <c r="E426" s="582">
        <v>1031542.85</v>
      </c>
      <c r="F426" s="582">
        <v>1031542.85</v>
      </c>
      <c r="G426" s="582">
        <v>1031542.85</v>
      </c>
      <c r="H426" s="582">
        <v>1031542.85</v>
      </c>
      <c r="I426" s="512">
        <v>1031542.85</v>
      </c>
      <c r="J426" s="512">
        <v>1031542.85</v>
      </c>
      <c r="K426" s="488">
        <v>1031542.85</v>
      </c>
      <c r="L426" s="488">
        <v>1031542.85</v>
      </c>
      <c r="M426" s="488">
        <v>1031542.85</v>
      </c>
      <c r="N426" s="488">
        <v>1031542.85</v>
      </c>
      <c r="O426" s="488">
        <v>1031542.85</v>
      </c>
      <c r="P426" s="574">
        <f t="shared" si="144"/>
        <v>1031542.8499999997</v>
      </c>
      <c r="Q426" s="490" t="s">
        <v>610</v>
      </c>
      <c r="R426" s="490"/>
      <c r="S426" s="496">
        <v>23</v>
      </c>
      <c r="T426" s="565"/>
      <c r="U426" s="566"/>
      <c r="V426" s="566"/>
      <c r="W426" s="566">
        <f t="shared" si="142"/>
        <v>1031542.8499999997</v>
      </c>
      <c r="X426" s="566">
        <f t="shared" si="143"/>
        <v>1031542.8499999997</v>
      </c>
      <c r="Y426" s="566"/>
      <c r="Z426" s="583"/>
      <c r="AA426" s="515"/>
      <c r="AB426" s="515"/>
    </row>
    <row r="427" spans="1:28" s="16" customFormat="1" ht="12" customHeight="1">
      <c r="A427" s="584">
        <v>18236071</v>
      </c>
      <c r="B427" s="485" t="s">
        <v>307</v>
      </c>
      <c r="C427" s="582">
        <v>671052.84</v>
      </c>
      <c r="D427" s="582">
        <v>671052.84</v>
      </c>
      <c r="E427" s="582">
        <v>671052.84</v>
      </c>
      <c r="F427" s="582">
        <v>671052.84</v>
      </c>
      <c r="G427" s="582">
        <v>671052.84</v>
      </c>
      <c r="H427" s="582">
        <v>671052.84</v>
      </c>
      <c r="I427" s="512">
        <v>671052.84</v>
      </c>
      <c r="J427" s="512">
        <v>671052.84</v>
      </c>
      <c r="K427" s="488">
        <v>671052.84</v>
      </c>
      <c r="L427" s="488">
        <v>671052.84</v>
      </c>
      <c r="M427" s="488">
        <v>671052.84</v>
      </c>
      <c r="N427" s="488">
        <v>671052.84</v>
      </c>
      <c r="O427" s="488">
        <v>671052.84</v>
      </c>
      <c r="P427" s="574">
        <f t="shared" si="144"/>
        <v>671052.84</v>
      </c>
      <c r="Q427" s="490" t="s">
        <v>610</v>
      </c>
      <c r="R427" s="490"/>
      <c r="S427" s="496">
        <v>23</v>
      </c>
      <c r="T427" s="565"/>
      <c r="U427" s="566"/>
      <c r="V427" s="566"/>
      <c r="W427" s="566">
        <f t="shared" si="142"/>
        <v>671052.84</v>
      </c>
      <c r="X427" s="566">
        <f t="shared" si="143"/>
        <v>671052.84</v>
      </c>
      <c r="Y427" s="566"/>
      <c r="Z427" s="583"/>
      <c r="AA427" s="515"/>
      <c r="AB427" s="515"/>
    </row>
    <row r="428" spans="1:28" s="16" customFormat="1" ht="12" customHeight="1">
      <c r="A428" s="584">
        <v>18236091</v>
      </c>
      <c r="B428" s="485" t="s">
        <v>758</v>
      </c>
      <c r="C428" s="582">
        <v>-100555.3</v>
      </c>
      <c r="D428" s="582">
        <v>-100555.3</v>
      </c>
      <c r="E428" s="582">
        <v>-100555.3</v>
      </c>
      <c r="F428" s="582">
        <v>-100555.3</v>
      </c>
      <c r="G428" s="582">
        <v>-100555.3</v>
      </c>
      <c r="H428" s="582">
        <v>-100555.3</v>
      </c>
      <c r="I428" s="512">
        <v>-100555.3</v>
      </c>
      <c r="J428" s="512">
        <v>-100555.3</v>
      </c>
      <c r="K428" s="488">
        <v>-100555.3</v>
      </c>
      <c r="L428" s="488">
        <v>-100555.3</v>
      </c>
      <c r="M428" s="488">
        <v>-100555.3</v>
      </c>
      <c r="N428" s="488">
        <v>-100555.3</v>
      </c>
      <c r="O428" s="488">
        <v>-100555.3</v>
      </c>
      <c r="P428" s="574">
        <f t="shared" si="144"/>
        <v>-100555.30000000003</v>
      </c>
      <c r="Q428" s="490" t="s">
        <v>610</v>
      </c>
      <c r="R428" s="490"/>
      <c r="S428" s="496" t="s">
        <v>435</v>
      </c>
      <c r="T428" s="565"/>
      <c r="U428" s="566"/>
      <c r="V428" s="566"/>
      <c r="W428" s="566">
        <f t="shared" ref="W428:W430" si="145">P428</f>
        <v>-100555.30000000003</v>
      </c>
      <c r="X428" s="566">
        <f t="shared" ref="X428:X430" si="146">W428</f>
        <v>-100555.30000000003</v>
      </c>
      <c r="Y428" s="566"/>
      <c r="Z428" s="583"/>
      <c r="AA428" s="515"/>
      <c r="AB428" s="515"/>
    </row>
    <row r="429" spans="1:28" s="16" customFormat="1" ht="12" customHeight="1">
      <c r="A429" s="584">
        <v>18236101</v>
      </c>
      <c r="B429" s="485" t="s">
        <v>778</v>
      </c>
      <c r="C429" s="582">
        <v>3769772.47</v>
      </c>
      <c r="D429" s="582">
        <v>3769772.47</v>
      </c>
      <c r="E429" s="582">
        <v>3769772.47</v>
      </c>
      <c r="F429" s="582">
        <v>3769772.47</v>
      </c>
      <c r="G429" s="582">
        <v>3769772.47</v>
      </c>
      <c r="H429" s="582">
        <v>3769772.47</v>
      </c>
      <c r="I429" s="512">
        <v>3769772.47</v>
      </c>
      <c r="J429" s="512">
        <v>3769772.47</v>
      </c>
      <c r="K429" s="488">
        <v>3769772.47</v>
      </c>
      <c r="L429" s="488">
        <v>3769772.47</v>
      </c>
      <c r="M429" s="488">
        <v>3769772.47</v>
      </c>
      <c r="N429" s="488">
        <v>3769772.47</v>
      </c>
      <c r="O429" s="488">
        <v>3769772.47</v>
      </c>
      <c r="P429" s="574">
        <f t="shared" si="144"/>
        <v>3769772.4699999993</v>
      </c>
      <c r="Q429" s="490" t="s">
        <v>610</v>
      </c>
      <c r="R429" s="490"/>
      <c r="S429" s="496" t="s">
        <v>435</v>
      </c>
      <c r="T429" s="565"/>
      <c r="U429" s="566"/>
      <c r="V429" s="566"/>
      <c r="W429" s="566">
        <f t="shared" si="145"/>
        <v>3769772.4699999993</v>
      </c>
      <c r="X429" s="566">
        <f t="shared" si="146"/>
        <v>3769772.4699999993</v>
      </c>
      <c r="Y429" s="566"/>
      <c r="Z429" s="583"/>
      <c r="AA429" s="515"/>
      <c r="AB429" s="515"/>
    </row>
    <row r="430" spans="1:28" s="16" customFormat="1" ht="12" customHeight="1">
      <c r="A430" s="584">
        <v>18236111</v>
      </c>
      <c r="B430" s="485" t="s">
        <v>1844</v>
      </c>
      <c r="C430" s="582">
        <v>-1813683.69</v>
      </c>
      <c r="D430" s="582">
        <v>-1810013.07</v>
      </c>
      <c r="E430" s="582">
        <v>-1805748.64</v>
      </c>
      <c r="F430" s="582">
        <v>-2161326.5299999998</v>
      </c>
      <c r="G430" s="582">
        <v>-2149856.11</v>
      </c>
      <c r="H430" s="582">
        <v>-2144533.98</v>
      </c>
      <c r="I430" s="512">
        <v>-2138494.69</v>
      </c>
      <c r="J430" s="512">
        <v>-2133346.7799999998</v>
      </c>
      <c r="K430" s="488">
        <v>-2126781.98</v>
      </c>
      <c r="L430" s="488">
        <v>-2124984.35</v>
      </c>
      <c r="M430" s="488">
        <v>-2123066.2599999998</v>
      </c>
      <c r="N430" s="488">
        <v>-2116242.5699999998</v>
      </c>
      <c r="O430" s="488">
        <v>-2112895.7200000002</v>
      </c>
      <c r="P430" s="574">
        <f t="shared" si="144"/>
        <v>-2066473.7220833332</v>
      </c>
      <c r="Q430" s="490" t="s">
        <v>610</v>
      </c>
      <c r="R430" s="490"/>
      <c r="S430" s="496" t="s">
        <v>435</v>
      </c>
      <c r="T430" s="565"/>
      <c r="U430" s="566"/>
      <c r="V430" s="566"/>
      <c r="W430" s="566">
        <f t="shared" si="145"/>
        <v>-2066473.7220833332</v>
      </c>
      <c r="X430" s="566">
        <f t="shared" si="146"/>
        <v>-2066473.7220833332</v>
      </c>
      <c r="Y430" s="566"/>
      <c r="Z430" s="583"/>
      <c r="AA430" s="515"/>
      <c r="AB430" s="515"/>
    </row>
    <row r="431" spans="1:28" s="16" customFormat="1" ht="12" customHeight="1">
      <c r="A431" s="584">
        <v>18237112</v>
      </c>
      <c r="B431" s="485" t="s">
        <v>331</v>
      </c>
      <c r="C431" s="582">
        <v>279321.2</v>
      </c>
      <c r="D431" s="582">
        <v>279321.2</v>
      </c>
      <c r="E431" s="582">
        <v>279321.2</v>
      </c>
      <c r="F431" s="582">
        <v>279321.2</v>
      </c>
      <c r="G431" s="582">
        <v>279321.2</v>
      </c>
      <c r="H431" s="582">
        <v>279321.2</v>
      </c>
      <c r="I431" s="512">
        <v>279321.2</v>
      </c>
      <c r="J431" s="512">
        <v>279321.2</v>
      </c>
      <c r="K431" s="488">
        <v>279321.2</v>
      </c>
      <c r="L431" s="488">
        <v>279321.2</v>
      </c>
      <c r="M431" s="488">
        <v>280573.45</v>
      </c>
      <c r="N431" s="488">
        <v>286701.19</v>
      </c>
      <c r="O431" s="488">
        <v>289121.19</v>
      </c>
      <c r="P431" s="574">
        <f t="shared" si="144"/>
        <v>280448.88625000004</v>
      </c>
      <c r="Q431" s="523"/>
      <c r="R431" s="523"/>
      <c r="S431" s="553" t="s">
        <v>158</v>
      </c>
      <c r="T431" s="565">
        <f>P431</f>
        <v>280448.88625000004</v>
      </c>
      <c r="U431" s="566"/>
      <c r="V431" s="566"/>
      <c r="W431" s="566"/>
      <c r="X431" s="566"/>
      <c r="Y431" s="566"/>
      <c r="Z431" s="583"/>
      <c r="AA431" s="515"/>
      <c r="AB431" s="515"/>
    </row>
    <row r="432" spans="1:28" s="16" customFormat="1" ht="12" customHeight="1">
      <c r="A432" s="584">
        <v>18237122</v>
      </c>
      <c r="B432" s="485" t="s">
        <v>512</v>
      </c>
      <c r="C432" s="582">
        <v>169602.13</v>
      </c>
      <c r="D432" s="582">
        <v>169602.13</v>
      </c>
      <c r="E432" s="582">
        <v>169602.13</v>
      </c>
      <c r="F432" s="582">
        <v>169602.13</v>
      </c>
      <c r="G432" s="582">
        <v>169602.13</v>
      </c>
      <c r="H432" s="582">
        <v>169602.13</v>
      </c>
      <c r="I432" s="512">
        <v>169602.13</v>
      </c>
      <c r="J432" s="512">
        <v>169602.13</v>
      </c>
      <c r="K432" s="488">
        <v>169602.13</v>
      </c>
      <c r="L432" s="488">
        <v>169602.13</v>
      </c>
      <c r="M432" s="488">
        <v>169602.13</v>
      </c>
      <c r="N432" s="488">
        <v>169602.13</v>
      </c>
      <c r="O432" s="488">
        <v>169602.13</v>
      </c>
      <c r="P432" s="574">
        <f t="shared" si="144"/>
        <v>169602.12999999998</v>
      </c>
      <c r="Q432" s="523"/>
      <c r="R432" s="523"/>
      <c r="S432" s="553" t="s">
        <v>158</v>
      </c>
      <c r="T432" s="565">
        <f t="shared" ref="T432:T435" si="147">P432</f>
        <v>169602.12999999998</v>
      </c>
      <c r="U432" s="566"/>
      <c r="V432" s="566"/>
      <c r="W432" s="566"/>
      <c r="X432" s="566"/>
      <c r="Y432" s="566"/>
      <c r="Z432" s="583"/>
      <c r="AA432" s="515"/>
      <c r="AB432" s="515"/>
    </row>
    <row r="433" spans="1:28" s="16" customFormat="1" ht="12" customHeight="1">
      <c r="A433" s="586">
        <v>18237132</v>
      </c>
      <c r="B433" s="598" t="s">
        <v>836</v>
      </c>
      <c r="C433" s="582">
        <v>133750.43</v>
      </c>
      <c r="D433" s="582">
        <v>133750.43</v>
      </c>
      <c r="E433" s="582">
        <v>133750.43</v>
      </c>
      <c r="F433" s="582">
        <v>133750.43</v>
      </c>
      <c r="G433" s="582">
        <v>133750.43</v>
      </c>
      <c r="H433" s="582">
        <v>133750.43</v>
      </c>
      <c r="I433" s="512">
        <v>133750.43</v>
      </c>
      <c r="J433" s="512">
        <v>133750.43</v>
      </c>
      <c r="K433" s="488">
        <v>133750.43</v>
      </c>
      <c r="L433" s="488">
        <v>133750.43</v>
      </c>
      <c r="M433" s="488">
        <v>133750.43</v>
      </c>
      <c r="N433" s="488">
        <v>133750.43</v>
      </c>
      <c r="O433" s="488">
        <v>133750.43</v>
      </c>
      <c r="P433" s="574">
        <f t="shared" si="144"/>
        <v>133750.42999999996</v>
      </c>
      <c r="Q433" s="523"/>
      <c r="R433" s="523"/>
      <c r="S433" s="553" t="s">
        <v>158</v>
      </c>
      <c r="T433" s="565">
        <f t="shared" si="147"/>
        <v>133750.42999999996</v>
      </c>
      <c r="U433" s="566"/>
      <c r="V433" s="566"/>
      <c r="W433" s="566"/>
      <c r="X433" s="566"/>
      <c r="Y433" s="566"/>
      <c r="Z433" s="583"/>
      <c r="AA433" s="515"/>
      <c r="AB433" s="515"/>
    </row>
    <row r="434" spans="1:28" s="16" customFormat="1" ht="12" customHeight="1">
      <c r="A434" s="586">
        <v>18237142</v>
      </c>
      <c r="B434" s="598" t="s">
        <v>837</v>
      </c>
      <c r="C434" s="582">
        <v>53995.63</v>
      </c>
      <c r="D434" s="582">
        <v>53995.63</v>
      </c>
      <c r="E434" s="582">
        <v>53995.63</v>
      </c>
      <c r="F434" s="582">
        <v>53995.63</v>
      </c>
      <c r="G434" s="582">
        <v>53995.63</v>
      </c>
      <c r="H434" s="582">
        <v>53995.63</v>
      </c>
      <c r="I434" s="512">
        <v>53995.63</v>
      </c>
      <c r="J434" s="512">
        <v>53995.63</v>
      </c>
      <c r="K434" s="488">
        <v>53995.63</v>
      </c>
      <c r="L434" s="488">
        <v>53995.63</v>
      </c>
      <c r="M434" s="488">
        <v>53995.63</v>
      </c>
      <c r="N434" s="488">
        <v>53995.63</v>
      </c>
      <c r="O434" s="488">
        <v>53995.63</v>
      </c>
      <c r="P434" s="574">
        <f t="shared" si="144"/>
        <v>53995.63</v>
      </c>
      <c r="Q434" s="523"/>
      <c r="R434" s="523"/>
      <c r="S434" s="553" t="s">
        <v>158</v>
      </c>
      <c r="T434" s="565">
        <f t="shared" si="147"/>
        <v>53995.63</v>
      </c>
      <c r="U434" s="566"/>
      <c r="V434" s="566"/>
      <c r="W434" s="566"/>
      <c r="X434" s="566"/>
      <c r="Y434" s="566"/>
      <c r="Z434" s="583"/>
      <c r="AA434" s="515"/>
      <c r="AB434" s="515"/>
    </row>
    <row r="435" spans="1:28" s="16" customFormat="1" ht="12" customHeight="1">
      <c r="A435" s="586">
        <v>18237152</v>
      </c>
      <c r="B435" s="598" t="s">
        <v>838</v>
      </c>
      <c r="C435" s="582">
        <v>67987.45</v>
      </c>
      <c r="D435" s="582">
        <v>67987.45</v>
      </c>
      <c r="E435" s="582">
        <v>67987.45</v>
      </c>
      <c r="F435" s="582">
        <v>67987.45</v>
      </c>
      <c r="G435" s="582">
        <v>67987.45</v>
      </c>
      <c r="H435" s="582">
        <v>67987.45</v>
      </c>
      <c r="I435" s="512">
        <v>67987.45</v>
      </c>
      <c r="J435" s="512">
        <v>67987.45</v>
      </c>
      <c r="K435" s="488">
        <v>67987.45</v>
      </c>
      <c r="L435" s="488">
        <v>67987.45</v>
      </c>
      <c r="M435" s="488">
        <v>67987.45</v>
      </c>
      <c r="N435" s="488">
        <v>67987.45</v>
      </c>
      <c r="O435" s="488">
        <v>67987.45</v>
      </c>
      <c r="P435" s="574">
        <f t="shared" si="144"/>
        <v>67987.449999999983</v>
      </c>
      <c r="Q435" s="523"/>
      <c r="R435" s="523"/>
      <c r="S435" s="553" t="s">
        <v>158</v>
      </c>
      <c r="T435" s="565">
        <f t="shared" si="147"/>
        <v>67987.449999999983</v>
      </c>
      <c r="U435" s="566"/>
      <c r="V435" s="566"/>
      <c r="W435" s="566"/>
      <c r="X435" s="566"/>
      <c r="Y435" s="566"/>
      <c r="Z435" s="583"/>
      <c r="AA435" s="515"/>
      <c r="AB435" s="515"/>
    </row>
    <row r="436" spans="1:28" s="16" customFormat="1" ht="12" customHeight="1">
      <c r="A436" s="584">
        <v>18238031</v>
      </c>
      <c r="B436" s="485" t="s">
        <v>1673</v>
      </c>
      <c r="C436" s="582">
        <v>10198259.83</v>
      </c>
      <c r="D436" s="582">
        <v>8741365.8300000001</v>
      </c>
      <c r="E436" s="582">
        <v>7284471.8300000001</v>
      </c>
      <c r="F436" s="582">
        <v>5814589.0599999996</v>
      </c>
      <c r="G436" s="582">
        <v>4357695.0599999996</v>
      </c>
      <c r="H436" s="582">
        <v>2900801.06</v>
      </c>
      <c r="I436" s="512">
        <v>2167234.19</v>
      </c>
      <c r="J436" s="512">
        <v>710340.19</v>
      </c>
      <c r="K436" s="488">
        <v>22706915.190000001</v>
      </c>
      <c r="L436" s="488">
        <v>20642650.190000001</v>
      </c>
      <c r="M436" s="488">
        <v>18578385.190000001</v>
      </c>
      <c r="N436" s="488">
        <v>16514120.189999999</v>
      </c>
      <c r="O436" s="488">
        <v>14449855.189999999</v>
      </c>
      <c r="P436" s="574">
        <f t="shared" si="144"/>
        <v>10228552.124166666</v>
      </c>
      <c r="Q436" s="523"/>
      <c r="R436" s="523"/>
      <c r="S436" s="553" t="s">
        <v>158</v>
      </c>
      <c r="T436" s="565">
        <f t="shared" ref="T436:T439" si="148">P436</f>
        <v>10228552.124166666</v>
      </c>
      <c r="U436" s="566"/>
      <c r="V436" s="566"/>
      <c r="W436" s="566"/>
      <c r="X436" s="566"/>
      <c r="Y436" s="566"/>
      <c r="Z436" s="583"/>
      <c r="AA436" s="515"/>
      <c r="AB436" s="515"/>
    </row>
    <row r="437" spans="1:28" s="16" customFormat="1" ht="12" customHeight="1">
      <c r="A437" s="584">
        <v>18238032</v>
      </c>
      <c r="B437" s="485" t="s">
        <v>1674</v>
      </c>
      <c r="C437" s="582">
        <v>3829922.81</v>
      </c>
      <c r="D437" s="582">
        <v>3282790.81</v>
      </c>
      <c r="E437" s="582">
        <v>2735659.81</v>
      </c>
      <c r="F437" s="582">
        <v>2190597.1800000002</v>
      </c>
      <c r="G437" s="582">
        <v>1643465.18</v>
      </c>
      <c r="H437" s="582">
        <v>1096333.18</v>
      </c>
      <c r="I437" s="512">
        <v>1153737.29</v>
      </c>
      <c r="J437" s="512">
        <v>606605.29</v>
      </c>
      <c r="K437" s="488">
        <v>8152229.29</v>
      </c>
      <c r="L437" s="488">
        <v>7411118.29</v>
      </c>
      <c r="M437" s="488">
        <v>6670006.29</v>
      </c>
      <c r="N437" s="488">
        <v>5928893.29</v>
      </c>
      <c r="O437" s="488">
        <v>5187782.29</v>
      </c>
      <c r="P437" s="574">
        <f t="shared" si="144"/>
        <v>3781690.7041666661</v>
      </c>
      <c r="Q437" s="523"/>
      <c r="R437" s="523"/>
      <c r="S437" s="553" t="s">
        <v>158</v>
      </c>
      <c r="T437" s="565">
        <f t="shared" si="148"/>
        <v>3781690.7041666661</v>
      </c>
      <c r="U437" s="566"/>
      <c r="V437" s="566"/>
      <c r="W437" s="566"/>
      <c r="X437" s="566"/>
      <c r="Y437" s="566"/>
      <c r="Z437" s="583"/>
      <c r="AA437" s="515"/>
      <c r="AB437" s="515"/>
    </row>
    <row r="438" spans="1:28" s="16" customFormat="1" ht="12" customHeight="1">
      <c r="A438" s="584">
        <v>18238041</v>
      </c>
      <c r="B438" s="485" t="s">
        <v>1675</v>
      </c>
      <c r="C438" s="582">
        <v>19296685</v>
      </c>
      <c r="D438" s="582">
        <v>21539010</v>
      </c>
      <c r="E438" s="582">
        <v>23812722</v>
      </c>
      <c r="F438" s="582">
        <v>24060840</v>
      </c>
      <c r="G438" s="582">
        <v>25555540</v>
      </c>
      <c r="H438" s="582">
        <v>27543857</v>
      </c>
      <c r="I438" s="512">
        <v>30371492</v>
      </c>
      <c r="J438" s="512">
        <v>33645219</v>
      </c>
      <c r="K438" s="488">
        <v>13328696</v>
      </c>
      <c r="L438" s="488">
        <v>12424804</v>
      </c>
      <c r="M438" s="488">
        <v>14978383</v>
      </c>
      <c r="N438" s="488">
        <v>15673371</v>
      </c>
      <c r="O438" s="488">
        <v>18302479</v>
      </c>
      <c r="P438" s="574">
        <f t="shared" si="144"/>
        <v>21811126.333333332</v>
      </c>
      <c r="Q438" s="523"/>
      <c r="R438" s="523"/>
      <c r="S438" s="553" t="s">
        <v>158</v>
      </c>
      <c r="T438" s="565">
        <f t="shared" si="148"/>
        <v>21811126.333333332</v>
      </c>
      <c r="U438" s="566"/>
      <c r="V438" s="566"/>
      <c r="W438" s="566"/>
      <c r="X438" s="566"/>
      <c r="Y438" s="566"/>
      <c r="Z438" s="583"/>
      <c r="AA438" s="515"/>
      <c r="AB438" s="515"/>
    </row>
    <row r="439" spans="1:28" s="16" customFormat="1" ht="12" customHeight="1">
      <c r="A439" s="584">
        <v>18238042</v>
      </c>
      <c r="B439" s="485" t="s">
        <v>1676</v>
      </c>
      <c r="C439" s="582">
        <v>8103431</v>
      </c>
      <c r="D439" s="582">
        <v>9293686</v>
      </c>
      <c r="E439" s="582">
        <v>9090395</v>
      </c>
      <c r="F439" s="582">
        <v>8286736</v>
      </c>
      <c r="G439" s="582">
        <v>7769834</v>
      </c>
      <c r="H439" s="582">
        <v>7868041</v>
      </c>
      <c r="I439" s="512">
        <v>8235652</v>
      </c>
      <c r="J439" s="512">
        <v>9437224</v>
      </c>
      <c r="K439" s="488">
        <v>2718706</v>
      </c>
      <c r="L439" s="488">
        <v>3977901</v>
      </c>
      <c r="M439" s="488">
        <v>5684060</v>
      </c>
      <c r="N439" s="488">
        <v>7179143</v>
      </c>
      <c r="O439" s="488">
        <v>8777972</v>
      </c>
      <c r="P439" s="574">
        <f t="shared" si="144"/>
        <v>7331839.958333333</v>
      </c>
      <c r="Q439" s="523"/>
      <c r="R439" s="523"/>
      <c r="S439" s="553" t="s">
        <v>158</v>
      </c>
      <c r="T439" s="565">
        <f t="shared" si="148"/>
        <v>7331839.958333333</v>
      </c>
      <c r="U439" s="566"/>
      <c r="V439" s="566"/>
      <c r="W439" s="566"/>
      <c r="X439" s="566"/>
      <c r="Y439" s="566"/>
      <c r="Z439" s="583"/>
      <c r="AA439" s="515"/>
      <c r="AB439" s="515"/>
    </row>
    <row r="440" spans="1:28" s="16" customFormat="1" ht="12" customHeight="1">
      <c r="A440" s="584">
        <v>18238141</v>
      </c>
      <c r="B440" s="513" t="s">
        <v>1682</v>
      </c>
      <c r="C440" s="582">
        <v>22807187.850000001</v>
      </c>
      <c r="D440" s="582">
        <v>21141293.800000001</v>
      </c>
      <c r="E440" s="582">
        <v>17092873.890000001</v>
      </c>
      <c r="F440" s="582">
        <v>15715598.619999999</v>
      </c>
      <c r="G440" s="582">
        <v>17758339.289999999</v>
      </c>
      <c r="H440" s="582">
        <v>24760867.289999999</v>
      </c>
      <c r="I440" s="512">
        <v>29239410.620000001</v>
      </c>
      <c r="J440" s="512">
        <v>36727932.18</v>
      </c>
      <c r="K440" s="488">
        <v>22959219.059999999</v>
      </c>
      <c r="L440" s="488">
        <v>25671533.84</v>
      </c>
      <c r="M440" s="488">
        <v>25671533.84</v>
      </c>
      <c r="N440" s="488">
        <v>25671533.84</v>
      </c>
      <c r="O440" s="488">
        <v>27293510.170000002</v>
      </c>
      <c r="P440" s="574">
        <f t="shared" si="144"/>
        <v>23955040.440000001</v>
      </c>
      <c r="Q440" s="523"/>
      <c r="R440" s="523"/>
      <c r="S440" s="553" t="s">
        <v>641</v>
      </c>
      <c r="T440" s="565"/>
      <c r="U440" s="566"/>
      <c r="V440" s="566"/>
      <c r="W440" s="566">
        <f>P440</f>
        <v>23955040.440000001</v>
      </c>
      <c r="X440" s="566"/>
      <c r="Y440" s="566"/>
      <c r="Z440" s="583">
        <f>W440</f>
        <v>23955040.440000001</v>
      </c>
      <c r="AA440" s="515"/>
      <c r="AB440" s="515"/>
    </row>
    <row r="441" spans="1:28" s="16" customFormat="1" ht="12" customHeight="1">
      <c r="A441" s="584">
        <v>18238142</v>
      </c>
      <c r="B441" s="513" t="s">
        <v>1683</v>
      </c>
      <c r="C441" s="582">
        <v>43713451.409999996</v>
      </c>
      <c r="D441" s="582">
        <v>48950342.740000002</v>
      </c>
      <c r="E441" s="582">
        <v>49386298.509999998</v>
      </c>
      <c r="F441" s="582">
        <v>51590267.039999999</v>
      </c>
      <c r="G441" s="582">
        <v>54108520.219999999</v>
      </c>
      <c r="H441" s="582">
        <v>62352740.649999999</v>
      </c>
      <c r="I441" s="512">
        <v>66827164.619999997</v>
      </c>
      <c r="J441" s="512">
        <v>74444070.719999999</v>
      </c>
      <c r="K441" s="488">
        <v>53650765.159999996</v>
      </c>
      <c r="L441" s="488">
        <v>55203724.259999998</v>
      </c>
      <c r="M441" s="488">
        <v>56020083.039999999</v>
      </c>
      <c r="N441" s="488">
        <v>57138080.579999998</v>
      </c>
      <c r="O441" s="488">
        <v>58317423.090000004</v>
      </c>
      <c r="P441" s="574">
        <f t="shared" si="144"/>
        <v>56723957.899166666</v>
      </c>
      <c r="Q441" s="523"/>
      <c r="R441" s="523"/>
      <c r="S441" s="553" t="s">
        <v>641</v>
      </c>
      <c r="T441" s="565"/>
      <c r="U441" s="566"/>
      <c r="V441" s="566"/>
      <c r="W441" s="566">
        <f t="shared" ref="W441:W449" si="149">P441</f>
        <v>56723957.899166666</v>
      </c>
      <c r="X441" s="566"/>
      <c r="Y441" s="566"/>
      <c r="Z441" s="583">
        <f t="shared" ref="Z441:Z449" si="150">W441</f>
        <v>56723957.899166666</v>
      </c>
      <c r="AA441" s="515"/>
      <c r="AB441" s="515"/>
    </row>
    <row r="442" spans="1:28" s="16" customFormat="1" ht="12" customHeight="1">
      <c r="A442" s="584">
        <v>18238151</v>
      </c>
      <c r="B442" s="513" t="s">
        <v>1684</v>
      </c>
      <c r="C442" s="582">
        <v>5630275.8600000003</v>
      </c>
      <c r="D442" s="582">
        <v>5872344.8899999997</v>
      </c>
      <c r="E442" s="582">
        <v>5545750.9100000001</v>
      </c>
      <c r="F442" s="582">
        <v>6300829.8099999996</v>
      </c>
      <c r="G442" s="582">
        <v>6939157.21</v>
      </c>
      <c r="H442" s="582">
        <v>8253338.6900000004</v>
      </c>
      <c r="I442" s="512">
        <v>10380222.869999999</v>
      </c>
      <c r="J442" s="512">
        <v>12925193.43</v>
      </c>
      <c r="K442" s="488">
        <v>6875588.1100000003</v>
      </c>
      <c r="L442" s="488">
        <v>7776620.2999999998</v>
      </c>
      <c r="M442" s="488">
        <v>7922160.5499999998</v>
      </c>
      <c r="N442" s="488">
        <v>8316676.9500000002</v>
      </c>
      <c r="O442" s="488">
        <v>9317556.2100000009</v>
      </c>
      <c r="P442" s="574">
        <f t="shared" si="144"/>
        <v>7881816.6462499993</v>
      </c>
      <c r="Q442" s="523"/>
      <c r="R442" s="523"/>
      <c r="S442" s="553" t="s">
        <v>641</v>
      </c>
      <c r="T442" s="565"/>
      <c r="U442" s="566"/>
      <c r="V442" s="566"/>
      <c r="W442" s="566">
        <f t="shared" si="149"/>
        <v>7881816.6462499993</v>
      </c>
      <c r="X442" s="566"/>
      <c r="Y442" s="566"/>
      <c r="Z442" s="583">
        <f t="shared" si="150"/>
        <v>7881816.6462499993</v>
      </c>
      <c r="AA442" s="515"/>
      <c r="AB442" s="515"/>
    </row>
    <row r="443" spans="1:28" s="16" customFormat="1" ht="12" customHeight="1">
      <c r="A443" s="584">
        <v>18238152</v>
      </c>
      <c r="B443" s="513" t="s">
        <v>1685</v>
      </c>
      <c r="C443" s="582">
        <v>9160349.8200000003</v>
      </c>
      <c r="D443" s="582">
        <v>10404749.35</v>
      </c>
      <c r="E443" s="582">
        <v>11122489.310000001</v>
      </c>
      <c r="F443" s="582">
        <v>10454405.390000001</v>
      </c>
      <c r="G443" s="582">
        <v>11942785.560000001</v>
      </c>
      <c r="H443" s="582">
        <v>14516156.880000001</v>
      </c>
      <c r="I443" s="512">
        <v>15268376.949999999</v>
      </c>
      <c r="J443" s="512">
        <v>17218909.52</v>
      </c>
      <c r="K443" s="488">
        <v>8044826.0599999996</v>
      </c>
      <c r="L443" s="488">
        <v>8296047.5300000003</v>
      </c>
      <c r="M443" s="488">
        <v>8475389.2300000004</v>
      </c>
      <c r="N443" s="488">
        <v>8925421.8399999999</v>
      </c>
      <c r="O443" s="488">
        <v>8925421.8399999999</v>
      </c>
      <c r="P443" s="574">
        <f t="shared" si="144"/>
        <v>11142703.620833334</v>
      </c>
      <c r="Q443" s="523"/>
      <c r="R443" s="523"/>
      <c r="S443" s="553" t="s">
        <v>641</v>
      </c>
      <c r="T443" s="565"/>
      <c r="U443" s="566"/>
      <c r="V443" s="566"/>
      <c r="W443" s="566">
        <f t="shared" si="149"/>
        <v>11142703.620833334</v>
      </c>
      <c r="X443" s="566"/>
      <c r="Y443" s="566"/>
      <c r="Z443" s="583">
        <f t="shared" si="150"/>
        <v>11142703.620833334</v>
      </c>
      <c r="AA443" s="515"/>
      <c r="AB443" s="515"/>
    </row>
    <row r="444" spans="1:28" s="16" customFormat="1" ht="12" customHeight="1">
      <c r="A444" s="584">
        <v>18238161</v>
      </c>
      <c r="B444" s="513" t="s">
        <v>1686</v>
      </c>
      <c r="C444" s="582">
        <v>563395.37</v>
      </c>
      <c r="D444" s="582">
        <v>634610.18999999994</v>
      </c>
      <c r="E444" s="582">
        <v>696454.15</v>
      </c>
      <c r="F444" s="582">
        <v>748899.39</v>
      </c>
      <c r="G444" s="582">
        <v>800082.92</v>
      </c>
      <c r="H444" s="582">
        <v>861576.77</v>
      </c>
      <c r="I444" s="512">
        <v>936888.33</v>
      </c>
      <c r="J444" s="512">
        <v>1032698.26</v>
      </c>
      <c r="K444" s="488">
        <v>391673.33</v>
      </c>
      <c r="L444" s="488">
        <v>504701.02</v>
      </c>
      <c r="M444" s="488">
        <v>620284.92000000004</v>
      </c>
      <c r="N444" s="488">
        <v>731658.33</v>
      </c>
      <c r="O444" s="488">
        <v>842431.8</v>
      </c>
      <c r="P444" s="574">
        <f t="shared" si="144"/>
        <v>721870.09958333336</v>
      </c>
      <c r="Q444" s="523"/>
      <c r="R444" s="523"/>
      <c r="S444" s="553" t="s">
        <v>641</v>
      </c>
      <c r="T444" s="565"/>
      <c r="U444" s="566"/>
      <c r="V444" s="566"/>
      <c r="W444" s="566">
        <f t="shared" si="149"/>
        <v>721870.09958333336</v>
      </c>
      <c r="X444" s="566"/>
      <c r="Y444" s="566"/>
      <c r="Z444" s="583">
        <f t="shared" si="150"/>
        <v>721870.09958333336</v>
      </c>
      <c r="AA444" s="515"/>
      <c r="AB444" s="515"/>
    </row>
    <row r="445" spans="1:28" s="16" customFormat="1" ht="12" customHeight="1">
      <c r="A445" s="584">
        <v>18238162</v>
      </c>
      <c r="B445" s="513" t="s">
        <v>1687</v>
      </c>
      <c r="C445" s="582">
        <v>1058589.3500000001</v>
      </c>
      <c r="D445" s="582">
        <v>1210018.05</v>
      </c>
      <c r="E445" s="582">
        <v>1366541.71</v>
      </c>
      <c r="F445" s="582">
        <v>1522589.18</v>
      </c>
      <c r="G445" s="582">
        <v>1680607.59</v>
      </c>
      <c r="H445" s="582">
        <v>1849338.57</v>
      </c>
      <c r="I445" s="512">
        <v>2032069.55</v>
      </c>
      <c r="J445" s="512">
        <v>2241487.5</v>
      </c>
      <c r="K445" s="488">
        <v>942032.7</v>
      </c>
      <c r="L445" s="488">
        <v>1170183.3700000001</v>
      </c>
      <c r="M445" s="488">
        <v>1402861.72</v>
      </c>
      <c r="N445" s="488">
        <v>1637016.71</v>
      </c>
      <c r="O445" s="488">
        <v>1872990.74</v>
      </c>
      <c r="P445" s="574">
        <f t="shared" si="144"/>
        <v>1543378.0579166666</v>
      </c>
      <c r="Q445" s="523"/>
      <c r="R445" s="523"/>
      <c r="S445" s="553" t="s">
        <v>641</v>
      </c>
      <c r="T445" s="565"/>
      <c r="U445" s="566"/>
      <c r="V445" s="566"/>
      <c r="W445" s="566">
        <f t="shared" si="149"/>
        <v>1543378.0579166666</v>
      </c>
      <c r="X445" s="566"/>
      <c r="Y445" s="566"/>
      <c r="Z445" s="583">
        <f t="shared" si="150"/>
        <v>1543378.0579166666</v>
      </c>
      <c r="AA445" s="515"/>
      <c r="AB445" s="515"/>
    </row>
    <row r="446" spans="1:28" s="16" customFormat="1" ht="12" customHeight="1">
      <c r="A446" s="584">
        <v>18238171</v>
      </c>
      <c r="B446" s="513" t="s">
        <v>1688</v>
      </c>
      <c r="C446" s="582">
        <v>241769.71</v>
      </c>
      <c r="D446" s="582">
        <v>266610.49</v>
      </c>
      <c r="E446" s="582">
        <v>289986.68</v>
      </c>
      <c r="F446" s="582">
        <v>312526.63</v>
      </c>
      <c r="G446" s="582">
        <v>335502.69</v>
      </c>
      <c r="H446" s="582">
        <v>359696.86</v>
      </c>
      <c r="I446" s="512">
        <v>387219.96</v>
      </c>
      <c r="J446" s="512">
        <v>421956.92</v>
      </c>
      <c r="K446" s="488">
        <v>147289.21</v>
      </c>
      <c r="L446" s="488">
        <v>186172.45</v>
      </c>
      <c r="M446" s="488">
        <v>226352.77</v>
      </c>
      <c r="N446" s="488">
        <v>266639.23</v>
      </c>
      <c r="O446" s="488">
        <v>308281.21000000002</v>
      </c>
      <c r="P446" s="574">
        <f t="shared" si="144"/>
        <v>289581.61249999999</v>
      </c>
      <c r="Q446" s="523"/>
      <c r="R446" s="523"/>
      <c r="S446" s="553" t="s">
        <v>641</v>
      </c>
      <c r="T446" s="565"/>
      <c r="U446" s="566"/>
      <c r="V446" s="566"/>
      <c r="W446" s="566">
        <f t="shared" si="149"/>
        <v>289581.61249999999</v>
      </c>
      <c r="X446" s="566"/>
      <c r="Y446" s="566"/>
      <c r="Z446" s="583">
        <f t="shared" si="150"/>
        <v>289581.61249999999</v>
      </c>
      <c r="AA446" s="515"/>
      <c r="AB446" s="515"/>
    </row>
    <row r="447" spans="1:28" s="16" customFormat="1" ht="12" customHeight="1">
      <c r="A447" s="584">
        <v>18238172</v>
      </c>
      <c r="B447" s="513" t="s">
        <v>1689</v>
      </c>
      <c r="C447" s="582">
        <v>281732.46000000002</v>
      </c>
      <c r="D447" s="582">
        <v>319966.46999999997</v>
      </c>
      <c r="E447" s="582">
        <v>359823.21</v>
      </c>
      <c r="F447" s="582">
        <v>398148</v>
      </c>
      <c r="G447" s="582">
        <v>435872.59</v>
      </c>
      <c r="H447" s="582">
        <v>477679.81</v>
      </c>
      <c r="I447" s="512">
        <v>522678.09</v>
      </c>
      <c r="J447" s="512">
        <v>573322.17000000004</v>
      </c>
      <c r="K447" s="488">
        <v>229451.07</v>
      </c>
      <c r="L447" s="488">
        <v>284809.77</v>
      </c>
      <c r="M447" s="488">
        <v>340367.92</v>
      </c>
      <c r="N447" s="488">
        <v>396144.79</v>
      </c>
      <c r="O447" s="488">
        <v>451351.93</v>
      </c>
      <c r="P447" s="574">
        <f t="shared" si="144"/>
        <v>392067.17375000002</v>
      </c>
      <c r="Q447" s="523"/>
      <c r="R447" s="523"/>
      <c r="S447" s="553" t="s">
        <v>641</v>
      </c>
      <c r="T447" s="565"/>
      <c r="U447" s="566"/>
      <c r="V447" s="566"/>
      <c r="W447" s="566">
        <f t="shared" si="149"/>
        <v>392067.17375000002</v>
      </c>
      <c r="X447" s="566"/>
      <c r="Y447" s="566"/>
      <c r="Z447" s="583">
        <f t="shared" si="150"/>
        <v>392067.17375000002</v>
      </c>
      <c r="AA447" s="515"/>
      <c r="AB447" s="515"/>
    </row>
    <row r="448" spans="1:28" s="16" customFormat="1" ht="12" customHeight="1">
      <c r="A448" s="584">
        <v>18238181</v>
      </c>
      <c r="B448" s="513" t="s">
        <v>1822</v>
      </c>
      <c r="C448" s="582">
        <v>0</v>
      </c>
      <c r="D448" s="582">
        <v>87753.26</v>
      </c>
      <c r="E448" s="582">
        <v>540573.37</v>
      </c>
      <c r="F448" s="582">
        <v>607813.76</v>
      </c>
      <c r="G448" s="582">
        <v>960367.54</v>
      </c>
      <c r="H448" s="582">
        <v>897636.91</v>
      </c>
      <c r="I448" s="512">
        <v>1271612.76</v>
      </c>
      <c r="J448" s="512">
        <v>1343304.84</v>
      </c>
      <c r="K448" s="488">
        <v>851953.77</v>
      </c>
      <c r="L448" s="488">
        <v>851953.77</v>
      </c>
      <c r="M448" s="488">
        <v>851953.77</v>
      </c>
      <c r="N448" s="488">
        <v>851953.77</v>
      </c>
      <c r="O448" s="488">
        <v>851953.77</v>
      </c>
      <c r="P448" s="574">
        <f t="shared" si="144"/>
        <v>795237.86708333332</v>
      </c>
      <c r="Q448" s="523"/>
      <c r="R448" s="523"/>
      <c r="S448" s="553" t="s">
        <v>641</v>
      </c>
      <c r="T448" s="565"/>
      <c r="U448" s="566"/>
      <c r="V448" s="566"/>
      <c r="W448" s="566">
        <f t="shared" si="149"/>
        <v>795237.86708333332</v>
      </c>
      <c r="X448" s="566"/>
      <c r="Y448" s="566"/>
      <c r="Z448" s="583">
        <f t="shared" si="150"/>
        <v>795237.86708333332</v>
      </c>
      <c r="AA448" s="515"/>
      <c r="AB448" s="515"/>
    </row>
    <row r="449" spans="1:28" s="16" customFormat="1" ht="12" customHeight="1">
      <c r="A449" s="584">
        <v>18238191</v>
      </c>
      <c r="B449" s="513" t="s">
        <v>1823</v>
      </c>
      <c r="C449" s="582">
        <v>1700506.14</v>
      </c>
      <c r="D449" s="582">
        <v>1750723.7</v>
      </c>
      <c r="E449" s="582">
        <v>2118758.34</v>
      </c>
      <c r="F449" s="582">
        <v>1798046.7</v>
      </c>
      <c r="G449" s="582">
        <v>2111281.13</v>
      </c>
      <c r="H449" s="582">
        <v>2025570.1</v>
      </c>
      <c r="I449" s="512">
        <v>2224436.87</v>
      </c>
      <c r="J449" s="512">
        <v>2365227.21</v>
      </c>
      <c r="K449" s="488">
        <v>619404.54</v>
      </c>
      <c r="L449" s="488">
        <v>619404.54</v>
      </c>
      <c r="M449" s="488">
        <v>630026.88</v>
      </c>
      <c r="N449" s="488">
        <v>630026.88</v>
      </c>
      <c r="O449" s="488">
        <v>630026.88</v>
      </c>
      <c r="P449" s="574">
        <f t="shared" si="144"/>
        <v>1504847.7833333334</v>
      </c>
      <c r="Q449" s="523"/>
      <c r="R449" s="523"/>
      <c r="S449" s="553" t="s">
        <v>641</v>
      </c>
      <c r="T449" s="565"/>
      <c r="U449" s="566"/>
      <c r="V449" s="566"/>
      <c r="W449" s="566">
        <f t="shared" si="149"/>
        <v>1504847.7833333334</v>
      </c>
      <c r="X449" s="566"/>
      <c r="Y449" s="566"/>
      <c r="Z449" s="583">
        <f t="shared" si="150"/>
        <v>1504847.7833333334</v>
      </c>
      <c r="AA449" s="515"/>
      <c r="AB449" s="515"/>
    </row>
    <row r="450" spans="1:28" s="16" customFormat="1" ht="12" customHeight="1">
      <c r="A450" s="584">
        <v>18238201</v>
      </c>
      <c r="B450" s="513" t="s">
        <v>1840</v>
      </c>
      <c r="C450" s="582">
        <v>0</v>
      </c>
      <c r="D450" s="582">
        <v>0</v>
      </c>
      <c r="E450" s="582">
        <v>0</v>
      </c>
      <c r="F450" s="582">
        <v>2440000</v>
      </c>
      <c r="G450" s="582">
        <v>0</v>
      </c>
      <c r="H450" s="582">
        <v>0</v>
      </c>
      <c r="I450" s="512">
        <v>0</v>
      </c>
      <c r="J450" s="512">
        <v>0</v>
      </c>
      <c r="K450" s="488">
        <v>0</v>
      </c>
      <c r="L450" s="488">
        <v>0</v>
      </c>
      <c r="M450" s="488">
        <v>0</v>
      </c>
      <c r="N450" s="488">
        <v>0</v>
      </c>
      <c r="O450" s="488">
        <v>0</v>
      </c>
      <c r="P450" s="574">
        <f t="shared" si="144"/>
        <v>203333.33333333334</v>
      </c>
      <c r="Q450" s="490"/>
      <c r="R450" s="490"/>
      <c r="S450" s="496" t="s">
        <v>158</v>
      </c>
      <c r="T450" s="565">
        <f>P450</f>
        <v>203333.33333333334</v>
      </c>
      <c r="U450" s="566"/>
      <c r="V450" s="566"/>
      <c r="W450" s="566"/>
      <c r="X450" s="566"/>
      <c r="Y450" s="566"/>
      <c r="Z450" s="583"/>
      <c r="AA450" s="515"/>
      <c r="AB450" s="515"/>
    </row>
    <row r="451" spans="1:28" s="16" customFormat="1" ht="12" customHeight="1">
      <c r="A451" s="584">
        <v>18238211</v>
      </c>
      <c r="B451" s="485" t="s">
        <v>1814</v>
      </c>
      <c r="C451" s="582">
        <v>25520.45</v>
      </c>
      <c r="D451" s="582">
        <v>27215.96</v>
      </c>
      <c r="E451" s="582">
        <v>29696.57</v>
      </c>
      <c r="F451" s="582">
        <v>32624.61</v>
      </c>
      <c r="G451" s="582">
        <v>35861.54</v>
      </c>
      <c r="H451" s="582">
        <v>39229.68</v>
      </c>
      <c r="I451" s="512">
        <v>42759.42</v>
      </c>
      <c r="J451" s="512">
        <v>46895.65</v>
      </c>
      <c r="K451" s="488">
        <v>18501.43</v>
      </c>
      <c r="L451" s="488">
        <v>22463.55</v>
      </c>
      <c r="M451" s="488">
        <v>25610.5</v>
      </c>
      <c r="N451" s="488">
        <v>27893.82</v>
      </c>
      <c r="O451" s="488">
        <v>29241.25</v>
      </c>
      <c r="P451" s="574">
        <f t="shared" si="144"/>
        <v>31344.464999999997</v>
      </c>
      <c r="Q451" s="523"/>
      <c r="R451" s="523"/>
      <c r="S451" s="553" t="s">
        <v>641</v>
      </c>
      <c r="T451" s="565"/>
      <c r="U451" s="566"/>
      <c r="V451" s="566"/>
      <c r="W451" s="566">
        <f t="shared" ref="W451:W455" si="151">P451</f>
        <v>31344.464999999997</v>
      </c>
      <c r="X451" s="566"/>
      <c r="Y451" s="566"/>
      <c r="Z451" s="583">
        <f t="shared" ref="Z451:Z452" si="152">W451</f>
        <v>31344.464999999997</v>
      </c>
      <c r="AA451" s="515"/>
      <c r="AB451" s="515"/>
    </row>
    <row r="452" spans="1:28" s="16" customFormat="1" ht="12" customHeight="1">
      <c r="A452" s="584">
        <v>18238221</v>
      </c>
      <c r="B452" s="485" t="s">
        <v>1815</v>
      </c>
      <c r="C452" s="582">
        <v>61331.18</v>
      </c>
      <c r="D452" s="582">
        <v>66007.92</v>
      </c>
      <c r="E452" s="582">
        <v>71251.05</v>
      </c>
      <c r="F452" s="582">
        <v>76558.210000000006</v>
      </c>
      <c r="G452" s="582">
        <v>81855.3</v>
      </c>
      <c r="H452" s="582">
        <v>87460.49</v>
      </c>
      <c r="I452" s="512">
        <v>93218.91</v>
      </c>
      <c r="J452" s="512">
        <v>99839.09</v>
      </c>
      <c r="K452" s="488">
        <v>30136.3</v>
      </c>
      <c r="L452" s="488">
        <v>36625.339999999997</v>
      </c>
      <c r="M452" s="488">
        <v>42647.02</v>
      </c>
      <c r="N452" s="488">
        <v>47394.57</v>
      </c>
      <c r="O452" s="488">
        <v>50679.47</v>
      </c>
      <c r="P452" s="574">
        <f t="shared" si="144"/>
        <v>65749.960416666654</v>
      </c>
      <c r="Q452" s="523"/>
      <c r="R452" s="523"/>
      <c r="S452" s="553" t="s">
        <v>641</v>
      </c>
      <c r="T452" s="565"/>
      <c r="U452" s="566"/>
      <c r="V452" s="566"/>
      <c r="W452" s="566">
        <f t="shared" si="151"/>
        <v>65749.960416666654</v>
      </c>
      <c r="X452" s="566"/>
      <c r="Y452" s="566"/>
      <c r="Z452" s="583">
        <f t="shared" si="152"/>
        <v>65749.960416666654</v>
      </c>
      <c r="AA452" s="515"/>
      <c r="AB452" s="515"/>
    </row>
    <row r="453" spans="1:28" s="16" customFormat="1" ht="12" customHeight="1">
      <c r="A453" s="584">
        <v>18238311</v>
      </c>
      <c r="B453" s="513" t="s">
        <v>1780</v>
      </c>
      <c r="C453" s="582">
        <v>18458391.760000002</v>
      </c>
      <c r="D453" s="582">
        <v>18081689.760000002</v>
      </c>
      <c r="E453" s="582">
        <v>17704987.760000002</v>
      </c>
      <c r="F453" s="582">
        <v>17328285.760000002</v>
      </c>
      <c r="G453" s="582">
        <v>16951583.760000002</v>
      </c>
      <c r="H453" s="582">
        <v>16574881.76</v>
      </c>
      <c r="I453" s="512">
        <v>16198179.76</v>
      </c>
      <c r="J453" s="512">
        <v>15821477.76</v>
      </c>
      <c r="K453" s="488">
        <v>15444775.76</v>
      </c>
      <c r="L453" s="488">
        <v>15068073.76</v>
      </c>
      <c r="M453" s="488">
        <v>14691371.76</v>
      </c>
      <c r="N453" s="488">
        <v>14314669.76</v>
      </c>
      <c r="O453" s="488">
        <v>13937967.76</v>
      </c>
      <c r="P453" s="574">
        <f t="shared" si="144"/>
        <v>16198179.76</v>
      </c>
      <c r="Q453" s="490" t="s">
        <v>580</v>
      </c>
      <c r="R453" s="490"/>
      <c r="S453" s="496" t="s">
        <v>435</v>
      </c>
      <c r="T453" s="565"/>
      <c r="U453" s="566"/>
      <c r="V453" s="566"/>
      <c r="W453" s="566">
        <f t="shared" si="151"/>
        <v>16198179.76</v>
      </c>
      <c r="X453" s="566">
        <f>W453</f>
        <v>16198179.76</v>
      </c>
      <c r="Y453" s="566"/>
      <c r="Z453" s="583"/>
      <c r="AA453" s="515"/>
      <c r="AB453" s="515"/>
    </row>
    <row r="454" spans="1:28" s="16" customFormat="1" ht="12" customHeight="1">
      <c r="A454" s="584">
        <v>18238321</v>
      </c>
      <c r="B454" s="513" t="s">
        <v>1781</v>
      </c>
      <c r="C454" s="582">
        <v>2076163.9</v>
      </c>
      <c r="D454" s="582">
        <v>2020050.9</v>
      </c>
      <c r="E454" s="582">
        <v>1963937.9</v>
      </c>
      <c r="F454" s="582">
        <v>1907824.9</v>
      </c>
      <c r="G454" s="582">
        <v>1851711.9</v>
      </c>
      <c r="H454" s="582">
        <v>1795598.9</v>
      </c>
      <c r="I454" s="512">
        <v>1739485.9</v>
      </c>
      <c r="J454" s="512">
        <v>1683372.9</v>
      </c>
      <c r="K454" s="488">
        <v>1627259.9</v>
      </c>
      <c r="L454" s="488">
        <v>1571146.9</v>
      </c>
      <c r="M454" s="488">
        <v>1515033.9</v>
      </c>
      <c r="N454" s="488">
        <v>1458920.9</v>
      </c>
      <c r="O454" s="488">
        <v>1402807.9</v>
      </c>
      <c r="P454" s="574">
        <f t="shared" si="144"/>
        <v>1739485.8999999997</v>
      </c>
      <c r="Q454" s="490" t="s">
        <v>222</v>
      </c>
      <c r="R454" s="490"/>
      <c r="S454" s="496" t="s">
        <v>435</v>
      </c>
      <c r="T454" s="565"/>
      <c r="U454" s="566"/>
      <c r="V454" s="566"/>
      <c r="W454" s="566">
        <f t="shared" si="151"/>
        <v>1739485.8999999997</v>
      </c>
      <c r="X454" s="566">
        <f t="shared" ref="X454:X455" si="153">W454</f>
        <v>1739485.8999999997</v>
      </c>
      <c r="Y454" s="566"/>
      <c r="Z454" s="583"/>
      <c r="AA454" s="515"/>
      <c r="AB454" s="515"/>
    </row>
    <row r="455" spans="1:28" s="16" customFormat="1" ht="12" customHeight="1">
      <c r="A455" s="584">
        <v>18238331</v>
      </c>
      <c r="B455" s="513" t="s">
        <v>1786</v>
      </c>
      <c r="C455" s="582">
        <v>8152709.7199999997</v>
      </c>
      <c r="D455" s="582">
        <v>7932365.7199999997</v>
      </c>
      <c r="E455" s="582">
        <v>7712021.7199999997</v>
      </c>
      <c r="F455" s="582">
        <v>7491677.7199999997</v>
      </c>
      <c r="G455" s="582">
        <v>7271333.7199999997</v>
      </c>
      <c r="H455" s="582">
        <v>7050989.7199999997</v>
      </c>
      <c r="I455" s="512">
        <v>6830645.7199999997</v>
      </c>
      <c r="J455" s="512">
        <v>6610301.7199999997</v>
      </c>
      <c r="K455" s="488">
        <v>6389957.7199999997</v>
      </c>
      <c r="L455" s="488">
        <v>6169613.7199999997</v>
      </c>
      <c r="M455" s="488">
        <v>5949269.7199999997</v>
      </c>
      <c r="N455" s="488">
        <v>5728925.7199999997</v>
      </c>
      <c r="O455" s="488">
        <v>5508581.7199999997</v>
      </c>
      <c r="P455" s="574">
        <f t="shared" si="144"/>
        <v>6830645.7199999997</v>
      </c>
      <c r="Q455" s="490" t="s">
        <v>108</v>
      </c>
      <c r="R455" s="490"/>
      <c r="S455" s="496" t="s">
        <v>435</v>
      </c>
      <c r="T455" s="565"/>
      <c r="U455" s="566"/>
      <c r="V455" s="566"/>
      <c r="W455" s="566">
        <f t="shared" si="151"/>
        <v>6830645.7199999997</v>
      </c>
      <c r="X455" s="566">
        <f t="shared" si="153"/>
        <v>6830645.7199999997</v>
      </c>
      <c r="Y455" s="566"/>
      <c r="Z455" s="583"/>
      <c r="AA455" s="515"/>
      <c r="AB455" s="515"/>
    </row>
    <row r="456" spans="1:28" s="16" customFormat="1" ht="12" customHeight="1">
      <c r="A456" s="584">
        <v>18239001</v>
      </c>
      <c r="B456" s="485" t="s">
        <v>1024</v>
      </c>
      <c r="C456" s="582">
        <v>101402178.68000001</v>
      </c>
      <c r="D456" s="582">
        <v>101895577.72</v>
      </c>
      <c r="E456" s="582">
        <v>103380531.2</v>
      </c>
      <c r="F456" s="582">
        <v>105109827.98</v>
      </c>
      <c r="G456" s="582">
        <v>105700784.86</v>
      </c>
      <c r="H456" s="582">
        <v>107133095.14</v>
      </c>
      <c r="I456" s="512">
        <v>107592368.13</v>
      </c>
      <c r="J456" s="512">
        <v>108611158.44</v>
      </c>
      <c r="K456" s="488">
        <v>109879293.81</v>
      </c>
      <c r="L456" s="488">
        <v>111366204.69</v>
      </c>
      <c r="M456" s="488">
        <v>112239872</v>
      </c>
      <c r="N456" s="488">
        <v>113193274.42</v>
      </c>
      <c r="O456" s="488">
        <v>114295843.77</v>
      </c>
      <c r="P456" s="574">
        <f t="shared" si="144"/>
        <v>107829249.96791667</v>
      </c>
      <c r="Q456" s="523"/>
      <c r="R456" s="523"/>
      <c r="S456" s="553"/>
      <c r="T456" s="565">
        <f>P456</f>
        <v>107829249.96791667</v>
      </c>
      <c r="U456" s="566"/>
      <c r="V456" s="566"/>
      <c r="W456" s="566"/>
      <c r="X456" s="566"/>
      <c r="Y456" s="566"/>
      <c r="Z456" s="583"/>
      <c r="AA456" s="515"/>
      <c r="AB456" s="515"/>
    </row>
    <row r="457" spans="1:28" s="16" customFormat="1" ht="12" customHeight="1">
      <c r="A457" s="584">
        <v>18239002</v>
      </c>
      <c r="B457" s="485" t="s">
        <v>1025</v>
      </c>
      <c r="C457" s="582">
        <v>32156482.579999998</v>
      </c>
      <c r="D457" s="582">
        <v>32289728.93</v>
      </c>
      <c r="E457" s="582">
        <v>32523290.550000001</v>
      </c>
      <c r="F457" s="582">
        <v>32911082.57</v>
      </c>
      <c r="G457" s="582">
        <v>33083349.039999999</v>
      </c>
      <c r="H457" s="582">
        <v>33309620.609999999</v>
      </c>
      <c r="I457" s="512">
        <v>33496543.260000002</v>
      </c>
      <c r="J457" s="512">
        <v>33718118.43</v>
      </c>
      <c r="K457" s="488">
        <v>33930659.469999999</v>
      </c>
      <c r="L457" s="488">
        <v>34206246.369999997</v>
      </c>
      <c r="M457" s="488">
        <v>34300391.960000001</v>
      </c>
      <c r="N457" s="488">
        <v>34401758.630000003</v>
      </c>
      <c r="O457" s="488">
        <v>34484850.539999999</v>
      </c>
      <c r="P457" s="574">
        <f t="shared" si="144"/>
        <v>33457621.364999995</v>
      </c>
      <c r="Q457" s="523" t="s">
        <v>1</v>
      </c>
      <c r="R457" s="523"/>
      <c r="S457" s="553"/>
      <c r="T457" s="565">
        <f t="shared" ref="T457:T463" si="154">P457</f>
        <v>33457621.364999995</v>
      </c>
      <c r="U457" s="566"/>
      <c r="V457" s="566"/>
      <c r="W457" s="566"/>
      <c r="X457" s="566"/>
      <c r="Y457" s="566"/>
      <c r="Z457" s="583"/>
      <c r="AA457" s="515"/>
      <c r="AB457" s="515"/>
    </row>
    <row r="458" spans="1:28" s="16" customFormat="1" ht="12" customHeight="1">
      <c r="A458" s="584">
        <v>18239011</v>
      </c>
      <c r="B458" s="485" t="s">
        <v>290</v>
      </c>
      <c r="C458" s="582">
        <v>3172011.41</v>
      </c>
      <c r="D458" s="582">
        <v>3199142.42</v>
      </c>
      <c r="E458" s="582">
        <v>3252500.49</v>
      </c>
      <c r="F458" s="582">
        <v>3289282.34</v>
      </c>
      <c r="G458" s="582">
        <v>3315318.81</v>
      </c>
      <c r="H458" s="582">
        <v>3336819.85</v>
      </c>
      <c r="I458" s="512">
        <v>3362435.19</v>
      </c>
      <c r="J458" s="512">
        <v>3383661.52</v>
      </c>
      <c r="K458" s="488">
        <v>3399633.16</v>
      </c>
      <c r="L458" s="488">
        <v>3419446.22</v>
      </c>
      <c r="M458" s="488">
        <v>3437024.72</v>
      </c>
      <c r="N458" s="488">
        <v>3455280.69</v>
      </c>
      <c r="O458" s="488">
        <v>3473753.45</v>
      </c>
      <c r="P458" s="574">
        <f t="shared" si="144"/>
        <v>3347785.6533333329</v>
      </c>
      <c r="Q458" s="523"/>
      <c r="R458" s="523"/>
      <c r="S458" s="553"/>
      <c r="T458" s="565">
        <f t="shared" si="154"/>
        <v>3347785.6533333329</v>
      </c>
      <c r="U458" s="566"/>
      <c r="V458" s="566"/>
      <c r="W458" s="566"/>
      <c r="X458" s="566"/>
      <c r="Y458" s="566"/>
      <c r="Z458" s="583"/>
      <c r="AA458" s="515"/>
      <c r="AB458" s="515"/>
    </row>
    <row r="459" spans="1:28" s="16" customFormat="1" ht="12" customHeight="1">
      <c r="A459" s="584">
        <v>18239012</v>
      </c>
      <c r="B459" s="485" t="s">
        <v>291</v>
      </c>
      <c r="C459" s="582">
        <v>1250428.04</v>
      </c>
      <c r="D459" s="582">
        <v>1259471.71</v>
      </c>
      <c r="E459" s="582">
        <v>1277257.73</v>
      </c>
      <c r="F459" s="582">
        <v>1289518.3500000001</v>
      </c>
      <c r="G459" s="582">
        <v>1298197.17</v>
      </c>
      <c r="H459" s="582">
        <v>1305364.18</v>
      </c>
      <c r="I459" s="512">
        <v>1313902.6200000001</v>
      </c>
      <c r="J459" s="512">
        <v>1320978.06</v>
      </c>
      <c r="K459" s="488">
        <v>1326301.94</v>
      </c>
      <c r="L459" s="488">
        <v>1332906.29</v>
      </c>
      <c r="M459" s="488">
        <v>1338765.79</v>
      </c>
      <c r="N459" s="488">
        <v>1344851.11</v>
      </c>
      <c r="O459" s="488">
        <v>1351008.69</v>
      </c>
      <c r="P459" s="574">
        <f t="shared" si="144"/>
        <v>1309019.4429166666</v>
      </c>
      <c r="Q459" s="523" t="s">
        <v>1</v>
      </c>
      <c r="R459" s="523"/>
      <c r="S459" s="553"/>
      <c r="T459" s="565">
        <f t="shared" si="154"/>
        <v>1309019.4429166666</v>
      </c>
      <c r="U459" s="566"/>
      <c r="V459" s="566"/>
      <c r="W459" s="566"/>
      <c r="X459" s="566"/>
      <c r="Y459" s="566"/>
      <c r="Z459" s="583"/>
      <c r="AA459" s="515"/>
      <c r="AB459" s="515"/>
    </row>
    <row r="460" spans="1:28" s="16" customFormat="1" ht="12" customHeight="1">
      <c r="A460" s="584">
        <v>18239021</v>
      </c>
      <c r="B460" s="485" t="s">
        <v>1026</v>
      </c>
      <c r="C460" s="582">
        <v>23338108.57</v>
      </c>
      <c r="D460" s="582">
        <v>23961724.699999999</v>
      </c>
      <c r="E460" s="582">
        <v>23893683.77</v>
      </c>
      <c r="F460" s="582">
        <v>24077639.140000001</v>
      </c>
      <c r="G460" s="582">
        <v>24457471.579999998</v>
      </c>
      <c r="H460" s="582">
        <v>24552222.739999998</v>
      </c>
      <c r="I460" s="512">
        <v>24602271.989999998</v>
      </c>
      <c r="J460" s="512">
        <v>24988376.23</v>
      </c>
      <c r="K460" s="488">
        <v>25074604.289999999</v>
      </c>
      <c r="L460" s="488">
        <v>25298935.16</v>
      </c>
      <c r="M460" s="488">
        <v>25676396.050000001</v>
      </c>
      <c r="N460" s="488">
        <v>25798747.530000001</v>
      </c>
      <c r="O460" s="488">
        <v>25913291.780000001</v>
      </c>
      <c r="P460" s="574">
        <f t="shared" si="144"/>
        <v>24750647.779583331</v>
      </c>
      <c r="Q460" s="523"/>
      <c r="R460" s="523"/>
      <c r="S460" s="553"/>
      <c r="T460" s="565">
        <f t="shared" si="154"/>
        <v>24750647.779583331</v>
      </c>
      <c r="U460" s="566"/>
      <c r="V460" s="566"/>
      <c r="W460" s="566"/>
      <c r="X460" s="566"/>
      <c r="Y460" s="566"/>
      <c r="Z460" s="583"/>
      <c r="AA460" s="515"/>
      <c r="AB460" s="515"/>
    </row>
    <row r="461" spans="1:28" s="16" customFormat="1" ht="12" customHeight="1">
      <c r="A461" s="584">
        <v>18239022</v>
      </c>
      <c r="B461" s="485" t="s">
        <v>1027</v>
      </c>
      <c r="C461" s="582">
        <v>8895445.1400000006</v>
      </c>
      <c r="D461" s="582">
        <v>9103317.1899999995</v>
      </c>
      <c r="E461" s="582">
        <v>9080636.8800000008</v>
      </c>
      <c r="F461" s="582">
        <v>9141955.3399999999</v>
      </c>
      <c r="G461" s="582">
        <v>9268566.1500000004</v>
      </c>
      <c r="H461" s="582">
        <v>9300149.8699999992</v>
      </c>
      <c r="I461" s="512">
        <v>9316832.9499999993</v>
      </c>
      <c r="J461" s="512">
        <v>9445534.3599999994</v>
      </c>
      <c r="K461" s="488">
        <v>9474277.0500000007</v>
      </c>
      <c r="L461" s="488">
        <v>9549054</v>
      </c>
      <c r="M461" s="488">
        <v>9674874.3000000007</v>
      </c>
      <c r="N461" s="488">
        <v>9715658.1199999992</v>
      </c>
      <c r="O461" s="488">
        <v>9753839.5399999991</v>
      </c>
      <c r="P461" s="574">
        <f t="shared" si="144"/>
        <v>9366291.5458333325</v>
      </c>
      <c r="Q461" s="523" t="s">
        <v>1</v>
      </c>
      <c r="R461" s="523"/>
      <c r="S461" s="553"/>
      <c r="T461" s="565">
        <f t="shared" si="154"/>
        <v>9366291.5458333325</v>
      </c>
      <c r="U461" s="566"/>
      <c r="V461" s="566"/>
      <c r="W461" s="566"/>
      <c r="X461" s="566"/>
      <c r="Y461" s="566"/>
      <c r="Z461" s="583"/>
      <c r="AA461" s="515"/>
      <c r="AB461" s="515"/>
    </row>
    <row r="462" spans="1:28" s="16" customFormat="1" ht="12" customHeight="1">
      <c r="A462" s="584">
        <v>18239031</v>
      </c>
      <c r="B462" s="485" t="s">
        <v>472</v>
      </c>
      <c r="C462" s="582">
        <v>-127912298.66</v>
      </c>
      <c r="D462" s="582">
        <v>-129056444.84</v>
      </c>
      <c r="E462" s="582">
        <v>-130526715.45999999</v>
      </c>
      <c r="F462" s="582">
        <v>-132476749.45999999</v>
      </c>
      <c r="G462" s="582">
        <v>-133473575.25</v>
      </c>
      <c r="H462" s="582">
        <v>-135022137.72999999</v>
      </c>
      <c r="I462" s="512">
        <v>-135557075.31</v>
      </c>
      <c r="J462" s="512">
        <v>-136983196.19</v>
      </c>
      <c r="K462" s="488">
        <v>-138353531.25999999</v>
      </c>
      <c r="L462" s="488">
        <v>-140084586.06999999</v>
      </c>
      <c r="M462" s="488">
        <v>-141353292.77000001</v>
      </c>
      <c r="N462" s="488">
        <v>-142306695.19</v>
      </c>
      <c r="O462" s="488">
        <v>-143682889</v>
      </c>
      <c r="P462" s="574">
        <f t="shared" si="144"/>
        <v>-135915966.11333331</v>
      </c>
      <c r="Q462" s="523"/>
      <c r="R462" s="523"/>
      <c r="S462" s="553"/>
      <c r="T462" s="565">
        <f t="shared" si="154"/>
        <v>-135915966.11333331</v>
      </c>
      <c r="U462" s="566"/>
      <c r="V462" s="566"/>
      <c r="W462" s="566"/>
      <c r="X462" s="566"/>
      <c r="Y462" s="566"/>
      <c r="Z462" s="583"/>
      <c r="AA462" s="515"/>
      <c r="AB462" s="515"/>
    </row>
    <row r="463" spans="1:28" s="16" customFormat="1" ht="12" customHeight="1">
      <c r="A463" s="584">
        <v>18239032</v>
      </c>
      <c r="B463" s="485" t="s">
        <v>473</v>
      </c>
      <c r="C463" s="582">
        <v>-42302355.759999998</v>
      </c>
      <c r="D463" s="582">
        <v>-42652517.829999998</v>
      </c>
      <c r="E463" s="582">
        <v>-42881185.159999996</v>
      </c>
      <c r="F463" s="582">
        <v>-43342556.259999998</v>
      </c>
      <c r="G463" s="582">
        <v>-43650112.359999999</v>
      </c>
      <c r="H463" s="582">
        <v>-43915134.659999996</v>
      </c>
      <c r="I463" s="512">
        <v>-44127278.829999998</v>
      </c>
      <c r="J463" s="512">
        <v>-44484630.850000001</v>
      </c>
      <c r="K463" s="488">
        <v>-44731238.460000001</v>
      </c>
      <c r="L463" s="488">
        <v>-45088206.659999996</v>
      </c>
      <c r="M463" s="488">
        <v>-45314032.049999997</v>
      </c>
      <c r="N463" s="488">
        <v>-45415398.719999999</v>
      </c>
      <c r="O463" s="488">
        <v>-45589698.770000003</v>
      </c>
      <c r="P463" s="574">
        <f t="shared" si="144"/>
        <v>-44129026.592083335</v>
      </c>
      <c r="Q463" s="523" t="s">
        <v>1</v>
      </c>
      <c r="R463" s="523"/>
      <c r="S463" s="553"/>
      <c r="T463" s="565">
        <f t="shared" si="154"/>
        <v>-44129026.592083335</v>
      </c>
      <c r="U463" s="566"/>
      <c r="V463" s="566"/>
      <c r="W463" s="566"/>
      <c r="X463" s="566"/>
      <c r="Y463" s="566"/>
      <c r="Z463" s="583"/>
      <c r="AA463" s="515"/>
      <c r="AB463" s="515"/>
    </row>
    <row r="464" spans="1:28" s="16" customFormat="1" ht="12" customHeight="1">
      <c r="A464" s="584" t="s">
        <v>2323</v>
      </c>
      <c r="B464" s="485" t="s">
        <v>2321</v>
      </c>
      <c r="C464" s="582"/>
      <c r="D464" s="582"/>
      <c r="E464" s="582"/>
      <c r="F464" s="582"/>
      <c r="G464" s="582"/>
      <c r="H464" s="582"/>
      <c r="I464" s="512"/>
      <c r="J464" s="512"/>
      <c r="K464" s="488"/>
      <c r="L464" s="488"/>
      <c r="M464" s="488"/>
      <c r="N464" s="488"/>
      <c r="O464" s="488">
        <v>119027.25</v>
      </c>
      <c r="P464" s="574">
        <f t="shared" si="144"/>
        <v>4959.46875</v>
      </c>
      <c r="Q464" s="523"/>
      <c r="R464" s="523"/>
      <c r="S464" s="553" t="s">
        <v>641</v>
      </c>
      <c r="T464" s="565"/>
      <c r="U464" s="566"/>
      <c r="V464" s="566"/>
      <c r="W464" s="566">
        <f t="shared" ref="W464" si="155">P464</f>
        <v>4959.46875</v>
      </c>
      <c r="X464" s="566"/>
      <c r="Y464" s="566"/>
      <c r="Z464" s="583">
        <f t="shared" ref="Z464" si="156">W464</f>
        <v>4959.46875</v>
      </c>
      <c r="AA464" s="515"/>
      <c r="AB464" s="515"/>
    </row>
    <row r="465" spans="1:28" s="16" customFormat="1" ht="12" customHeight="1">
      <c r="A465" s="584">
        <v>18239061</v>
      </c>
      <c r="B465" s="485" t="s">
        <v>929</v>
      </c>
      <c r="C465" s="582">
        <v>858744</v>
      </c>
      <c r="D465" s="582">
        <v>869394</v>
      </c>
      <c r="E465" s="582">
        <v>879701</v>
      </c>
      <c r="F465" s="582">
        <v>890351</v>
      </c>
      <c r="G465" s="582">
        <v>901001</v>
      </c>
      <c r="H465" s="582">
        <v>910964</v>
      </c>
      <c r="I465" s="512">
        <v>921614</v>
      </c>
      <c r="J465" s="512">
        <v>932587</v>
      </c>
      <c r="K465" s="488">
        <v>943925</v>
      </c>
      <c r="L465" s="488">
        <v>954898</v>
      </c>
      <c r="M465" s="488">
        <v>966387</v>
      </c>
      <c r="N465" s="488">
        <v>956825</v>
      </c>
      <c r="O465" s="488">
        <v>966989</v>
      </c>
      <c r="P465" s="574">
        <f t="shared" si="144"/>
        <v>920042.79166666663</v>
      </c>
      <c r="Q465" s="523"/>
      <c r="R465" s="523"/>
      <c r="S465" s="553" t="s">
        <v>641</v>
      </c>
      <c r="T465" s="565"/>
      <c r="U465" s="566"/>
      <c r="V465" s="566"/>
      <c r="W465" s="566">
        <f t="shared" ref="W465" si="157">P465</f>
        <v>920042.79166666663</v>
      </c>
      <c r="X465" s="566"/>
      <c r="Y465" s="566"/>
      <c r="Z465" s="583">
        <f t="shared" ref="Z465" si="158">W465</f>
        <v>920042.79166666663</v>
      </c>
      <c r="AA465" s="515"/>
      <c r="AB465" s="515"/>
    </row>
    <row r="466" spans="1:28" s="16" customFormat="1" ht="12" customHeight="1">
      <c r="A466" s="584">
        <v>18239081</v>
      </c>
      <c r="B466" s="485" t="s">
        <v>2035</v>
      </c>
      <c r="C466" s="582">
        <v>4534130.0999999996</v>
      </c>
      <c r="D466" s="582">
        <v>4039222.03</v>
      </c>
      <c r="E466" s="582">
        <v>3335651.5</v>
      </c>
      <c r="F466" s="582">
        <v>2533842.62</v>
      </c>
      <c r="G466" s="582">
        <v>1747599.69</v>
      </c>
      <c r="H466" s="582">
        <v>1110926.7</v>
      </c>
      <c r="I466" s="512">
        <v>478034.27</v>
      </c>
      <c r="J466" s="512">
        <v>0</v>
      </c>
      <c r="K466" s="488">
        <v>8930316.0800000001</v>
      </c>
      <c r="L466" s="488">
        <v>8381613.6799999997</v>
      </c>
      <c r="M466" s="488">
        <v>7768852.3799999999</v>
      </c>
      <c r="N466" s="488">
        <v>7159497.0999999996</v>
      </c>
      <c r="O466" s="488">
        <v>6619971.5800000001</v>
      </c>
      <c r="P466" s="574">
        <f t="shared" si="144"/>
        <v>4255217.2408333337</v>
      </c>
      <c r="Q466" s="523"/>
      <c r="R466" s="523"/>
      <c r="S466" s="553" t="s">
        <v>641</v>
      </c>
      <c r="T466" s="565"/>
      <c r="U466" s="566"/>
      <c r="V466" s="566"/>
      <c r="W466" s="566">
        <f t="shared" ref="W466:W473" si="159">P466</f>
        <v>4255217.2408333337</v>
      </c>
      <c r="X466" s="566"/>
      <c r="Y466" s="566"/>
      <c r="Z466" s="583">
        <f t="shared" ref="Z466:Z473" si="160">W466</f>
        <v>4255217.2408333337</v>
      </c>
      <c r="AA466" s="515"/>
      <c r="AB466" s="515"/>
    </row>
    <row r="467" spans="1:28" s="16" customFormat="1" ht="12" customHeight="1">
      <c r="A467" s="584">
        <v>18239082</v>
      </c>
      <c r="B467" s="599" t="s">
        <v>2036</v>
      </c>
      <c r="C467" s="582">
        <v>9911407.2200000007</v>
      </c>
      <c r="D467" s="582">
        <v>9358219.7899999991</v>
      </c>
      <c r="E467" s="582">
        <v>7991076.8799999999</v>
      </c>
      <c r="F467" s="582">
        <v>6351177.0599999996</v>
      </c>
      <c r="G467" s="582">
        <v>4707283.1399999997</v>
      </c>
      <c r="H467" s="582">
        <v>3443328.63</v>
      </c>
      <c r="I467" s="512">
        <v>2273358.79</v>
      </c>
      <c r="J467" s="512">
        <v>1705390.79</v>
      </c>
      <c r="K467" s="488">
        <v>22583186.050000001</v>
      </c>
      <c r="L467" s="488">
        <v>21965195.030000001</v>
      </c>
      <c r="M467" s="488">
        <v>21433779.059999999</v>
      </c>
      <c r="N467" s="488">
        <v>20977984.390000001</v>
      </c>
      <c r="O467" s="488">
        <v>20309269.940000001</v>
      </c>
      <c r="P467" s="574">
        <f t="shared" si="144"/>
        <v>11491693.182499999</v>
      </c>
      <c r="Q467" s="523"/>
      <c r="R467" s="523"/>
      <c r="S467" s="553" t="s">
        <v>641</v>
      </c>
      <c r="T467" s="565"/>
      <c r="U467" s="566"/>
      <c r="V467" s="566"/>
      <c r="W467" s="566">
        <f t="shared" si="159"/>
        <v>11491693.182499999</v>
      </c>
      <c r="X467" s="566"/>
      <c r="Y467" s="566"/>
      <c r="Z467" s="583">
        <f t="shared" si="160"/>
        <v>11491693.182499999</v>
      </c>
      <c r="AA467" s="515"/>
      <c r="AB467" s="515"/>
    </row>
    <row r="468" spans="1:28" s="16" customFormat="1" ht="12" customHeight="1">
      <c r="A468" s="584">
        <v>18239091</v>
      </c>
      <c r="B468" s="599" t="s">
        <v>2037</v>
      </c>
      <c r="C468" s="582">
        <v>3721081.58</v>
      </c>
      <c r="D468" s="582">
        <v>3240386.06</v>
      </c>
      <c r="E468" s="582">
        <v>2706546.46</v>
      </c>
      <c r="F468" s="582">
        <v>2175424.42</v>
      </c>
      <c r="G468" s="582">
        <v>1616928.32</v>
      </c>
      <c r="H468" s="582">
        <v>1103937.8600000001</v>
      </c>
      <c r="I468" s="512">
        <v>616882.48</v>
      </c>
      <c r="J468" s="512">
        <v>186486.43</v>
      </c>
      <c r="K468" s="488">
        <v>3218100.43</v>
      </c>
      <c r="L468" s="488">
        <v>2959562.65</v>
      </c>
      <c r="M468" s="488">
        <v>2704002.92</v>
      </c>
      <c r="N468" s="488">
        <v>2443371.7799999998</v>
      </c>
      <c r="O468" s="488">
        <v>2189336.4</v>
      </c>
      <c r="P468" s="574">
        <f t="shared" si="144"/>
        <v>2160569.9000000004</v>
      </c>
      <c r="Q468" s="523"/>
      <c r="R468" s="523"/>
      <c r="S468" s="553" t="s">
        <v>641</v>
      </c>
      <c r="T468" s="565"/>
      <c r="U468" s="566"/>
      <c r="V468" s="566"/>
      <c r="W468" s="566">
        <f t="shared" si="159"/>
        <v>2160569.9000000004</v>
      </c>
      <c r="X468" s="566"/>
      <c r="Y468" s="566"/>
      <c r="Z468" s="583">
        <f t="shared" si="160"/>
        <v>2160569.9000000004</v>
      </c>
      <c r="AA468" s="515"/>
      <c r="AB468" s="515"/>
    </row>
    <row r="469" spans="1:28" s="16" customFormat="1" ht="12" customHeight="1">
      <c r="A469" s="584">
        <v>18239092</v>
      </c>
      <c r="B469" s="485" t="s">
        <v>1869</v>
      </c>
      <c r="C469" s="582">
        <v>4546901.62</v>
      </c>
      <c r="D469" s="582">
        <v>4269554.43</v>
      </c>
      <c r="E469" s="582">
        <v>3770191.95</v>
      </c>
      <c r="F469" s="582">
        <v>3068961.75</v>
      </c>
      <c r="G469" s="582">
        <v>2485075.35</v>
      </c>
      <c r="H469" s="582">
        <v>1988201.6</v>
      </c>
      <c r="I469" s="512">
        <v>1483398.39</v>
      </c>
      <c r="J469" s="512">
        <v>1187438.2</v>
      </c>
      <c r="K469" s="488">
        <v>10240640.970000001</v>
      </c>
      <c r="L469" s="488">
        <v>9848486.9299999997</v>
      </c>
      <c r="M469" s="488">
        <v>9478896.4700000007</v>
      </c>
      <c r="N469" s="488">
        <v>9192120.0500000007</v>
      </c>
      <c r="O469" s="488">
        <v>8798287.8900000006</v>
      </c>
      <c r="P469" s="574">
        <f t="shared" si="144"/>
        <v>5307130.0704166675</v>
      </c>
      <c r="Q469" s="523"/>
      <c r="R469" s="523"/>
      <c r="S469" s="553" t="s">
        <v>641</v>
      </c>
      <c r="T469" s="565"/>
      <c r="U469" s="566"/>
      <c r="V469" s="566"/>
      <c r="W469" s="566">
        <f t="shared" si="159"/>
        <v>5307130.0704166675</v>
      </c>
      <c r="X469" s="566"/>
      <c r="Y469" s="566"/>
      <c r="Z469" s="583">
        <f t="shared" si="160"/>
        <v>5307130.0704166675</v>
      </c>
      <c r="AA469" s="515"/>
      <c r="AB469" s="515"/>
    </row>
    <row r="470" spans="1:28" s="16" customFormat="1" ht="12" customHeight="1">
      <c r="A470" s="584">
        <v>18239101</v>
      </c>
      <c r="B470" s="599" t="s">
        <v>2038</v>
      </c>
      <c r="C470" s="582">
        <v>750255.53</v>
      </c>
      <c r="D470" s="582">
        <v>653378.36</v>
      </c>
      <c r="E470" s="582">
        <v>563350.86</v>
      </c>
      <c r="F470" s="582">
        <v>461891.74</v>
      </c>
      <c r="G470" s="582">
        <v>369274.29</v>
      </c>
      <c r="H470" s="582">
        <v>266834.75</v>
      </c>
      <c r="I470" s="512">
        <v>175239.93</v>
      </c>
      <c r="J470" s="512">
        <v>81621.289999999994</v>
      </c>
      <c r="K470" s="488">
        <v>14125.69</v>
      </c>
      <c r="L470" s="488">
        <v>0</v>
      </c>
      <c r="M470" s="488">
        <v>0</v>
      </c>
      <c r="N470" s="488">
        <v>0</v>
      </c>
      <c r="O470" s="488">
        <v>0</v>
      </c>
      <c r="P470" s="574">
        <f t="shared" si="144"/>
        <v>246737.05625000002</v>
      </c>
      <c r="Q470" s="523"/>
      <c r="R470" s="523"/>
      <c r="S470" s="553" t="s">
        <v>641</v>
      </c>
      <c r="T470" s="565"/>
      <c r="U470" s="566"/>
      <c r="V470" s="566"/>
      <c r="W470" s="566">
        <f t="shared" si="159"/>
        <v>246737.05625000002</v>
      </c>
      <c r="X470" s="566"/>
      <c r="Y470" s="566"/>
      <c r="Z470" s="583">
        <f t="shared" si="160"/>
        <v>246737.05625000002</v>
      </c>
      <c r="AA470" s="515"/>
      <c r="AB470" s="515"/>
    </row>
    <row r="471" spans="1:28" s="16" customFormat="1" ht="12" customHeight="1">
      <c r="A471" s="584">
        <v>18239111</v>
      </c>
      <c r="B471" s="599" t="s">
        <v>2300</v>
      </c>
      <c r="C471" s="582"/>
      <c r="D471" s="582"/>
      <c r="E471" s="582"/>
      <c r="F471" s="582"/>
      <c r="G471" s="582"/>
      <c r="H471" s="582"/>
      <c r="I471" s="512"/>
      <c r="J471" s="512"/>
      <c r="K471" s="488">
        <v>1359180.81</v>
      </c>
      <c r="L471" s="488">
        <v>1256679.8500000001</v>
      </c>
      <c r="M471" s="488">
        <v>1144474.51</v>
      </c>
      <c r="N471" s="488">
        <v>991224.06</v>
      </c>
      <c r="O471" s="488">
        <v>866806.36</v>
      </c>
      <c r="P471" s="574">
        <f t="shared" si="144"/>
        <v>432080.20083333337</v>
      </c>
      <c r="Q471" s="523"/>
      <c r="R471" s="523"/>
      <c r="S471" s="553" t="s">
        <v>641</v>
      </c>
      <c r="T471" s="565"/>
      <c r="U471" s="566"/>
      <c r="V471" s="566"/>
      <c r="W471" s="566">
        <f t="shared" si="159"/>
        <v>432080.20083333337</v>
      </c>
      <c r="X471" s="566"/>
      <c r="Y471" s="566"/>
      <c r="Z471" s="583">
        <f t="shared" si="160"/>
        <v>432080.20083333337</v>
      </c>
      <c r="AA471" s="515"/>
      <c r="AB471" s="515"/>
    </row>
    <row r="472" spans="1:28" s="16" customFormat="1" ht="12" customHeight="1">
      <c r="A472" s="588">
        <v>18239121</v>
      </c>
      <c r="B472" s="589" t="s">
        <v>2235</v>
      </c>
      <c r="C472" s="582"/>
      <c r="D472" s="582"/>
      <c r="E472" s="582"/>
      <c r="F472" s="582"/>
      <c r="G472" s="582">
        <v>-8156454</v>
      </c>
      <c r="H472" s="582">
        <v>-11291895</v>
      </c>
      <c r="I472" s="512">
        <v>-11788280</v>
      </c>
      <c r="J472" s="512">
        <v>-4536769</v>
      </c>
      <c r="K472" s="488">
        <v>-965200</v>
      </c>
      <c r="L472" s="488">
        <v>3056315</v>
      </c>
      <c r="M472" s="488">
        <v>-1667092</v>
      </c>
      <c r="N472" s="488">
        <v>-3719632</v>
      </c>
      <c r="O472" s="488">
        <v>-365150</v>
      </c>
      <c r="P472" s="574">
        <f t="shared" si="144"/>
        <v>-3270965.1666666665</v>
      </c>
      <c r="Q472" s="490"/>
      <c r="R472" s="490"/>
      <c r="S472" s="496" t="s">
        <v>641</v>
      </c>
      <c r="T472" s="565"/>
      <c r="U472" s="566"/>
      <c r="V472" s="566"/>
      <c r="W472" s="566">
        <f t="shared" si="159"/>
        <v>-3270965.1666666665</v>
      </c>
      <c r="X472" s="566"/>
      <c r="Y472" s="566"/>
      <c r="Z472" s="583">
        <f t="shared" si="160"/>
        <v>-3270965.1666666665</v>
      </c>
      <c r="AA472" s="515"/>
      <c r="AB472" s="515"/>
    </row>
    <row r="473" spans="1:28" s="16" customFormat="1" ht="12" customHeight="1">
      <c r="A473" s="588">
        <v>18239131</v>
      </c>
      <c r="B473" s="589" t="s">
        <v>2236</v>
      </c>
      <c r="C473" s="582"/>
      <c r="D473" s="582"/>
      <c r="E473" s="582"/>
      <c r="F473" s="582"/>
      <c r="G473" s="582">
        <v>8156454</v>
      </c>
      <c r="H473" s="582">
        <v>11291895</v>
      </c>
      <c r="I473" s="512">
        <v>11788280</v>
      </c>
      <c r="J473" s="512">
        <v>4536769</v>
      </c>
      <c r="K473" s="488">
        <v>965200</v>
      </c>
      <c r="L473" s="488">
        <v>-3056315</v>
      </c>
      <c r="M473" s="488">
        <v>1667092</v>
      </c>
      <c r="N473" s="488">
        <v>3719632</v>
      </c>
      <c r="O473" s="488">
        <v>365150</v>
      </c>
      <c r="P473" s="574">
        <f t="shared" ref="P473:P484" si="161">(C473+O473+SUM(D473:N473)*2)/24</f>
        <v>3270965.1666666665</v>
      </c>
      <c r="Q473" s="490"/>
      <c r="R473" s="490"/>
      <c r="S473" s="496" t="s">
        <v>641</v>
      </c>
      <c r="T473" s="565"/>
      <c r="U473" s="566"/>
      <c r="V473" s="566"/>
      <c r="W473" s="566">
        <f t="shared" si="159"/>
        <v>3270965.1666666665</v>
      </c>
      <c r="X473" s="566"/>
      <c r="Y473" s="566"/>
      <c r="Z473" s="583">
        <f t="shared" si="160"/>
        <v>3270965.1666666665</v>
      </c>
      <c r="AA473" s="515"/>
      <c r="AB473" s="515"/>
    </row>
    <row r="474" spans="1:28" s="16" customFormat="1" ht="12" customHeight="1">
      <c r="A474" s="584">
        <v>18400013</v>
      </c>
      <c r="B474" s="485" t="s">
        <v>939</v>
      </c>
      <c r="C474" s="582">
        <v>-374196.55</v>
      </c>
      <c r="D474" s="582">
        <v>-454520.99</v>
      </c>
      <c r="E474" s="582">
        <v>-329765.07</v>
      </c>
      <c r="F474" s="582">
        <v>0</v>
      </c>
      <c r="G474" s="582">
        <v>122201.84</v>
      </c>
      <c r="H474" s="582">
        <v>92659.81</v>
      </c>
      <c r="I474" s="512">
        <v>-177056.23</v>
      </c>
      <c r="J474" s="512">
        <v>-461433.52</v>
      </c>
      <c r="K474" s="488">
        <v>-59290.87</v>
      </c>
      <c r="L474" s="488">
        <v>88663.96</v>
      </c>
      <c r="M474" s="488">
        <v>161331.23000000001</v>
      </c>
      <c r="N474" s="488">
        <v>163442.94</v>
      </c>
      <c r="O474" s="488">
        <v>434193.11</v>
      </c>
      <c r="P474" s="574">
        <f t="shared" si="161"/>
        <v>-68647.385000000024</v>
      </c>
      <c r="Q474" s="490"/>
      <c r="R474" s="490"/>
      <c r="S474" s="496"/>
      <c r="T474" s="565">
        <f>P474</f>
        <v>-68647.385000000024</v>
      </c>
      <c r="U474" s="566"/>
      <c r="V474" s="566"/>
      <c r="W474" s="566"/>
      <c r="X474" s="566"/>
      <c r="Y474" s="566"/>
      <c r="Z474" s="583"/>
      <c r="AA474" s="515"/>
      <c r="AB474" s="515"/>
    </row>
    <row r="475" spans="1:28" s="16" customFormat="1" ht="12" customHeight="1">
      <c r="A475" s="584">
        <v>18400123</v>
      </c>
      <c r="B475" s="485" t="s">
        <v>940</v>
      </c>
      <c r="C475" s="582">
        <v>0</v>
      </c>
      <c r="D475" s="582">
        <v>-221302.73</v>
      </c>
      <c r="E475" s="582">
        <v>-411706.98</v>
      </c>
      <c r="F475" s="582">
        <v>0</v>
      </c>
      <c r="G475" s="582">
        <v>57092.14</v>
      </c>
      <c r="H475" s="582">
        <v>201944.1</v>
      </c>
      <c r="I475" s="512">
        <v>0</v>
      </c>
      <c r="J475" s="512">
        <v>-103902.23</v>
      </c>
      <c r="K475" s="488">
        <v>-208007.41</v>
      </c>
      <c r="L475" s="488">
        <v>0</v>
      </c>
      <c r="M475" s="488">
        <v>-67720.639999999999</v>
      </c>
      <c r="N475" s="488">
        <v>-111015.97</v>
      </c>
      <c r="O475" s="488">
        <v>0</v>
      </c>
      <c r="P475" s="574">
        <f t="shared" si="161"/>
        <v>-72051.643333333326</v>
      </c>
      <c r="Q475" s="490"/>
      <c r="R475" s="490"/>
      <c r="S475" s="496"/>
      <c r="T475" s="565">
        <f t="shared" ref="T475:T476" si="162">P475</f>
        <v>-72051.643333333326</v>
      </c>
      <c r="U475" s="566"/>
      <c r="V475" s="566"/>
      <c r="W475" s="566"/>
      <c r="X475" s="566"/>
      <c r="Y475" s="566"/>
      <c r="Z475" s="583"/>
      <c r="AA475" s="515"/>
      <c r="AB475" s="515"/>
    </row>
    <row r="476" spans="1:28" s="16" customFormat="1" ht="12" customHeight="1">
      <c r="A476" s="584">
        <v>18400143</v>
      </c>
      <c r="B476" s="485" t="s">
        <v>941</v>
      </c>
      <c r="C476" s="582">
        <v>0</v>
      </c>
      <c r="D476" s="582">
        <v>-397092.81</v>
      </c>
      <c r="E476" s="582">
        <v>-593980.93999999994</v>
      </c>
      <c r="F476" s="582">
        <v>0</v>
      </c>
      <c r="G476" s="582">
        <v>-71042.600000000006</v>
      </c>
      <c r="H476" s="582">
        <v>-99573.04</v>
      </c>
      <c r="I476" s="512">
        <v>0</v>
      </c>
      <c r="J476" s="512">
        <v>-330492.59000000003</v>
      </c>
      <c r="K476" s="488">
        <v>-212786</v>
      </c>
      <c r="L476" s="488">
        <v>0</v>
      </c>
      <c r="M476" s="488">
        <v>-88698.17</v>
      </c>
      <c r="N476" s="488">
        <v>-407069.57</v>
      </c>
      <c r="O476" s="488">
        <v>0</v>
      </c>
      <c r="P476" s="574">
        <f t="shared" si="161"/>
        <v>-183394.64333333334</v>
      </c>
      <c r="Q476" s="490"/>
      <c r="R476" s="490"/>
      <c r="S476" s="496"/>
      <c r="T476" s="565">
        <f t="shared" si="162"/>
        <v>-183394.64333333334</v>
      </c>
      <c r="U476" s="566"/>
      <c r="V476" s="566"/>
      <c r="W476" s="566"/>
      <c r="X476" s="566"/>
      <c r="Y476" s="566"/>
      <c r="Z476" s="583"/>
      <c r="AA476" s="515"/>
      <c r="AB476" s="515"/>
    </row>
    <row r="477" spans="1:28" s="16" customFormat="1" ht="12" customHeight="1">
      <c r="A477" s="584">
        <v>18400483</v>
      </c>
      <c r="B477" s="485" t="s">
        <v>323</v>
      </c>
      <c r="C477" s="582">
        <v>0</v>
      </c>
      <c r="D477" s="582">
        <v>-584941.1</v>
      </c>
      <c r="E477" s="582">
        <v>-704299.01</v>
      </c>
      <c r="F477" s="582">
        <v>0</v>
      </c>
      <c r="G477" s="582">
        <v>0</v>
      </c>
      <c r="H477" s="582">
        <v>0</v>
      </c>
      <c r="I477" s="512">
        <v>0</v>
      </c>
      <c r="J477" s="512">
        <v>-243517.91</v>
      </c>
      <c r="K477" s="488">
        <v>-472162.05</v>
      </c>
      <c r="L477" s="488">
        <v>0</v>
      </c>
      <c r="M477" s="488">
        <v>187645.97</v>
      </c>
      <c r="N477" s="488">
        <v>362879.55</v>
      </c>
      <c r="O477" s="488">
        <v>0</v>
      </c>
      <c r="P477" s="574">
        <f t="shared" si="161"/>
        <v>-121199.54583333332</v>
      </c>
      <c r="Q477" s="490"/>
      <c r="R477" s="490"/>
      <c r="S477" s="496"/>
      <c r="T477" s="565">
        <f>P477</f>
        <v>-121199.54583333332</v>
      </c>
      <c r="U477" s="566"/>
      <c r="V477" s="566"/>
      <c r="W477" s="566"/>
      <c r="X477" s="566"/>
      <c r="Y477" s="566"/>
      <c r="Z477" s="583"/>
      <c r="AA477" s="515"/>
      <c r="AB477" s="515"/>
    </row>
    <row r="478" spans="1:28" s="16" customFormat="1" ht="12" customHeight="1">
      <c r="A478" s="584">
        <v>18500003</v>
      </c>
      <c r="B478" s="485" t="s">
        <v>342</v>
      </c>
      <c r="C478" s="582">
        <v>-23870.04</v>
      </c>
      <c r="D478" s="582">
        <v>-34723.68</v>
      </c>
      <c r="E478" s="582">
        <v>-35350.68</v>
      </c>
      <c r="F478" s="582">
        <v>0</v>
      </c>
      <c r="G478" s="582">
        <v>47272.29</v>
      </c>
      <c r="H478" s="582">
        <v>55514.66</v>
      </c>
      <c r="I478" s="512">
        <v>78711.399999999994</v>
      </c>
      <c r="J478" s="512">
        <v>97190.9</v>
      </c>
      <c r="K478" s="488">
        <v>89283.6</v>
      </c>
      <c r="L478" s="488">
        <v>94693.23</v>
      </c>
      <c r="M478" s="488">
        <v>101738.17</v>
      </c>
      <c r="N478" s="488">
        <v>140217.92000000001</v>
      </c>
      <c r="O478" s="488">
        <v>153438.88</v>
      </c>
      <c r="P478" s="574">
        <f t="shared" si="161"/>
        <v>58277.685833333329</v>
      </c>
      <c r="Q478" s="490"/>
      <c r="R478" s="490"/>
      <c r="S478" s="496" t="s">
        <v>972</v>
      </c>
      <c r="T478" s="565"/>
      <c r="U478" s="566"/>
      <c r="V478" s="566"/>
      <c r="W478" s="566">
        <f>P478</f>
        <v>58277.685833333329</v>
      </c>
      <c r="X478" s="566"/>
      <c r="Y478" s="566"/>
      <c r="Z478" s="583">
        <f>W478</f>
        <v>58277.685833333329</v>
      </c>
      <c r="AA478" s="515"/>
      <c r="AB478" s="515"/>
    </row>
    <row r="479" spans="1:28" s="16" customFormat="1" ht="12" customHeight="1">
      <c r="A479" s="584">
        <v>18600011</v>
      </c>
      <c r="B479" s="485" t="s">
        <v>343</v>
      </c>
      <c r="C479" s="582">
        <v>0</v>
      </c>
      <c r="D479" s="582">
        <v>0</v>
      </c>
      <c r="E479" s="582">
        <v>0</v>
      </c>
      <c r="F479" s="582">
        <v>0</v>
      </c>
      <c r="G479" s="582">
        <v>0</v>
      </c>
      <c r="H479" s="582">
        <v>0</v>
      </c>
      <c r="I479" s="512">
        <v>0</v>
      </c>
      <c r="J479" s="512">
        <v>0</v>
      </c>
      <c r="K479" s="488">
        <v>0</v>
      </c>
      <c r="L479" s="488">
        <v>0</v>
      </c>
      <c r="M479" s="488">
        <v>0</v>
      </c>
      <c r="N479" s="488">
        <v>4068.92</v>
      </c>
      <c r="O479" s="488">
        <v>1664.54</v>
      </c>
      <c r="P479" s="574">
        <f t="shared" si="161"/>
        <v>408.43250000000006</v>
      </c>
      <c r="Q479" s="490"/>
      <c r="R479" s="490"/>
      <c r="S479" s="496" t="s">
        <v>972</v>
      </c>
      <c r="T479" s="565"/>
      <c r="U479" s="566"/>
      <c r="V479" s="566"/>
      <c r="W479" s="566">
        <f>P479</f>
        <v>408.43250000000006</v>
      </c>
      <c r="X479" s="566"/>
      <c r="Y479" s="566"/>
      <c r="Z479" s="583">
        <f>W479</f>
        <v>408.43250000000006</v>
      </c>
      <c r="AA479" s="515"/>
      <c r="AB479" s="515"/>
    </row>
    <row r="480" spans="1:28" s="16" customFormat="1" ht="12" customHeight="1">
      <c r="A480" s="584">
        <v>18600013</v>
      </c>
      <c r="B480" s="485" t="s">
        <v>692</v>
      </c>
      <c r="C480" s="582">
        <v>786498.22</v>
      </c>
      <c r="D480" s="582">
        <v>524494.92000000004</v>
      </c>
      <c r="E480" s="582">
        <v>436214.36</v>
      </c>
      <c r="F480" s="582">
        <v>0</v>
      </c>
      <c r="G480" s="582">
        <v>-246980.37</v>
      </c>
      <c r="H480" s="582">
        <v>111034.46</v>
      </c>
      <c r="I480" s="512">
        <v>675693.15</v>
      </c>
      <c r="J480" s="512">
        <v>851166.01</v>
      </c>
      <c r="K480" s="488">
        <v>1223199.42</v>
      </c>
      <c r="L480" s="488">
        <v>2247870.5699999998</v>
      </c>
      <c r="M480" s="488">
        <v>2469788.42</v>
      </c>
      <c r="N480" s="488">
        <v>2675180.96</v>
      </c>
      <c r="O480" s="488">
        <v>3187366.44</v>
      </c>
      <c r="P480" s="574">
        <f t="shared" si="161"/>
        <v>1079549.5191666665</v>
      </c>
      <c r="Q480" s="490"/>
      <c r="R480" s="490"/>
      <c r="S480" s="496" t="s">
        <v>972</v>
      </c>
      <c r="T480" s="565"/>
      <c r="U480" s="566"/>
      <c r="V480" s="566"/>
      <c r="W480" s="566">
        <f>P480</f>
        <v>1079549.5191666665</v>
      </c>
      <c r="X480" s="566"/>
      <c r="Y480" s="566"/>
      <c r="Z480" s="583">
        <f>W480</f>
        <v>1079549.5191666665</v>
      </c>
      <c r="AA480" s="515"/>
      <c r="AB480" s="515"/>
    </row>
    <row r="481" spans="1:28" s="16" customFormat="1" ht="12" customHeight="1">
      <c r="A481" s="584">
        <v>18600053</v>
      </c>
      <c r="B481" s="485" t="s">
        <v>693</v>
      </c>
      <c r="C481" s="582">
        <v>3961132.96</v>
      </c>
      <c r="D481" s="582">
        <v>3670522.34</v>
      </c>
      <c r="E481" s="582">
        <v>3506052.82</v>
      </c>
      <c r="F481" s="582">
        <v>3778931.74</v>
      </c>
      <c r="G481" s="582">
        <v>4389051.9400000004</v>
      </c>
      <c r="H481" s="582">
        <v>4352640.05</v>
      </c>
      <c r="I481" s="512">
        <v>4620578.38</v>
      </c>
      <c r="J481" s="512">
        <v>4849581.97</v>
      </c>
      <c r="K481" s="488">
        <v>5046883.3</v>
      </c>
      <c r="L481" s="488">
        <v>5519809.4199999999</v>
      </c>
      <c r="M481" s="488">
        <v>5626044.2199999997</v>
      </c>
      <c r="N481" s="488">
        <v>5534674.2300000004</v>
      </c>
      <c r="O481" s="488">
        <v>5550370.5300000003</v>
      </c>
      <c r="P481" s="574">
        <f t="shared" si="161"/>
        <v>4637543.5129166665</v>
      </c>
      <c r="Q481" s="490"/>
      <c r="R481" s="489"/>
      <c r="S481" s="511"/>
      <c r="T481" s="565">
        <f>P481</f>
        <v>4637543.5129166665</v>
      </c>
      <c r="U481" s="566"/>
      <c r="V481" s="566"/>
      <c r="W481" s="566"/>
      <c r="X481" s="566"/>
      <c r="Y481" s="566"/>
      <c r="Z481" s="583"/>
      <c r="AA481" s="515"/>
      <c r="AB481" s="515"/>
    </row>
    <row r="482" spans="1:28" s="16" customFormat="1" ht="12" customHeight="1">
      <c r="A482" s="584">
        <v>18600091</v>
      </c>
      <c r="B482" s="485" t="s">
        <v>161</v>
      </c>
      <c r="C482" s="582">
        <v>6736.13</v>
      </c>
      <c r="D482" s="582">
        <v>6469.97</v>
      </c>
      <c r="E482" s="582">
        <v>4437.8500000000004</v>
      </c>
      <c r="F482" s="582">
        <v>4199.91</v>
      </c>
      <c r="G482" s="582">
        <v>6814.86</v>
      </c>
      <c r="H482" s="582">
        <v>9268.68</v>
      </c>
      <c r="I482" s="512">
        <v>9268.68</v>
      </c>
      <c r="J482" s="512">
        <v>8358.08</v>
      </c>
      <c r="K482" s="488">
        <v>7443.65</v>
      </c>
      <c r="L482" s="488">
        <v>7687.53</v>
      </c>
      <c r="M482" s="488">
        <v>19794.669999999998</v>
      </c>
      <c r="N482" s="488">
        <v>4950.6099999999997</v>
      </c>
      <c r="O482" s="488">
        <v>5732.52</v>
      </c>
      <c r="P482" s="574">
        <f t="shared" si="161"/>
        <v>7910.7345833333338</v>
      </c>
      <c r="Q482" s="523"/>
      <c r="R482" s="523"/>
      <c r="S482" s="553" t="s">
        <v>158</v>
      </c>
      <c r="T482" s="565">
        <f>P482</f>
        <v>7910.7345833333338</v>
      </c>
      <c r="U482" s="566"/>
      <c r="V482" s="566"/>
      <c r="W482" s="566"/>
      <c r="X482" s="566"/>
      <c r="Y482" s="566"/>
      <c r="Z482" s="583"/>
      <c r="AA482" s="515"/>
      <c r="AB482" s="515"/>
    </row>
    <row r="483" spans="1:28" s="16" customFormat="1" ht="12" customHeight="1">
      <c r="A483" s="584">
        <v>18600122</v>
      </c>
      <c r="B483" s="485" t="s">
        <v>913</v>
      </c>
      <c r="C483" s="582">
        <v>-270.87</v>
      </c>
      <c r="D483" s="582">
        <v>-5805.85</v>
      </c>
      <c r="E483" s="582">
        <v>-4294.7700000000004</v>
      </c>
      <c r="F483" s="582">
        <v>-3140.38</v>
      </c>
      <c r="G483" s="582">
        <v>-2355</v>
      </c>
      <c r="H483" s="582">
        <v>-1631.12</v>
      </c>
      <c r="I483" s="512">
        <v>-2430.34</v>
      </c>
      <c r="J483" s="512">
        <v>662.64</v>
      </c>
      <c r="K483" s="488">
        <v>1410.74</v>
      </c>
      <c r="L483" s="488">
        <v>2137.6</v>
      </c>
      <c r="M483" s="488">
        <v>2672.79</v>
      </c>
      <c r="N483" s="488">
        <v>3413.13</v>
      </c>
      <c r="O483" s="488">
        <v>4295.8500000000004</v>
      </c>
      <c r="P483" s="574">
        <f t="shared" si="161"/>
        <v>-612.33916666666653</v>
      </c>
      <c r="Q483" s="490"/>
      <c r="R483" s="490"/>
      <c r="S483" s="496" t="s">
        <v>158</v>
      </c>
      <c r="T483" s="565">
        <f t="shared" ref="T483:T484" si="163">P483</f>
        <v>-612.33916666666653</v>
      </c>
      <c r="U483" s="566"/>
      <c r="V483" s="566"/>
      <c r="W483" s="566"/>
      <c r="X483" s="566"/>
      <c r="Y483" s="566"/>
      <c r="Z483" s="583"/>
      <c r="AA483" s="515"/>
      <c r="AB483" s="515"/>
    </row>
    <row r="484" spans="1:28" s="16" customFormat="1" ht="12" customHeight="1">
      <c r="A484" s="584">
        <v>18600123</v>
      </c>
      <c r="B484" s="485" t="s">
        <v>111</v>
      </c>
      <c r="C484" s="582">
        <v>630.84</v>
      </c>
      <c r="D484" s="582">
        <v>690.84</v>
      </c>
      <c r="E484" s="582">
        <v>717.84</v>
      </c>
      <c r="F484" s="582">
        <v>0</v>
      </c>
      <c r="G484" s="582">
        <v>-20</v>
      </c>
      <c r="H484" s="582">
        <v>435.03</v>
      </c>
      <c r="I484" s="512">
        <v>550.03</v>
      </c>
      <c r="J484" s="512">
        <v>590.03</v>
      </c>
      <c r="K484" s="488">
        <v>600.03</v>
      </c>
      <c r="L484" s="488">
        <v>615.03</v>
      </c>
      <c r="M484" s="488">
        <v>748.03</v>
      </c>
      <c r="N484" s="488">
        <v>813.03</v>
      </c>
      <c r="O484" s="488">
        <v>913.03</v>
      </c>
      <c r="P484" s="574">
        <f t="shared" si="161"/>
        <v>542.65208333333328</v>
      </c>
      <c r="Q484" s="490"/>
      <c r="R484" s="490"/>
      <c r="S484" s="496" t="s">
        <v>158</v>
      </c>
      <c r="T484" s="565">
        <f t="shared" si="163"/>
        <v>542.65208333333328</v>
      </c>
      <c r="U484" s="566"/>
      <c r="V484" s="566"/>
      <c r="W484" s="566"/>
      <c r="X484" s="566"/>
      <c r="Y484" s="566"/>
      <c r="Z484" s="583"/>
      <c r="AA484" s="515"/>
      <c r="AB484" s="515"/>
    </row>
    <row r="485" spans="1:28" s="16" customFormat="1" ht="12" customHeight="1">
      <c r="A485" s="584">
        <v>18600143</v>
      </c>
      <c r="B485" s="485" t="s">
        <v>1960</v>
      </c>
      <c r="C485" s="582">
        <v>14893.62</v>
      </c>
      <c r="D485" s="582">
        <v>32841.68</v>
      </c>
      <c r="E485" s="582">
        <v>10654.4</v>
      </c>
      <c r="F485" s="582">
        <v>4967.59</v>
      </c>
      <c r="G485" s="582">
        <v>14970.73</v>
      </c>
      <c r="H485" s="582">
        <v>15384.65</v>
      </c>
      <c r="I485" s="512">
        <v>46640.12</v>
      </c>
      <c r="J485" s="512">
        <v>18977.45</v>
      </c>
      <c r="K485" s="488">
        <v>23220.33</v>
      </c>
      <c r="L485" s="488">
        <v>15814.75</v>
      </c>
      <c r="M485" s="488">
        <v>10941.12</v>
      </c>
      <c r="N485" s="488">
        <v>55729.63</v>
      </c>
      <c r="O485" s="488">
        <v>61405.19</v>
      </c>
      <c r="P485" s="574">
        <f t="shared" ref="P485:P493" si="164">(C485+O485+SUM(D485:N485)*2)/24</f>
        <v>24024.321249999997</v>
      </c>
      <c r="Q485" s="490"/>
      <c r="R485" s="490"/>
      <c r="S485" s="496" t="s">
        <v>972</v>
      </c>
      <c r="T485" s="565"/>
      <c r="U485" s="566"/>
      <c r="V485" s="566"/>
      <c r="W485" s="566">
        <f>P485</f>
        <v>24024.321249999997</v>
      </c>
      <c r="X485" s="566"/>
      <c r="Y485" s="566"/>
      <c r="Z485" s="583">
        <f>W485</f>
        <v>24024.321249999997</v>
      </c>
      <c r="AA485" s="515"/>
      <c r="AB485" s="515"/>
    </row>
    <row r="486" spans="1:28" s="16" customFormat="1" ht="12" customHeight="1">
      <c r="A486" s="584">
        <v>18600203</v>
      </c>
      <c r="B486" s="485" t="s">
        <v>160</v>
      </c>
      <c r="C486" s="582">
        <v>0</v>
      </c>
      <c r="D486" s="582">
        <v>0</v>
      </c>
      <c r="E486" s="582">
        <v>0</v>
      </c>
      <c r="F486" s="582">
        <v>149468.6</v>
      </c>
      <c r="G486" s="582">
        <v>0</v>
      </c>
      <c r="H486" s="582">
        <v>0</v>
      </c>
      <c r="I486" s="512">
        <v>0</v>
      </c>
      <c r="J486" s="512">
        <v>0</v>
      </c>
      <c r="K486" s="488">
        <v>0</v>
      </c>
      <c r="L486" s="488">
        <v>0</v>
      </c>
      <c r="M486" s="488">
        <v>0</v>
      </c>
      <c r="N486" s="488">
        <v>0</v>
      </c>
      <c r="O486" s="488">
        <v>0</v>
      </c>
      <c r="P486" s="574">
        <f t="shared" si="164"/>
        <v>12455.716666666667</v>
      </c>
      <c r="Q486" s="490"/>
      <c r="R486" s="490"/>
      <c r="S486" s="496" t="s">
        <v>158</v>
      </c>
      <c r="T486" s="565">
        <f>P486</f>
        <v>12455.716666666667</v>
      </c>
      <c r="U486" s="566"/>
      <c r="V486" s="566"/>
      <c r="W486" s="566"/>
      <c r="X486" s="566"/>
      <c r="Y486" s="566"/>
      <c r="Z486" s="583"/>
      <c r="AA486" s="515"/>
      <c r="AB486" s="515"/>
    </row>
    <row r="487" spans="1:28" s="16" customFormat="1" ht="12" customHeight="1">
      <c r="A487" s="584">
        <v>18600291</v>
      </c>
      <c r="B487" s="485" t="s">
        <v>128</v>
      </c>
      <c r="C487" s="582">
        <v>12399.37</v>
      </c>
      <c r="D487" s="582">
        <v>12399.37</v>
      </c>
      <c r="E487" s="582">
        <v>12399.37</v>
      </c>
      <c r="F487" s="582">
        <v>12399.37</v>
      </c>
      <c r="G487" s="582">
        <v>12399.37</v>
      </c>
      <c r="H487" s="582">
        <v>12399.37</v>
      </c>
      <c r="I487" s="512">
        <v>12399.37</v>
      </c>
      <c r="J487" s="512">
        <v>12399.37</v>
      </c>
      <c r="K487" s="488">
        <v>12399.37</v>
      </c>
      <c r="L487" s="488">
        <v>12399.37</v>
      </c>
      <c r="M487" s="488">
        <v>12399.37</v>
      </c>
      <c r="N487" s="488">
        <v>12399.37</v>
      </c>
      <c r="O487" s="488">
        <v>19899.37</v>
      </c>
      <c r="P487" s="574">
        <f t="shared" si="164"/>
        <v>12711.869999999997</v>
      </c>
      <c r="Q487" s="490"/>
      <c r="R487" s="490"/>
      <c r="S487" s="496" t="s">
        <v>158</v>
      </c>
      <c r="T487" s="565">
        <f>P487</f>
        <v>12711.869999999997</v>
      </c>
      <c r="U487" s="566"/>
      <c r="V487" s="566"/>
      <c r="W487" s="566"/>
      <c r="X487" s="566"/>
      <c r="Y487" s="566"/>
      <c r="Z487" s="583"/>
      <c r="AA487" s="515"/>
      <c r="AB487" s="515"/>
    </row>
    <row r="488" spans="1:28" s="16" customFormat="1" ht="12" customHeight="1">
      <c r="A488" s="584">
        <v>18600293</v>
      </c>
      <c r="B488" s="485" t="s">
        <v>448</v>
      </c>
      <c r="C488" s="582">
        <v>11849.47</v>
      </c>
      <c r="D488" s="582">
        <v>22816.41</v>
      </c>
      <c r="E488" s="582">
        <v>38823.03</v>
      </c>
      <c r="F488" s="582">
        <v>155954.32999999999</v>
      </c>
      <c r="G488" s="582">
        <v>219982.06</v>
      </c>
      <c r="H488" s="582">
        <v>219982.06</v>
      </c>
      <c r="I488" s="512">
        <v>222308.32</v>
      </c>
      <c r="J488" s="512">
        <v>222308.32</v>
      </c>
      <c r="K488" s="488">
        <v>9569.2199999999993</v>
      </c>
      <c r="L488" s="488">
        <v>0</v>
      </c>
      <c r="M488" s="488">
        <v>0</v>
      </c>
      <c r="N488" s="488">
        <v>0</v>
      </c>
      <c r="O488" s="488">
        <v>0</v>
      </c>
      <c r="P488" s="574">
        <f t="shared" si="164"/>
        <v>93139.04041666667</v>
      </c>
      <c r="Q488" s="490"/>
      <c r="R488" s="490"/>
      <c r="S488" s="496" t="s">
        <v>158</v>
      </c>
      <c r="T488" s="565">
        <f>P488</f>
        <v>93139.04041666667</v>
      </c>
      <c r="U488" s="566"/>
      <c r="V488" s="566"/>
      <c r="W488" s="566"/>
      <c r="X488" s="566"/>
      <c r="Y488" s="566"/>
      <c r="Z488" s="583"/>
      <c r="AA488" s="515"/>
      <c r="AB488" s="515"/>
    </row>
    <row r="489" spans="1:28" s="16" customFormat="1" ht="12" customHeight="1">
      <c r="A489" s="584">
        <v>18600403</v>
      </c>
      <c r="B489" s="485" t="s">
        <v>1633</v>
      </c>
      <c r="C489" s="582">
        <v>1806145.43</v>
      </c>
      <c r="D489" s="582">
        <v>1806145.43</v>
      </c>
      <c r="E489" s="582">
        <v>1806145.43</v>
      </c>
      <c r="F489" s="582">
        <v>1699128.75</v>
      </c>
      <c r="G489" s="582">
        <v>1699128.75</v>
      </c>
      <c r="H489" s="582">
        <v>1699128.75</v>
      </c>
      <c r="I489" s="512">
        <v>1300386.67</v>
      </c>
      <c r="J489" s="512">
        <v>1300386.67</v>
      </c>
      <c r="K489" s="488">
        <v>1300386.67</v>
      </c>
      <c r="L489" s="488">
        <v>1198680.31</v>
      </c>
      <c r="M489" s="488">
        <v>1198680.31</v>
      </c>
      <c r="N489" s="488">
        <v>1198680.31</v>
      </c>
      <c r="O489" s="488">
        <v>1144595.21</v>
      </c>
      <c r="P489" s="574">
        <f t="shared" si="164"/>
        <v>1473520.6975</v>
      </c>
      <c r="Q489" s="490"/>
      <c r="R489" s="490"/>
      <c r="S489" s="496"/>
      <c r="T489" s="565">
        <f>P489</f>
        <v>1473520.6975</v>
      </c>
      <c r="U489" s="566"/>
      <c r="V489" s="566"/>
      <c r="W489" s="566"/>
      <c r="X489" s="566"/>
      <c r="Y489" s="566"/>
      <c r="Z489" s="583"/>
      <c r="AA489" s="515"/>
      <c r="AB489" s="515"/>
    </row>
    <row r="490" spans="1:28" s="16" customFormat="1" ht="12" customHeight="1">
      <c r="A490" s="584">
        <v>18600512</v>
      </c>
      <c r="B490" s="485" t="s">
        <v>1490</v>
      </c>
      <c r="C490" s="582">
        <v>63403668.590000004</v>
      </c>
      <c r="D490" s="582">
        <v>70161331.170000002</v>
      </c>
      <c r="E490" s="582">
        <v>70233066.719999999</v>
      </c>
      <c r="F490" s="582">
        <v>60889375.350000001</v>
      </c>
      <c r="G490" s="582">
        <v>57257233.920000002</v>
      </c>
      <c r="H490" s="582">
        <v>67721222.709999993</v>
      </c>
      <c r="I490" s="512">
        <v>48086459.609999999</v>
      </c>
      <c r="J490" s="512">
        <v>36850561.310000002</v>
      </c>
      <c r="K490" s="488">
        <v>29317680.600000001</v>
      </c>
      <c r="L490" s="488">
        <v>13939669.17</v>
      </c>
      <c r="M490" s="488">
        <v>13140019.08</v>
      </c>
      <c r="N490" s="488">
        <v>16040998.060000001</v>
      </c>
      <c r="O490" s="488">
        <v>18522578.190000001</v>
      </c>
      <c r="P490" s="574">
        <f t="shared" si="164"/>
        <v>43716728.424166664</v>
      </c>
      <c r="Q490" s="490"/>
      <c r="R490" s="490"/>
      <c r="S490" s="496" t="s">
        <v>641</v>
      </c>
      <c r="T490" s="565"/>
      <c r="U490" s="566"/>
      <c r="V490" s="566"/>
      <c r="W490" s="566">
        <f>P490</f>
        <v>43716728.424166664</v>
      </c>
      <c r="X490" s="566"/>
      <c r="Y490" s="566"/>
      <c r="Z490" s="583">
        <f>W490</f>
        <v>43716728.424166664</v>
      </c>
      <c r="AA490" s="515"/>
      <c r="AB490" s="515"/>
    </row>
    <row r="491" spans="1:28" s="16" customFormat="1" ht="12" customHeight="1">
      <c r="A491" s="584">
        <v>18600561</v>
      </c>
      <c r="B491" s="485" t="s">
        <v>593</v>
      </c>
      <c r="C491" s="582">
        <v>8126893</v>
      </c>
      <c r="D491" s="582">
        <v>8126893</v>
      </c>
      <c r="E491" s="582">
        <v>8126893</v>
      </c>
      <c r="F491" s="582">
        <v>7979899</v>
      </c>
      <c r="G491" s="582">
        <v>7979899</v>
      </c>
      <c r="H491" s="582">
        <v>7979899</v>
      </c>
      <c r="I491" s="512">
        <v>7989232</v>
      </c>
      <c r="J491" s="512">
        <v>7989232</v>
      </c>
      <c r="K491" s="488">
        <v>7989232</v>
      </c>
      <c r="L491" s="488">
        <v>7998721</v>
      </c>
      <c r="M491" s="488">
        <v>7998721</v>
      </c>
      <c r="N491" s="488">
        <v>7998721</v>
      </c>
      <c r="O491" s="488">
        <v>8008370</v>
      </c>
      <c r="P491" s="574">
        <f t="shared" si="164"/>
        <v>8018747.791666667</v>
      </c>
      <c r="Q491" s="490"/>
      <c r="R491" s="490"/>
      <c r="S491" s="496" t="s">
        <v>641</v>
      </c>
      <c r="T491" s="565"/>
      <c r="U491" s="566"/>
      <c r="V491" s="566"/>
      <c r="W491" s="566">
        <f t="shared" ref="W491:W493" si="165">P491</f>
        <v>8018747.791666667</v>
      </c>
      <c r="X491" s="566"/>
      <c r="Y491" s="566"/>
      <c r="Z491" s="583">
        <f t="shared" ref="Z491:Z493" si="166">W491</f>
        <v>8018747.791666667</v>
      </c>
      <c r="AA491" s="515"/>
      <c r="AB491" s="515"/>
    </row>
    <row r="492" spans="1:28" s="16" customFormat="1" ht="12" customHeight="1">
      <c r="A492" s="584">
        <v>18600571</v>
      </c>
      <c r="B492" s="485" t="s">
        <v>742</v>
      </c>
      <c r="C492" s="582">
        <v>60429728.780000001</v>
      </c>
      <c r="D492" s="582">
        <v>60429728.780000001</v>
      </c>
      <c r="E492" s="582">
        <v>60429728.780000001</v>
      </c>
      <c r="F492" s="582">
        <v>63393508.810000002</v>
      </c>
      <c r="G492" s="582">
        <v>63393508.810000002</v>
      </c>
      <c r="H492" s="582">
        <v>63393508.810000002</v>
      </c>
      <c r="I492" s="512">
        <v>62260372.530000001</v>
      </c>
      <c r="J492" s="512">
        <v>62260372.530000001</v>
      </c>
      <c r="K492" s="488">
        <v>62260372.530000001</v>
      </c>
      <c r="L492" s="488">
        <v>62246365.829999998</v>
      </c>
      <c r="M492" s="488">
        <v>62246365.829999998</v>
      </c>
      <c r="N492" s="488">
        <v>62246365.829999998</v>
      </c>
      <c r="O492" s="488">
        <v>62946100.609999999</v>
      </c>
      <c r="P492" s="574">
        <f t="shared" si="164"/>
        <v>62187342.813750006</v>
      </c>
      <c r="Q492" s="490"/>
      <c r="R492" s="490"/>
      <c r="S492" s="496" t="s">
        <v>641</v>
      </c>
      <c r="T492" s="565"/>
      <c r="U492" s="566"/>
      <c r="V492" s="566"/>
      <c r="W492" s="566">
        <f t="shared" si="165"/>
        <v>62187342.813750006</v>
      </c>
      <c r="X492" s="566"/>
      <c r="Y492" s="566"/>
      <c r="Z492" s="583">
        <f t="shared" si="166"/>
        <v>62187342.813750006</v>
      </c>
      <c r="AA492" s="515"/>
      <c r="AB492" s="515"/>
    </row>
    <row r="493" spans="1:28" s="16" customFormat="1" ht="12" customHeight="1">
      <c r="A493" s="584">
        <v>18600573</v>
      </c>
      <c r="B493" s="485" t="s">
        <v>1971</v>
      </c>
      <c r="C493" s="582">
        <v>5402685</v>
      </c>
      <c r="D493" s="582">
        <v>5391282</v>
      </c>
      <c r="E493" s="582">
        <v>6085105</v>
      </c>
      <c r="F493" s="582">
        <v>6803607</v>
      </c>
      <c r="G493" s="582">
        <v>7417503</v>
      </c>
      <c r="H493" s="582">
        <v>7502997</v>
      </c>
      <c r="I493" s="512">
        <v>7582336</v>
      </c>
      <c r="J493" s="512">
        <v>7642404</v>
      </c>
      <c r="K493" s="488">
        <v>7642404</v>
      </c>
      <c r="L493" s="488">
        <v>7726826</v>
      </c>
      <c r="M493" s="488">
        <v>7726826</v>
      </c>
      <c r="N493" s="488">
        <v>7726826</v>
      </c>
      <c r="O493" s="488">
        <v>7772522</v>
      </c>
      <c r="P493" s="574">
        <f t="shared" si="164"/>
        <v>7152976.625</v>
      </c>
      <c r="Q493" s="490"/>
      <c r="R493" s="490"/>
      <c r="S493" s="496" t="s">
        <v>572</v>
      </c>
      <c r="T493" s="565"/>
      <c r="U493" s="566"/>
      <c r="V493" s="566"/>
      <c r="W493" s="566">
        <f t="shared" si="165"/>
        <v>7152976.625</v>
      </c>
      <c r="X493" s="566"/>
      <c r="Y493" s="566"/>
      <c r="Z493" s="583">
        <f t="shared" si="166"/>
        <v>7152976.625</v>
      </c>
      <c r="AA493" s="515"/>
      <c r="AB493" s="515"/>
    </row>
    <row r="494" spans="1:28" s="16" customFormat="1" ht="12" customHeight="1">
      <c r="A494" s="590">
        <v>18600751</v>
      </c>
      <c r="B494" s="492" t="s">
        <v>1312</v>
      </c>
      <c r="C494" s="582">
        <v>2508797.92</v>
      </c>
      <c r="D494" s="582">
        <v>2496008.75</v>
      </c>
      <c r="E494" s="582">
        <v>2483219.58</v>
      </c>
      <c r="F494" s="582">
        <v>2468025.13</v>
      </c>
      <c r="G494" s="582">
        <v>2470521.12</v>
      </c>
      <c r="H494" s="582">
        <v>2457449.58</v>
      </c>
      <c r="I494" s="512">
        <v>2444378.04</v>
      </c>
      <c r="J494" s="512">
        <v>2431306.5</v>
      </c>
      <c r="K494" s="488">
        <v>2418234.96</v>
      </c>
      <c r="L494" s="488">
        <v>2405163.42</v>
      </c>
      <c r="M494" s="488">
        <v>2392091.88</v>
      </c>
      <c r="N494" s="488">
        <v>2379020.34</v>
      </c>
      <c r="O494" s="488">
        <v>2365948.7999999998</v>
      </c>
      <c r="P494" s="574">
        <f t="shared" ref="P494:P523" si="167">(C494+O494+SUM(D494:N494)*2)/24</f>
        <v>2440232.7216666662</v>
      </c>
      <c r="Q494" s="490"/>
      <c r="R494" s="490"/>
      <c r="S494" s="496" t="s">
        <v>158</v>
      </c>
      <c r="T494" s="565">
        <f>P494</f>
        <v>2440232.7216666662</v>
      </c>
      <c r="U494" s="566"/>
      <c r="V494" s="566"/>
      <c r="W494" s="566"/>
      <c r="X494" s="566"/>
      <c r="Y494" s="566"/>
      <c r="Z494" s="583"/>
      <c r="AA494" s="515"/>
      <c r="AB494" s="515"/>
    </row>
    <row r="495" spans="1:28" s="16" customFormat="1" ht="12" customHeight="1">
      <c r="A495" s="590">
        <v>18600761</v>
      </c>
      <c r="B495" s="492" t="s">
        <v>1313</v>
      </c>
      <c r="C495" s="582">
        <v>1074485.81</v>
      </c>
      <c r="D495" s="582">
        <v>1068918.52</v>
      </c>
      <c r="E495" s="582">
        <v>1063351.23</v>
      </c>
      <c r="F495" s="582">
        <v>1057783.94</v>
      </c>
      <c r="G495" s="582">
        <v>1052216.6499999999</v>
      </c>
      <c r="H495" s="582">
        <v>1046649.36</v>
      </c>
      <c r="I495" s="512">
        <v>1041082.07</v>
      </c>
      <c r="J495" s="512">
        <v>1035514.78</v>
      </c>
      <c r="K495" s="488">
        <v>1029947.49</v>
      </c>
      <c r="L495" s="488">
        <v>1024380.2</v>
      </c>
      <c r="M495" s="488">
        <v>1018812.91</v>
      </c>
      <c r="N495" s="488">
        <v>1013245.62</v>
      </c>
      <c r="O495" s="488">
        <v>1007678.33</v>
      </c>
      <c r="P495" s="574">
        <f t="shared" si="167"/>
        <v>1041082.07</v>
      </c>
      <c r="Q495" s="490"/>
      <c r="R495" s="490"/>
      <c r="S495" s="496" t="s">
        <v>158</v>
      </c>
      <c r="T495" s="565">
        <f t="shared" ref="T495:T497" si="168">P495</f>
        <v>1041082.07</v>
      </c>
      <c r="U495" s="566"/>
      <c r="V495" s="566"/>
      <c r="W495" s="566"/>
      <c r="X495" s="566"/>
      <c r="Y495" s="566"/>
      <c r="Z495" s="583"/>
      <c r="AA495" s="515"/>
      <c r="AB495" s="515"/>
    </row>
    <row r="496" spans="1:28" s="16" customFormat="1" ht="12" customHeight="1">
      <c r="A496" s="590">
        <v>18600771</v>
      </c>
      <c r="B496" s="492" t="s">
        <v>1460</v>
      </c>
      <c r="C496" s="582">
        <v>2590299.4</v>
      </c>
      <c r="D496" s="582">
        <v>2577087.9500000002</v>
      </c>
      <c r="E496" s="582">
        <v>2563876.5</v>
      </c>
      <c r="F496" s="582">
        <v>2548259.77</v>
      </c>
      <c r="G496" s="582">
        <v>2550333.4700000002</v>
      </c>
      <c r="H496" s="582">
        <v>2536839.64</v>
      </c>
      <c r="I496" s="512">
        <v>2523345.81</v>
      </c>
      <c r="J496" s="512">
        <v>2509851.98</v>
      </c>
      <c r="K496" s="488">
        <v>2496358.15</v>
      </c>
      <c r="L496" s="488">
        <v>2482864.3199999998</v>
      </c>
      <c r="M496" s="488">
        <v>2469370.4900000002</v>
      </c>
      <c r="N496" s="488">
        <v>2455876.66</v>
      </c>
      <c r="O496" s="488">
        <v>2442382.83</v>
      </c>
      <c r="P496" s="574">
        <f t="shared" si="167"/>
        <v>2519200.4879166665</v>
      </c>
      <c r="Q496" s="490"/>
      <c r="R496" s="490"/>
      <c r="S496" s="496"/>
      <c r="T496" s="565">
        <f t="shared" si="168"/>
        <v>2519200.4879166665</v>
      </c>
      <c r="U496" s="566"/>
      <c r="V496" s="566"/>
      <c r="W496" s="566"/>
      <c r="X496" s="566"/>
      <c r="Y496" s="566"/>
      <c r="Z496" s="583"/>
      <c r="AA496" s="515"/>
      <c r="AB496" s="515"/>
    </row>
    <row r="497" spans="1:28" s="16" customFormat="1" ht="12" customHeight="1">
      <c r="A497" s="590">
        <v>18600781</v>
      </c>
      <c r="B497" s="492" t="s">
        <v>1461</v>
      </c>
      <c r="C497" s="582">
        <v>1372489.44</v>
      </c>
      <c r="D497" s="582">
        <v>1365378.1</v>
      </c>
      <c r="E497" s="582">
        <v>1358266.76</v>
      </c>
      <c r="F497" s="582">
        <v>1351155.42</v>
      </c>
      <c r="G497" s="582">
        <v>1344044.08</v>
      </c>
      <c r="H497" s="582">
        <v>1336932.74</v>
      </c>
      <c r="I497" s="512">
        <v>1329821.3999999999</v>
      </c>
      <c r="J497" s="512">
        <v>1322710.06</v>
      </c>
      <c r="K497" s="488">
        <v>1315598.72</v>
      </c>
      <c r="L497" s="488">
        <v>1308487.3799999999</v>
      </c>
      <c r="M497" s="488">
        <v>1301376.04</v>
      </c>
      <c r="N497" s="488">
        <v>1294264.7</v>
      </c>
      <c r="O497" s="488">
        <v>1287153.3600000001</v>
      </c>
      <c r="P497" s="574">
        <f t="shared" si="167"/>
        <v>1329821.3999999999</v>
      </c>
      <c r="Q497" s="490"/>
      <c r="R497" s="490"/>
      <c r="S497" s="496"/>
      <c r="T497" s="565">
        <f t="shared" si="168"/>
        <v>1329821.3999999999</v>
      </c>
      <c r="U497" s="566"/>
      <c r="V497" s="566"/>
      <c r="W497" s="566"/>
      <c r="X497" s="566"/>
      <c r="Y497" s="566"/>
      <c r="Z497" s="583"/>
      <c r="AA497" s="515"/>
      <c r="AB497" s="515"/>
    </row>
    <row r="498" spans="1:28" s="16" customFormat="1" ht="12" customHeight="1">
      <c r="A498" s="584">
        <v>18600923</v>
      </c>
      <c r="B498" s="485" t="s">
        <v>1321</v>
      </c>
      <c r="C498" s="582">
        <v>0</v>
      </c>
      <c r="D498" s="582">
        <v>0</v>
      </c>
      <c r="E498" s="582">
        <v>0</v>
      </c>
      <c r="F498" s="582">
        <v>29322.25</v>
      </c>
      <c r="G498" s="582">
        <v>0</v>
      </c>
      <c r="H498" s="582">
        <v>0</v>
      </c>
      <c r="I498" s="512">
        <v>0</v>
      </c>
      <c r="J498" s="512">
        <v>0</v>
      </c>
      <c r="K498" s="488">
        <v>0</v>
      </c>
      <c r="L498" s="488">
        <v>0</v>
      </c>
      <c r="M498" s="488">
        <v>0</v>
      </c>
      <c r="N498" s="488">
        <v>0</v>
      </c>
      <c r="O498" s="488">
        <v>0</v>
      </c>
      <c r="P498" s="574">
        <f t="shared" si="167"/>
        <v>2443.5208333333335</v>
      </c>
      <c r="Q498" s="490"/>
      <c r="R498" s="497"/>
      <c r="S498" s="554" t="s">
        <v>1048</v>
      </c>
      <c r="T498" s="565"/>
      <c r="U498" s="566"/>
      <c r="V498" s="566">
        <f>P498</f>
        <v>2443.5208333333335</v>
      </c>
      <c r="W498" s="566"/>
      <c r="X498" s="566"/>
      <c r="Y498" s="566"/>
      <c r="Z498" s="583"/>
      <c r="AA498" s="515"/>
      <c r="AB498" s="515"/>
    </row>
    <row r="499" spans="1:28" s="16" customFormat="1" ht="12" customHeight="1">
      <c r="A499" s="584">
        <v>18600941</v>
      </c>
      <c r="B499" s="485" t="s">
        <v>1898</v>
      </c>
      <c r="C499" s="582">
        <v>39997.760000000002</v>
      </c>
      <c r="D499" s="582">
        <v>38331.199999999997</v>
      </c>
      <c r="E499" s="582">
        <v>36664.639999999999</v>
      </c>
      <c r="F499" s="582">
        <v>34998.080000000002</v>
      </c>
      <c r="G499" s="582">
        <v>33331.519999999997</v>
      </c>
      <c r="H499" s="582">
        <v>31664.959999999999</v>
      </c>
      <c r="I499" s="512">
        <v>29998.400000000001</v>
      </c>
      <c r="J499" s="512">
        <v>28331.84</v>
      </c>
      <c r="K499" s="488">
        <v>26665.279999999999</v>
      </c>
      <c r="L499" s="488">
        <v>24998.720000000001</v>
      </c>
      <c r="M499" s="488">
        <v>23332.16</v>
      </c>
      <c r="N499" s="488">
        <v>21665.599999999999</v>
      </c>
      <c r="O499" s="488">
        <v>19999.04</v>
      </c>
      <c r="P499" s="574">
        <f t="shared" si="167"/>
        <v>29998.399999999998</v>
      </c>
      <c r="Q499" s="490"/>
      <c r="R499" s="497"/>
      <c r="S499" s="554"/>
      <c r="T499" s="565">
        <f>P499</f>
        <v>29998.399999999998</v>
      </c>
      <c r="U499" s="566"/>
      <c r="V499" s="566"/>
      <c r="W499" s="566"/>
      <c r="X499" s="566"/>
      <c r="Y499" s="566"/>
      <c r="Z499" s="583"/>
      <c r="AA499" s="515"/>
      <c r="AB499" s="515"/>
    </row>
    <row r="500" spans="1:28" s="16" customFormat="1" ht="12" customHeight="1">
      <c r="A500" s="584">
        <v>18600943</v>
      </c>
      <c r="B500" s="485" t="s">
        <v>1899</v>
      </c>
      <c r="C500" s="582">
        <v>369809.45</v>
      </c>
      <c r="D500" s="582">
        <v>359021.76</v>
      </c>
      <c r="E500" s="582">
        <v>348234.07</v>
      </c>
      <c r="F500" s="582">
        <v>336504.32000000001</v>
      </c>
      <c r="G500" s="582">
        <v>325649.34000000003</v>
      </c>
      <c r="H500" s="582">
        <v>314794.36</v>
      </c>
      <c r="I500" s="512">
        <v>303939.38</v>
      </c>
      <c r="J500" s="512">
        <v>293084.40000000002</v>
      </c>
      <c r="K500" s="488">
        <v>282229.42</v>
      </c>
      <c r="L500" s="488">
        <v>271374.44</v>
      </c>
      <c r="M500" s="488">
        <v>260519.46</v>
      </c>
      <c r="N500" s="488">
        <v>249664.48</v>
      </c>
      <c r="O500" s="488">
        <v>238809.5</v>
      </c>
      <c r="P500" s="574">
        <f t="shared" si="167"/>
        <v>304110.40875</v>
      </c>
      <c r="Q500" s="490"/>
      <c r="R500" s="497"/>
      <c r="S500" s="554"/>
      <c r="T500" s="565">
        <f>P500</f>
        <v>304110.40875</v>
      </c>
      <c r="U500" s="566"/>
      <c r="V500" s="566"/>
      <c r="W500" s="566"/>
      <c r="X500" s="566"/>
      <c r="Y500" s="566"/>
      <c r="Z500" s="583"/>
      <c r="AA500" s="515"/>
      <c r="AB500" s="515"/>
    </row>
    <row r="501" spans="1:28" s="16" customFormat="1" ht="12" customHeight="1">
      <c r="A501" s="584">
        <v>18601013</v>
      </c>
      <c r="B501" s="485" t="s">
        <v>1997</v>
      </c>
      <c r="C501" s="582">
        <v>112637.5</v>
      </c>
      <c r="D501" s="582">
        <v>112637.5</v>
      </c>
      <c r="E501" s="582">
        <v>112637.5</v>
      </c>
      <c r="F501" s="582">
        <v>112637.5</v>
      </c>
      <c r="G501" s="582">
        <v>112637.5</v>
      </c>
      <c r="H501" s="582">
        <v>112637.5</v>
      </c>
      <c r="I501" s="512">
        <v>112637.5</v>
      </c>
      <c r="J501" s="512">
        <v>112637.5</v>
      </c>
      <c r="K501" s="488">
        <v>112637.5</v>
      </c>
      <c r="L501" s="488">
        <v>112637.5</v>
      </c>
      <c r="M501" s="488">
        <v>112637.5</v>
      </c>
      <c r="N501" s="488">
        <v>113299.28</v>
      </c>
      <c r="O501" s="488">
        <v>-31265.49</v>
      </c>
      <c r="P501" s="574">
        <f t="shared" si="167"/>
        <v>106696.69041666666</v>
      </c>
      <c r="Q501" s="490"/>
      <c r="R501" s="490"/>
      <c r="S501" s="496"/>
      <c r="T501" s="565">
        <f>P501</f>
        <v>106696.69041666666</v>
      </c>
      <c r="U501" s="566"/>
      <c r="V501" s="566"/>
      <c r="W501" s="566"/>
      <c r="X501" s="566"/>
      <c r="Y501" s="566"/>
      <c r="Z501" s="583"/>
      <c r="AA501" s="515"/>
      <c r="AB501" s="515"/>
    </row>
    <row r="502" spans="1:28" s="16" customFormat="1" ht="12" customHeight="1">
      <c r="A502" s="584">
        <v>18601021</v>
      </c>
      <c r="B502" s="485" t="s">
        <v>1670</v>
      </c>
      <c r="C502" s="582">
        <v>423147.21</v>
      </c>
      <c r="D502" s="582">
        <v>370253.82</v>
      </c>
      <c r="E502" s="582">
        <v>317360.43</v>
      </c>
      <c r="F502" s="582">
        <v>264467.03999999998</v>
      </c>
      <c r="G502" s="582">
        <v>211573.65</v>
      </c>
      <c r="H502" s="582">
        <v>158680.26</v>
      </c>
      <c r="I502" s="512">
        <v>105786.87</v>
      </c>
      <c r="J502" s="512">
        <v>52893.48</v>
      </c>
      <c r="K502" s="488">
        <v>0</v>
      </c>
      <c r="L502" s="488">
        <v>0</v>
      </c>
      <c r="M502" s="488">
        <v>0</v>
      </c>
      <c r="N502" s="488">
        <v>0</v>
      </c>
      <c r="O502" s="488">
        <v>0</v>
      </c>
      <c r="P502" s="574">
        <f t="shared" si="167"/>
        <v>141049.09624999997</v>
      </c>
      <c r="Q502" s="490"/>
      <c r="R502" s="490"/>
      <c r="S502" s="496" t="s">
        <v>158</v>
      </c>
      <c r="T502" s="565">
        <f>P502</f>
        <v>141049.09624999997</v>
      </c>
      <c r="U502" s="566"/>
      <c r="V502" s="566"/>
      <c r="W502" s="566"/>
      <c r="X502" s="566"/>
      <c r="Y502" s="566"/>
      <c r="Z502" s="583"/>
      <c r="AA502" s="515"/>
      <c r="AB502" s="515"/>
    </row>
    <row r="503" spans="1:28" s="16" customFormat="1" ht="12" customHeight="1">
      <c r="A503" s="584">
        <v>18601173</v>
      </c>
      <c r="B503" s="498" t="s">
        <v>1818</v>
      </c>
      <c r="C503" s="582">
        <v>80437.97</v>
      </c>
      <c r="D503" s="582">
        <v>80437.97</v>
      </c>
      <c r="E503" s="582">
        <v>80437.97</v>
      </c>
      <c r="F503" s="582">
        <v>80437.97</v>
      </c>
      <c r="G503" s="582">
        <v>80437.97</v>
      </c>
      <c r="H503" s="582">
        <v>80437.97</v>
      </c>
      <c r="I503" s="512">
        <v>80437.97</v>
      </c>
      <c r="J503" s="512">
        <v>80437.97</v>
      </c>
      <c r="K503" s="488">
        <v>80437.97</v>
      </c>
      <c r="L503" s="488">
        <v>80437.97</v>
      </c>
      <c r="M503" s="488">
        <v>80437.97</v>
      </c>
      <c r="N503" s="488">
        <v>80437.97</v>
      </c>
      <c r="O503" s="488">
        <v>80437.97</v>
      </c>
      <c r="P503" s="574">
        <f t="shared" si="167"/>
        <v>80437.969999999987</v>
      </c>
      <c r="Q503" s="490"/>
      <c r="R503" s="490"/>
      <c r="S503" s="496" t="s">
        <v>1048</v>
      </c>
      <c r="T503" s="565"/>
      <c r="U503" s="566"/>
      <c r="V503" s="566">
        <f>P503</f>
        <v>80437.969999999987</v>
      </c>
      <c r="W503" s="566"/>
      <c r="X503" s="566"/>
      <c r="Y503" s="566"/>
      <c r="Z503" s="583"/>
      <c r="AA503" s="515"/>
      <c r="AB503" s="515"/>
    </row>
    <row r="504" spans="1:28" s="16" customFormat="1" ht="12" customHeight="1">
      <c r="A504" s="584">
        <v>18601502</v>
      </c>
      <c r="B504" s="498" t="s">
        <v>1635</v>
      </c>
      <c r="C504" s="582">
        <v>162837.93</v>
      </c>
      <c r="D504" s="582">
        <v>172602.46</v>
      </c>
      <c r="E504" s="582">
        <v>168292.1</v>
      </c>
      <c r="F504" s="582">
        <v>163231.35999999999</v>
      </c>
      <c r="G504" s="582">
        <v>158067.04</v>
      </c>
      <c r="H504" s="582">
        <v>149759.97</v>
      </c>
      <c r="I504" s="512">
        <v>142806.66</v>
      </c>
      <c r="J504" s="512">
        <v>142806.66</v>
      </c>
      <c r="K504" s="488">
        <v>142806.66</v>
      </c>
      <c r="L504" s="488">
        <v>153285.18</v>
      </c>
      <c r="M504" s="488">
        <v>153285.18</v>
      </c>
      <c r="N504" s="488">
        <v>153285.18</v>
      </c>
      <c r="O504" s="488">
        <v>137747.48000000001</v>
      </c>
      <c r="P504" s="574">
        <f t="shared" si="167"/>
        <v>154210.09624999997</v>
      </c>
      <c r="Q504" s="523"/>
      <c r="R504" s="523"/>
      <c r="S504" s="553" t="s">
        <v>158</v>
      </c>
      <c r="T504" s="565">
        <f>P504</f>
        <v>154210.09624999997</v>
      </c>
      <c r="U504" s="566"/>
      <c r="V504" s="566"/>
      <c r="W504" s="566"/>
      <c r="X504" s="566"/>
      <c r="Y504" s="566"/>
      <c r="Z504" s="583"/>
      <c r="AA504" s="515"/>
      <c r="AB504" s="515"/>
    </row>
    <row r="505" spans="1:28" s="16" customFormat="1" ht="12" customHeight="1">
      <c r="A505" s="584">
        <v>18602231</v>
      </c>
      <c r="B505" s="498" t="s">
        <v>1165</v>
      </c>
      <c r="C505" s="582">
        <v>0</v>
      </c>
      <c r="D505" s="582">
        <v>0</v>
      </c>
      <c r="E505" s="582">
        <v>0</v>
      </c>
      <c r="F505" s="582">
        <v>0</v>
      </c>
      <c r="G505" s="582">
        <v>0</v>
      </c>
      <c r="H505" s="582">
        <v>0</v>
      </c>
      <c r="I505" s="512">
        <v>0</v>
      </c>
      <c r="J505" s="512">
        <v>0</v>
      </c>
      <c r="K505" s="488">
        <v>0</v>
      </c>
      <c r="L505" s="488">
        <v>0</v>
      </c>
      <c r="M505" s="488">
        <v>0</v>
      </c>
      <c r="N505" s="488">
        <v>2766.22</v>
      </c>
      <c r="O505" s="488">
        <v>2766.22</v>
      </c>
      <c r="P505" s="574">
        <f t="shared" si="167"/>
        <v>345.77749999999997</v>
      </c>
      <c r="Q505" s="490"/>
      <c r="R505" s="490"/>
      <c r="S505" s="496" t="s">
        <v>641</v>
      </c>
      <c r="T505" s="565"/>
      <c r="U505" s="566"/>
      <c r="V505" s="566"/>
      <c r="W505" s="566">
        <f>P505</f>
        <v>345.77749999999997</v>
      </c>
      <c r="X505" s="566"/>
      <c r="Y505" s="566"/>
      <c r="Z505" s="583">
        <f>W505</f>
        <v>345.77749999999997</v>
      </c>
      <c r="AA505" s="515"/>
      <c r="AB505" s="515"/>
    </row>
    <row r="506" spans="1:28" s="16" customFormat="1" ht="12" customHeight="1">
      <c r="A506" s="584">
        <v>18603003</v>
      </c>
      <c r="B506" s="498" t="s">
        <v>1796</v>
      </c>
      <c r="C506" s="582">
        <v>1468646.96</v>
      </c>
      <c r="D506" s="582">
        <v>1468646.96</v>
      </c>
      <c r="E506" s="582">
        <v>1468646.96</v>
      </c>
      <c r="F506" s="582">
        <v>1481579.93</v>
      </c>
      <c r="G506" s="582">
        <v>1481579.93</v>
      </c>
      <c r="H506" s="582">
        <v>1481579.93</v>
      </c>
      <c r="I506" s="512">
        <v>1494488.81</v>
      </c>
      <c r="J506" s="512">
        <v>1494488.81</v>
      </c>
      <c r="K506" s="488">
        <v>1494488.81</v>
      </c>
      <c r="L506" s="488">
        <v>1507397.69</v>
      </c>
      <c r="M506" s="488">
        <v>1507397.69</v>
      </c>
      <c r="N506" s="488">
        <v>1507397.69</v>
      </c>
      <c r="O506" s="488">
        <v>1520306.57</v>
      </c>
      <c r="P506" s="574">
        <f t="shared" si="167"/>
        <v>1490180.8312499998</v>
      </c>
      <c r="Q506" s="490"/>
      <c r="R506" s="490"/>
      <c r="S506" s="496"/>
      <c r="T506" s="565">
        <f>P506</f>
        <v>1490180.8312499998</v>
      </c>
      <c r="U506" s="566"/>
      <c r="V506" s="566"/>
      <c r="W506" s="566"/>
      <c r="X506" s="566"/>
      <c r="Y506" s="566"/>
      <c r="Z506" s="583"/>
      <c r="AA506" s="515"/>
      <c r="AB506" s="515"/>
    </row>
    <row r="507" spans="1:28" s="16" customFormat="1" ht="12" customHeight="1">
      <c r="A507" s="584">
        <v>18603011</v>
      </c>
      <c r="B507" s="498" t="s">
        <v>1855</v>
      </c>
      <c r="C507" s="582">
        <v>1980223.51</v>
      </c>
      <c r="D507" s="582">
        <v>1948438.02</v>
      </c>
      <c r="E507" s="582">
        <v>1916652.53</v>
      </c>
      <c r="F507" s="582">
        <v>1884867.04</v>
      </c>
      <c r="G507" s="582">
        <v>1853081.55</v>
      </c>
      <c r="H507" s="582">
        <v>1821296.06</v>
      </c>
      <c r="I507" s="512">
        <v>1789510.57</v>
      </c>
      <c r="J507" s="512">
        <v>1757725.08</v>
      </c>
      <c r="K507" s="488">
        <v>1725939.59</v>
      </c>
      <c r="L507" s="488">
        <v>1694154.1</v>
      </c>
      <c r="M507" s="488">
        <v>1662368.61</v>
      </c>
      <c r="N507" s="488">
        <v>1630583.12</v>
      </c>
      <c r="O507" s="488">
        <v>1598797.63</v>
      </c>
      <c r="P507" s="574">
        <f t="shared" si="167"/>
        <v>1789510.57</v>
      </c>
      <c r="Q507" s="490"/>
      <c r="R507" s="490"/>
      <c r="S507" s="496"/>
      <c r="T507" s="565">
        <f>P507</f>
        <v>1789510.57</v>
      </c>
      <c r="U507" s="566"/>
      <c r="V507" s="566"/>
      <c r="W507" s="566"/>
      <c r="X507" s="566"/>
      <c r="Y507" s="566"/>
      <c r="Z507" s="583"/>
      <c r="AA507" s="515"/>
      <c r="AB507" s="515"/>
    </row>
    <row r="508" spans="1:28" s="16" customFormat="1" ht="12" customHeight="1">
      <c r="A508" s="584">
        <v>18603013</v>
      </c>
      <c r="B508" s="600" t="s">
        <v>2132</v>
      </c>
      <c r="C508" s="582">
        <v>82415.960000000006</v>
      </c>
      <c r="D508" s="582">
        <v>0</v>
      </c>
      <c r="E508" s="582">
        <v>0</v>
      </c>
      <c r="F508" s="582">
        <v>-29322.25</v>
      </c>
      <c r="G508" s="582">
        <v>0</v>
      </c>
      <c r="H508" s="582">
        <v>0</v>
      </c>
      <c r="I508" s="512">
        <v>0</v>
      </c>
      <c r="J508" s="512">
        <v>0</v>
      </c>
      <c r="K508" s="488">
        <v>1368.02</v>
      </c>
      <c r="L508" s="488">
        <v>0</v>
      </c>
      <c r="M508" s="488">
        <v>0</v>
      </c>
      <c r="N508" s="488">
        <v>0</v>
      </c>
      <c r="O508" s="488">
        <v>0</v>
      </c>
      <c r="P508" s="574">
        <f t="shared" si="167"/>
        <v>1104.479166666667</v>
      </c>
      <c r="Q508" s="490"/>
      <c r="R508" s="490"/>
      <c r="S508" s="496" t="s">
        <v>1048</v>
      </c>
      <c r="T508" s="565"/>
      <c r="U508" s="566"/>
      <c r="V508" s="566">
        <f>P508</f>
        <v>1104.479166666667</v>
      </c>
      <c r="W508" s="566" t="s">
        <v>158</v>
      </c>
      <c r="X508" s="566"/>
      <c r="Y508" s="566"/>
      <c r="Z508" s="583"/>
      <c r="AA508" s="515"/>
      <c r="AB508" s="515"/>
    </row>
    <row r="509" spans="1:28" s="16" customFormat="1" ht="12" customHeight="1">
      <c r="A509" s="587">
        <v>18603021</v>
      </c>
      <c r="B509" s="485" t="s">
        <v>1876</v>
      </c>
      <c r="C509" s="582">
        <v>6059461.3300000001</v>
      </c>
      <c r="D509" s="582">
        <v>6001208.9800000004</v>
      </c>
      <c r="E509" s="582">
        <v>5942956.6299999999</v>
      </c>
      <c r="F509" s="582">
        <v>5884704.2800000003</v>
      </c>
      <c r="G509" s="582">
        <v>5826451.9299999997</v>
      </c>
      <c r="H509" s="582">
        <v>5768199.5800000001</v>
      </c>
      <c r="I509" s="512">
        <v>5709947.2300000004</v>
      </c>
      <c r="J509" s="512">
        <v>5651694.8799999999</v>
      </c>
      <c r="K509" s="488">
        <v>5593442.5300000003</v>
      </c>
      <c r="L509" s="488">
        <v>5535190.1799999997</v>
      </c>
      <c r="M509" s="488">
        <v>5476937.8300000001</v>
      </c>
      <c r="N509" s="488">
        <v>5418685.4800000004</v>
      </c>
      <c r="O509" s="488">
        <v>5360433.13</v>
      </c>
      <c r="P509" s="574">
        <f t="shared" si="167"/>
        <v>5709947.2300000004</v>
      </c>
      <c r="Q509" s="490"/>
      <c r="R509" s="490"/>
      <c r="S509" s="496"/>
      <c r="T509" s="565">
        <f>P509</f>
        <v>5709947.2300000004</v>
      </c>
      <c r="U509" s="566"/>
      <c r="V509" s="566"/>
      <c r="W509" s="566"/>
      <c r="X509" s="566"/>
      <c r="Y509" s="566"/>
      <c r="Z509" s="583"/>
      <c r="AA509" s="515"/>
      <c r="AB509" s="515"/>
    </row>
    <row r="510" spans="1:28" s="16" customFormat="1" ht="12" customHeight="1">
      <c r="A510" s="584">
        <v>18603031</v>
      </c>
      <c r="B510" s="498" t="s">
        <v>1846</v>
      </c>
      <c r="C510" s="582">
        <v>1913160.33</v>
      </c>
      <c r="D510" s="582">
        <v>1855472.67</v>
      </c>
      <c r="E510" s="582">
        <v>1797785.01</v>
      </c>
      <c r="F510" s="582">
        <v>1740097.35</v>
      </c>
      <c r="G510" s="582">
        <v>1682409.69</v>
      </c>
      <c r="H510" s="582">
        <v>1624722.03</v>
      </c>
      <c r="I510" s="512">
        <v>1567034.37</v>
      </c>
      <c r="J510" s="512">
        <v>1509346.71</v>
      </c>
      <c r="K510" s="488">
        <v>1451659.05</v>
      </c>
      <c r="L510" s="488">
        <v>1393971.39</v>
      </c>
      <c r="M510" s="488">
        <v>1336283.73</v>
      </c>
      <c r="N510" s="488">
        <v>1278596.07</v>
      </c>
      <c r="O510" s="488">
        <v>1220908.4099999999</v>
      </c>
      <c r="P510" s="574">
        <f t="shared" si="167"/>
        <v>1567034.37</v>
      </c>
      <c r="Q510" s="490"/>
      <c r="R510" s="490"/>
      <c r="S510" s="496"/>
      <c r="T510" s="565">
        <f t="shared" ref="T510:T513" si="169">P510</f>
        <v>1567034.37</v>
      </c>
      <c r="U510" s="566"/>
      <c r="V510" s="566"/>
      <c r="W510" s="566"/>
      <c r="X510" s="566"/>
      <c r="Y510" s="566"/>
      <c r="Z510" s="583"/>
      <c r="AA510" s="515"/>
      <c r="AB510" s="515"/>
    </row>
    <row r="511" spans="1:28" s="16" customFormat="1" ht="12" customHeight="1">
      <c r="A511" s="584">
        <v>18603041</v>
      </c>
      <c r="B511" s="485" t="s">
        <v>1877</v>
      </c>
      <c r="C511" s="582">
        <v>975278.95</v>
      </c>
      <c r="D511" s="582">
        <v>954960.64</v>
      </c>
      <c r="E511" s="582">
        <v>934642.33</v>
      </c>
      <c r="F511" s="582">
        <v>914324.02</v>
      </c>
      <c r="G511" s="582">
        <v>894005.71</v>
      </c>
      <c r="H511" s="582">
        <v>873687.4</v>
      </c>
      <c r="I511" s="512">
        <v>853369.09</v>
      </c>
      <c r="J511" s="512">
        <v>833050.78</v>
      </c>
      <c r="K511" s="488">
        <v>812732.47</v>
      </c>
      <c r="L511" s="488">
        <v>792414.16</v>
      </c>
      <c r="M511" s="488">
        <v>772095.85</v>
      </c>
      <c r="N511" s="488">
        <v>751777.54</v>
      </c>
      <c r="O511" s="488">
        <v>731459.23</v>
      </c>
      <c r="P511" s="574">
        <f t="shared" si="167"/>
        <v>853369.0900000002</v>
      </c>
      <c r="Q511" s="490"/>
      <c r="R511" s="490"/>
      <c r="S511" s="496"/>
      <c r="T511" s="565">
        <f t="shared" si="169"/>
        <v>853369.0900000002</v>
      </c>
      <c r="U511" s="566"/>
      <c r="V511" s="566"/>
      <c r="W511" s="566"/>
      <c r="X511" s="566"/>
      <c r="Y511" s="566"/>
      <c r="Z511" s="583"/>
      <c r="AA511" s="515"/>
      <c r="AB511" s="515"/>
    </row>
    <row r="512" spans="1:28" s="16" customFormat="1" ht="12" customHeight="1">
      <c r="A512" s="584">
        <v>18603051</v>
      </c>
      <c r="B512" s="485" t="s">
        <v>1882</v>
      </c>
      <c r="C512" s="582">
        <v>703312.39</v>
      </c>
      <c r="D512" s="582">
        <v>615398.34</v>
      </c>
      <c r="E512" s="582">
        <v>527484.29</v>
      </c>
      <c r="F512" s="582">
        <v>439570.24</v>
      </c>
      <c r="G512" s="582">
        <v>351656.19</v>
      </c>
      <c r="H512" s="582">
        <v>263742.14</v>
      </c>
      <c r="I512" s="512">
        <v>175828.09</v>
      </c>
      <c r="J512" s="512">
        <v>87914.04</v>
      </c>
      <c r="K512" s="488">
        <v>-0.01</v>
      </c>
      <c r="L512" s="488">
        <v>0</v>
      </c>
      <c r="M512" s="488">
        <v>0</v>
      </c>
      <c r="N512" s="488">
        <v>0</v>
      </c>
      <c r="O512" s="488">
        <v>0</v>
      </c>
      <c r="P512" s="574">
        <f t="shared" si="167"/>
        <v>234437.45958333332</v>
      </c>
      <c r="Q512" s="490"/>
      <c r="R512" s="490"/>
      <c r="S512" s="496"/>
      <c r="T512" s="565">
        <f t="shared" si="169"/>
        <v>234437.45958333332</v>
      </c>
      <c r="U512" s="566"/>
      <c r="V512" s="566"/>
      <c r="W512" s="566"/>
      <c r="X512" s="566"/>
      <c r="Y512" s="566"/>
      <c r="Z512" s="583"/>
      <c r="AA512" s="515"/>
      <c r="AB512" s="515"/>
    </row>
    <row r="513" spans="1:28" s="16" customFormat="1" ht="12" customHeight="1">
      <c r="A513" s="584">
        <v>18603061</v>
      </c>
      <c r="B513" s="485" t="s">
        <v>2010</v>
      </c>
      <c r="C513" s="582">
        <v>1387129.81</v>
      </c>
      <c r="D513" s="582">
        <v>2804412.82</v>
      </c>
      <c r="E513" s="582">
        <v>2785211.35</v>
      </c>
      <c r="F513" s="582">
        <v>2765684.89</v>
      </c>
      <c r="G513" s="582">
        <v>2745643.7</v>
      </c>
      <c r="H513" s="582">
        <v>2725602.51</v>
      </c>
      <c r="I513" s="512">
        <v>2705561.32</v>
      </c>
      <c r="J513" s="512">
        <v>2685520.13</v>
      </c>
      <c r="K513" s="488">
        <v>2665478.94</v>
      </c>
      <c r="L513" s="488">
        <v>2645437.75</v>
      </c>
      <c r="M513" s="488">
        <v>2625396.56</v>
      </c>
      <c r="N513" s="488">
        <v>2605355.37</v>
      </c>
      <c r="O513" s="488">
        <v>2585314.1800000002</v>
      </c>
      <c r="P513" s="574">
        <f t="shared" si="167"/>
        <v>2645460.6112500005</v>
      </c>
      <c r="Q513" s="490"/>
      <c r="R513" s="490"/>
      <c r="S513" s="496"/>
      <c r="T513" s="565">
        <f t="shared" si="169"/>
        <v>2645460.6112500005</v>
      </c>
      <c r="U513" s="566"/>
      <c r="V513" s="566"/>
      <c r="W513" s="566"/>
      <c r="X513" s="566"/>
      <c r="Y513" s="566"/>
      <c r="Z513" s="583"/>
      <c r="AA513" s="515"/>
      <c r="AB513" s="515"/>
    </row>
    <row r="514" spans="1:28" s="16" customFormat="1" ht="12" customHeight="1">
      <c r="A514" s="584" t="s">
        <v>2018</v>
      </c>
      <c r="B514" s="485" t="s">
        <v>2011</v>
      </c>
      <c r="C514" s="582">
        <v>1530286.25</v>
      </c>
      <c r="D514" s="582">
        <v>1530286.25</v>
      </c>
      <c r="E514" s="582">
        <v>1530286.25</v>
      </c>
      <c r="F514" s="582">
        <v>0</v>
      </c>
      <c r="G514" s="582">
        <v>0</v>
      </c>
      <c r="H514" s="582">
        <v>0</v>
      </c>
      <c r="I514" s="512">
        <v>0</v>
      </c>
      <c r="J514" s="512">
        <v>0</v>
      </c>
      <c r="K514" s="488">
        <v>0</v>
      </c>
      <c r="L514" s="488">
        <v>0</v>
      </c>
      <c r="M514" s="488">
        <v>0</v>
      </c>
      <c r="N514" s="488">
        <v>0</v>
      </c>
      <c r="O514" s="488">
        <v>0</v>
      </c>
      <c r="P514" s="574">
        <f t="shared" si="167"/>
        <v>318809.63541666669</v>
      </c>
      <c r="Q514" s="523"/>
      <c r="R514" s="523"/>
      <c r="S514" s="553" t="s">
        <v>641</v>
      </c>
      <c r="T514" s="565"/>
      <c r="U514" s="566"/>
      <c r="V514" s="566"/>
      <c r="W514" s="566">
        <f>P514</f>
        <v>318809.63541666669</v>
      </c>
      <c r="X514" s="566"/>
      <c r="Y514" s="566"/>
      <c r="Z514" s="583">
        <f>W514</f>
        <v>318809.63541666669</v>
      </c>
      <c r="AA514" s="515"/>
      <c r="AB514" s="515"/>
    </row>
    <row r="515" spans="1:28" s="16" customFormat="1" ht="12" customHeight="1">
      <c r="A515" s="587">
        <v>18603081</v>
      </c>
      <c r="B515" s="485" t="s">
        <v>2021</v>
      </c>
      <c r="C515" s="582">
        <v>10000</v>
      </c>
      <c r="D515" s="582">
        <v>10000</v>
      </c>
      <c r="E515" s="582">
        <v>10000</v>
      </c>
      <c r="F515" s="582">
        <v>10000</v>
      </c>
      <c r="G515" s="582">
        <v>10000</v>
      </c>
      <c r="H515" s="582">
        <v>10000</v>
      </c>
      <c r="I515" s="512">
        <v>10000</v>
      </c>
      <c r="J515" s="512">
        <v>10000</v>
      </c>
      <c r="K515" s="488">
        <v>10000</v>
      </c>
      <c r="L515" s="488">
        <v>10000</v>
      </c>
      <c r="M515" s="488">
        <v>10000</v>
      </c>
      <c r="N515" s="488">
        <v>10000</v>
      </c>
      <c r="O515" s="488">
        <v>10000</v>
      </c>
      <c r="P515" s="574">
        <f t="shared" si="167"/>
        <v>10000</v>
      </c>
      <c r="Q515" s="490"/>
      <c r="R515" s="490"/>
      <c r="S515" s="496"/>
      <c r="T515" s="565">
        <f>P515</f>
        <v>10000</v>
      </c>
      <c r="U515" s="566"/>
      <c r="V515" s="566"/>
      <c r="W515" s="566"/>
      <c r="X515" s="566"/>
      <c r="Y515" s="566"/>
      <c r="Z515" s="583"/>
      <c r="AA515" s="515"/>
      <c r="AB515" s="515"/>
    </row>
    <row r="516" spans="1:28" s="16" customFormat="1" ht="12" customHeight="1">
      <c r="A516" s="587">
        <v>18603091</v>
      </c>
      <c r="B516" s="485" t="s">
        <v>2022</v>
      </c>
      <c r="C516" s="582">
        <v>12500</v>
      </c>
      <c r="D516" s="582">
        <v>12500</v>
      </c>
      <c r="E516" s="582">
        <v>12500</v>
      </c>
      <c r="F516" s="582">
        <v>12500</v>
      </c>
      <c r="G516" s="582">
        <v>12500</v>
      </c>
      <c r="H516" s="582">
        <v>12500</v>
      </c>
      <c r="I516" s="512">
        <v>12500</v>
      </c>
      <c r="J516" s="512">
        <v>12500</v>
      </c>
      <c r="K516" s="488">
        <v>12500</v>
      </c>
      <c r="L516" s="488">
        <v>12500</v>
      </c>
      <c r="M516" s="488">
        <v>12500</v>
      </c>
      <c r="N516" s="488">
        <v>12500</v>
      </c>
      <c r="O516" s="488">
        <v>12500</v>
      </c>
      <c r="P516" s="574">
        <f t="shared" si="167"/>
        <v>12500</v>
      </c>
      <c r="Q516" s="490"/>
      <c r="R516" s="490"/>
      <c r="S516" s="496"/>
      <c r="T516" s="565">
        <f>P516</f>
        <v>12500</v>
      </c>
      <c r="U516" s="566"/>
      <c r="V516" s="566"/>
      <c r="W516" s="566"/>
      <c r="X516" s="566"/>
      <c r="Y516" s="566"/>
      <c r="Z516" s="583"/>
      <c r="AA516" s="515"/>
      <c r="AB516" s="515"/>
    </row>
    <row r="517" spans="1:28" s="16" customFormat="1" ht="12" customHeight="1">
      <c r="A517" s="584">
        <v>18605011</v>
      </c>
      <c r="B517" s="498" t="s">
        <v>1952</v>
      </c>
      <c r="C517" s="582">
        <v>1898211.96</v>
      </c>
      <c r="D517" s="582">
        <v>1807820.92</v>
      </c>
      <c r="E517" s="582">
        <v>1717429.88</v>
      </c>
      <c r="F517" s="582">
        <v>1627038.84</v>
      </c>
      <c r="G517" s="582">
        <v>1536647.8</v>
      </c>
      <c r="H517" s="582">
        <v>1446256.76</v>
      </c>
      <c r="I517" s="512">
        <v>1408731.37</v>
      </c>
      <c r="J517" s="512">
        <v>1435027.69</v>
      </c>
      <c r="K517" s="488">
        <v>2114114.88</v>
      </c>
      <c r="L517" s="488">
        <v>3729714.12</v>
      </c>
      <c r="M517" s="488">
        <v>4879398.78</v>
      </c>
      <c r="N517" s="488">
        <v>3632648.83</v>
      </c>
      <c r="O517" s="488">
        <v>3505116.17</v>
      </c>
      <c r="P517" s="574">
        <f t="shared" si="167"/>
        <v>2336374.4945833338</v>
      </c>
      <c r="Q517" s="490"/>
      <c r="R517" s="490"/>
      <c r="S517" s="496"/>
      <c r="T517" s="565">
        <f t="shared" ref="T517:T525" si="170">P517</f>
        <v>2336374.4945833338</v>
      </c>
      <c r="U517" s="566"/>
      <c r="V517" s="566"/>
      <c r="W517" s="566"/>
      <c r="X517" s="566"/>
      <c r="Y517" s="566"/>
      <c r="Z517" s="583"/>
      <c r="AA517" s="515"/>
      <c r="AB517" s="515"/>
    </row>
    <row r="518" spans="1:28" s="16" customFormat="1" ht="12" customHeight="1">
      <c r="A518" s="587">
        <v>18605021</v>
      </c>
      <c r="B518" s="485" t="s">
        <v>2023</v>
      </c>
      <c r="C518" s="582">
        <v>4005168.71</v>
      </c>
      <c r="D518" s="582">
        <v>4328738.5599999996</v>
      </c>
      <c r="E518" s="582">
        <v>4412674.9800000004</v>
      </c>
      <c r="F518" s="582">
        <v>4270330.63</v>
      </c>
      <c r="G518" s="582">
        <v>4127986.28</v>
      </c>
      <c r="H518" s="582">
        <v>3985641.93</v>
      </c>
      <c r="I518" s="512">
        <v>4204452.43</v>
      </c>
      <c r="J518" s="512">
        <v>4438722.74</v>
      </c>
      <c r="K518" s="488">
        <v>4578061.0199999996</v>
      </c>
      <c r="L518" s="488">
        <v>4458195.1100000003</v>
      </c>
      <c r="M518" s="488">
        <v>4322130.53</v>
      </c>
      <c r="N518" s="488">
        <v>4145427.71</v>
      </c>
      <c r="O518" s="488">
        <v>3967452.49</v>
      </c>
      <c r="P518" s="574">
        <f t="shared" si="167"/>
        <v>4271556.043333333</v>
      </c>
      <c r="Q518" s="490"/>
      <c r="R518" s="490"/>
      <c r="S518" s="496"/>
      <c r="T518" s="565">
        <f t="shared" si="170"/>
        <v>4271556.043333333</v>
      </c>
      <c r="U518" s="566"/>
      <c r="V518" s="566"/>
      <c r="W518" s="566"/>
      <c r="X518" s="566"/>
      <c r="Y518" s="566"/>
      <c r="Z518" s="583"/>
      <c r="AA518" s="515"/>
      <c r="AB518" s="515"/>
    </row>
    <row r="519" spans="1:28" s="16" customFormat="1" ht="12" customHeight="1">
      <c r="A519" s="584">
        <v>18605031</v>
      </c>
      <c r="B519" s="599" t="s">
        <v>2040</v>
      </c>
      <c r="C519" s="582">
        <v>1419324.68</v>
      </c>
      <c r="D519" s="582">
        <v>1348358.44</v>
      </c>
      <c r="E519" s="582">
        <v>1277392.2</v>
      </c>
      <c r="F519" s="582">
        <v>1206425.96</v>
      </c>
      <c r="G519" s="582">
        <v>1135459.72</v>
      </c>
      <c r="H519" s="582">
        <v>1064493.48</v>
      </c>
      <c r="I519" s="512">
        <v>993527.24</v>
      </c>
      <c r="J519" s="512">
        <v>922561</v>
      </c>
      <c r="K519" s="488">
        <v>851594.76</v>
      </c>
      <c r="L519" s="488">
        <v>780628.52</v>
      </c>
      <c r="M519" s="488">
        <v>709662.28</v>
      </c>
      <c r="N519" s="488">
        <v>638696.04</v>
      </c>
      <c r="O519" s="488">
        <v>567729.80000000005</v>
      </c>
      <c r="P519" s="574">
        <f t="shared" si="167"/>
        <v>993527.23999999976</v>
      </c>
      <c r="Q519" s="490"/>
      <c r="R519" s="490"/>
      <c r="S519" s="496"/>
      <c r="T519" s="565">
        <f t="shared" si="170"/>
        <v>993527.23999999976</v>
      </c>
      <c r="U519" s="566"/>
      <c r="V519" s="566"/>
      <c r="W519" s="566"/>
      <c r="X519" s="566"/>
      <c r="Y519" s="566"/>
      <c r="Z519" s="583"/>
      <c r="AA519" s="515"/>
      <c r="AB519" s="515"/>
    </row>
    <row r="520" spans="1:28" s="16" customFormat="1" ht="12" customHeight="1">
      <c r="A520" s="584">
        <v>18605041</v>
      </c>
      <c r="B520" s="498" t="s">
        <v>2058</v>
      </c>
      <c r="C520" s="582">
        <v>2598952.7400000002</v>
      </c>
      <c r="D520" s="582">
        <v>2586219.2000000002</v>
      </c>
      <c r="E520" s="582">
        <v>2578405.06</v>
      </c>
      <c r="F520" s="582">
        <v>2951658.12</v>
      </c>
      <c r="G520" s="582">
        <v>2963045.2</v>
      </c>
      <c r="H520" s="582">
        <v>3318687.8</v>
      </c>
      <c r="I520" s="512">
        <v>3261032.95</v>
      </c>
      <c r="J520" s="512">
        <v>3231115.22</v>
      </c>
      <c r="K520" s="488">
        <v>3052900.22</v>
      </c>
      <c r="L520" s="488">
        <v>3006583.75</v>
      </c>
      <c r="M520" s="488">
        <v>2978219.75</v>
      </c>
      <c r="N520" s="488">
        <v>2949855.75</v>
      </c>
      <c r="O520" s="488">
        <v>2921509.16</v>
      </c>
      <c r="P520" s="574">
        <f t="shared" si="167"/>
        <v>2969829.4975000001</v>
      </c>
      <c r="Q520" s="490"/>
      <c r="R520" s="490"/>
      <c r="S520" s="496"/>
      <c r="T520" s="565">
        <f t="shared" si="170"/>
        <v>2969829.4975000001</v>
      </c>
      <c r="U520" s="566"/>
      <c r="V520" s="566"/>
      <c r="W520" s="566"/>
      <c r="X520" s="566"/>
      <c r="Y520" s="566"/>
      <c r="Z520" s="583"/>
      <c r="AA520" s="515"/>
      <c r="AB520" s="515"/>
    </row>
    <row r="521" spans="1:28" s="16" customFormat="1" ht="12" customHeight="1">
      <c r="A521" s="584" t="s">
        <v>2239</v>
      </c>
      <c r="B521" s="485" t="s">
        <v>2237</v>
      </c>
      <c r="C521" s="582"/>
      <c r="D521" s="582"/>
      <c r="E521" s="582"/>
      <c r="F521" s="582"/>
      <c r="G521" s="582">
        <v>1498.52</v>
      </c>
      <c r="H521" s="582">
        <v>2500.0300000000002</v>
      </c>
      <c r="I521" s="512">
        <v>23465.42</v>
      </c>
      <c r="J521" s="512">
        <v>-129037.42</v>
      </c>
      <c r="K521" s="488">
        <v>1625524.14</v>
      </c>
      <c r="L521" s="488">
        <v>3015715.48</v>
      </c>
      <c r="M521" s="488">
        <v>3476172.41</v>
      </c>
      <c r="N521" s="488">
        <v>3561670.2</v>
      </c>
      <c r="O521" s="488">
        <v>3563431.38</v>
      </c>
      <c r="P521" s="574">
        <f t="shared" si="167"/>
        <v>1113268.7058333333</v>
      </c>
      <c r="Q521" s="490"/>
      <c r="R521" s="490"/>
      <c r="S521" s="496"/>
      <c r="T521" s="565">
        <f t="shared" si="170"/>
        <v>1113268.7058333333</v>
      </c>
      <c r="U521" s="566"/>
      <c r="V521" s="566"/>
      <c r="W521" s="566"/>
      <c r="X521" s="566"/>
      <c r="Y521" s="566"/>
      <c r="Z521" s="583"/>
      <c r="AA521" s="515"/>
      <c r="AB521" s="515"/>
    </row>
    <row r="522" spans="1:28" s="16" customFormat="1" ht="12" customHeight="1">
      <c r="A522" s="584">
        <v>18605061</v>
      </c>
      <c r="B522" s="485" t="s">
        <v>2303</v>
      </c>
      <c r="C522" s="582"/>
      <c r="D522" s="582"/>
      <c r="E522" s="582"/>
      <c r="F522" s="582"/>
      <c r="G522" s="582"/>
      <c r="H522" s="582"/>
      <c r="I522" s="512"/>
      <c r="J522" s="512"/>
      <c r="K522" s="488"/>
      <c r="L522" s="488">
        <v>1748299.98</v>
      </c>
      <c r="M522" s="488">
        <v>1711877.06</v>
      </c>
      <c r="N522" s="488">
        <v>1675454.14</v>
      </c>
      <c r="O522" s="488">
        <v>1639031.22</v>
      </c>
      <c r="P522" s="574">
        <f t="shared" si="167"/>
        <v>496262.23249999998</v>
      </c>
      <c r="Q522" s="490"/>
      <c r="R522" s="490"/>
      <c r="S522" s="496"/>
      <c r="T522" s="565">
        <f t="shared" si="170"/>
        <v>496262.23249999998</v>
      </c>
      <c r="U522" s="566"/>
      <c r="V522" s="566"/>
      <c r="W522" s="566"/>
      <c r="X522" s="566"/>
      <c r="Y522" s="566"/>
      <c r="Z522" s="583"/>
      <c r="AA522" s="515"/>
      <c r="AB522" s="515"/>
    </row>
    <row r="523" spans="1:28" s="16" customFormat="1" ht="12" customHeight="1">
      <c r="A523" s="584">
        <v>18605071</v>
      </c>
      <c r="B523" s="485" t="s">
        <v>2258</v>
      </c>
      <c r="C523" s="582"/>
      <c r="D523" s="582"/>
      <c r="E523" s="582"/>
      <c r="F523" s="582"/>
      <c r="G523" s="582"/>
      <c r="H523" s="582"/>
      <c r="I523" s="512">
        <v>2365.13</v>
      </c>
      <c r="J523" s="512">
        <v>88849.83</v>
      </c>
      <c r="K523" s="488">
        <v>176474.85</v>
      </c>
      <c r="L523" s="488">
        <v>601152</v>
      </c>
      <c r="M523" s="488">
        <v>1496707.63</v>
      </c>
      <c r="N523" s="488">
        <v>2292015.5699999998</v>
      </c>
      <c r="O523" s="488">
        <v>2258435.7999999998</v>
      </c>
      <c r="P523" s="574">
        <f t="shared" si="167"/>
        <v>482231.90916666668</v>
      </c>
      <c r="Q523" s="490"/>
      <c r="R523" s="490"/>
      <c r="S523" s="496"/>
      <c r="T523" s="565">
        <f t="shared" si="170"/>
        <v>482231.90916666668</v>
      </c>
      <c r="U523" s="566"/>
      <c r="V523" s="566"/>
      <c r="W523" s="566"/>
      <c r="X523" s="566"/>
      <c r="Y523" s="566"/>
      <c r="Z523" s="583"/>
      <c r="AA523" s="515"/>
      <c r="AB523" s="515"/>
    </row>
    <row r="524" spans="1:28" s="16" customFormat="1" ht="12" customHeight="1">
      <c r="A524" s="584">
        <v>18608001</v>
      </c>
      <c r="B524" s="498" t="s">
        <v>357</v>
      </c>
      <c r="C524" s="582">
        <v>411481.88</v>
      </c>
      <c r="D524" s="582">
        <v>411481.88</v>
      </c>
      <c r="E524" s="582">
        <v>415205.63</v>
      </c>
      <c r="F524" s="582">
        <v>416450.38</v>
      </c>
      <c r="G524" s="582">
        <v>416450.38</v>
      </c>
      <c r="H524" s="582">
        <v>417378.38</v>
      </c>
      <c r="I524" s="512">
        <v>419159.38</v>
      </c>
      <c r="J524" s="512">
        <v>419159.38</v>
      </c>
      <c r="K524" s="488">
        <v>423611.83</v>
      </c>
      <c r="L524" s="488">
        <v>425344.58</v>
      </c>
      <c r="M524" s="488">
        <v>426175.33</v>
      </c>
      <c r="N524" s="488">
        <v>440996.89</v>
      </c>
      <c r="O524" s="488">
        <v>440996.89</v>
      </c>
      <c r="P524" s="574">
        <f t="shared" ref="P524:P558" si="171">(C524+O524+SUM(D524:N524)*2)/24</f>
        <v>421471.11874999997</v>
      </c>
      <c r="Q524" s="490"/>
      <c r="R524" s="490"/>
      <c r="S524" s="496"/>
      <c r="T524" s="565">
        <f t="shared" si="170"/>
        <v>421471.11874999997</v>
      </c>
      <c r="U524" s="566"/>
      <c r="V524" s="566"/>
      <c r="W524" s="566"/>
      <c r="X524" s="566"/>
      <c r="Y524" s="566"/>
      <c r="Z524" s="583"/>
      <c r="AA524" s="515"/>
      <c r="AB524" s="515"/>
    </row>
    <row r="525" spans="1:28" s="16" customFormat="1" ht="12" customHeight="1">
      <c r="A525" s="584">
        <v>18608002</v>
      </c>
      <c r="B525" s="498" t="s">
        <v>1889</v>
      </c>
      <c r="C525" s="582">
        <v>504328.4</v>
      </c>
      <c r="D525" s="582">
        <v>504328.4</v>
      </c>
      <c r="E525" s="582">
        <v>505295.9</v>
      </c>
      <c r="F525" s="582">
        <v>505295.9</v>
      </c>
      <c r="G525" s="582">
        <v>512286.57</v>
      </c>
      <c r="H525" s="582">
        <v>516679.22</v>
      </c>
      <c r="I525" s="512">
        <v>516679.22</v>
      </c>
      <c r="J525" s="512">
        <v>517794.22</v>
      </c>
      <c r="K525" s="488">
        <v>517794.22</v>
      </c>
      <c r="L525" s="488">
        <v>517794.22</v>
      </c>
      <c r="M525" s="488">
        <v>518202.47</v>
      </c>
      <c r="N525" s="488">
        <v>518202.47</v>
      </c>
      <c r="O525" s="488">
        <v>518202.47</v>
      </c>
      <c r="P525" s="574">
        <f t="shared" si="171"/>
        <v>513468.18708333321</v>
      </c>
      <c r="Q525" s="523"/>
      <c r="R525" s="523"/>
      <c r="S525" s="553" t="s">
        <v>158</v>
      </c>
      <c r="T525" s="565">
        <f t="shared" si="170"/>
        <v>513468.18708333321</v>
      </c>
      <c r="U525" s="566"/>
      <c r="V525" s="566"/>
      <c r="W525" s="566"/>
      <c r="X525" s="566"/>
      <c r="Y525" s="566"/>
      <c r="Z525" s="583"/>
      <c r="AA525" s="515"/>
      <c r="AB525" s="515"/>
    </row>
    <row r="526" spans="1:28" s="16" customFormat="1" ht="12" customHeight="1">
      <c r="A526" s="584">
        <v>18608011</v>
      </c>
      <c r="B526" s="498" t="s">
        <v>362</v>
      </c>
      <c r="C526" s="582">
        <v>340622.45</v>
      </c>
      <c r="D526" s="582">
        <v>340622.45</v>
      </c>
      <c r="E526" s="582">
        <v>340622.45</v>
      </c>
      <c r="F526" s="582">
        <v>350000</v>
      </c>
      <c r="G526" s="582">
        <v>350000</v>
      </c>
      <c r="H526" s="582">
        <v>350000</v>
      </c>
      <c r="I526" s="512">
        <v>347291</v>
      </c>
      <c r="J526" s="512">
        <v>347291</v>
      </c>
      <c r="K526" s="488">
        <v>347291</v>
      </c>
      <c r="L526" s="488">
        <v>341105.8</v>
      </c>
      <c r="M526" s="488">
        <v>341105.8</v>
      </c>
      <c r="N526" s="488">
        <v>341105.8</v>
      </c>
      <c r="O526" s="488">
        <v>325453.49</v>
      </c>
      <c r="P526" s="574">
        <f t="shared" si="171"/>
        <v>344122.77249999996</v>
      </c>
      <c r="Q526" s="490"/>
      <c r="R526" s="490"/>
      <c r="S526" s="496" t="s">
        <v>641</v>
      </c>
      <c r="T526" s="565"/>
      <c r="U526" s="566"/>
      <c r="V526" s="566"/>
      <c r="W526" s="566">
        <f>P526</f>
        <v>344122.77249999996</v>
      </c>
      <c r="X526" s="566"/>
      <c r="Y526" s="566"/>
      <c r="Z526" s="583">
        <f>W526</f>
        <v>344122.77249999996</v>
      </c>
      <c r="AA526" s="515"/>
      <c r="AB526" s="515"/>
    </row>
    <row r="527" spans="1:28" s="16" customFormat="1" ht="12" customHeight="1">
      <c r="A527" s="584">
        <v>18608012</v>
      </c>
      <c r="B527" s="498" t="s">
        <v>1894</v>
      </c>
      <c r="C527" s="582">
        <v>212895.87</v>
      </c>
      <c r="D527" s="582">
        <v>212895.87</v>
      </c>
      <c r="E527" s="582">
        <v>212895.87</v>
      </c>
      <c r="F527" s="582">
        <v>100000</v>
      </c>
      <c r="G527" s="582">
        <v>100000</v>
      </c>
      <c r="H527" s="582">
        <v>100000</v>
      </c>
      <c r="I527" s="512">
        <v>88616.68</v>
      </c>
      <c r="J527" s="512">
        <v>88616.68</v>
      </c>
      <c r="K527" s="488">
        <v>88616.68</v>
      </c>
      <c r="L527" s="488">
        <v>87501.68</v>
      </c>
      <c r="M527" s="488">
        <v>87501.68</v>
      </c>
      <c r="N527" s="488">
        <v>87501.68</v>
      </c>
      <c r="O527" s="488">
        <v>87093.43</v>
      </c>
      <c r="P527" s="574">
        <f t="shared" si="171"/>
        <v>117011.78916666663</v>
      </c>
      <c r="Q527" s="490"/>
      <c r="R527" s="490"/>
      <c r="S527" s="496" t="s">
        <v>641</v>
      </c>
      <c r="T527" s="565"/>
      <c r="U527" s="566"/>
      <c r="V527" s="566"/>
      <c r="W527" s="566">
        <f>P527</f>
        <v>117011.78916666663</v>
      </c>
      <c r="X527" s="566"/>
      <c r="Y527" s="566"/>
      <c r="Z527" s="583">
        <f>W527</f>
        <v>117011.78916666663</v>
      </c>
      <c r="AA527" s="515"/>
      <c r="AB527" s="515"/>
    </row>
    <row r="528" spans="1:28" s="16" customFormat="1" ht="12" customHeight="1">
      <c r="A528" s="584">
        <v>18608021</v>
      </c>
      <c r="B528" s="498" t="s">
        <v>358</v>
      </c>
      <c r="C528" s="582">
        <v>2254508.17</v>
      </c>
      <c r="D528" s="582">
        <v>2254508.17</v>
      </c>
      <c r="E528" s="582">
        <v>2254508.17</v>
      </c>
      <c r="F528" s="582">
        <v>2254508.17</v>
      </c>
      <c r="G528" s="582">
        <v>2254508.17</v>
      </c>
      <c r="H528" s="582">
        <v>2254508.17</v>
      </c>
      <c r="I528" s="512">
        <v>2254508.17</v>
      </c>
      <c r="J528" s="512">
        <v>2254508.17</v>
      </c>
      <c r="K528" s="488">
        <v>2254508.17</v>
      </c>
      <c r="L528" s="488">
        <v>2254508.17</v>
      </c>
      <c r="M528" s="488">
        <v>2254508.17</v>
      </c>
      <c r="N528" s="488">
        <v>2254508.17</v>
      </c>
      <c r="O528" s="488">
        <v>2254508.17</v>
      </c>
      <c r="P528" s="574">
        <f t="shared" si="171"/>
        <v>2254508.1700000004</v>
      </c>
      <c r="Q528" s="490"/>
      <c r="R528" s="490"/>
      <c r="S528" s="496"/>
      <c r="T528" s="565">
        <f>P528</f>
        <v>2254508.1700000004</v>
      </c>
      <c r="U528" s="566"/>
      <c r="V528" s="566"/>
      <c r="W528" s="566"/>
      <c r="X528" s="566"/>
      <c r="Y528" s="566"/>
      <c r="Z528" s="583"/>
      <c r="AA528" s="515"/>
      <c r="AB528" s="515"/>
    </row>
    <row r="529" spans="1:28" s="16" customFormat="1" ht="12" customHeight="1">
      <c r="A529" s="584">
        <v>18608031</v>
      </c>
      <c r="B529" s="498" t="s">
        <v>358</v>
      </c>
      <c r="C529" s="582">
        <v>50000</v>
      </c>
      <c r="D529" s="582">
        <v>50000</v>
      </c>
      <c r="E529" s="582">
        <v>50000</v>
      </c>
      <c r="F529" s="582">
        <v>50000</v>
      </c>
      <c r="G529" s="582">
        <v>50000</v>
      </c>
      <c r="H529" s="582">
        <v>50000</v>
      </c>
      <c r="I529" s="512">
        <v>50000</v>
      </c>
      <c r="J529" s="512">
        <v>50000</v>
      </c>
      <c r="K529" s="488">
        <v>50000</v>
      </c>
      <c r="L529" s="488">
        <v>50000</v>
      </c>
      <c r="M529" s="488">
        <v>50000</v>
      </c>
      <c r="N529" s="488">
        <v>50000</v>
      </c>
      <c r="O529" s="488">
        <v>50000</v>
      </c>
      <c r="P529" s="574">
        <f t="shared" si="171"/>
        <v>50000</v>
      </c>
      <c r="Q529" s="490"/>
      <c r="R529" s="490"/>
      <c r="S529" s="496"/>
      <c r="T529" s="565">
        <f t="shared" ref="T529:T530" si="172">P529</f>
        <v>50000</v>
      </c>
      <c r="U529" s="566"/>
      <c r="V529" s="566"/>
      <c r="W529" s="566"/>
      <c r="X529" s="566"/>
      <c r="Y529" s="566"/>
      <c r="Z529" s="583"/>
      <c r="AA529" s="515"/>
      <c r="AB529" s="515"/>
    </row>
    <row r="530" spans="1:28" s="16" customFormat="1" ht="12" customHeight="1">
      <c r="A530" s="584">
        <v>18608041</v>
      </c>
      <c r="B530" s="498" t="s">
        <v>704</v>
      </c>
      <c r="C530" s="582">
        <v>2037340.84</v>
      </c>
      <c r="D530" s="582">
        <v>2095187.76</v>
      </c>
      <c r="E530" s="582">
        <v>2118499.5499999998</v>
      </c>
      <c r="F530" s="582">
        <v>1913839.28</v>
      </c>
      <c r="G530" s="582">
        <v>1945919.46</v>
      </c>
      <c r="H530" s="582">
        <v>1955064.71</v>
      </c>
      <c r="I530" s="512">
        <v>1970847.02</v>
      </c>
      <c r="J530" s="512">
        <v>2001341.03</v>
      </c>
      <c r="K530" s="488">
        <v>1542311.38</v>
      </c>
      <c r="L530" s="488">
        <v>1556298.08</v>
      </c>
      <c r="M530" s="488">
        <v>1561021.55</v>
      </c>
      <c r="N530" s="488">
        <v>1561021.55</v>
      </c>
      <c r="O530" s="488">
        <v>1579857.19</v>
      </c>
      <c r="P530" s="574">
        <f t="shared" si="171"/>
        <v>1835829.1987499997</v>
      </c>
      <c r="Q530" s="490"/>
      <c r="R530" s="490"/>
      <c r="S530" s="496"/>
      <c r="T530" s="565">
        <f t="shared" si="172"/>
        <v>1835829.1987499997</v>
      </c>
      <c r="U530" s="566"/>
      <c r="V530" s="566"/>
      <c r="W530" s="566"/>
      <c r="X530" s="566"/>
      <c r="Y530" s="566"/>
      <c r="Z530" s="583"/>
      <c r="AA530" s="515"/>
      <c r="AB530" s="515"/>
    </row>
    <row r="531" spans="1:28" s="16" customFormat="1" ht="12" customHeight="1">
      <c r="A531" s="584">
        <v>18608051</v>
      </c>
      <c r="B531" s="498" t="s">
        <v>705</v>
      </c>
      <c r="C531" s="582">
        <v>2992681.55</v>
      </c>
      <c r="D531" s="582">
        <v>2992681.55</v>
      </c>
      <c r="E531" s="582">
        <v>2992681.55</v>
      </c>
      <c r="F531" s="582">
        <v>2925000</v>
      </c>
      <c r="G531" s="582">
        <v>2925000</v>
      </c>
      <c r="H531" s="582">
        <v>2925000</v>
      </c>
      <c r="I531" s="512">
        <v>2867992.26</v>
      </c>
      <c r="J531" s="512">
        <v>2867992.26</v>
      </c>
      <c r="K531" s="488">
        <v>2867992.26</v>
      </c>
      <c r="L531" s="488">
        <v>2804475.3</v>
      </c>
      <c r="M531" s="488">
        <v>2804475.3</v>
      </c>
      <c r="N531" s="488">
        <v>2804475.3</v>
      </c>
      <c r="O531" s="488">
        <v>2780916.19</v>
      </c>
      <c r="P531" s="574">
        <f t="shared" si="171"/>
        <v>2888713.7208333332</v>
      </c>
      <c r="Q531" s="490"/>
      <c r="R531" s="490"/>
      <c r="S531" s="496" t="s">
        <v>641</v>
      </c>
      <c r="T531" s="565"/>
      <c r="U531" s="566"/>
      <c r="V531" s="566"/>
      <c r="W531" s="566">
        <f>P531</f>
        <v>2888713.7208333332</v>
      </c>
      <c r="X531" s="566"/>
      <c r="Y531" s="566"/>
      <c r="Z531" s="583">
        <f>W531</f>
        <v>2888713.7208333332</v>
      </c>
      <c r="AA531" s="515"/>
      <c r="AB531" s="515"/>
    </row>
    <row r="532" spans="1:28" s="16" customFormat="1" ht="12" customHeight="1">
      <c r="A532" s="584">
        <v>18608062</v>
      </c>
      <c r="B532" s="485" t="s">
        <v>474</v>
      </c>
      <c r="C532" s="582">
        <v>-50267724.640000001</v>
      </c>
      <c r="D532" s="582">
        <v>-50267724.640000001</v>
      </c>
      <c r="E532" s="582">
        <v>-50267724.640000001</v>
      </c>
      <c r="F532" s="582">
        <v>-50267724.640000001</v>
      </c>
      <c r="G532" s="582">
        <v>-50267724.640000001</v>
      </c>
      <c r="H532" s="582">
        <v>-50267724.640000001</v>
      </c>
      <c r="I532" s="512">
        <v>-50267724.640000001</v>
      </c>
      <c r="J532" s="512">
        <v>-50267724.640000001</v>
      </c>
      <c r="K532" s="488">
        <v>-50267724.640000001</v>
      </c>
      <c r="L532" s="488">
        <v>-50267724.640000001</v>
      </c>
      <c r="M532" s="488">
        <v>-50267724.640000001</v>
      </c>
      <c r="N532" s="488">
        <v>-50267724.640000001</v>
      </c>
      <c r="O532" s="488">
        <v>-50267724.640000001</v>
      </c>
      <c r="P532" s="574">
        <f t="shared" si="171"/>
        <v>-50267724.639999993</v>
      </c>
      <c r="Q532" s="523"/>
      <c r="R532" s="523"/>
      <c r="S532" s="553" t="s">
        <v>158</v>
      </c>
      <c r="T532" s="565">
        <f>P532</f>
        <v>-50267724.639999993</v>
      </c>
      <c r="U532" s="566"/>
      <c r="V532" s="566"/>
      <c r="W532" s="566"/>
      <c r="X532" s="566"/>
      <c r="Y532" s="566"/>
      <c r="Z532" s="583"/>
      <c r="AA532" s="515"/>
      <c r="AB532" s="515"/>
    </row>
    <row r="533" spans="1:28" s="16" customFormat="1" ht="12" customHeight="1">
      <c r="A533" s="584">
        <v>18608081</v>
      </c>
      <c r="B533" s="498" t="s">
        <v>961</v>
      </c>
      <c r="C533" s="582">
        <v>659654.59</v>
      </c>
      <c r="D533" s="582">
        <v>659654.59</v>
      </c>
      <c r="E533" s="582">
        <v>659654.59</v>
      </c>
      <c r="F533" s="582">
        <v>659654.59</v>
      </c>
      <c r="G533" s="582">
        <v>659654.59</v>
      </c>
      <c r="H533" s="582">
        <v>659654.59</v>
      </c>
      <c r="I533" s="512">
        <v>659654.59</v>
      </c>
      <c r="J533" s="512">
        <v>659654.59</v>
      </c>
      <c r="K533" s="488">
        <v>659654.59</v>
      </c>
      <c r="L533" s="488">
        <v>659654.59</v>
      </c>
      <c r="M533" s="488">
        <v>659654.59</v>
      </c>
      <c r="N533" s="488">
        <v>659654.59</v>
      </c>
      <c r="O533" s="488">
        <v>659654.59</v>
      </c>
      <c r="P533" s="574">
        <f t="shared" si="171"/>
        <v>659654.59</v>
      </c>
      <c r="Q533" s="490"/>
      <c r="R533" s="490"/>
      <c r="S533" s="496"/>
      <c r="T533" s="565">
        <f>P533</f>
        <v>659654.59</v>
      </c>
      <c r="U533" s="566"/>
      <c r="V533" s="566"/>
      <c r="W533" s="566"/>
      <c r="X533" s="566"/>
      <c r="Y533" s="566"/>
      <c r="Z533" s="583"/>
      <c r="AA533" s="515"/>
      <c r="AB533" s="515"/>
    </row>
    <row r="534" spans="1:28" s="16" customFormat="1" ht="12" customHeight="1">
      <c r="A534" s="584">
        <v>18608112</v>
      </c>
      <c r="B534" s="485" t="s">
        <v>14</v>
      </c>
      <c r="C534" s="582">
        <v>38864324.350000001</v>
      </c>
      <c r="D534" s="582">
        <v>38883359.140000001</v>
      </c>
      <c r="E534" s="582">
        <v>38903734</v>
      </c>
      <c r="F534" s="582">
        <v>38921021.770000003</v>
      </c>
      <c r="G534" s="582">
        <v>38924792.020000003</v>
      </c>
      <c r="H534" s="582">
        <v>38935265.43</v>
      </c>
      <c r="I534" s="512">
        <v>38947027.159999996</v>
      </c>
      <c r="J534" s="512">
        <v>38968968.009999998</v>
      </c>
      <c r="K534" s="488">
        <v>38981906.920000002</v>
      </c>
      <c r="L534" s="488">
        <v>38996906.280000001</v>
      </c>
      <c r="M534" s="488">
        <v>39013153.460000001</v>
      </c>
      <c r="N534" s="488">
        <v>39021973.25</v>
      </c>
      <c r="O534" s="488">
        <v>39029531.229999997</v>
      </c>
      <c r="P534" s="574">
        <f t="shared" si="171"/>
        <v>38953752.935833335</v>
      </c>
      <c r="Q534" s="523"/>
      <c r="R534" s="523"/>
      <c r="S534" s="553" t="s">
        <v>158</v>
      </c>
      <c r="T534" s="565">
        <f>P534</f>
        <v>38953752.935833335</v>
      </c>
      <c r="U534" s="566"/>
      <c r="V534" s="566"/>
      <c r="W534" s="566"/>
      <c r="X534" s="566"/>
      <c r="Y534" s="566"/>
      <c r="Z534" s="583"/>
      <c r="AA534" s="515"/>
      <c r="AB534" s="515"/>
    </row>
    <row r="535" spans="1:28" s="16" customFormat="1" ht="12" customHeight="1">
      <c r="A535" s="584">
        <v>18608111</v>
      </c>
      <c r="B535" s="498" t="s">
        <v>2268</v>
      </c>
      <c r="C535" s="582">
        <v>250000</v>
      </c>
      <c r="D535" s="582">
        <v>250000</v>
      </c>
      <c r="E535" s="582">
        <v>250000</v>
      </c>
      <c r="F535" s="582">
        <v>250000</v>
      </c>
      <c r="G535" s="582">
        <v>250000</v>
      </c>
      <c r="H535" s="582">
        <v>250000</v>
      </c>
      <c r="I535" s="512">
        <v>250000</v>
      </c>
      <c r="J535" s="512">
        <v>250000</v>
      </c>
      <c r="K535" s="488">
        <v>250000</v>
      </c>
      <c r="L535" s="488">
        <v>250000</v>
      </c>
      <c r="M535" s="488">
        <v>250000</v>
      </c>
      <c r="N535" s="488">
        <v>250000</v>
      </c>
      <c r="O535" s="488">
        <v>250000</v>
      </c>
      <c r="P535" s="574">
        <f t="shared" si="171"/>
        <v>250000</v>
      </c>
      <c r="Q535" s="490"/>
      <c r="R535" s="490"/>
      <c r="S535" s="496" t="s">
        <v>641</v>
      </c>
      <c r="T535" s="565"/>
      <c r="U535" s="566"/>
      <c r="V535" s="566"/>
      <c r="W535" s="566">
        <f>P535</f>
        <v>250000</v>
      </c>
      <c r="X535" s="566"/>
      <c r="Y535" s="566"/>
      <c r="Z535" s="583">
        <f>W535</f>
        <v>250000</v>
      </c>
      <c r="AA535" s="515"/>
      <c r="AB535" s="515"/>
    </row>
    <row r="536" spans="1:28" s="16" customFormat="1" ht="12" customHeight="1">
      <c r="A536" s="584">
        <v>18608141</v>
      </c>
      <c r="B536" s="498" t="s">
        <v>831</v>
      </c>
      <c r="C536" s="582">
        <v>224879.76</v>
      </c>
      <c r="D536" s="582">
        <v>224879.76</v>
      </c>
      <c r="E536" s="582">
        <v>224879.76</v>
      </c>
      <c r="F536" s="582">
        <v>224879.76</v>
      </c>
      <c r="G536" s="582">
        <v>224879.76</v>
      </c>
      <c r="H536" s="582">
        <v>224879.76</v>
      </c>
      <c r="I536" s="512">
        <v>224879.76</v>
      </c>
      <c r="J536" s="512">
        <v>224879.76</v>
      </c>
      <c r="K536" s="488">
        <v>224879.76</v>
      </c>
      <c r="L536" s="488">
        <v>224879.76</v>
      </c>
      <c r="M536" s="488">
        <v>224879.76</v>
      </c>
      <c r="N536" s="488">
        <v>224879.76</v>
      </c>
      <c r="O536" s="488">
        <v>224879.76</v>
      </c>
      <c r="P536" s="574">
        <f t="shared" si="171"/>
        <v>224879.76</v>
      </c>
      <c r="Q536" s="490"/>
      <c r="R536" s="490"/>
      <c r="S536" s="496"/>
      <c r="T536" s="565">
        <f>P536</f>
        <v>224879.76</v>
      </c>
      <c r="U536" s="566"/>
      <c r="V536" s="566"/>
      <c r="W536" s="566"/>
      <c r="X536" s="566"/>
      <c r="Y536" s="566"/>
      <c r="Z536" s="583"/>
      <c r="AA536" s="515"/>
      <c r="AB536" s="515"/>
    </row>
    <row r="537" spans="1:28" s="16" customFormat="1" ht="12" customHeight="1">
      <c r="A537" s="584">
        <v>18608151</v>
      </c>
      <c r="B537" s="485" t="s">
        <v>845</v>
      </c>
      <c r="C537" s="582">
        <v>75000</v>
      </c>
      <c r="D537" s="582">
        <v>75000</v>
      </c>
      <c r="E537" s="582">
        <v>75000</v>
      </c>
      <c r="F537" s="582">
        <v>75000</v>
      </c>
      <c r="G537" s="582">
        <v>75000</v>
      </c>
      <c r="H537" s="582">
        <v>75000</v>
      </c>
      <c r="I537" s="512">
        <v>75000</v>
      </c>
      <c r="J537" s="512">
        <v>75000</v>
      </c>
      <c r="K537" s="488">
        <v>75000</v>
      </c>
      <c r="L537" s="488">
        <v>75000</v>
      </c>
      <c r="M537" s="488">
        <v>75000</v>
      </c>
      <c r="N537" s="488">
        <v>75000</v>
      </c>
      <c r="O537" s="488">
        <v>75000</v>
      </c>
      <c r="P537" s="574">
        <f t="shared" si="171"/>
        <v>75000</v>
      </c>
      <c r="Q537" s="490"/>
      <c r="R537" s="490"/>
      <c r="S537" s="496" t="s">
        <v>641</v>
      </c>
      <c r="T537" s="565"/>
      <c r="U537" s="566"/>
      <c r="V537" s="566"/>
      <c r="W537" s="566">
        <f>P537</f>
        <v>75000</v>
      </c>
      <c r="X537" s="566"/>
      <c r="Y537" s="566"/>
      <c r="Z537" s="583">
        <f>W537</f>
        <v>75000</v>
      </c>
      <c r="AA537" s="515"/>
      <c r="AB537" s="515"/>
    </row>
    <row r="538" spans="1:28" s="16" customFormat="1" ht="12" customHeight="1">
      <c r="A538" s="584">
        <v>18608171</v>
      </c>
      <c r="B538" s="485" t="s">
        <v>1287</v>
      </c>
      <c r="C538" s="582">
        <v>212588.68</v>
      </c>
      <c r="D538" s="582">
        <v>212588.68</v>
      </c>
      <c r="E538" s="582">
        <v>212588.68</v>
      </c>
      <c r="F538" s="582">
        <v>212588.68</v>
      </c>
      <c r="G538" s="582">
        <v>212588.68</v>
      </c>
      <c r="H538" s="582">
        <v>212588.68</v>
      </c>
      <c r="I538" s="512">
        <v>212588.68</v>
      </c>
      <c r="J538" s="512">
        <v>212588.68</v>
      </c>
      <c r="K538" s="488">
        <v>212588.68</v>
      </c>
      <c r="L538" s="488">
        <v>212588.68</v>
      </c>
      <c r="M538" s="488">
        <v>212588.68</v>
      </c>
      <c r="N538" s="488">
        <v>212588.68</v>
      </c>
      <c r="O538" s="488">
        <v>212588.68</v>
      </c>
      <c r="P538" s="574">
        <f t="shared" si="171"/>
        <v>212588.68000000002</v>
      </c>
      <c r="Q538" s="490"/>
      <c r="R538" s="490"/>
      <c r="S538" s="496"/>
      <c r="T538" s="565">
        <f>P538</f>
        <v>212588.68000000002</v>
      </c>
      <c r="U538" s="566"/>
      <c r="V538" s="566"/>
      <c r="W538" s="566"/>
      <c r="X538" s="566"/>
      <c r="Y538" s="566"/>
      <c r="Z538" s="583"/>
      <c r="AA538" s="515"/>
      <c r="AB538" s="515"/>
    </row>
    <row r="539" spans="1:28" s="16" customFormat="1" ht="12" customHeight="1">
      <c r="A539" s="584">
        <v>18608181</v>
      </c>
      <c r="B539" s="485" t="s">
        <v>1260</v>
      </c>
      <c r="C539" s="582">
        <v>50000</v>
      </c>
      <c r="D539" s="582">
        <v>50000</v>
      </c>
      <c r="E539" s="582">
        <v>50000</v>
      </c>
      <c r="F539" s="582">
        <v>50000</v>
      </c>
      <c r="G539" s="582">
        <v>50000</v>
      </c>
      <c r="H539" s="582">
        <v>50000</v>
      </c>
      <c r="I539" s="512">
        <v>50000</v>
      </c>
      <c r="J539" s="512">
        <v>50000</v>
      </c>
      <c r="K539" s="488">
        <v>50000</v>
      </c>
      <c r="L539" s="488">
        <v>50000</v>
      </c>
      <c r="M539" s="488">
        <v>50000</v>
      </c>
      <c r="N539" s="488">
        <v>50000</v>
      </c>
      <c r="O539" s="488">
        <v>50000</v>
      </c>
      <c r="P539" s="574">
        <f t="shared" si="171"/>
        <v>50000</v>
      </c>
      <c r="Q539" s="490"/>
      <c r="R539" s="490"/>
      <c r="S539" s="496" t="s">
        <v>641</v>
      </c>
      <c r="T539" s="565"/>
      <c r="U539" s="566"/>
      <c r="V539" s="566"/>
      <c r="W539" s="566">
        <f>P539</f>
        <v>50000</v>
      </c>
      <c r="X539" s="566"/>
      <c r="Y539" s="566"/>
      <c r="Z539" s="583">
        <f>W539</f>
        <v>50000</v>
      </c>
      <c r="AA539" s="515"/>
      <c r="AB539" s="515"/>
    </row>
    <row r="540" spans="1:28" s="16" customFormat="1" ht="12" customHeight="1">
      <c r="A540" s="584">
        <v>18608191</v>
      </c>
      <c r="B540" s="485" t="s">
        <v>1264</v>
      </c>
      <c r="C540" s="582">
        <v>400495.47</v>
      </c>
      <c r="D540" s="582">
        <v>400495.47</v>
      </c>
      <c r="E540" s="582">
        <v>400495.47</v>
      </c>
      <c r="F540" s="582">
        <v>400495.47</v>
      </c>
      <c r="G540" s="582">
        <v>400495.47</v>
      </c>
      <c r="H540" s="582">
        <v>400495.47</v>
      </c>
      <c r="I540" s="512">
        <v>400495.47</v>
      </c>
      <c r="J540" s="512">
        <v>400495.47</v>
      </c>
      <c r="K540" s="488">
        <v>400495.47</v>
      </c>
      <c r="L540" s="488">
        <v>400495.47</v>
      </c>
      <c r="M540" s="488">
        <v>400495.47</v>
      </c>
      <c r="N540" s="488">
        <v>400495.47</v>
      </c>
      <c r="O540" s="488">
        <v>400495.47</v>
      </c>
      <c r="P540" s="574">
        <f t="shared" si="171"/>
        <v>400495.46999999991</v>
      </c>
      <c r="Q540" s="490"/>
      <c r="R540" s="490"/>
      <c r="S540" s="496"/>
      <c r="T540" s="565">
        <f>P540</f>
        <v>400495.46999999991</v>
      </c>
      <c r="U540" s="566"/>
      <c r="V540" s="566"/>
      <c r="W540" s="566"/>
      <c r="X540" s="566"/>
      <c r="Y540" s="566"/>
      <c r="Z540" s="583"/>
      <c r="AA540" s="515"/>
      <c r="AB540" s="515"/>
    </row>
    <row r="541" spans="1:28" s="16" customFormat="1" ht="12" customHeight="1">
      <c r="A541" s="584">
        <v>18608211</v>
      </c>
      <c r="B541" s="485" t="s">
        <v>1300</v>
      </c>
      <c r="C541" s="582">
        <v>111880.23</v>
      </c>
      <c r="D541" s="582">
        <v>111880.23</v>
      </c>
      <c r="E541" s="582">
        <v>111880.23</v>
      </c>
      <c r="F541" s="582">
        <v>111880.23</v>
      </c>
      <c r="G541" s="582">
        <v>111880.23</v>
      </c>
      <c r="H541" s="582">
        <v>111880.23</v>
      </c>
      <c r="I541" s="512">
        <v>111880.23</v>
      </c>
      <c r="J541" s="512">
        <v>111880.23</v>
      </c>
      <c r="K541" s="488">
        <v>111880.23</v>
      </c>
      <c r="L541" s="488">
        <v>111880.23</v>
      </c>
      <c r="M541" s="488">
        <v>111880.23</v>
      </c>
      <c r="N541" s="488">
        <v>111880.23</v>
      </c>
      <c r="O541" s="488">
        <v>111880.23</v>
      </c>
      <c r="P541" s="574">
        <f t="shared" si="171"/>
        <v>111880.23</v>
      </c>
      <c r="Q541" s="490"/>
      <c r="R541" s="490"/>
      <c r="S541" s="496"/>
      <c r="T541" s="565">
        <f>P541</f>
        <v>111880.23</v>
      </c>
      <c r="U541" s="566"/>
      <c r="V541" s="566"/>
      <c r="W541" s="566"/>
      <c r="X541" s="566"/>
      <c r="Y541" s="566"/>
      <c r="Z541" s="583"/>
      <c r="AA541" s="515"/>
      <c r="AB541" s="515"/>
    </row>
    <row r="542" spans="1:28" s="16" customFormat="1" ht="12" customHeight="1">
      <c r="A542" s="584">
        <v>18608212</v>
      </c>
      <c r="B542" s="485" t="s">
        <v>918</v>
      </c>
      <c r="C542" s="582">
        <v>1462095.9</v>
      </c>
      <c r="D542" s="582">
        <v>1466613.5</v>
      </c>
      <c r="E542" s="582">
        <v>1466613.5</v>
      </c>
      <c r="F542" s="582">
        <v>1468902.75</v>
      </c>
      <c r="G542" s="582">
        <v>1468902.75</v>
      </c>
      <c r="H542" s="582">
        <v>1468902.75</v>
      </c>
      <c r="I542" s="512">
        <v>1466508.01</v>
      </c>
      <c r="J542" s="512">
        <v>1466508.01</v>
      </c>
      <c r="K542" s="488">
        <v>1466508.01</v>
      </c>
      <c r="L542" s="488">
        <v>1466508.01</v>
      </c>
      <c r="M542" s="488">
        <v>1466508.01</v>
      </c>
      <c r="N542" s="488">
        <v>1468005.57</v>
      </c>
      <c r="O542" s="488">
        <v>1470852.25</v>
      </c>
      <c r="P542" s="574">
        <f t="shared" si="171"/>
        <v>1467246.2454166666</v>
      </c>
      <c r="Q542" s="523"/>
      <c r="R542" s="523"/>
      <c r="S542" s="553" t="s">
        <v>158</v>
      </c>
      <c r="T542" s="565">
        <f>P542</f>
        <v>1467246.2454166666</v>
      </c>
      <c r="U542" s="566"/>
      <c r="V542" s="566"/>
      <c r="W542" s="566"/>
      <c r="X542" s="566"/>
      <c r="Y542" s="566"/>
      <c r="Z542" s="583"/>
      <c r="AA542" s="515"/>
      <c r="AB542" s="515"/>
    </row>
    <row r="543" spans="1:28" s="16" customFormat="1" ht="12" customHeight="1">
      <c r="A543" s="584">
        <v>18608221</v>
      </c>
      <c r="B543" s="485" t="s">
        <v>1374</v>
      </c>
      <c r="C543" s="582">
        <v>124919.19</v>
      </c>
      <c r="D543" s="582">
        <v>124919.19</v>
      </c>
      <c r="E543" s="582">
        <v>124919.19</v>
      </c>
      <c r="F543" s="582">
        <v>125000</v>
      </c>
      <c r="G543" s="582">
        <v>125000</v>
      </c>
      <c r="H543" s="582">
        <v>125000</v>
      </c>
      <c r="I543" s="512">
        <v>103859</v>
      </c>
      <c r="J543" s="512">
        <v>103859</v>
      </c>
      <c r="K543" s="488">
        <v>103859</v>
      </c>
      <c r="L543" s="488">
        <v>89566.8</v>
      </c>
      <c r="M543" s="488">
        <v>89566.8</v>
      </c>
      <c r="N543" s="488">
        <v>89566.8</v>
      </c>
      <c r="O543" s="488">
        <v>182506.68</v>
      </c>
      <c r="P543" s="574">
        <f t="shared" si="171"/>
        <v>113235.72625000001</v>
      </c>
      <c r="Q543" s="490"/>
      <c r="R543" s="490"/>
      <c r="S543" s="496" t="s">
        <v>641</v>
      </c>
      <c r="T543" s="565"/>
      <c r="U543" s="566"/>
      <c r="V543" s="566"/>
      <c r="W543" s="566">
        <f>P543</f>
        <v>113235.72625000001</v>
      </c>
      <c r="X543" s="566"/>
      <c r="Y543" s="566"/>
      <c r="Z543" s="583">
        <f>W543</f>
        <v>113235.72625000001</v>
      </c>
      <c r="AA543" s="515"/>
      <c r="AB543" s="515"/>
    </row>
    <row r="544" spans="1:28" s="16" customFormat="1" ht="12" customHeight="1">
      <c r="A544" s="584">
        <v>18608231</v>
      </c>
      <c r="B544" s="485" t="s">
        <v>1465</v>
      </c>
      <c r="C544" s="582">
        <v>247508.67</v>
      </c>
      <c r="D544" s="582">
        <v>248109.92</v>
      </c>
      <c r="E544" s="582">
        <v>278092.42</v>
      </c>
      <c r="F544" s="582">
        <v>289204.92</v>
      </c>
      <c r="G544" s="582">
        <v>289204.92</v>
      </c>
      <c r="H544" s="582">
        <v>303608.42</v>
      </c>
      <c r="I544" s="512">
        <v>310345.92</v>
      </c>
      <c r="J544" s="512">
        <v>320383.42</v>
      </c>
      <c r="K544" s="488">
        <v>314555.62</v>
      </c>
      <c r="L544" s="488">
        <v>324638.12</v>
      </c>
      <c r="M544" s="488">
        <v>229750.74</v>
      </c>
      <c r="N544" s="488">
        <v>231698.24</v>
      </c>
      <c r="O544" s="488">
        <v>231698.24</v>
      </c>
      <c r="P544" s="574">
        <f t="shared" si="171"/>
        <v>281599.67625000002</v>
      </c>
      <c r="Q544" s="490"/>
      <c r="R544" s="490"/>
      <c r="S544" s="496"/>
      <c r="T544" s="565">
        <f>P544</f>
        <v>281599.67625000002</v>
      </c>
      <c r="U544" s="566"/>
      <c r="V544" s="566"/>
      <c r="W544" s="566"/>
      <c r="X544" s="566"/>
      <c r="Y544" s="566"/>
      <c r="Z544" s="583"/>
      <c r="AA544" s="515"/>
      <c r="AB544" s="515"/>
    </row>
    <row r="545" spans="1:28" s="16" customFormat="1" ht="12" customHeight="1">
      <c r="A545" s="584">
        <v>18608241</v>
      </c>
      <c r="B545" s="485" t="s">
        <v>1375</v>
      </c>
      <c r="C545" s="582">
        <v>95304.25</v>
      </c>
      <c r="D545" s="582">
        <v>95304.25</v>
      </c>
      <c r="E545" s="582">
        <v>95304.25</v>
      </c>
      <c r="F545" s="582">
        <v>96000</v>
      </c>
      <c r="G545" s="582">
        <v>96000</v>
      </c>
      <c r="H545" s="582">
        <v>96000</v>
      </c>
      <c r="I545" s="512">
        <v>96000</v>
      </c>
      <c r="J545" s="512">
        <v>96000</v>
      </c>
      <c r="K545" s="488">
        <v>96000</v>
      </c>
      <c r="L545" s="488">
        <v>96000</v>
      </c>
      <c r="M545" s="488">
        <v>96000</v>
      </c>
      <c r="N545" s="488">
        <v>96000</v>
      </c>
      <c r="O545" s="488">
        <v>96000</v>
      </c>
      <c r="P545" s="574">
        <f t="shared" si="171"/>
        <v>95855.052083333328</v>
      </c>
      <c r="Q545" s="490"/>
      <c r="R545" s="490"/>
      <c r="S545" s="496" t="s">
        <v>641</v>
      </c>
      <c r="T545" s="565"/>
      <c r="U545" s="566"/>
      <c r="V545" s="566"/>
      <c r="W545" s="566">
        <f>P545</f>
        <v>95855.052083333328</v>
      </c>
      <c r="X545" s="566"/>
      <c r="Y545" s="566"/>
      <c r="Z545" s="583">
        <f>W545</f>
        <v>95855.052083333328</v>
      </c>
      <c r="AA545" s="515"/>
      <c r="AB545" s="515"/>
    </row>
    <row r="546" spans="1:28" s="16" customFormat="1" ht="12" customHeight="1">
      <c r="A546" s="584">
        <v>18608251</v>
      </c>
      <c r="B546" s="485" t="s">
        <v>2059</v>
      </c>
      <c r="C546" s="582">
        <v>695.75</v>
      </c>
      <c r="D546" s="582">
        <v>695.75</v>
      </c>
      <c r="E546" s="582">
        <v>695.75</v>
      </c>
      <c r="F546" s="582">
        <v>695.75</v>
      </c>
      <c r="G546" s="582">
        <v>695.75</v>
      </c>
      <c r="H546" s="582">
        <v>695.75</v>
      </c>
      <c r="I546" s="512">
        <v>695.75</v>
      </c>
      <c r="J546" s="512">
        <v>695.75</v>
      </c>
      <c r="K546" s="488">
        <v>695.75</v>
      </c>
      <c r="L546" s="488">
        <v>695.75</v>
      </c>
      <c r="M546" s="488">
        <v>695.75</v>
      </c>
      <c r="N546" s="488">
        <v>695.75</v>
      </c>
      <c r="O546" s="488">
        <v>695.75</v>
      </c>
      <c r="P546" s="574">
        <f t="shared" si="171"/>
        <v>695.75</v>
      </c>
      <c r="Q546" s="490"/>
      <c r="R546" s="490"/>
      <c r="S546" s="496"/>
      <c r="T546" s="565">
        <f t="shared" ref="T546:T548" si="173">P546</f>
        <v>695.75</v>
      </c>
      <c r="U546" s="566"/>
      <c r="V546" s="566"/>
      <c r="W546" s="566"/>
      <c r="X546" s="566"/>
      <c r="Y546" s="566"/>
      <c r="Z546" s="583"/>
      <c r="AA546" s="515"/>
      <c r="AB546" s="515"/>
    </row>
    <row r="547" spans="1:28" s="16" customFormat="1" ht="12" customHeight="1">
      <c r="A547" s="584">
        <v>18608312</v>
      </c>
      <c r="B547" s="485" t="s">
        <v>368</v>
      </c>
      <c r="C547" s="582">
        <v>3956574.68</v>
      </c>
      <c r="D547" s="582">
        <v>3956574.68</v>
      </c>
      <c r="E547" s="582">
        <v>3956574.68</v>
      </c>
      <c r="F547" s="582">
        <v>3957998.74</v>
      </c>
      <c r="G547" s="582">
        <v>3957998.74</v>
      </c>
      <c r="H547" s="582">
        <v>3957998.74</v>
      </c>
      <c r="I547" s="512">
        <v>3960605.37</v>
      </c>
      <c r="J547" s="512">
        <v>3960605.37</v>
      </c>
      <c r="K547" s="488">
        <v>3961262</v>
      </c>
      <c r="L547" s="488">
        <v>3961262</v>
      </c>
      <c r="M547" s="488">
        <v>3961262</v>
      </c>
      <c r="N547" s="488">
        <v>3961262</v>
      </c>
      <c r="O547" s="488">
        <v>3961262</v>
      </c>
      <c r="P547" s="574">
        <f t="shared" si="171"/>
        <v>3959360.2216666676</v>
      </c>
      <c r="Q547" s="523"/>
      <c r="R547" s="523"/>
      <c r="S547" s="553" t="s">
        <v>158</v>
      </c>
      <c r="T547" s="565">
        <f t="shared" si="173"/>
        <v>3959360.2216666676</v>
      </c>
      <c r="U547" s="566"/>
      <c r="V547" s="566"/>
      <c r="W547" s="566"/>
      <c r="X547" s="566"/>
      <c r="Y547" s="566"/>
      <c r="Z547" s="583"/>
      <c r="AA547" s="515"/>
      <c r="AB547" s="515"/>
    </row>
    <row r="548" spans="1:28" s="16" customFormat="1" ht="12" customHeight="1">
      <c r="A548" s="584">
        <v>18608412</v>
      </c>
      <c r="B548" s="485" t="s">
        <v>97</v>
      </c>
      <c r="C548" s="582">
        <v>2651381.7400000002</v>
      </c>
      <c r="D548" s="582">
        <v>2651381.7400000002</v>
      </c>
      <c r="E548" s="582">
        <v>2651381.7400000002</v>
      </c>
      <c r="F548" s="582">
        <v>2651381.7400000002</v>
      </c>
      <c r="G548" s="582">
        <v>2651381.7400000002</v>
      </c>
      <c r="H548" s="582">
        <v>2651381.7400000002</v>
      </c>
      <c r="I548" s="512">
        <v>2651381.7400000002</v>
      </c>
      <c r="J548" s="512">
        <v>2651381.7400000002</v>
      </c>
      <c r="K548" s="488">
        <v>2651381.7400000002</v>
      </c>
      <c r="L548" s="488">
        <v>2651381.7400000002</v>
      </c>
      <c r="M548" s="488">
        <v>2651381.7400000002</v>
      </c>
      <c r="N548" s="488">
        <v>2651381.7400000002</v>
      </c>
      <c r="O548" s="488">
        <v>2651381.7400000002</v>
      </c>
      <c r="P548" s="574">
        <f t="shared" si="171"/>
        <v>2651381.7400000007</v>
      </c>
      <c r="Q548" s="523"/>
      <c r="R548" s="523"/>
      <c r="S548" s="553" t="s">
        <v>158</v>
      </c>
      <c r="T548" s="565">
        <f t="shared" si="173"/>
        <v>2651381.7400000007</v>
      </c>
      <c r="U548" s="566"/>
      <c r="V548" s="566"/>
      <c r="W548" s="566"/>
      <c r="X548" s="566"/>
      <c r="Y548" s="566"/>
      <c r="Z548" s="583"/>
      <c r="AA548" s="515"/>
      <c r="AB548" s="515"/>
    </row>
    <row r="549" spans="1:28" s="16" customFormat="1" ht="12" customHeight="1">
      <c r="A549" s="584">
        <v>18608612</v>
      </c>
      <c r="B549" s="485" t="s">
        <v>262</v>
      </c>
      <c r="C549" s="582">
        <v>776531.8</v>
      </c>
      <c r="D549" s="582">
        <v>776531.8</v>
      </c>
      <c r="E549" s="582">
        <v>776531.8</v>
      </c>
      <c r="F549" s="582">
        <v>776531.8</v>
      </c>
      <c r="G549" s="582">
        <v>776531.8</v>
      </c>
      <c r="H549" s="582">
        <v>780308.23</v>
      </c>
      <c r="I549" s="512">
        <v>780308.23</v>
      </c>
      <c r="J549" s="512">
        <v>781021.98</v>
      </c>
      <c r="K549" s="488">
        <v>781921.98</v>
      </c>
      <c r="L549" s="488">
        <v>782101.95</v>
      </c>
      <c r="M549" s="488">
        <v>782101.95</v>
      </c>
      <c r="N549" s="488">
        <v>784856.57</v>
      </c>
      <c r="O549" s="488">
        <v>785957.33</v>
      </c>
      <c r="P549" s="574">
        <f t="shared" si="171"/>
        <v>779999.3879166668</v>
      </c>
      <c r="Q549" s="523"/>
      <c r="R549" s="523"/>
      <c r="S549" s="553" t="s">
        <v>158</v>
      </c>
      <c r="T549" s="565">
        <f>P549</f>
        <v>779999.3879166668</v>
      </c>
      <c r="U549" s="566"/>
      <c r="V549" s="566"/>
      <c r="W549" s="566"/>
      <c r="X549" s="566"/>
      <c r="Y549" s="566"/>
      <c r="Z549" s="583"/>
      <c r="AA549" s="515"/>
      <c r="AB549" s="515"/>
    </row>
    <row r="550" spans="1:28" s="16" customFormat="1" ht="12" customHeight="1">
      <c r="A550" s="584">
        <v>18608712</v>
      </c>
      <c r="B550" s="485" t="s">
        <v>263</v>
      </c>
      <c r="C550" s="582">
        <v>5358200.1500000004</v>
      </c>
      <c r="D550" s="582">
        <v>5358200.1500000004</v>
      </c>
      <c r="E550" s="582">
        <v>5358200.1500000004</v>
      </c>
      <c r="F550" s="582">
        <v>5358200.1500000004</v>
      </c>
      <c r="G550" s="582">
        <v>5358200.1500000004</v>
      </c>
      <c r="H550" s="582">
        <v>5358200.1500000004</v>
      </c>
      <c r="I550" s="512">
        <v>5357771.72</v>
      </c>
      <c r="J550" s="512">
        <v>5358249.62</v>
      </c>
      <c r="K550" s="488">
        <v>5357529.62</v>
      </c>
      <c r="L550" s="488">
        <v>5357529.62</v>
      </c>
      <c r="M550" s="488">
        <v>5361017.12</v>
      </c>
      <c r="N550" s="488">
        <v>5361208.37</v>
      </c>
      <c r="O550" s="488">
        <v>5361208.37</v>
      </c>
      <c r="P550" s="574">
        <f t="shared" si="171"/>
        <v>5358667.5899999989</v>
      </c>
      <c r="Q550" s="523"/>
      <c r="R550" s="523"/>
      <c r="S550" s="553" t="s">
        <v>158</v>
      </c>
      <c r="T550" s="565">
        <f t="shared" ref="T550:T551" si="174">P550</f>
        <v>5358667.5899999989</v>
      </c>
      <c r="U550" s="566"/>
      <c r="V550" s="566"/>
      <c r="W550" s="566"/>
      <c r="X550" s="566"/>
      <c r="Y550" s="566"/>
      <c r="Z550" s="583"/>
      <c r="AA550" s="515"/>
      <c r="AB550" s="515"/>
    </row>
    <row r="551" spans="1:28" s="16" customFormat="1" ht="12" customHeight="1">
      <c r="A551" s="584" t="s">
        <v>2142</v>
      </c>
      <c r="B551" s="485" t="s">
        <v>2139</v>
      </c>
      <c r="C551" s="582"/>
      <c r="D551" s="582">
        <v>7087.5</v>
      </c>
      <c r="E551" s="582">
        <v>7656.25</v>
      </c>
      <c r="F551" s="582">
        <v>7656.25</v>
      </c>
      <c r="G551" s="582">
        <v>7656.25</v>
      </c>
      <c r="H551" s="582">
        <v>7656.25</v>
      </c>
      <c r="I551" s="512">
        <v>7656.25</v>
      </c>
      <c r="J551" s="512">
        <v>7656.25</v>
      </c>
      <c r="K551" s="488">
        <v>8781.25</v>
      </c>
      <c r="L551" s="488">
        <v>8781.25</v>
      </c>
      <c r="M551" s="488">
        <v>8781.25</v>
      </c>
      <c r="N551" s="488">
        <v>8781.25</v>
      </c>
      <c r="O551" s="488">
        <v>8781.25</v>
      </c>
      <c r="P551" s="574">
        <f t="shared" si="171"/>
        <v>7711.71875</v>
      </c>
      <c r="Q551" s="523"/>
      <c r="R551" s="523"/>
      <c r="S551" s="553" t="s">
        <v>158</v>
      </c>
      <c r="T551" s="565">
        <f t="shared" si="174"/>
        <v>7711.71875</v>
      </c>
      <c r="U551" s="566"/>
      <c r="V551" s="566"/>
      <c r="W551" s="566"/>
      <c r="X551" s="566"/>
      <c r="Y551" s="566"/>
      <c r="Z551" s="583"/>
      <c r="AA551" s="515"/>
      <c r="AB551" s="515"/>
    </row>
    <row r="552" spans="1:28" s="16" customFormat="1" ht="12" customHeight="1">
      <c r="A552" s="591">
        <v>18608752</v>
      </c>
      <c r="B552" s="592" t="s">
        <v>1071</v>
      </c>
      <c r="C552" s="582">
        <v>935530</v>
      </c>
      <c r="D552" s="582">
        <v>935530</v>
      </c>
      <c r="E552" s="582">
        <v>935530</v>
      </c>
      <c r="F552" s="582">
        <v>935530</v>
      </c>
      <c r="G552" s="582">
        <v>935530</v>
      </c>
      <c r="H552" s="582">
        <v>935530</v>
      </c>
      <c r="I552" s="512">
        <v>935530</v>
      </c>
      <c r="J552" s="512">
        <v>935530</v>
      </c>
      <c r="K552" s="488">
        <v>935530</v>
      </c>
      <c r="L552" s="488">
        <v>935530</v>
      </c>
      <c r="M552" s="488">
        <v>935530</v>
      </c>
      <c r="N552" s="488">
        <v>935530</v>
      </c>
      <c r="O552" s="488">
        <v>935530</v>
      </c>
      <c r="P552" s="574">
        <f t="shared" si="171"/>
        <v>935530</v>
      </c>
      <c r="Q552" s="490"/>
      <c r="R552" s="490"/>
      <c r="S552" s="496"/>
      <c r="T552" s="565">
        <f>P552</f>
        <v>935530</v>
      </c>
      <c r="U552" s="566"/>
      <c r="V552" s="566"/>
      <c r="W552" s="566"/>
      <c r="X552" s="566"/>
      <c r="Y552" s="566"/>
      <c r="Z552" s="583"/>
      <c r="AA552" s="515"/>
      <c r="AB552" s="515"/>
    </row>
    <row r="553" spans="1:28" s="16" customFormat="1" ht="12" customHeight="1">
      <c r="A553" s="584">
        <v>18608772</v>
      </c>
      <c r="B553" s="485" t="s">
        <v>1763</v>
      </c>
      <c r="C553" s="582">
        <v>-3488999.1</v>
      </c>
      <c r="D553" s="582">
        <v>-3488999.1</v>
      </c>
      <c r="E553" s="582">
        <v>-3488999.1</v>
      </c>
      <c r="F553" s="582">
        <v>-3488999.1</v>
      </c>
      <c r="G553" s="582">
        <v>-3488999.1</v>
      </c>
      <c r="H553" s="582">
        <v>-3488999.1</v>
      </c>
      <c r="I553" s="512">
        <v>-3488999.1</v>
      </c>
      <c r="J553" s="512">
        <v>-3488999.1</v>
      </c>
      <c r="K553" s="488">
        <v>-3488999.1</v>
      </c>
      <c r="L553" s="488">
        <v>-3488999.1</v>
      </c>
      <c r="M553" s="488">
        <v>-3488999.1</v>
      </c>
      <c r="N553" s="488">
        <v>-3488999.1</v>
      </c>
      <c r="O553" s="488">
        <v>-3488999.1</v>
      </c>
      <c r="P553" s="574">
        <f t="shared" si="171"/>
        <v>-3488999.100000001</v>
      </c>
      <c r="Q553" s="523"/>
      <c r="R553" s="523"/>
      <c r="S553" s="553" t="s">
        <v>158</v>
      </c>
      <c r="T553" s="565">
        <f t="shared" ref="T553:T555" si="175">P553</f>
        <v>-3488999.100000001</v>
      </c>
      <c r="U553" s="566"/>
      <c r="V553" s="566"/>
      <c r="W553" s="566"/>
      <c r="X553" s="566"/>
      <c r="Y553" s="566"/>
      <c r="Z553" s="583"/>
      <c r="AA553" s="515"/>
      <c r="AB553" s="515"/>
    </row>
    <row r="554" spans="1:28" s="16" customFormat="1" ht="12" customHeight="1">
      <c r="A554" s="584">
        <v>18608782</v>
      </c>
      <c r="B554" s="485" t="s">
        <v>1764</v>
      </c>
      <c r="C554" s="582">
        <v>-801550.75</v>
      </c>
      <c r="D554" s="582">
        <v>-801550.75</v>
      </c>
      <c r="E554" s="582">
        <v>-801550.75</v>
      </c>
      <c r="F554" s="582">
        <v>-801550.75</v>
      </c>
      <c r="G554" s="582">
        <v>-801550.75</v>
      </c>
      <c r="H554" s="582">
        <v>-801550.75</v>
      </c>
      <c r="I554" s="512">
        <v>-801550.75</v>
      </c>
      <c r="J554" s="512">
        <v>-801550.75</v>
      </c>
      <c r="K554" s="488">
        <v>-801550.75</v>
      </c>
      <c r="L554" s="488">
        <v>-801550.75</v>
      </c>
      <c r="M554" s="488">
        <v>-801550.75</v>
      </c>
      <c r="N554" s="488">
        <v>-801550.75</v>
      </c>
      <c r="O554" s="488">
        <v>-801550.75</v>
      </c>
      <c r="P554" s="574">
        <f t="shared" si="171"/>
        <v>-801550.75</v>
      </c>
      <c r="Q554" s="523"/>
      <c r="R554" s="523"/>
      <c r="S554" s="553" t="s">
        <v>158</v>
      </c>
      <c r="T554" s="565">
        <f t="shared" si="175"/>
        <v>-801550.75</v>
      </c>
      <c r="U554" s="566"/>
      <c r="V554" s="566"/>
      <c r="W554" s="566"/>
      <c r="X554" s="566"/>
      <c r="Y554" s="566"/>
      <c r="Z554" s="583"/>
      <c r="AA554" s="515"/>
      <c r="AB554" s="515"/>
    </row>
    <row r="555" spans="1:28" s="16" customFormat="1" ht="12" customHeight="1">
      <c r="A555" s="584">
        <v>18608792</v>
      </c>
      <c r="B555" s="485" t="s">
        <v>1765</v>
      </c>
      <c r="C555" s="582">
        <v>-160310.15</v>
      </c>
      <c r="D555" s="582">
        <v>-160310.15</v>
      </c>
      <c r="E555" s="582">
        <v>-160310.15</v>
      </c>
      <c r="F555" s="582">
        <v>-160310.15</v>
      </c>
      <c r="G555" s="582">
        <v>-160310.15</v>
      </c>
      <c r="H555" s="582">
        <v>-160310.15</v>
      </c>
      <c r="I555" s="512">
        <v>-160310.15</v>
      </c>
      <c r="J555" s="512">
        <v>-160310.15</v>
      </c>
      <c r="K555" s="488">
        <v>-160310.15</v>
      </c>
      <c r="L555" s="488">
        <v>-160310.15</v>
      </c>
      <c r="M555" s="488">
        <v>-160310.15</v>
      </c>
      <c r="N555" s="488">
        <v>-160310.15</v>
      </c>
      <c r="O555" s="488">
        <v>-160310.15</v>
      </c>
      <c r="P555" s="574">
        <f t="shared" si="171"/>
        <v>-160310.14999999997</v>
      </c>
      <c r="Q555" s="523"/>
      <c r="R555" s="523"/>
      <c r="S555" s="553" t="s">
        <v>158</v>
      </c>
      <c r="T555" s="565">
        <f t="shared" si="175"/>
        <v>-160310.14999999997</v>
      </c>
      <c r="U555" s="566"/>
      <c r="V555" s="566"/>
      <c r="W555" s="566"/>
      <c r="X555" s="566"/>
      <c r="Y555" s="566"/>
      <c r="Z555" s="583"/>
      <c r="AA555" s="515"/>
      <c r="AB555" s="515"/>
    </row>
    <row r="556" spans="1:28" s="16" customFormat="1" ht="12" customHeight="1">
      <c r="A556" s="584">
        <v>18609312</v>
      </c>
      <c r="B556" s="485" t="s">
        <v>265</v>
      </c>
      <c r="C556" s="582">
        <v>12405154.710000001</v>
      </c>
      <c r="D556" s="582">
        <v>12405154.710000001</v>
      </c>
      <c r="E556" s="582">
        <v>12405154.710000001</v>
      </c>
      <c r="F556" s="582">
        <v>12405154.710000001</v>
      </c>
      <c r="G556" s="582">
        <v>12405154.710000001</v>
      </c>
      <c r="H556" s="582">
        <v>12405154.710000001</v>
      </c>
      <c r="I556" s="512">
        <v>12405154.710000001</v>
      </c>
      <c r="J556" s="512">
        <v>12405154.710000001</v>
      </c>
      <c r="K556" s="488">
        <v>12405154.710000001</v>
      </c>
      <c r="L556" s="488">
        <v>12405154.710000001</v>
      </c>
      <c r="M556" s="488">
        <v>12405154.710000001</v>
      </c>
      <c r="N556" s="488">
        <v>12405154.710000001</v>
      </c>
      <c r="O556" s="488">
        <v>12405154.710000001</v>
      </c>
      <c r="P556" s="574">
        <f t="shared" si="171"/>
        <v>12405154.710000003</v>
      </c>
      <c r="Q556" s="523"/>
      <c r="R556" s="523"/>
      <c r="S556" s="553" t="s">
        <v>158</v>
      </c>
      <c r="T556" s="565">
        <f>P556</f>
        <v>12405154.710000003</v>
      </c>
      <c r="U556" s="566"/>
      <c r="V556" s="566"/>
      <c r="W556" s="566"/>
      <c r="X556" s="566"/>
      <c r="Y556" s="566"/>
      <c r="Z556" s="583"/>
      <c r="AA556" s="515"/>
      <c r="AB556" s="515"/>
    </row>
    <row r="557" spans="1:28" s="16" customFormat="1" ht="12" customHeight="1">
      <c r="A557" s="584">
        <v>18609422</v>
      </c>
      <c r="B557" s="485" t="s">
        <v>1590</v>
      </c>
      <c r="C557" s="582">
        <v>21308626.59</v>
      </c>
      <c r="D557" s="582">
        <v>21308626.59</v>
      </c>
      <c r="E557" s="582">
        <v>21308626.59</v>
      </c>
      <c r="F557" s="582">
        <v>21000000</v>
      </c>
      <c r="G557" s="582">
        <v>21000000</v>
      </c>
      <c r="H557" s="582">
        <v>21000000</v>
      </c>
      <c r="I557" s="512">
        <v>22000000</v>
      </c>
      <c r="J557" s="512">
        <v>22000000</v>
      </c>
      <c r="K557" s="488">
        <v>22000000</v>
      </c>
      <c r="L557" s="488">
        <v>21861913.539999999</v>
      </c>
      <c r="M557" s="488">
        <v>21861913.539999999</v>
      </c>
      <c r="N557" s="488">
        <v>21861913.539999999</v>
      </c>
      <c r="O557" s="488">
        <v>27500000</v>
      </c>
      <c r="P557" s="574">
        <f t="shared" si="171"/>
        <v>21800608.924583331</v>
      </c>
      <c r="Q557" s="490"/>
      <c r="R557" s="490"/>
      <c r="S557" s="496" t="s">
        <v>641</v>
      </c>
      <c r="T557" s="565"/>
      <c r="U557" s="566"/>
      <c r="V557" s="566"/>
      <c r="W557" s="566">
        <f>P557</f>
        <v>21800608.924583331</v>
      </c>
      <c r="X557" s="566"/>
      <c r="Y557" s="566"/>
      <c r="Z557" s="583">
        <f>W557</f>
        <v>21800608.924583331</v>
      </c>
      <c r="AA557" s="515"/>
      <c r="AB557" s="515"/>
    </row>
    <row r="558" spans="1:28" s="16" customFormat="1" ht="12" customHeight="1">
      <c r="A558" s="584">
        <v>18609432</v>
      </c>
      <c r="B558" s="485" t="s">
        <v>1592</v>
      </c>
      <c r="C558" s="582">
        <v>5634836.96</v>
      </c>
      <c r="D558" s="582">
        <v>5726977.7199999997</v>
      </c>
      <c r="E558" s="582">
        <v>5871140.1699999999</v>
      </c>
      <c r="F558" s="582">
        <v>5839272.6200000001</v>
      </c>
      <c r="G558" s="582">
        <v>6057030.2000000002</v>
      </c>
      <c r="H558" s="582">
        <v>6237630.2000000002</v>
      </c>
      <c r="I558" s="512">
        <v>6374950.4500000002</v>
      </c>
      <c r="J558" s="512">
        <v>6457864.5300000003</v>
      </c>
      <c r="K558" s="488">
        <v>6426658.46</v>
      </c>
      <c r="L558" s="488">
        <v>6513036.9100000001</v>
      </c>
      <c r="M558" s="488">
        <v>6558238.9299999997</v>
      </c>
      <c r="N558" s="488">
        <v>6710935.7999999998</v>
      </c>
      <c r="O558" s="488">
        <v>6872373.6200000001</v>
      </c>
      <c r="P558" s="574">
        <f t="shared" si="171"/>
        <v>6252278.4400000013</v>
      </c>
      <c r="Q558" s="523"/>
      <c r="R558" s="523"/>
      <c r="S558" s="553" t="s">
        <v>158</v>
      </c>
      <c r="T558" s="565">
        <f t="shared" ref="T558:T559" si="176">P558</f>
        <v>6252278.4400000013</v>
      </c>
      <c r="U558" s="566"/>
      <c r="V558" s="566"/>
      <c r="W558" s="566"/>
      <c r="X558" s="566"/>
      <c r="Y558" s="566"/>
      <c r="Z558" s="583"/>
      <c r="AA558" s="515"/>
      <c r="AB558" s="515"/>
    </row>
    <row r="559" spans="1:28" s="16" customFormat="1" ht="12" customHeight="1">
      <c r="A559" s="584">
        <v>18609512</v>
      </c>
      <c r="B559" s="485" t="s">
        <v>2041</v>
      </c>
      <c r="C559" s="582">
        <v>30093.55</v>
      </c>
      <c r="D559" s="582">
        <v>30093.55</v>
      </c>
      <c r="E559" s="582">
        <v>30093.55</v>
      </c>
      <c r="F559" s="582">
        <v>37413</v>
      </c>
      <c r="G559" s="582">
        <v>38264.879999999997</v>
      </c>
      <c r="H559" s="582">
        <v>38264.879999999997</v>
      </c>
      <c r="I559" s="512">
        <v>43589.13</v>
      </c>
      <c r="J559" s="512">
        <v>43589.13</v>
      </c>
      <c r="K559" s="488">
        <v>49298.32</v>
      </c>
      <c r="L559" s="488">
        <v>54328.86</v>
      </c>
      <c r="M559" s="488">
        <v>227819.36</v>
      </c>
      <c r="N559" s="488">
        <v>227819.36</v>
      </c>
      <c r="O559" s="488">
        <v>227819.36</v>
      </c>
      <c r="P559" s="574">
        <f t="shared" ref="P559:P599" si="177">(C559+O559+SUM(D559:N559)*2)/24</f>
        <v>79127.539583333317</v>
      </c>
      <c r="Q559" s="523"/>
      <c r="R559" s="523"/>
      <c r="S559" s="553" t="s">
        <v>158</v>
      </c>
      <c r="T559" s="565">
        <f t="shared" si="176"/>
        <v>79127.539583333317</v>
      </c>
      <c r="U559" s="566"/>
      <c r="V559" s="566"/>
      <c r="W559" s="566"/>
      <c r="X559" s="566"/>
      <c r="Y559" s="566"/>
      <c r="Z559" s="583"/>
      <c r="AA559" s="515"/>
      <c r="AB559" s="515"/>
    </row>
    <row r="560" spans="1:28" s="16" customFormat="1" ht="12" customHeight="1">
      <c r="A560" s="584">
        <v>18609532</v>
      </c>
      <c r="B560" s="485" t="s">
        <v>5</v>
      </c>
      <c r="C560" s="582">
        <v>231369.84</v>
      </c>
      <c r="D560" s="582">
        <v>231369.84</v>
      </c>
      <c r="E560" s="582">
        <v>231369.84</v>
      </c>
      <c r="F560" s="582">
        <v>231369.84</v>
      </c>
      <c r="G560" s="582">
        <v>231369.84</v>
      </c>
      <c r="H560" s="582">
        <v>231369.84</v>
      </c>
      <c r="I560" s="512">
        <v>231369.84</v>
      </c>
      <c r="J560" s="512">
        <v>231369.84</v>
      </c>
      <c r="K560" s="488">
        <v>231369.84</v>
      </c>
      <c r="L560" s="488">
        <v>232919.84</v>
      </c>
      <c r="M560" s="488">
        <v>240483.58</v>
      </c>
      <c r="N560" s="488">
        <v>242928.58</v>
      </c>
      <c r="O560" s="488">
        <v>436858.74</v>
      </c>
      <c r="P560" s="574">
        <f t="shared" si="177"/>
        <v>241783.75083333335</v>
      </c>
      <c r="Q560" s="523"/>
      <c r="R560" s="523"/>
      <c r="S560" s="553" t="s">
        <v>158</v>
      </c>
      <c r="T560" s="565">
        <f t="shared" ref="T560:T561" si="178">P560</f>
        <v>241783.75083333335</v>
      </c>
      <c r="U560" s="566"/>
      <c r="V560" s="566"/>
      <c r="W560" s="566"/>
      <c r="X560" s="566"/>
      <c r="Y560" s="566"/>
      <c r="Z560" s="583"/>
      <c r="AA560" s="515"/>
      <c r="AB560" s="515"/>
    </row>
    <row r="561" spans="1:28" s="16" customFormat="1" ht="12" customHeight="1">
      <c r="A561" s="584">
        <v>18609542</v>
      </c>
      <c r="B561" s="485" t="s">
        <v>676</v>
      </c>
      <c r="C561" s="582">
        <v>1252253.1299999999</v>
      </c>
      <c r="D561" s="582">
        <v>1255957.1299999999</v>
      </c>
      <c r="E561" s="582">
        <v>1258790.6299999999</v>
      </c>
      <c r="F561" s="582">
        <v>1271214.6299999999</v>
      </c>
      <c r="G561" s="582">
        <v>1271214.6299999999</v>
      </c>
      <c r="H561" s="582">
        <v>1257936.1299999999</v>
      </c>
      <c r="I561" s="512">
        <v>1255840.19</v>
      </c>
      <c r="J561" s="512">
        <v>1255840.19</v>
      </c>
      <c r="K561" s="488">
        <v>1255840.19</v>
      </c>
      <c r="L561" s="488">
        <v>1255840.19</v>
      </c>
      <c r="M561" s="488">
        <v>1256078.69</v>
      </c>
      <c r="N561" s="488">
        <v>1256873.69</v>
      </c>
      <c r="O561" s="488">
        <v>1263973.54</v>
      </c>
      <c r="P561" s="574">
        <f t="shared" si="177"/>
        <v>1259128.302083333</v>
      </c>
      <c r="Q561" s="523"/>
      <c r="R561" s="523"/>
      <c r="S561" s="553" t="s">
        <v>158</v>
      </c>
      <c r="T561" s="565">
        <f t="shared" si="178"/>
        <v>1259128.302083333</v>
      </c>
      <c r="U561" s="566"/>
      <c r="V561" s="566"/>
      <c r="W561" s="566"/>
      <c r="X561" s="566"/>
      <c r="Y561" s="566"/>
      <c r="Z561" s="583"/>
      <c r="AA561" s="515"/>
      <c r="AB561" s="515"/>
    </row>
    <row r="562" spans="1:28" s="16" customFormat="1" ht="12" customHeight="1">
      <c r="A562" s="584">
        <v>18609572</v>
      </c>
      <c r="B562" s="485" t="s">
        <v>1380</v>
      </c>
      <c r="C562" s="582">
        <v>609250</v>
      </c>
      <c r="D562" s="582">
        <v>609250</v>
      </c>
      <c r="E562" s="582">
        <v>609250</v>
      </c>
      <c r="F562" s="582">
        <v>635000</v>
      </c>
      <c r="G562" s="582">
        <v>635000</v>
      </c>
      <c r="H562" s="582">
        <v>635000</v>
      </c>
      <c r="I562" s="512">
        <v>631223.56999999995</v>
      </c>
      <c r="J562" s="512">
        <v>631223.56999999995</v>
      </c>
      <c r="K562" s="488">
        <v>631223.56999999995</v>
      </c>
      <c r="L562" s="488">
        <v>629429.85</v>
      </c>
      <c r="M562" s="488">
        <v>629429.85</v>
      </c>
      <c r="N562" s="488">
        <v>629429.85</v>
      </c>
      <c r="O562" s="488">
        <v>625574.47</v>
      </c>
      <c r="P562" s="574">
        <f t="shared" si="177"/>
        <v>626906.04124999989</v>
      </c>
      <c r="Q562" s="490"/>
      <c r="R562" s="490"/>
      <c r="S562" s="496" t="s">
        <v>641</v>
      </c>
      <c r="T562" s="565"/>
      <c r="U562" s="566"/>
      <c r="V562" s="566"/>
      <c r="W562" s="566">
        <f>P562</f>
        <v>626906.04124999989</v>
      </c>
      <c r="X562" s="566"/>
      <c r="Y562" s="566"/>
      <c r="Z562" s="583">
        <f>W562</f>
        <v>626906.04124999989</v>
      </c>
      <c r="AA562" s="515"/>
      <c r="AB562" s="515"/>
    </row>
    <row r="563" spans="1:28" s="16" customFormat="1" ht="12" customHeight="1">
      <c r="A563" s="584">
        <v>18609582</v>
      </c>
      <c r="B563" s="485" t="s">
        <v>1381</v>
      </c>
      <c r="C563" s="582">
        <v>628040.44999999995</v>
      </c>
      <c r="D563" s="582">
        <v>628040.44999999995</v>
      </c>
      <c r="E563" s="582">
        <v>628040.44999999995</v>
      </c>
      <c r="F563" s="582">
        <v>530000</v>
      </c>
      <c r="G563" s="582">
        <v>530000</v>
      </c>
      <c r="H563" s="582">
        <v>530000</v>
      </c>
      <c r="I563" s="512">
        <v>530428.43000000005</v>
      </c>
      <c r="J563" s="512">
        <v>530428.43000000005</v>
      </c>
      <c r="K563" s="488">
        <v>530428.43000000005</v>
      </c>
      <c r="L563" s="488">
        <v>529545.53</v>
      </c>
      <c r="M563" s="488">
        <v>556000</v>
      </c>
      <c r="N563" s="488">
        <v>556000</v>
      </c>
      <c r="O563" s="488">
        <v>552321.25</v>
      </c>
      <c r="P563" s="574">
        <f t="shared" si="177"/>
        <v>555757.71416666673</v>
      </c>
      <c r="Q563" s="490"/>
      <c r="R563" s="490"/>
      <c r="S563" s="496" t="s">
        <v>641</v>
      </c>
      <c r="T563" s="565"/>
      <c r="U563" s="566"/>
      <c r="V563" s="566"/>
      <c r="W563" s="566">
        <f t="shared" ref="W563:W577" si="179">P563</f>
        <v>555757.71416666673</v>
      </c>
      <c r="X563" s="566"/>
      <c r="Y563" s="566"/>
      <c r="Z563" s="583">
        <f t="shared" ref="Z563:Z577" si="180">W563</f>
        <v>555757.71416666673</v>
      </c>
      <c r="AA563" s="515"/>
      <c r="AB563" s="515"/>
    </row>
    <row r="564" spans="1:28" s="16" customFormat="1" ht="12" customHeight="1">
      <c r="A564" s="584">
        <v>18609592</v>
      </c>
      <c r="B564" s="485" t="s">
        <v>1382</v>
      </c>
      <c r="C564" s="582">
        <v>3298077.33</v>
      </c>
      <c r="D564" s="582">
        <v>3298077.33</v>
      </c>
      <c r="E564" s="582">
        <v>3298077.33</v>
      </c>
      <c r="F564" s="582">
        <v>3300000</v>
      </c>
      <c r="G564" s="582">
        <v>3300000</v>
      </c>
      <c r="H564" s="582">
        <v>3300000</v>
      </c>
      <c r="I564" s="512">
        <v>3302394.74</v>
      </c>
      <c r="J564" s="512">
        <v>3302394.74</v>
      </c>
      <c r="K564" s="488">
        <v>3302394.74</v>
      </c>
      <c r="L564" s="488">
        <v>3302394.74</v>
      </c>
      <c r="M564" s="488">
        <v>3302394.74</v>
      </c>
      <c r="N564" s="488">
        <v>3302394.74</v>
      </c>
      <c r="O564" s="488">
        <v>3298050.5</v>
      </c>
      <c r="P564" s="574">
        <f t="shared" si="177"/>
        <v>3300715.5845833342</v>
      </c>
      <c r="Q564" s="490"/>
      <c r="R564" s="490"/>
      <c r="S564" s="496" t="s">
        <v>641</v>
      </c>
      <c r="T564" s="565"/>
      <c r="U564" s="566"/>
      <c r="V564" s="566"/>
      <c r="W564" s="566">
        <f t="shared" si="179"/>
        <v>3300715.5845833342</v>
      </c>
      <c r="X564" s="566"/>
      <c r="Y564" s="566"/>
      <c r="Z564" s="583">
        <f t="shared" si="180"/>
        <v>3300715.5845833342</v>
      </c>
      <c r="AA564" s="515"/>
      <c r="AB564" s="515"/>
    </row>
    <row r="565" spans="1:28" s="16" customFormat="1" ht="12" customHeight="1">
      <c r="A565" s="584">
        <v>18609602</v>
      </c>
      <c r="B565" s="485" t="s">
        <v>1383</v>
      </c>
      <c r="C565" s="582">
        <v>229267.22</v>
      </c>
      <c r="D565" s="582">
        <v>229267.22</v>
      </c>
      <c r="E565" s="582">
        <v>229267.22</v>
      </c>
      <c r="F565" s="582">
        <v>239000</v>
      </c>
      <c r="G565" s="582">
        <v>239000</v>
      </c>
      <c r="H565" s="582">
        <v>239000</v>
      </c>
      <c r="I565" s="512">
        <v>236393.37</v>
      </c>
      <c r="J565" s="512">
        <v>236393.37</v>
      </c>
      <c r="K565" s="488">
        <v>236393.37</v>
      </c>
      <c r="L565" s="488">
        <v>235736.74</v>
      </c>
      <c r="M565" s="488">
        <v>235736.74</v>
      </c>
      <c r="N565" s="488">
        <v>235736.74</v>
      </c>
      <c r="O565" s="488">
        <v>235736.74</v>
      </c>
      <c r="P565" s="574">
        <f t="shared" si="177"/>
        <v>235368.89583333337</v>
      </c>
      <c r="Q565" s="490"/>
      <c r="R565" s="490"/>
      <c r="S565" s="496" t="s">
        <v>641</v>
      </c>
      <c r="T565" s="565"/>
      <c r="U565" s="566"/>
      <c r="V565" s="566"/>
      <c r="W565" s="566">
        <f t="shared" si="179"/>
        <v>235368.89583333337</v>
      </c>
      <c r="X565" s="566"/>
      <c r="Y565" s="566"/>
      <c r="Z565" s="583">
        <f t="shared" si="180"/>
        <v>235368.89583333337</v>
      </c>
      <c r="AA565" s="515"/>
      <c r="AB565" s="515"/>
    </row>
    <row r="566" spans="1:28" s="16" customFormat="1" ht="12" customHeight="1">
      <c r="A566" s="584">
        <v>18609622</v>
      </c>
      <c r="B566" s="485" t="s">
        <v>1385</v>
      </c>
      <c r="C566" s="582">
        <v>1269906.45</v>
      </c>
      <c r="D566" s="582">
        <v>1269906.45</v>
      </c>
      <c r="E566" s="582">
        <v>1269906.45</v>
      </c>
      <c r="F566" s="582">
        <v>1300000</v>
      </c>
      <c r="G566" s="582">
        <v>1300000</v>
      </c>
      <c r="H566" s="582">
        <v>1300000</v>
      </c>
      <c r="I566" s="512">
        <v>1293823.8700000001</v>
      </c>
      <c r="J566" s="512">
        <v>1293823.8700000001</v>
      </c>
      <c r="K566" s="488">
        <v>1293823.8700000001</v>
      </c>
      <c r="L566" s="488">
        <v>1283084.1399999999</v>
      </c>
      <c r="M566" s="488">
        <v>1283084.1399999999</v>
      </c>
      <c r="N566" s="488">
        <v>1283084.1399999999</v>
      </c>
      <c r="O566" s="488">
        <v>1109593.6399999999</v>
      </c>
      <c r="P566" s="574">
        <f t="shared" si="177"/>
        <v>1280023.9145833335</v>
      </c>
      <c r="Q566" s="490"/>
      <c r="R566" s="490"/>
      <c r="S566" s="496" t="s">
        <v>641</v>
      </c>
      <c r="T566" s="565"/>
      <c r="U566" s="566"/>
      <c r="V566" s="566"/>
      <c r="W566" s="566">
        <f t="shared" si="179"/>
        <v>1280023.9145833335</v>
      </c>
      <c r="X566" s="566"/>
      <c r="Y566" s="566"/>
      <c r="Z566" s="583">
        <f t="shared" si="180"/>
        <v>1280023.9145833335</v>
      </c>
      <c r="AA566" s="515"/>
      <c r="AB566" s="515"/>
    </row>
    <row r="567" spans="1:28" s="16" customFormat="1" ht="12" customHeight="1">
      <c r="A567" s="584">
        <v>18609642</v>
      </c>
      <c r="B567" s="485" t="s">
        <v>1386</v>
      </c>
      <c r="C567" s="582">
        <v>2359079.77</v>
      </c>
      <c r="D567" s="582">
        <v>2359079.77</v>
      </c>
      <c r="E567" s="582">
        <v>2359079.77</v>
      </c>
      <c r="F567" s="582">
        <v>2500000</v>
      </c>
      <c r="G567" s="582">
        <v>2500000</v>
      </c>
      <c r="H567" s="582">
        <v>2500000</v>
      </c>
      <c r="I567" s="512">
        <v>2473994.61</v>
      </c>
      <c r="J567" s="512">
        <v>2473994.61</v>
      </c>
      <c r="K567" s="488">
        <v>2473994.61</v>
      </c>
      <c r="L567" s="488">
        <v>7450000</v>
      </c>
      <c r="M567" s="488">
        <v>7450000</v>
      </c>
      <c r="N567" s="488">
        <v>7450000</v>
      </c>
      <c r="O567" s="488">
        <v>7417375.0499999998</v>
      </c>
      <c r="P567" s="574">
        <f t="shared" si="177"/>
        <v>3906530.8983333334</v>
      </c>
      <c r="Q567" s="490"/>
      <c r="R567" s="490"/>
      <c r="S567" s="496" t="s">
        <v>641</v>
      </c>
      <c r="T567" s="565"/>
      <c r="U567" s="566"/>
      <c r="V567" s="566"/>
      <c r="W567" s="566">
        <f t="shared" si="179"/>
        <v>3906530.8983333334</v>
      </c>
      <c r="X567" s="566"/>
      <c r="Y567" s="566"/>
      <c r="Z567" s="583">
        <f t="shared" si="180"/>
        <v>3906530.8983333334</v>
      </c>
      <c r="AA567" s="515"/>
      <c r="AB567" s="515"/>
    </row>
    <row r="568" spans="1:28" s="16" customFormat="1" ht="12" customHeight="1">
      <c r="A568" s="584">
        <v>18609652</v>
      </c>
      <c r="B568" s="485" t="s">
        <v>1387</v>
      </c>
      <c r="C568" s="582">
        <v>2050000</v>
      </c>
      <c r="D568" s="582">
        <v>2050000</v>
      </c>
      <c r="E568" s="582">
        <v>2050000</v>
      </c>
      <c r="F568" s="582">
        <v>2050000</v>
      </c>
      <c r="G568" s="582">
        <v>2050000</v>
      </c>
      <c r="H568" s="582">
        <v>2050000</v>
      </c>
      <c r="I568" s="512">
        <v>2050000</v>
      </c>
      <c r="J568" s="512">
        <v>2050000</v>
      </c>
      <c r="K568" s="488">
        <v>2050000</v>
      </c>
      <c r="L568" s="488">
        <v>2048450</v>
      </c>
      <c r="M568" s="488">
        <v>2048450</v>
      </c>
      <c r="N568" s="488">
        <v>2048450</v>
      </c>
      <c r="O568" s="488">
        <v>1844511.1</v>
      </c>
      <c r="P568" s="574">
        <f t="shared" si="177"/>
        <v>2041050.4625000001</v>
      </c>
      <c r="Q568" s="490"/>
      <c r="R568" s="490"/>
      <c r="S568" s="496" t="s">
        <v>641</v>
      </c>
      <c r="T568" s="565"/>
      <c r="U568" s="566"/>
      <c r="V568" s="566"/>
      <c r="W568" s="566">
        <f t="shared" si="179"/>
        <v>2041050.4625000001</v>
      </c>
      <c r="X568" s="566"/>
      <c r="Y568" s="566"/>
      <c r="Z568" s="583">
        <f t="shared" si="180"/>
        <v>2041050.4625000001</v>
      </c>
      <c r="AA568" s="515"/>
      <c r="AB568" s="515"/>
    </row>
    <row r="569" spans="1:28" s="16" customFormat="1" ht="12" customHeight="1">
      <c r="A569" s="584">
        <v>18609662</v>
      </c>
      <c r="B569" s="485" t="s">
        <v>1388</v>
      </c>
      <c r="C569" s="582">
        <v>509729.84</v>
      </c>
      <c r="D569" s="582">
        <v>509729.84</v>
      </c>
      <c r="E569" s="582">
        <v>509729.84</v>
      </c>
      <c r="F569" s="582">
        <v>484500</v>
      </c>
      <c r="G569" s="582">
        <v>484500</v>
      </c>
      <c r="H569" s="582">
        <v>484500</v>
      </c>
      <c r="I569" s="512">
        <v>499874.44</v>
      </c>
      <c r="J569" s="512">
        <v>499874.44</v>
      </c>
      <c r="K569" s="488">
        <v>499874.44</v>
      </c>
      <c r="L569" s="488">
        <v>499874.44</v>
      </c>
      <c r="M569" s="488">
        <v>499874.44</v>
      </c>
      <c r="N569" s="488">
        <v>499874.44</v>
      </c>
      <c r="O569" s="488">
        <v>491741.09</v>
      </c>
      <c r="P569" s="574">
        <f t="shared" si="177"/>
        <v>497745.14875000011</v>
      </c>
      <c r="Q569" s="490"/>
      <c r="R569" s="490"/>
      <c r="S569" s="496" t="s">
        <v>641</v>
      </c>
      <c r="T569" s="565"/>
      <c r="U569" s="566"/>
      <c r="V569" s="566"/>
      <c r="W569" s="566">
        <f t="shared" si="179"/>
        <v>497745.14875000011</v>
      </c>
      <c r="X569" s="566"/>
      <c r="Y569" s="566"/>
      <c r="Z569" s="583">
        <f t="shared" si="180"/>
        <v>497745.14875000011</v>
      </c>
      <c r="AA569" s="515"/>
      <c r="AB569" s="515"/>
    </row>
    <row r="570" spans="1:28" s="16" customFormat="1" ht="12" customHeight="1">
      <c r="A570" s="584">
        <v>18609672</v>
      </c>
      <c r="B570" s="485" t="s">
        <v>1389</v>
      </c>
      <c r="C570" s="582">
        <v>200000</v>
      </c>
      <c r="D570" s="582">
        <v>200000</v>
      </c>
      <c r="E570" s="582">
        <v>200000</v>
      </c>
      <c r="F570" s="582">
        <v>200000</v>
      </c>
      <c r="G570" s="582">
        <v>200000</v>
      </c>
      <c r="H570" s="582">
        <v>200000</v>
      </c>
      <c r="I570" s="512">
        <v>200000</v>
      </c>
      <c r="J570" s="512">
        <v>200000</v>
      </c>
      <c r="K570" s="488">
        <v>200000</v>
      </c>
      <c r="L570" s="488">
        <v>200000</v>
      </c>
      <c r="M570" s="488">
        <v>200000</v>
      </c>
      <c r="N570" s="488">
        <v>200000</v>
      </c>
      <c r="O570" s="488">
        <v>200000</v>
      </c>
      <c r="P570" s="574">
        <f t="shared" si="177"/>
        <v>200000</v>
      </c>
      <c r="Q570" s="490"/>
      <c r="R570" s="490"/>
      <c r="S570" s="496" t="s">
        <v>641</v>
      </c>
      <c r="T570" s="565"/>
      <c r="U570" s="566"/>
      <c r="V570" s="566"/>
      <c r="W570" s="566">
        <f t="shared" si="179"/>
        <v>200000</v>
      </c>
      <c r="X570" s="566"/>
      <c r="Y570" s="566"/>
      <c r="Z570" s="583">
        <f t="shared" si="180"/>
        <v>200000</v>
      </c>
      <c r="AA570" s="515"/>
      <c r="AB570" s="515"/>
    </row>
    <row r="571" spans="1:28" s="16" customFormat="1" ht="12" customHeight="1">
      <c r="A571" s="584">
        <v>18609682</v>
      </c>
      <c r="B571" s="485" t="s">
        <v>1404</v>
      </c>
      <c r="C571" s="582">
        <v>140000</v>
      </c>
      <c r="D571" s="582">
        <v>140000</v>
      </c>
      <c r="E571" s="582">
        <v>140000</v>
      </c>
      <c r="F571" s="582">
        <v>140000</v>
      </c>
      <c r="G571" s="582">
        <v>140000</v>
      </c>
      <c r="H571" s="582">
        <v>140000</v>
      </c>
      <c r="I571" s="512">
        <v>140000</v>
      </c>
      <c r="J571" s="512">
        <v>140000</v>
      </c>
      <c r="K571" s="488">
        <v>140000</v>
      </c>
      <c r="L571" s="488">
        <v>140000</v>
      </c>
      <c r="M571" s="488">
        <v>140000</v>
      </c>
      <c r="N571" s="488">
        <v>140000</v>
      </c>
      <c r="O571" s="488">
        <v>130200.01</v>
      </c>
      <c r="P571" s="574">
        <f t="shared" si="177"/>
        <v>139591.66708333333</v>
      </c>
      <c r="Q571" s="490"/>
      <c r="R571" s="490"/>
      <c r="S571" s="496" t="s">
        <v>641</v>
      </c>
      <c r="T571" s="565"/>
      <c r="U571" s="566"/>
      <c r="V571" s="566"/>
      <c r="W571" s="566">
        <f t="shared" si="179"/>
        <v>139591.66708333333</v>
      </c>
      <c r="X571" s="566"/>
      <c r="Y571" s="566"/>
      <c r="Z571" s="583">
        <f t="shared" si="180"/>
        <v>139591.66708333333</v>
      </c>
      <c r="AA571" s="515"/>
      <c r="AB571" s="515"/>
    </row>
    <row r="572" spans="1:28" s="16" customFormat="1" ht="12" customHeight="1">
      <c r="A572" s="584">
        <v>18609692</v>
      </c>
      <c r="B572" s="485" t="s">
        <v>1405</v>
      </c>
      <c r="C572" s="582">
        <v>100000</v>
      </c>
      <c r="D572" s="582">
        <v>100000</v>
      </c>
      <c r="E572" s="582">
        <v>100000</v>
      </c>
      <c r="F572" s="582">
        <v>100000</v>
      </c>
      <c r="G572" s="582">
        <v>100000</v>
      </c>
      <c r="H572" s="582">
        <v>100000</v>
      </c>
      <c r="I572" s="512">
        <v>100000</v>
      </c>
      <c r="J572" s="512">
        <v>100000</v>
      </c>
      <c r="K572" s="488">
        <v>100000</v>
      </c>
      <c r="L572" s="488">
        <v>100000</v>
      </c>
      <c r="M572" s="488">
        <v>100000</v>
      </c>
      <c r="N572" s="488">
        <v>100000</v>
      </c>
      <c r="O572" s="488">
        <v>100000</v>
      </c>
      <c r="P572" s="574">
        <f t="shared" si="177"/>
        <v>100000</v>
      </c>
      <c r="Q572" s="490"/>
      <c r="R572" s="490"/>
      <c r="S572" s="496" t="s">
        <v>641</v>
      </c>
      <c r="T572" s="565"/>
      <c r="U572" s="566"/>
      <c r="V572" s="566"/>
      <c r="W572" s="566">
        <f t="shared" si="179"/>
        <v>100000</v>
      </c>
      <c r="X572" s="566"/>
      <c r="Y572" s="566"/>
      <c r="Z572" s="583">
        <f t="shared" si="180"/>
        <v>100000</v>
      </c>
      <c r="AA572" s="515"/>
      <c r="AB572" s="515"/>
    </row>
    <row r="573" spans="1:28" s="16" customFormat="1" ht="12" customHeight="1">
      <c r="A573" s="584">
        <v>18609801</v>
      </c>
      <c r="B573" s="485" t="s">
        <v>781</v>
      </c>
      <c r="C573" s="582">
        <v>163563</v>
      </c>
      <c r="D573" s="582">
        <v>163595.71</v>
      </c>
      <c r="E573" s="582">
        <v>163595.71</v>
      </c>
      <c r="F573" s="582">
        <v>163595.71</v>
      </c>
      <c r="G573" s="582">
        <v>163595.71</v>
      </c>
      <c r="H573" s="582">
        <v>163595.71</v>
      </c>
      <c r="I573" s="512">
        <v>163595.71</v>
      </c>
      <c r="J573" s="512">
        <v>163595.71</v>
      </c>
      <c r="K573" s="488">
        <v>163595.71</v>
      </c>
      <c r="L573" s="488">
        <v>163595.71</v>
      </c>
      <c r="M573" s="488">
        <v>163595.71</v>
      </c>
      <c r="N573" s="488">
        <v>163595.71</v>
      </c>
      <c r="O573" s="488">
        <v>163595.71</v>
      </c>
      <c r="P573" s="574">
        <f t="shared" si="177"/>
        <v>163594.34708333333</v>
      </c>
      <c r="Q573" s="523"/>
      <c r="R573" s="523"/>
      <c r="S573" s="553" t="s">
        <v>641</v>
      </c>
      <c r="T573" s="565"/>
      <c r="U573" s="566"/>
      <c r="V573" s="566"/>
      <c r="W573" s="566">
        <f t="shared" si="179"/>
        <v>163594.34708333333</v>
      </c>
      <c r="X573" s="566"/>
      <c r="Y573" s="566"/>
      <c r="Z573" s="583">
        <f t="shared" si="180"/>
        <v>163594.34708333333</v>
      </c>
      <c r="AA573" s="515"/>
      <c r="AB573" s="515"/>
    </row>
    <row r="574" spans="1:28" s="16" customFormat="1" ht="12" customHeight="1">
      <c r="A574" s="584">
        <v>18609821</v>
      </c>
      <c r="B574" s="485" t="s">
        <v>780</v>
      </c>
      <c r="C574" s="582">
        <v>816792.84</v>
      </c>
      <c r="D574" s="582">
        <v>817225.65</v>
      </c>
      <c r="E574" s="582">
        <v>817225.65</v>
      </c>
      <c r="F574" s="582">
        <v>817108.2</v>
      </c>
      <c r="G574" s="582">
        <v>817108.2</v>
      </c>
      <c r="H574" s="582">
        <v>817108.2</v>
      </c>
      <c r="I574" s="512">
        <v>817108.2</v>
      </c>
      <c r="J574" s="512">
        <v>817108.2</v>
      </c>
      <c r="K574" s="488">
        <v>817108.2</v>
      </c>
      <c r="L574" s="488">
        <v>817108.2</v>
      </c>
      <c r="M574" s="488">
        <v>817108.2</v>
      </c>
      <c r="N574" s="488">
        <v>817108.2</v>
      </c>
      <c r="O574" s="488">
        <v>817108.2</v>
      </c>
      <c r="P574" s="574">
        <f t="shared" si="177"/>
        <v>817114.63500000013</v>
      </c>
      <c r="Q574" s="523"/>
      <c r="R574" s="523"/>
      <c r="S574" s="553" t="s">
        <v>641</v>
      </c>
      <c r="T574" s="565"/>
      <c r="U574" s="566"/>
      <c r="V574" s="566"/>
      <c r="W574" s="566">
        <f t="shared" si="179"/>
        <v>817114.63500000013</v>
      </c>
      <c r="X574" s="566"/>
      <c r="Y574" s="566"/>
      <c r="Z574" s="583">
        <f t="shared" si="180"/>
        <v>817114.63500000013</v>
      </c>
      <c r="AA574" s="515"/>
      <c r="AB574" s="515"/>
    </row>
    <row r="575" spans="1:28" s="16" customFormat="1" ht="12" customHeight="1">
      <c r="A575" s="584">
        <v>18609841</v>
      </c>
      <c r="B575" s="485" t="s">
        <v>782</v>
      </c>
      <c r="C575" s="582">
        <v>1449786</v>
      </c>
      <c r="D575" s="582">
        <v>1449799.6</v>
      </c>
      <c r="E575" s="582">
        <v>1449799.6</v>
      </c>
      <c r="F575" s="582">
        <v>1449799.6</v>
      </c>
      <c r="G575" s="582">
        <v>1449799.6</v>
      </c>
      <c r="H575" s="582">
        <v>1449799.6</v>
      </c>
      <c r="I575" s="512">
        <v>1449799.6</v>
      </c>
      <c r="J575" s="512">
        <v>1449799.6</v>
      </c>
      <c r="K575" s="488">
        <v>1449799.6</v>
      </c>
      <c r="L575" s="488">
        <v>1449799.6</v>
      </c>
      <c r="M575" s="488">
        <v>1449799.6</v>
      </c>
      <c r="N575" s="488">
        <v>1449799.6</v>
      </c>
      <c r="O575" s="488">
        <v>1449799.6</v>
      </c>
      <c r="P575" s="574">
        <f t="shared" si="177"/>
        <v>1449799.0333333332</v>
      </c>
      <c r="Q575" s="523"/>
      <c r="R575" s="523"/>
      <c r="S575" s="553" t="s">
        <v>641</v>
      </c>
      <c r="T575" s="565"/>
      <c r="U575" s="566"/>
      <c r="V575" s="566"/>
      <c r="W575" s="566">
        <f t="shared" si="179"/>
        <v>1449799.0333333332</v>
      </c>
      <c r="X575" s="566"/>
      <c r="Y575" s="566"/>
      <c r="Z575" s="583">
        <f t="shared" si="180"/>
        <v>1449799.0333333332</v>
      </c>
      <c r="AA575" s="515"/>
      <c r="AB575" s="515"/>
    </row>
    <row r="576" spans="1:28" s="16" customFormat="1" ht="12" customHeight="1">
      <c r="A576" s="584">
        <v>18609861</v>
      </c>
      <c r="B576" s="485" t="s">
        <v>783</v>
      </c>
      <c r="C576" s="582">
        <v>1351294.85</v>
      </c>
      <c r="D576" s="582">
        <v>1351558.6</v>
      </c>
      <c r="E576" s="582">
        <v>1351558.6</v>
      </c>
      <c r="F576" s="582">
        <v>1289169.29</v>
      </c>
      <c r="G576" s="582">
        <v>1289169.29</v>
      </c>
      <c r="H576" s="582">
        <v>1289169.29</v>
      </c>
      <c r="I576" s="512">
        <v>1257125.7</v>
      </c>
      <c r="J576" s="512">
        <v>1257125.7</v>
      </c>
      <c r="K576" s="488">
        <v>1257125.7</v>
      </c>
      <c r="L576" s="488">
        <v>1283684.77</v>
      </c>
      <c r="M576" s="488">
        <v>1283684.77</v>
      </c>
      <c r="N576" s="488">
        <v>1283684.77</v>
      </c>
      <c r="O576" s="488">
        <v>3458805.07</v>
      </c>
      <c r="P576" s="574">
        <f t="shared" si="177"/>
        <v>1383175.5366666664</v>
      </c>
      <c r="Q576" s="523"/>
      <c r="R576" s="523"/>
      <c r="S576" s="553" t="s">
        <v>641</v>
      </c>
      <c r="T576" s="565"/>
      <c r="U576" s="566"/>
      <c r="V576" s="566"/>
      <c r="W576" s="566">
        <f t="shared" si="179"/>
        <v>1383175.5366666664</v>
      </c>
      <c r="X576" s="566"/>
      <c r="Y576" s="566"/>
      <c r="Z576" s="583">
        <f t="shared" si="180"/>
        <v>1383175.5366666664</v>
      </c>
      <c r="AA576" s="515"/>
      <c r="AB576" s="515"/>
    </row>
    <row r="577" spans="1:28" s="16" customFormat="1" ht="12" customHeight="1">
      <c r="A577" s="584">
        <v>18630031</v>
      </c>
      <c r="B577" s="498" t="s">
        <v>1038</v>
      </c>
      <c r="C577" s="582">
        <v>290890.03999999998</v>
      </c>
      <c r="D577" s="582">
        <v>432368.52</v>
      </c>
      <c r="E577" s="582">
        <v>578853.15</v>
      </c>
      <c r="F577" s="582">
        <v>0</v>
      </c>
      <c r="G577" s="582">
        <v>241166.82</v>
      </c>
      <c r="H577" s="582">
        <v>220585.85</v>
      </c>
      <c r="I577" s="512">
        <v>204929.84</v>
      </c>
      <c r="J577" s="512">
        <v>196688.05</v>
      </c>
      <c r="K577" s="488">
        <v>155510.24</v>
      </c>
      <c r="L577" s="488">
        <v>139842.70000000001</v>
      </c>
      <c r="M577" s="488">
        <v>93887</v>
      </c>
      <c r="N577" s="488">
        <v>28087.84</v>
      </c>
      <c r="O577" s="488">
        <v>238666.58</v>
      </c>
      <c r="P577" s="574">
        <f t="shared" si="177"/>
        <v>213058.19333333336</v>
      </c>
      <c r="Q577" s="490"/>
      <c r="R577" s="490"/>
      <c r="S577" s="496" t="s">
        <v>641</v>
      </c>
      <c r="T577" s="565"/>
      <c r="U577" s="566"/>
      <c r="V577" s="566"/>
      <c r="W577" s="566">
        <f t="shared" si="179"/>
        <v>213058.19333333336</v>
      </c>
      <c r="X577" s="566"/>
      <c r="Y577" s="566"/>
      <c r="Z577" s="583">
        <f t="shared" si="180"/>
        <v>213058.19333333336</v>
      </c>
      <c r="AA577" s="515"/>
      <c r="AB577" s="515"/>
    </row>
    <row r="578" spans="1:28" s="16" customFormat="1" ht="12" customHeight="1">
      <c r="A578" s="584">
        <v>18700003</v>
      </c>
      <c r="B578" s="513" t="s">
        <v>433</v>
      </c>
      <c r="C578" s="582">
        <v>0</v>
      </c>
      <c r="D578" s="582">
        <v>0</v>
      </c>
      <c r="E578" s="582">
        <v>0</v>
      </c>
      <c r="F578" s="582">
        <v>0</v>
      </c>
      <c r="G578" s="582">
        <v>0</v>
      </c>
      <c r="H578" s="582">
        <v>0</v>
      </c>
      <c r="I578" s="512">
        <v>0</v>
      </c>
      <c r="J578" s="512">
        <v>0</v>
      </c>
      <c r="K578" s="488">
        <v>0</v>
      </c>
      <c r="L578" s="488">
        <v>0</v>
      </c>
      <c r="M578" s="488">
        <v>0</v>
      </c>
      <c r="N578" s="488">
        <v>481168.02</v>
      </c>
      <c r="O578" s="488">
        <v>0</v>
      </c>
      <c r="P578" s="574">
        <f t="shared" si="177"/>
        <v>40097.334999999999</v>
      </c>
      <c r="Q578" s="490"/>
      <c r="R578" s="490"/>
      <c r="S578" s="496"/>
      <c r="T578" s="565">
        <f>P578</f>
        <v>40097.334999999999</v>
      </c>
      <c r="U578" s="566"/>
      <c r="V578" s="566"/>
      <c r="W578" s="566"/>
      <c r="X578" s="566"/>
      <c r="Y578" s="566"/>
      <c r="Z578" s="583"/>
      <c r="AA578" s="515"/>
      <c r="AB578" s="515"/>
    </row>
    <row r="579" spans="1:28" s="16" customFormat="1" ht="12" customHeight="1">
      <c r="A579" s="584">
        <v>18700032</v>
      </c>
      <c r="B579" s="513" t="s">
        <v>421</v>
      </c>
      <c r="C579" s="582">
        <v>316253.37</v>
      </c>
      <c r="D579" s="582">
        <v>316253.37</v>
      </c>
      <c r="E579" s="582">
        <v>316253.37</v>
      </c>
      <c r="F579" s="582">
        <v>316253.37</v>
      </c>
      <c r="G579" s="582">
        <v>316253.37</v>
      </c>
      <c r="H579" s="582">
        <v>316253.37</v>
      </c>
      <c r="I579" s="512">
        <v>316253.37</v>
      </c>
      <c r="J579" s="512">
        <v>316253.37</v>
      </c>
      <c r="K579" s="488">
        <v>316253.37</v>
      </c>
      <c r="L579" s="488">
        <v>316253.37</v>
      </c>
      <c r="M579" s="488">
        <v>316253.37</v>
      </c>
      <c r="N579" s="488">
        <v>316253.37</v>
      </c>
      <c r="O579" s="488">
        <v>316253.37</v>
      </c>
      <c r="P579" s="574">
        <f t="shared" si="177"/>
        <v>316253.37000000005</v>
      </c>
      <c r="Q579" s="490"/>
      <c r="R579" s="490"/>
      <c r="S579" s="496"/>
      <c r="T579" s="565">
        <f>P579</f>
        <v>316253.37000000005</v>
      </c>
      <c r="U579" s="566"/>
      <c r="V579" s="566"/>
      <c r="W579" s="566"/>
      <c r="X579" s="566"/>
      <c r="Y579" s="566"/>
      <c r="Z579" s="583"/>
      <c r="AA579" s="515"/>
      <c r="AB579" s="515"/>
    </row>
    <row r="580" spans="1:28" s="16" customFormat="1" ht="12" customHeight="1">
      <c r="A580" s="584">
        <v>18700041</v>
      </c>
      <c r="B580" s="513" t="s">
        <v>1102</v>
      </c>
      <c r="C580" s="582">
        <v>275032.92</v>
      </c>
      <c r="D580" s="582">
        <v>322270.33</v>
      </c>
      <c r="E580" s="582">
        <v>322270.33</v>
      </c>
      <c r="F580" s="582">
        <v>327977.06</v>
      </c>
      <c r="G580" s="582">
        <v>328083</v>
      </c>
      <c r="H580" s="582">
        <v>328215.28000000003</v>
      </c>
      <c r="I580" s="512">
        <v>328215.28000000003</v>
      </c>
      <c r="J580" s="512">
        <v>328215.28000000003</v>
      </c>
      <c r="K580" s="488">
        <v>328215.28000000003</v>
      </c>
      <c r="L580" s="488">
        <v>328215.28000000003</v>
      </c>
      <c r="M580" s="488">
        <v>328215.28000000003</v>
      </c>
      <c r="N580" s="488">
        <v>328215.28000000003</v>
      </c>
      <c r="O580" s="488">
        <v>328215.28000000003</v>
      </c>
      <c r="P580" s="574">
        <f t="shared" si="177"/>
        <v>324977.64833333337</v>
      </c>
      <c r="Q580" s="490"/>
      <c r="R580" s="490"/>
      <c r="S580" s="496"/>
      <c r="T580" s="565">
        <f>P580</f>
        <v>324977.64833333337</v>
      </c>
      <c r="U580" s="566"/>
      <c r="V580" s="566"/>
      <c r="W580" s="566"/>
      <c r="X580" s="566"/>
      <c r="Y580" s="566"/>
      <c r="Z580" s="583"/>
      <c r="AA580" s="515"/>
      <c r="AB580" s="515"/>
    </row>
    <row r="581" spans="1:28" s="16" customFormat="1" ht="12" customHeight="1">
      <c r="A581" s="584">
        <v>18700062</v>
      </c>
      <c r="B581" s="513" t="s">
        <v>1426</v>
      </c>
      <c r="C581" s="582">
        <v>-8211.69</v>
      </c>
      <c r="D581" s="582">
        <v>-9584.93</v>
      </c>
      <c r="E581" s="582">
        <v>-10958.17</v>
      </c>
      <c r="F581" s="582">
        <v>-12331.41</v>
      </c>
      <c r="G581" s="582">
        <v>-13704.65</v>
      </c>
      <c r="H581" s="582">
        <v>-15077.89</v>
      </c>
      <c r="I581" s="512">
        <v>-16451.13</v>
      </c>
      <c r="J581" s="512">
        <v>-17824.37</v>
      </c>
      <c r="K581" s="488">
        <v>-19197.61</v>
      </c>
      <c r="L581" s="488">
        <v>-20570.849999999999</v>
      </c>
      <c r="M581" s="488">
        <v>-21944.09</v>
      </c>
      <c r="N581" s="488">
        <v>-23317.33</v>
      </c>
      <c r="O581" s="488">
        <v>-24690.57</v>
      </c>
      <c r="P581" s="574">
        <f t="shared" si="177"/>
        <v>-16451.13</v>
      </c>
      <c r="Q581" s="490"/>
      <c r="R581" s="490"/>
      <c r="S581" s="496"/>
      <c r="T581" s="565">
        <f>P581</f>
        <v>-16451.13</v>
      </c>
      <c r="U581" s="566"/>
      <c r="V581" s="566"/>
      <c r="W581" s="566"/>
      <c r="X581" s="566"/>
      <c r="Y581" s="566"/>
      <c r="Z581" s="583"/>
      <c r="AA581" s="515"/>
      <c r="AB581" s="515"/>
    </row>
    <row r="582" spans="1:28" s="16" customFormat="1" ht="12" customHeight="1">
      <c r="A582" s="584">
        <v>18700071</v>
      </c>
      <c r="B582" s="513" t="s">
        <v>1427</v>
      </c>
      <c r="C582" s="582">
        <v>-54819.15</v>
      </c>
      <c r="D582" s="582">
        <v>-65873.2</v>
      </c>
      <c r="E582" s="582">
        <v>-76927.25</v>
      </c>
      <c r="F582" s="582">
        <v>-87981.3</v>
      </c>
      <c r="G582" s="582">
        <v>-99035.35</v>
      </c>
      <c r="H582" s="582">
        <v>-110089.4</v>
      </c>
      <c r="I582" s="512">
        <v>-121143.45</v>
      </c>
      <c r="J582" s="512">
        <v>-132197.5</v>
      </c>
      <c r="K582" s="488">
        <v>-143251.54999999999</v>
      </c>
      <c r="L582" s="488">
        <v>-154305.60000000001</v>
      </c>
      <c r="M582" s="488">
        <v>-165359.65</v>
      </c>
      <c r="N582" s="488">
        <v>-176413.7</v>
      </c>
      <c r="O582" s="488">
        <v>-187467.75</v>
      </c>
      <c r="P582" s="574">
        <f t="shared" si="177"/>
        <v>-121143.45</v>
      </c>
      <c r="Q582" s="490"/>
      <c r="R582" s="490"/>
      <c r="S582" s="496"/>
      <c r="T582" s="565">
        <f>P582</f>
        <v>-121143.45</v>
      </c>
      <c r="U582" s="566"/>
      <c r="V582" s="566"/>
      <c r="W582" s="566"/>
      <c r="X582" s="566"/>
      <c r="Y582" s="566"/>
      <c r="Z582" s="583"/>
      <c r="AA582" s="515"/>
      <c r="AB582" s="515"/>
    </row>
    <row r="583" spans="1:28" s="16" customFormat="1" ht="12" customHeight="1">
      <c r="A583" s="584">
        <v>18900013</v>
      </c>
      <c r="B583" s="485" t="s">
        <v>326</v>
      </c>
      <c r="C583" s="582">
        <v>20654</v>
      </c>
      <c r="D583" s="582">
        <v>19126</v>
      </c>
      <c r="E583" s="582">
        <v>17598</v>
      </c>
      <c r="F583" s="582">
        <v>16070</v>
      </c>
      <c r="G583" s="582">
        <v>14542</v>
      </c>
      <c r="H583" s="582">
        <v>13014</v>
      </c>
      <c r="I583" s="512">
        <v>11486</v>
      </c>
      <c r="J583" s="512">
        <v>9958</v>
      </c>
      <c r="K583" s="488">
        <v>8430</v>
      </c>
      <c r="L583" s="488">
        <v>6902</v>
      </c>
      <c r="M583" s="488">
        <v>5374</v>
      </c>
      <c r="N583" s="488">
        <v>3846</v>
      </c>
      <c r="O583" s="488">
        <v>2318</v>
      </c>
      <c r="P583" s="574">
        <f t="shared" si="177"/>
        <v>11486</v>
      </c>
      <c r="Q583" s="490"/>
      <c r="R583" s="490"/>
      <c r="S583" s="496">
        <v>12</v>
      </c>
      <c r="T583" s="565"/>
      <c r="U583" s="566"/>
      <c r="V583" s="566">
        <f>P583</f>
        <v>11486</v>
      </c>
      <c r="W583" s="566"/>
      <c r="X583" s="566"/>
      <c r="Y583" s="566"/>
      <c r="Z583" s="583"/>
      <c r="AA583" s="515"/>
      <c r="AB583" s="515"/>
    </row>
    <row r="584" spans="1:28" s="16" customFormat="1" ht="12" customHeight="1">
      <c r="A584" s="584">
        <v>18900173</v>
      </c>
      <c r="B584" s="485" t="s">
        <v>511</v>
      </c>
      <c r="C584" s="582">
        <v>1407334.66</v>
      </c>
      <c r="D584" s="582">
        <v>1393261.32</v>
      </c>
      <c r="E584" s="582">
        <v>1379187.98</v>
      </c>
      <c r="F584" s="582">
        <v>1365114.64</v>
      </c>
      <c r="G584" s="582">
        <v>1351041.3</v>
      </c>
      <c r="H584" s="582">
        <v>1336967.96</v>
      </c>
      <c r="I584" s="512">
        <v>1322894.6200000001</v>
      </c>
      <c r="J584" s="512">
        <v>1308821.28</v>
      </c>
      <c r="K584" s="488">
        <v>1294747.94</v>
      </c>
      <c r="L584" s="488">
        <v>1280674.6000000001</v>
      </c>
      <c r="M584" s="488">
        <v>1266601.26</v>
      </c>
      <c r="N584" s="488">
        <v>1252527.92</v>
      </c>
      <c r="O584" s="488">
        <v>1238454.58</v>
      </c>
      <c r="P584" s="574">
        <f t="shared" si="177"/>
        <v>1322894.6199999999</v>
      </c>
      <c r="Q584" s="490"/>
      <c r="R584" s="490"/>
      <c r="S584" s="496">
        <v>12</v>
      </c>
      <c r="T584" s="565"/>
      <c r="U584" s="566"/>
      <c r="V584" s="566">
        <f>P584</f>
        <v>1322894.6199999999</v>
      </c>
      <c r="W584" s="566"/>
      <c r="X584" s="566"/>
      <c r="Y584" s="566"/>
      <c r="Z584" s="583"/>
      <c r="AA584" s="515"/>
      <c r="AB584" s="515"/>
    </row>
    <row r="585" spans="1:28" s="16" customFormat="1" ht="12" customHeight="1">
      <c r="A585" s="584">
        <v>18900183</v>
      </c>
      <c r="B585" s="485" t="s">
        <v>167</v>
      </c>
      <c r="C585" s="582">
        <v>336035.13</v>
      </c>
      <c r="D585" s="582">
        <v>334611.25</v>
      </c>
      <c r="E585" s="582">
        <v>333187.37</v>
      </c>
      <c r="F585" s="582">
        <v>331763.49</v>
      </c>
      <c r="G585" s="582">
        <v>330339.61</v>
      </c>
      <c r="H585" s="582">
        <v>328915.73</v>
      </c>
      <c r="I585" s="512">
        <v>327491.84999999998</v>
      </c>
      <c r="J585" s="512">
        <v>326067.96999999997</v>
      </c>
      <c r="K585" s="488">
        <v>324644.09000000003</v>
      </c>
      <c r="L585" s="488">
        <v>323220.21000000002</v>
      </c>
      <c r="M585" s="488">
        <v>321796.33</v>
      </c>
      <c r="N585" s="488">
        <v>320372.45</v>
      </c>
      <c r="O585" s="488">
        <v>318948.57</v>
      </c>
      <c r="P585" s="574">
        <f t="shared" si="177"/>
        <v>327491.84999999998</v>
      </c>
      <c r="Q585" s="490"/>
      <c r="R585" s="490"/>
      <c r="S585" s="496">
        <v>12</v>
      </c>
      <c r="T585" s="565"/>
      <c r="U585" s="566"/>
      <c r="V585" s="566">
        <f t="shared" ref="V585:V588" si="181">P585</f>
        <v>327491.84999999998</v>
      </c>
      <c r="W585" s="566"/>
      <c r="X585" s="566"/>
      <c r="Y585" s="566"/>
      <c r="Z585" s="583"/>
      <c r="AA585" s="515"/>
      <c r="AB585" s="515"/>
    </row>
    <row r="586" spans="1:28" s="16" customFormat="1" ht="12" customHeight="1">
      <c r="A586" s="584">
        <v>18900193</v>
      </c>
      <c r="B586" s="513" t="s">
        <v>261</v>
      </c>
      <c r="C586" s="582">
        <v>2681048.2599999998</v>
      </c>
      <c r="D586" s="582">
        <v>2661897.91</v>
      </c>
      <c r="E586" s="582">
        <v>2642747.56</v>
      </c>
      <c r="F586" s="582">
        <v>2623597.21</v>
      </c>
      <c r="G586" s="582">
        <v>2604446.86</v>
      </c>
      <c r="H586" s="582">
        <v>2585296.5099999998</v>
      </c>
      <c r="I586" s="512">
        <v>2566146.16</v>
      </c>
      <c r="J586" s="512">
        <v>2546995.81</v>
      </c>
      <c r="K586" s="488">
        <v>2527845.46</v>
      </c>
      <c r="L586" s="488">
        <v>2508695.11</v>
      </c>
      <c r="M586" s="488">
        <v>2489544.7599999998</v>
      </c>
      <c r="N586" s="488">
        <v>2470394.41</v>
      </c>
      <c r="O586" s="488">
        <v>2451244.06</v>
      </c>
      <c r="P586" s="574">
        <f t="shared" si="177"/>
        <v>2566146.16</v>
      </c>
      <c r="Q586" s="490"/>
      <c r="R586" s="490"/>
      <c r="S586" s="496">
        <v>12</v>
      </c>
      <c r="T586" s="565"/>
      <c r="U586" s="566"/>
      <c r="V586" s="566">
        <f t="shared" si="181"/>
        <v>2566146.16</v>
      </c>
      <c r="W586" s="566"/>
      <c r="X586" s="566"/>
      <c r="Y586" s="566"/>
      <c r="Z586" s="583"/>
      <c r="AA586" s="515"/>
      <c r="AB586" s="515"/>
    </row>
    <row r="587" spans="1:28" s="16" customFormat="1" ht="12" customHeight="1">
      <c r="A587" s="584">
        <v>18900203</v>
      </c>
      <c r="B587" s="513" t="s">
        <v>2060</v>
      </c>
      <c r="C587" s="582">
        <v>2436186.2999999998</v>
      </c>
      <c r="D587" s="582">
        <v>2429327.7599999998</v>
      </c>
      <c r="E587" s="582">
        <v>2422469.2200000002</v>
      </c>
      <c r="F587" s="582">
        <v>2415610.6800000002</v>
      </c>
      <c r="G587" s="582">
        <v>2408752.14</v>
      </c>
      <c r="H587" s="582">
        <v>2401893.6</v>
      </c>
      <c r="I587" s="512">
        <v>2395035.06</v>
      </c>
      <c r="J587" s="512">
        <v>2388176.52</v>
      </c>
      <c r="K587" s="488">
        <v>2381317.98</v>
      </c>
      <c r="L587" s="488">
        <v>2374459.44</v>
      </c>
      <c r="M587" s="488">
        <v>2367600.9</v>
      </c>
      <c r="N587" s="488">
        <v>2360742.36</v>
      </c>
      <c r="O587" s="488">
        <v>2353883.8199999998</v>
      </c>
      <c r="P587" s="574">
        <f t="shared" si="177"/>
        <v>2395035.06</v>
      </c>
      <c r="Q587" s="490"/>
      <c r="R587" s="490"/>
      <c r="S587" s="496" t="s">
        <v>215</v>
      </c>
      <c r="T587" s="565"/>
      <c r="U587" s="566"/>
      <c r="V587" s="566">
        <f t="shared" si="181"/>
        <v>2395035.06</v>
      </c>
      <c r="W587" s="566"/>
      <c r="X587" s="566"/>
      <c r="Y587" s="566"/>
      <c r="Z587" s="583"/>
      <c r="AA587" s="515"/>
      <c r="AB587" s="515"/>
    </row>
    <row r="588" spans="1:28" s="16" customFormat="1" ht="12" customHeight="1">
      <c r="A588" s="584">
        <v>18900213</v>
      </c>
      <c r="B588" s="513" t="s">
        <v>2061</v>
      </c>
      <c r="C588" s="582">
        <v>9371565.5399999991</v>
      </c>
      <c r="D588" s="582">
        <v>9345178.0600000005</v>
      </c>
      <c r="E588" s="582">
        <v>9318790.5800000001</v>
      </c>
      <c r="F588" s="582">
        <v>9292403.0999999996</v>
      </c>
      <c r="G588" s="582">
        <v>9266015.6199999992</v>
      </c>
      <c r="H588" s="582">
        <v>9239628.1400000006</v>
      </c>
      <c r="I588" s="512">
        <v>9213240.6600000001</v>
      </c>
      <c r="J588" s="512">
        <v>9186853.1799999997</v>
      </c>
      <c r="K588" s="488">
        <v>9160465.6999999993</v>
      </c>
      <c r="L588" s="488">
        <v>9134078.2200000007</v>
      </c>
      <c r="M588" s="488">
        <v>9107690.7400000002</v>
      </c>
      <c r="N588" s="488">
        <v>9081303.2599999998</v>
      </c>
      <c r="O588" s="488">
        <v>9054915.7799999993</v>
      </c>
      <c r="P588" s="574">
        <f t="shared" si="177"/>
        <v>9213240.6599999983</v>
      </c>
      <c r="Q588" s="490"/>
      <c r="R588" s="490"/>
      <c r="S588" s="496" t="s">
        <v>215</v>
      </c>
      <c r="T588" s="565"/>
      <c r="U588" s="566"/>
      <c r="V588" s="566">
        <f t="shared" si="181"/>
        <v>9213240.6599999983</v>
      </c>
      <c r="W588" s="566"/>
      <c r="X588" s="566"/>
      <c r="Y588" s="566"/>
      <c r="Z588" s="583"/>
      <c r="AA588" s="515"/>
      <c r="AB588" s="515"/>
    </row>
    <row r="589" spans="1:28" s="16" customFormat="1" ht="12" customHeight="1">
      <c r="A589" s="584">
        <v>18900243</v>
      </c>
      <c r="B589" s="485" t="s">
        <v>684</v>
      </c>
      <c r="C589" s="582">
        <v>9621.3799999999992</v>
      </c>
      <c r="D589" s="582">
        <v>9329.81</v>
      </c>
      <c r="E589" s="582">
        <v>9038.24</v>
      </c>
      <c r="F589" s="582">
        <v>8746.67</v>
      </c>
      <c r="G589" s="582">
        <v>8455.1</v>
      </c>
      <c r="H589" s="582">
        <v>8163.53</v>
      </c>
      <c r="I589" s="512">
        <v>7871.96</v>
      </c>
      <c r="J589" s="512">
        <v>7580.39</v>
      </c>
      <c r="K589" s="488">
        <v>7288.82</v>
      </c>
      <c r="L589" s="488">
        <v>6997.25</v>
      </c>
      <c r="M589" s="488">
        <v>6705.68</v>
      </c>
      <c r="N589" s="488">
        <v>6414.11</v>
      </c>
      <c r="O589" s="488">
        <v>6122.54</v>
      </c>
      <c r="P589" s="574">
        <f t="shared" si="177"/>
        <v>7871.9599999999991</v>
      </c>
      <c r="Q589" s="490"/>
      <c r="R589" s="490"/>
      <c r="S589" s="496">
        <v>12</v>
      </c>
      <c r="T589" s="565"/>
      <c r="U589" s="566"/>
      <c r="V589" s="566">
        <f t="shared" ref="V589:V595" si="182">P589</f>
        <v>7871.9599999999991</v>
      </c>
      <c r="W589" s="566"/>
      <c r="X589" s="566"/>
      <c r="Y589" s="566"/>
      <c r="Z589" s="583"/>
      <c r="AA589" s="515"/>
      <c r="AB589" s="515"/>
    </row>
    <row r="590" spans="1:28" s="16" customFormat="1" ht="12" customHeight="1">
      <c r="A590" s="584">
        <v>18900253</v>
      </c>
      <c r="B590" s="485" t="s">
        <v>1006</v>
      </c>
      <c r="C590" s="582">
        <v>701156.83</v>
      </c>
      <c r="D590" s="582">
        <v>697366.79</v>
      </c>
      <c r="E590" s="582">
        <v>693576.75</v>
      </c>
      <c r="F590" s="582">
        <v>689786.71</v>
      </c>
      <c r="G590" s="582">
        <v>685996.67</v>
      </c>
      <c r="H590" s="582">
        <v>682206.63</v>
      </c>
      <c r="I590" s="512">
        <v>678416.59</v>
      </c>
      <c r="J590" s="512">
        <v>674626.55</v>
      </c>
      <c r="K590" s="488">
        <v>670836.51</v>
      </c>
      <c r="L590" s="488">
        <v>667046.47</v>
      </c>
      <c r="M590" s="488">
        <v>663256.43000000005</v>
      </c>
      <c r="N590" s="488">
        <v>659466.39</v>
      </c>
      <c r="O590" s="488">
        <v>655676.35</v>
      </c>
      <c r="P590" s="574">
        <f t="shared" si="177"/>
        <v>678416.58999999985</v>
      </c>
      <c r="Q590" s="490"/>
      <c r="R590" s="490"/>
      <c r="S590" s="496">
        <v>12</v>
      </c>
      <c r="T590" s="565"/>
      <c r="U590" s="566"/>
      <c r="V590" s="566">
        <f t="shared" si="182"/>
        <v>678416.58999999985</v>
      </c>
      <c r="W590" s="566"/>
      <c r="X590" s="566"/>
      <c r="Y590" s="566"/>
      <c r="Z590" s="583"/>
      <c r="AA590" s="515"/>
      <c r="AB590" s="515"/>
    </row>
    <row r="591" spans="1:28" s="16" customFormat="1" ht="12" customHeight="1">
      <c r="A591" s="584">
        <v>18900263</v>
      </c>
      <c r="B591" s="485" t="s">
        <v>1007</v>
      </c>
      <c r="C591" s="582">
        <v>532821.30000000005</v>
      </c>
      <c r="D591" s="582">
        <v>529941.18000000005</v>
      </c>
      <c r="E591" s="582">
        <v>527061.06000000006</v>
      </c>
      <c r="F591" s="582">
        <v>524180.94</v>
      </c>
      <c r="G591" s="582">
        <v>521300.82</v>
      </c>
      <c r="H591" s="582">
        <v>518420.7</v>
      </c>
      <c r="I591" s="512">
        <v>515540.58</v>
      </c>
      <c r="J591" s="512">
        <v>512660.46</v>
      </c>
      <c r="K591" s="488">
        <v>509780.34</v>
      </c>
      <c r="L591" s="488">
        <v>506900.22</v>
      </c>
      <c r="M591" s="488">
        <v>504020.1</v>
      </c>
      <c r="N591" s="488">
        <v>501139.98</v>
      </c>
      <c r="O591" s="488">
        <v>498259.86</v>
      </c>
      <c r="P591" s="574">
        <f t="shared" si="177"/>
        <v>515540.5799999999</v>
      </c>
      <c r="Q591" s="490"/>
      <c r="R591" s="490"/>
      <c r="S591" s="496">
        <v>12</v>
      </c>
      <c r="T591" s="565"/>
      <c r="U591" s="566"/>
      <c r="V591" s="566">
        <f t="shared" si="182"/>
        <v>515540.5799999999</v>
      </c>
      <c r="W591" s="566"/>
      <c r="X591" s="566"/>
      <c r="Y591" s="566"/>
      <c r="Z591" s="583"/>
      <c r="AA591" s="515"/>
      <c r="AB591" s="515"/>
    </row>
    <row r="592" spans="1:28" s="16" customFormat="1" ht="12" customHeight="1">
      <c r="A592" s="584">
        <v>18900273</v>
      </c>
      <c r="B592" s="485" t="s">
        <v>400</v>
      </c>
      <c r="C592" s="582">
        <v>1631475.1</v>
      </c>
      <c r="D592" s="582">
        <v>1622656.31</v>
      </c>
      <c r="E592" s="582">
        <v>1613837.52</v>
      </c>
      <c r="F592" s="582">
        <v>1605018.73</v>
      </c>
      <c r="G592" s="582">
        <v>1596199.94</v>
      </c>
      <c r="H592" s="582">
        <v>1587381.15</v>
      </c>
      <c r="I592" s="512">
        <v>1578562.36</v>
      </c>
      <c r="J592" s="512">
        <v>1569743.57</v>
      </c>
      <c r="K592" s="488">
        <v>1560924.78</v>
      </c>
      <c r="L592" s="488">
        <v>1552105.99</v>
      </c>
      <c r="M592" s="488">
        <v>1543287.2</v>
      </c>
      <c r="N592" s="488">
        <v>1534468.41</v>
      </c>
      <c r="O592" s="488">
        <v>1525649.62</v>
      </c>
      <c r="P592" s="574">
        <f t="shared" si="177"/>
        <v>1578562.3599999996</v>
      </c>
      <c r="Q592" s="490"/>
      <c r="R592" s="490"/>
      <c r="S592" s="496">
        <v>12</v>
      </c>
      <c r="T592" s="565"/>
      <c r="U592" s="566"/>
      <c r="V592" s="566">
        <f t="shared" si="182"/>
        <v>1578562.3599999996</v>
      </c>
      <c r="W592" s="566"/>
      <c r="X592" s="566"/>
      <c r="Y592" s="566"/>
      <c r="Z592" s="583"/>
      <c r="AA592" s="515"/>
      <c r="AB592" s="515"/>
    </row>
    <row r="593" spans="1:28" s="16" customFormat="1" ht="12" customHeight="1">
      <c r="A593" s="584">
        <v>18900283</v>
      </c>
      <c r="B593" s="485" t="s">
        <v>272</v>
      </c>
      <c r="C593" s="582">
        <v>497925.03</v>
      </c>
      <c r="D593" s="582">
        <v>495233.55</v>
      </c>
      <c r="E593" s="582">
        <v>492542.07</v>
      </c>
      <c r="F593" s="582">
        <v>489850.59</v>
      </c>
      <c r="G593" s="582">
        <v>487159.11</v>
      </c>
      <c r="H593" s="582">
        <v>484467.63</v>
      </c>
      <c r="I593" s="512">
        <v>481776.15</v>
      </c>
      <c r="J593" s="512">
        <v>479084.67</v>
      </c>
      <c r="K593" s="488">
        <v>476393.19</v>
      </c>
      <c r="L593" s="488">
        <v>473701.71</v>
      </c>
      <c r="M593" s="488">
        <v>471010.23</v>
      </c>
      <c r="N593" s="488">
        <v>468318.75</v>
      </c>
      <c r="O593" s="488">
        <v>465627.27</v>
      </c>
      <c r="P593" s="574">
        <f t="shared" si="177"/>
        <v>481776.15000000008</v>
      </c>
      <c r="Q593" s="490"/>
      <c r="R593" s="490"/>
      <c r="S593" s="496">
        <v>12</v>
      </c>
      <c r="T593" s="565"/>
      <c r="U593" s="566"/>
      <c r="V593" s="566">
        <f t="shared" si="182"/>
        <v>481776.15000000008</v>
      </c>
      <c r="W593" s="566"/>
      <c r="X593" s="566"/>
      <c r="Y593" s="566"/>
      <c r="Z593" s="583"/>
      <c r="AA593" s="515"/>
      <c r="AB593" s="515"/>
    </row>
    <row r="594" spans="1:28" s="16" customFormat="1" ht="12" customHeight="1">
      <c r="A594" s="584">
        <v>18900293</v>
      </c>
      <c r="B594" s="485" t="s">
        <v>181</v>
      </c>
      <c r="C594" s="582">
        <v>7131.93</v>
      </c>
      <c r="D594" s="582">
        <v>7036.84</v>
      </c>
      <c r="E594" s="582">
        <v>6941.75</v>
      </c>
      <c r="F594" s="582">
        <v>6846.66</v>
      </c>
      <c r="G594" s="582">
        <v>6751.57</v>
      </c>
      <c r="H594" s="582">
        <v>6656.48</v>
      </c>
      <c r="I594" s="512">
        <v>6561.39</v>
      </c>
      <c r="J594" s="512">
        <v>6466.3</v>
      </c>
      <c r="K594" s="488">
        <v>6371.21</v>
      </c>
      <c r="L594" s="488">
        <v>6276.12</v>
      </c>
      <c r="M594" s="488">
        <v>6181.03</v>
      </c>
      <c r="N594" s="488">
        <v>6085.94</v>
      </c>
      <c r="O594" s="488">
        <v>5990.85</v>
      </c>
      <c r="P594" s="574">
        <f t="shared" si="177"/>
        <v>6561.39</v>
      </c>
      <c r="Q594" s="490"/>
      <c r="R594" s="490"/>
      <c r="S594" s="496">
        <v>12</v>
      </c>
      <c r="T594" s="565"/>
      <c r="U594" s="566"/>
      <c r="V594" s="566">
        <f t="shared" si="182"/>
        <v>6561.39</v>
      </c>
      <c r="W594" s="566"/>
      <c r="X594" s="566"/>
      <c r="Y594" s="566"/>
      <c r="Z594" s="583"/>
      <c r="AA594" s="515"/>
      <c r="AB594" s="515"/>
    </row>
    <row r="595" spans="1:28" s="16" customFormat="1" ht="12" customHeight="1">
      <c r="A595" s="584">
        <v>18900303</v>
      </c>
      <c r="B595" s="485" t="s">
        <v>404</v>
      </c>
      <c r="C595" s="582">
        <v>16640.13</v>
      </c>
      <c r="D595" s="582">
        <v>16418.25</v>
      </c>
      <c r="E595" s="582">
        <v>16196.37</v>
      </c>
      <c r="F595" s="582">
        <v>15974.49</v>
      </c>
      <c r="G595" s="582">
        <v>15752.61</v>
      </c>
      <c r="H595" s="582">
        <v>15530.73</v>
      </c>
      <c r="I595" s="512">
        <v>15308.85</v>
      </c>
      <c r="J595" s="512">
        <v>15086.97</v>
      </c>
      <c r="K595" s="488">
        <v>14865.09</v>
      </c>
      <c r="L595" s="488">
        <v>14643.21</v>
      </c>
      <c r="M595" s="488">
        <v>14421.33</v>
      </c>
      <c r="N595" s="488">
        <v>14199.45</v>
      </c>
      <c r="O595" s="488">
        <v>13977.57</v>
      </c>
      <c r="P595" s="574">
        <f t="shared" si="177"/>
        <v>15308.85</v>
      </c>
      <c r="Q595" s="490"/>
      <c r="R595" s="490"/>
      <c r="S595" s="496">
        <v>12</v>
      </c>
      <c r="T595" s="565"/>
      <c r="U595" s="566"/>
      <c r="V595" s="566">
        <f t="shared" si="182"/>
        <v>15308.85</v>
      </c>
      <c r="W595" s="566"/>
      <c r="X595" s="566"/>
      <c r="Y595" s="566"/>
      <c r="Z595" s="583"/>
      <c r="AA595" s="515"/>
      <c r="AB595" s="515"/>
    </row>
    <row r="596" spans="1:28" s="16" customFormat="1" ht="12" customHeight="1">
      <c r="A596" s="584">
        <v>18900323</v>
      </c>
      <c r="B596" s="485" t="s">
        <v>325</v>
      </c>
      <c r="C596" s="582">
        <v>432192.98</v>
      </c>
      <c r="D596" s="582">
        <v>426985.84</v>
      </c>
      <c r="E596" s="582">
        <v>421778.7</v>
      </c>
      <c r="F596" s="582">
        <v>416571.56</v>
      </c>
      <c r="G596" s="582">
        <v>411364.42</v>
      </c>
      <c r="H596" s="582">
        <v>406157.28</v>
      </c>
      <c r="I596" s="512">
        <v>400950.14</v>
      </c>
      <c r="J596" s="512">
        <v>395743</v>
      </c>
      <c r="K596" s="488">
        <v>390535.86</v>
      </c>
      <c r="L596" s="488">
        <v>385328.72</v>
      </c>
      <c r="M596" s="488">
        <v>380121.58</v>
      </c>
      <c r="N596" s="488">
        <v>374914.44</v>
      </c>
      <c r="O596" s="488">
        <v>369707.3</v>
      </c>
      <c r="P596" s="574">
        <f t="shared" si="177"/>
        <v>400950.13999999996</v>
      </c>
      <c r="Q596" s="490"/>
      <c r="R596" s="490"/>
      <c r="S596" s="496">
        <v>12</v>
      </c>
      <c r="T596" s="565"/>
      <c r="U596" s="566"/>
      <c r="V596" s="566">
        <f>P596</f>
        <v>400950.13999999996</v>
      </c>
      <c r="W596" s="566"/>
      <c r="X596" s="566"/>
      <c r="Y596" s="566"/>
      <c r="Z596" s="583"/>
      <c r="AA596" s="515"/>
      <c r="AB596" s="515"/>
    </row>
    <row r="597" spans="1:28" s="16" customFormat="1" ht="12" customHeight="1">
      <c r="A597" s="584">
        <v>18900353</v>
      </c>
      <c r="B597" s="485" t="s">
        <v>526</v>
      </c>
      <c r="C597" s="582">
        <v>83473.11</v>
      </c>
      <c r="D597" s="582">
        <v>82585.119999999995</v>
      </c>
      <c r="E597" s="582">
        <v>81697.13</v>
      </c>
      <c r="F597" s="582">
        <v>80809.14</v>
      </c>
      <c r="G597" s="582">
        <v>79921.149999999994</v>
      </c>
      <c r="H597" s="582">
        <v>79033.16</v>
      </c>
      <c r="I597" s="512">
        <v>78145.17</v>
      </c>
      <c r="J597" s="512">
        <v>77257.179999999993</v>
      </c>
      <c r="K597" s="488">
        <v>76369.19</v>
      </c>
      <c r="L597" s="488">
        <v>75481.2</v>
      </c>
      <c r="M597" s="488">
        <v>74593.210000000006</v>
      </c>
      <c r="N597" s="488">
        <v>73705.22</v>
      </c>
      <c r="O597" s="488">
        <v>72817.23</v>
      </c>
      <c r="P597" s="574">
        <f t="shared" si="177"/>
        <v>78145.17</v>
      </c>
      <c r="Q597" s="490"/>
      <c r="R597" s="490"/>
      <c r="S597" s="496">
        <v>12</v>
      </c>
      <c r="T597" s="565"/>
      <c r="U597" s="566"/>
      <c r="V597" s="566">
        <f>P597</f>
        <v>78145.17</v>
      </c>
      <c r="W597" s="566"/>
      <c r="X597" s="566"/>
      <c r="Y597" s="566"/>
      <c r="Z597" s="583"/>
      <c r="AA597" s="515"/>
      <c r="AB597" s="515"/>
    </row>
    <row r="598" spans="1:28" s="16" customFormat="1" ht="12" customHeight="1">
      <c r="A598" s="585">
        <v>18900373</v>
      </c>
      <c r="B598" s="491" t="s">
        <v>135</v>
      </c>
      <c r="C598" s="582">
        <v>4088193.31</v>
      </c>
      <c r="D598" s="582">
        <v>4071774.86</v>
      </c>
      <c r="E598" s="582">
        <v>4055356.41</v>
      </c>
      <c r="F598" s="582">
        <v>4038937.96</v>
      </c>
      <c r="G598" s="582">
        <v>4022519.51</v>
      </c>
      <c r="H598" s="582">
        <v>4006101.06</v>
      </c>
      <c r="I598" s="512">
        <v>3989682.61</v>
      </c>
      <c r="J598" s="512">
        <v>3973264.16</v>
      </c>
      <c r="K598" s="488">
        <v>3956845.71</v>
      </c>
      <c r="L598" s="488">
        <v>3940427.26</v>
      </c>
      <c r="M598" s="488">
        <v>3924008.81</v>
      </c>
      <c r="N598" s="488">
        <v>3907590.36</v>
      </c>
      <c r="O598" s="488">
        <v>3891171.91</v>
      </c>
      <c r="P598" s="574">
        <f t="shared" si="177"/>
        <v>3989682.61</v>
      </c>
      <c r="Q598" s="490"/>
      <c r="R598" s="490"/>
      <c r="S598" s="496" t="s">
        <v>215</v>
      </c>
      <c r="T598" s="565"/>
      <c r="U598" s="566"/>
      <c r="V598" s="566">
        <f t="shared" ref="V598:V607" si="183">P598</f>
        <v>3989682.61</v>
      </c>
      <c r="W598" s="566"/>
      <c r="X598" s="566"/>
      <c r="Y598" s="566"/>
      <c r="Z598" s="583"/>
      <c r="AA598" s="515"/>
      <c r="AB598" s="515"/>
    </row>
    <row r="599" spans="1:28" s="16" customFormat="1" ht="12" customHeight="1">
      <c r="A599" s="585">
        <v>18900383</v>
      </c>
      <c r="B599" s="491" t="s">
        <v>677</v>
      </c>
      <c r="C599" s="582">
        <v>318258.09000000003</v>
      </c>
      <c r="D599" s="582">
        <v>302345.19</v>
      </c>
      <c r="E599" s="582">
        <v>286432.28999999998</v>
      </c>
      <c r="F599" s="582">
        <v>270519.39</v>
      </c>
      <c r="G599" s="582">
        <v>254606.49</v>
      </c>
      <c r="H599" s="582">
        <v>238693.59</v>
      </c>
      <c r="I599" s="512">
        <v>222780.69</v>
      </c>
      <c r="J599" s="512">
        <v>206867.79</v>
      </c>
      <c r="K599" s="488">
        <v>190954.89</v>
      </c>
      <c r="L599" s="488">
        <v>175041.99</v>
      </c>
      <c r="M599" s="488">
        <v>159129.09</v>
      </c>
      <c r="N599" s="488">
        <v>143216.19</v>
      </c>
      <c r="O599" s="488">
        <v>127303.29</v>
      </c>
      <c r="P599" s="574">
        <f t="shared" si="177"/>
        <v>222780.68999999994</v>
      </c>
      <c r="Q599" s="490"/>
      <c r="R599" s="490"/>
      <c r="S599" s="496" t="s">
        <v>215</v>
      </c>
      <c r="T599" s="565"/>
      <c r="U599" s="566"/>
      <c r="V599" s="566">
        <f t="shared" si="183"/>
        <v>222780.68999999994</v>
      </c>
      <c r="W599" s="566"/>
      <c r="X599" s="566"/>
      <c r="Y599" s="566"/>
      <c r="Z599" s="583"/>
      <c r="AA599" s="515"/>
      <c r="AB599" s="515"/>
    </row>
    <row r="600" spans="1:28" s="16" customFormat="1" ht="12" customHeight="1">
      <c r="A600" s="585">
        <v>18900393</v>
      </c>
      <c r="B600" s="491" t="s">
        <v>1331</v>
      </c>
      <c r="C600" s="582">
        <v>14452055.529999999</v>
      </c>
      <c r="D600" s="582">
        <v>14418678.960000001</v>
      </c>
      <c r="E600" s="582">
        <v>14385302.390000001</v>
      </c>
      <c r="F600" s="582">
        <v>14351925.82</v>
      </c>
      <c r="G600" s="582">
        <v>14318549.25</v>
      </c>
      <c r="H600" s="582">
        <v>14285172.68</v>
      </c>
      <c r="I600" s="512">
        <v>14251796.109999999</v>
      </c>
      <c r="J600" s="512">
        <v>14218419.539999999</v>
      </c>
      <c r="K600" s="488">
        <v>14185042.970000001</v>
      </c>
      <c r="L600" s="488">
        <v>14151666.4</v>
      </c>
      <c r="M600" s="488">
        <v>14118289.83</v>
      </c>
      <c r="N600" s="488">
        <v>14084913.26</v>
      </c>
      <c r="O600" s="488">
        <v>14051536.689999999</v>
      </c>
      <c r="P600" s="574">
        <f t="shared" ref="P600:P626" si="184">(C600+O600+SUM(D600:N600)*2)/24</f>
        <v>14251796.109999999</v>
      </c>
      <c r="Q600" s="490"/>
      <c r="R600" s="490"/>
      <c r="S600" s="496" t="s">
        <v>215</v>
      </c>
      <c r="T600" s="565"/>
      <c r="U600" s="566"/>
      <c r="V600" s="566">
        <f t="shared" si="183"/>
        <v>14251796.109999999</v>
      </c>
      <c r="W600" s="566"/>
      <c r="X600" s="566"/>
      <c r="Y600" s="566"/>
      <c r="Z600" s="583"/>
      <c r="AA600" s="515"/>
      <c r="AB600" s="515"/>
    </row>
    <row r="601" spans="1:28" s="16" customFormat="1" ht="12" customHeight="1">
      <c r="A601" s="585">
        <v>18900403</v>
      </c>
      <c r="B601" s="491" t="s">
        <v>1587</v>
      </c>
      <c r="C601" s="582">
        <v>147704.71</v>
      </c>
      <c r="D601" s="582">
        <v>142429.54999999999</v>
      </c>
      <c r="E601" s="582">
        <v>137154.39000000001</v>
      </c>
      <c r="F601" s="582">
        <v>131879.23000000001</v>
      </c>
      <c r="G601" s="582">
        <v>126604.07</v>
      </c>
      <c r="H601" s="582">
        <v>121328.91</v>
      </c>
      <c r="I601" s="512">
        <v>116053.75</v>
      </c>
      <c r="J601" s="512">
        <v>110778.59</v>
      </c>
      <c r="K601" s="488">
        <v>105503.43</v>
      </c>
      <c r="L601" s="488">
        <v>100228.27</v>
      </c>
      <c r="M601" s="488">
        <v>94953.11</v>
      </c>
      <c r="N601" s="488">
        <v>89677.95</v>
      </c>
      <c r="O601" s="488">
        <v>84402.79</v>
      </c>
      <c r="P601" s="574">
        <f t="shared" si="184"/>
        <v>116053.75</v>
      </c>
      <c r="Q601" s="490"/>
      <c r="R601" s="490"/>
      <c r="S601" s="496" t="s">
        <v>215</v>
      </c>
      <c r="T601" s="565"/>
      <c r="U601" s="566"/>
      <c r="V601" s="566">
        <f t="shared" si="183"/>
        <v>116053.75</v>
      </c>
      <c r="W601" s="566"/>
      <c r="X601" s="566"/>
      <c r="Y601" s="566"/>
      <c r="Z601" s="583"/>
      <c r="AA601" s="515"/>
      <c r="AB601" s="515"/>
    </row>
    <row r="602" spans="1:28" s="16" customFormat="1" ht="12" customHeight="1">
      <c r="A602" s="585">
        <v>18900413</v>
      </c>
      <c r="B602" s="491" t="s">
        <v>1591</v>
      </c>
      <c r="C602" s="582">
        <v>194015.84</v>
      </c>
      <c r="D602" s="582">
        <v>187086.7</v>
      </c>
      <c r="E602" s="582">
        <v>180157.56</v>
      </c>
      <c r="F602" s="582">
        <v>173228.42</v>
      </c>
      <c r="G602" s="582">
        <v>166299.28</v>
      </c>
      <c r="H602" s="582">
        <v>159370.14000000001</v>
      </c>
      <c r="I602" s="512">
        <v>152441</v>
      </c>
      <c r="J602" s="512">
        <v>145511.85999999999</v>
      </c>
      <c r="K602" s="488">
        <v>138582.72</v>
      </c>
      <c r="L602" s="488">
        <v>131653.57999999999</v>
      </c>
      <c r="M602" s="488">
        <v>124724.44</v>
      </c>
      <c r="N602" s="488">
        <v>117795.3</v>
      </c>
      <c r="O602" s="488">
        <v>110866.16</v>
      </c>
      <c r="P602" s="574">
        <f t="shared" si="184"/>
        <v>152441</v>
      </c>
      <c r="Q602" s="490"/>
      <c r="R602" s="490"/>
      <c r="S602" s="496" t="s">
        <v>215</v>
      </c>
      <c r="T602" s="565"/>
      <c r="U602" s="566"/>
      <c r="V602" s="566">
        <f t="shared" si="183"/>
        <v>152441</v>
      </c>
      <c r="W602" s="566"/>
      <c r="X602" s="566"/>
      <c r="Y602" s="566"/>
      <c r="Z602" s="583"/>
      <c r="AA602" s="515"/>
      <c r="AB602" s="515"/>
    </row>
    <row r="603" spans="1:28" s="16" customFormat="1" ht="12" customHeight="1">
      <c r="A603" s="585">
        <v>18900423</v>
      </c>
      <c r="B603" s="491" t="s">
        <v>1588</v>
      </c>
      <c r="C603" s="582">
        <v>773338.05</v>
      </c>
      <c r="D603" s="582">
        <v>745718.83</v>
      </c>
      <c r="E603" s="582">
        <v>718099.61</v>
      </c>
      <c r="F603" s="582">
        <v>690480.39</v>
      </c>
      <c r="G603" s="582">
        <v>662861.17000000004</v>
      </c>
      <c r="H603" s="582">
        <v>635241.94999999995</v>
      </c>
      <c r="I603" s="512">
        <v>607622.73</v>
      </c>
      <c r="J603" s="512">
        <v>580003.51</v>
      </c>
      <c r="K603" s="488">
        <v>552384.29</v>
      </c>
      <c r="L603" s="488">
        <v>524765.06999999995</v>
      </c>
      <c r="M603" s="488">
        <v>497145.85</v>
      </c>
      <c r="N603" s="488">
        <v>469526.63</v>
      </c>
      <c r="O603" s="488">
        <v>441907.41</v>
      </c>
      <c r="P603" s="574">
        <f t="shared" si="184"/>
        <v>607622.73</v>
      </c>
      <c r="Q603" s="490"/>
      <c r="R603" s="490"/>
      <c r="S603" s="496" t="s">
        <v>215</v>
      </c>
      <c r="T603" s="565"/>
      <c r="U603" s="566"/>
      <c r="V603" s="566">
        <f t="shared" si="183"/>
        <v>607622.73</v>
      </c>
      <c r="W603" s="566"/>
      <c r="X603" s="566"/>
      <c r="Y603" s="566"/>
      <c r="Z603" s="583"/>
      <c r="AA603" s="515"/>
      <c r="AB603" s="515"/>
    </row>
    <row r="604" spans="1:28" s="16" customFormat="1" ht="12" customHeight="1">
      <c r="A604" s="585">
        <v>18900433</v>
      </c>
      <c r="B604" s="491" t="s">
        <v>1677</v>
      </c>
      <c r="C604" s="582">
        <v>4611568.6900000004</v>
      </c>
      <c r="D604" s="582">
        <v>4586641.3</v>
      </c>
      <c r="E604" s="582">
        <v>4561713.91</v>
      </c>
      <c r="F604" s="582">
        <v>4536786.5199999996</v>
      </c>
      <c r="G604" s="582">
        <v>4511859.13</v>
      </c>
      <c r="H604" s="582">
        <v>4486931.74</v>
      </c>
      <c r="I604" s="512">
        <v>4462004.3499999996</v>
      </c>
      <c r="J604" s="512">
        <v>4437076.96</v>
      </c>
      <c r="K604" s="488">
        <v>4412149.57</v>
      </c>
      <c r="L604" s="488">
        <v>4387222.18</v>
      </c>
      <c r="M604" s="488">
        <v>4362294.79</v>
      </c>
      <c r="N604" s="488">
        <v>4337367.4000000004</v>
      </c>
      <c r="O604" s="488">
        <v>4312440.01</v>
      </c>
      <c r="P604" s="574">
        <f t="shared" si="184"/>
        <v>4462004.3500000006</v>
      </c>
      <c r="Q604" s="490"/>
      <c r="R604" s="490"/>
      <c r="S604" s="496" t="s">
        <v>215</v>
      </c>
      <c r="T604" s="565"/>
      <c r="U604" s="566"/>
      <c r="V604" s="566">
        <f t="shared" si="183"/>
        <v>4462004.3500000006</v>
      </c>
      <c r="W604" s="566"/>
      <c r="X604" s="566"/>
      <c r="Y604" s="566"/>
      <c r="Z604" s="583"/>
      <c r="AA604" s="515"/>
      <c r="AB604" s="515"/>
    </row>
    <row r="605" spans="1:28" s="16" customFormat="1" ht="12" customHeight="1">
      <c r="A605" s="585">
        <v>18900443</v>
      </c>
      <c r="B605" s="491" t="s">
        <v>1857</v>
      </c>
      <c r="C605" s="582">
        <v>98259.17</v>
      </c>
      <c r="D605" s="582">
        <v>95974.07</v>
      </c>
      <c r="E605" s="582">
        <v>93688.97</v>
      </c>
      <c r="F605" s="582">
        <v>91403.87</v>
      </c>
      <c r="G605" s="582">
        <v>89118.77</v>
      </c>
      <c r="H605" s="582">
        <v>86833.67</v>
      </c>
      <c r="I605" s="512">
        <v>84548.57</v>
      </c>
      <c r="J605" s="512">
        <v>82263.47</v>
      </c>
      <c r="K605" s="488">
        <v>79978.37</v>
      </c>
      <c r="L605" s="488">
        <v>77693.27</v>
      </c>
      <c r="M605" s="488">
        <v>75408.17</v>
      </c>
      <c r="N605" s="488">
        <v>73123.070000000007</v>
      </c>
      <c r="O605" s="488">
        <v>70837.97</v>
      </c>
      <c r="P605" s="574">
        <f t="shared" si="184"/>
        <v>84548.57</v>
      </c>
      <c r="Q605" s="490"/>
      <c r="R605" s="490"/>
      <c r="S605" s="496" t="s">
        <v>215</v>
      </c>
      <c r="T605" s="565"/>
      <c r="U605" s="566"/>
      <c r="V605" s="566">
        <f t="shared" si="183"/>
        <v>84548.57</v>
      </c>
      <c r="W605" s="566"/>
      <c r="X605" s="566"/>
      <c r="Y605" s="566"/>
      <c r="Z605" s="583"/>
      <c r="AA605" s="515"/>
      <c r="AB605" s="515"/>
    </row>
    <row r="606" spans="1:28" s="16" customFormat="1" ht="12" customHeight="1">
      <c r="A606" s="585">
        <v>18900451</v>
      </c>
      <c r="B606" s="491" t="s">
        <v>1907</v>
      </c>
      <c r="C606" s="582">
        <v>33324.129999999997</v>
      </c>
      <c r="D606" s="582">
        <v>32549.15</v>
      </c>
      <c r="E606" s="582">
        <v>31774.17</v>
      </c>
      <c r="F606" s="582">
        <v>30999.19</v>
      </c>
      <c r="G606" s="582">
        <v>30224.21</v>
      </c>
      <c r="H606" s="582">
        <v>29449.23</v>
      </c>
      <c r="I606" s="512">
        <v>28674.25</v>
      </c>
      <c r="J606" s="512">
        <v>27899.27</v>
      </c>
      <c r="K606" s="488">
        <v>27124.29</v>
      </c>
      <c r="L606" s="488">
        <v>26349.31</v>
      </c>
      <c r="M606" s="488">
        <v>25574.33</v>
      </c>
      <c r="N606" s="488">
        <v>24799.35</v>
      </c>
      <c r="O606" s="488">
        <v>24024.37</v>
      </c>
      <c r="P606" s="574">
        <f t="shared" si="184"/>
        <v>28674.25</v>
      </c>
      <c r="Q606" s="490"/>
      <c r="R606" s="490"/>
      <c r="S606" s="496" t="s">
        <v>215</v>
      </c>
      <c r="T606" s="565"/>
      <c r="U606" s="566"/>
      <c r="V606" s="566">
        <f t="shared" si="183"/>
        <v>28674.25</v>
      </c>
      <c r="W606" s="566"/>
      <c r="X606" s="566"/>
      <c r="Y606" s="566"/>
      <c r="Z606" s="583"/>
      <c r="AA606" s="515"/>
      <c r="AB606" s="515"/>
    </row>
    <row r="607" spans="1:28" s="16" customFormat="1" ht="12" customHeight="1">
      <c r="A607" s="585">
        <v>18900452</v>
      </c>
      <c r="B607" s="491" t="s">
        <v>1908</v>
      </c>
      <c r="C607" s="582">
        <v>20424.439999999999</v>
      </c>
      <c r="D607" s="582">
        <v>19949.45</v>
      </c>
      <c r="E607" s="582">
        <v>19474.46</v>
      </c>
      <c r="F607" s="582">
        <v>18999.47</v>
      </c>
      <c r="G607" s="582">
        <v>18524.48</v>
      </c>
      <c r="H607" s="582">
        <v>18049.490000000002</v>
      </c>
      <c r="I607" s="512">
        <v>17574.5</v>
      </c>
      <c r="J607" s="512">
        <v>17099.509999999998</v>
      </c>
      <c r="K607" s="488">
        <v>16624.52</v>
      </c>
      <c r="L607" s="488">
        <v>16149.53</v>
      </c>
      <c r="M607" s="488">
        <v>15674.54</v>
      </c>
      <c r="N607" s="488">
        <v>15199.55</v>
      </c>
      <c r="O607" s="488">
        <v>14724.56</v>
      </c>
      <c r="P607" s="574">
        <f t="shared" si="184"/>
        <v>17574.5</v>
      </c>
      <c r="Q607" s="490"/>
      <c r="R607" s="490"/>
      <c r="S607" s="496" t="s">
        <v>215</v>
      </c>
      <c r="T607" s="565"/>
      <c r="U607" s="566"/>
      <c r="V607" s="566">
        <f t="shared" si="183"/>
        <v>17574.5</v>
      </c>
      <c r="W607" s="566"/>
      <c r="X607" s="566"/>
      <c r="Y607" s="566"/>
      <c r="Z607" s="583"/>
      <c r="AA607" s="515"/>
      <c r="AB607" s="515"/>
    </row>
    <row r="608" spans="1:28" s="16" customFormat="1" ht="12" customHeight="1">
      <c r="A608" s="585">
        <v>18900533</v>
      </c>
      <c r="B608" s="491" t="s">
        <v>1678</v>
      </c>
      <c r="C608" s="582">
        <v>779363.99</v>
      </c>
      <c r="D608" s="582">
        <v>775151.22</v>
      </c>
      <c r="E608" s="582">
        <v>770938.45</v>
      </c>
      <c r="F608" s="582">
        <v>766725.68</v>
      </c>
      <c r="G608" s="582">
        <v>762512.91</v>
      </c>
      <c r="H608" s="582">
        <v>758300.14</v>
      </c>
      <c r="I608" s="512">
        <v>754087.37</v>
      </c>
      <c r="J608" s="512">
        <v>749874.6</v>
      </c>
      <c r="K608" s="488">
        <v>745661.83</v>
      </c>
      <c r="L608" s="488">
        <v>741449.06</v>
      </c>
      <c r="M608" s="488">
        <v>737236.29</v>
      </c>
      <c r="N608" s="488">
        <v>733023.52</v>
      </c>
      <c r="O608" s="488">
        <v>728810.75</v>
      </c>
      <c r="P608" s="574">
        <f t="shared" si="184"/>
        <v>754087.37</v>
      </c>
      <c r="Q608" s="490"/>
      <c r="R608" s="490"/>
      <c r="S608" s="496" t="s">
        <v>215</v>
      </c>
      <c r="T608" s="565"/>
      <c r="U608" s="566"/>
      <c r="V608" s="566">
        <f>P608</f>
        <v>754087.37</v>
      </c>
      <c r="W608" s="566"/>
      <c r="X608" s="566"/>
      <c r="Y608" s="566"/>
      <c r="Z608" s="583"/>
      <c r="AA608" s="515"/>
      <c r="AB608" s="515"/>
    </row>
    <row r="609" spans="1:28" s="16" customFormat="1" ht="12" customHeight="1">
      <c r="A609" s="584">
        <v>19000003</v>
      </c>
      <c r="B609" s="485" t="s">
        <v>45</v>
      </c>
      <c r="C609" s="582">
        <v>3140859.39</v>
      </c>
      <c r="D609" s="582">
        <v>3092763.35</v>
      </c>
      <c r="E609" s="582">
        <v>3019854.39</v>
      </c>
      <c r="F609" s="582">
        <v>3077344.57</v>
      </c>
      <c r="G609" s="582">
        <v>3026305.31</v>
      </c>
      <c r="H609" s="582">
        <v>2979586.36</v>
      </c>
      <c r="I609" s="512">
        <v>3045453.46</v>
      </c>
      <c r="J609" s="512">
        <v>3009447.99</v>
      </c>
      <c r="K609" s="488">
        <v>2956824.02</v>
      </c>
      <c r="L609" s="488">
        <v>2954949.76</v>
      </c>
      <c r="M609" s="488">
        <v>2915672.56</v>
      </c>
      <c r="N609" s="488">
        <v>2873474.86</v>
      </c>
      <c r="O609" s="488">
        <v>2891189.3</v>
      </c>
      <c r="P609" s="574">
        <f t="shared" si="184"/>
        <v>2997308.4145833333</v>
      </c>
      <c r="Q609" s="490"/>
      <c r="R609" s="490"/>
      <c r="S609" s="496"/>
      <c r="T609" s="565">
        <f>P609</f>
        <v>2997308.4145833333</v>
      </c>
      <c r="U609" s="566"/>
      <c r="V609" s="566"/>
      <c r="W609" s="566"/>
      <c r="X609" s="566"/>
      <c r="Y609" s="566"/>
      <c r="Z609" s="583"/>
      <c r="AA609" s="515"/>
      <c r="AB609" s="515"/>
    </row>
    <row r="610" spans="1:28" s="16" customFormat="1" ht="12" customHeight="1">
      <c r="A610" s="584">
        <v>19000013</v>
      </c>
      <c r="B610" s="485" t="s">
        <v>382</v>
      </c>
      <c r="C610" s="582">
        <v>2911169.58</v>
      </c>
      <c r="D610" s="582">
        <v>2920272.89</v>
      </c>
      <c r="E610" s="582">
        <v>2903458.35</v>
      </c>
      <c r="F610" s="582">
        <v>2886829.77</v>
      </c>
      <c r="G610" s="582">
        <v>2874276.17</v>
      </c>
      <c r="H610" s="582">
        <v>2843532.61</v>
      </c>
      <c r="I610" s="512">
        <v>2797911.97</v>
      </c>
      <c r="J610" s="512">
        <v>2786061.86</v>
      </c>
      <c r="K610" s="488">
        <v>2761463.64</v>
      </c>
      <c r="L610" s="488">
        <v>2722738.83</v>
      </c>
      <c r="M610" s="488">
        <v>2683854.36</v>
      </c>
      <c r="N610" s="488">
        <v>2645561.7200000002</v>
      </c>
      <c r="O610" s="488">
        <v>2795919.66</v>
      </c>
      <c r="P610" s="574">
        <f t="shared" si="184"/>
        <v>2806625.5658333325</v>
      </c>
      <c r="Q610" s="490"/>
      <c r="R610" s="490"/>
      <c r="S610" s="496" t="s">
        <v>1016</v>
      </c>
      <c r="T610" s="565"/>
      <c r="U610" s="566"/>
      <c r="V610" s="566"/>
      <c r="W610" s="566">
        <f>P610</f>
        <v>2806625.5658333325</v>
      </c>
      <c r="X610" s="566"/>
      <c r="Y610" s="566"/>
      <c r="Z610" s="583">
        <f>W610</f>
        <v>2806625.5658333325</v>
      </c>
      <c r="AA610" s="515"/>
      <c r="AB610" s="515"/>
    </row>
    <row r="611" spans="1:28" s="16" customFormat="1" ht="12" customHeight="1">
      <c r="A611" s="584">
        <v>19000032</v>
      </c>
      <c r="B611" s="485" t="s">
        <v>979</v>
      </c>
      <c r="C611" s="582">
        <v>18299545.449999999</v>
      </c>
      <c r="D611" s="582">
        <v>20388986.109999999</v>
      </c>
      <c r="E611" s="582">
        <v>20505364.32</v>
      </c>
      <c r="F611" s="582">
        <v>17488402.68</v>
      </c>
      <c r="G611" s="582">
        <v>16949105.440000001</v>
      </c>
      <c r="H611" s="582">
        <v>21129035.879999999</v>
      </c>
      <c r="I611" s="512">
        <v>15485616.99</v>
      </c>
      <c r="J611" s="512">
        <v>12135484.83</v>
      </c>
      <c r="K611" s="488">
        <v>10223802.039999999</v>
      </c>
      <c r="L611" s="488">
        <v>7078029.9100000001</v>
      </c>
      <c r="M611" s="488">
        <v>6632558.2400000002</v>
      </c>
      <c r="N611" s="488">
        <v>6501168.3700000001</v>
      </c>
      <c r="O611" s="488">
        <v>6344458.8700000001</v>
      </c>
      <c r="P611" s="574">
        <f t="shared" si="184"/>
        <v>13903296.414166667</v>
      </c>
      <c r="Q611" s="490"/>
      <c r="R611" s="490"/>
      <c r="S611" s="496" t="s">
        <v>1016</v>
      </c>
      <c r="T611" s="565"/>
      <c r="U611" s="566"/>
      <c r="V611" s="566"/>
      <c r="W611" s="566">
        <f>P611</f>
        <v>13903296.414166667</v>
      </c>
      <c r="X611" s="566"/>
      <c r="Y611" s="566"/>
      <c r="Z611" s="583">
        <f>W611</f>
        <v>13903296.414166667</v>
      </c>
      <c r="AA611" s="515"/>
      <c r="AB611" s="515"/>
    </row>
    <row r="612" spans="1:28" s="16" customFormat="1" ht="12" customHeight="1">
      <c r="A612" s="584">
        <v>19000042</v>
      </c>
      <c r="B612" s="485" t="s">
        <v>995</v>
      </c>
      <c r="C612" s="582">
        <v>6049371.71</v>
      </c>
      <c r="D612" s="582">
        <v>6590364.71</v>
      </c>
      <c r="E612" s="582">
        <v>6514099.7800000003</v>
      </c>
      <c r="F612" s="582">
        <v>5993152.2800000003</v>
      </c>
      <c r="G612" s="582">
        <v>5627363.6600000001</v>
      </c>
      <c r="H612" s="582">
        <v>6011937.8899999997</v>
      </c>
      <c r="I612" s="512">
        <v>3933563.07</v>
      </c>
      <c r="J612" s="512">
        <v>3214888.79</v>
      </c>
      <c r="K612" s="488">
        <v>2864001.71</v>
      </c>
      <c r="L612" s="488">
        <v>2484081.23</v>
      </c>
      <c r="M612" s="488">
        <v>2161763.08</v>
      </c>
      <c r="N612" s="488">
        <v>2330455.12</v>
      </c>
      <c r="O612" s="488">
        <v>2570283.5</v>
      </c>
      <c r="P612" s="574">
        <f t="shared" si="184"/>
        <v>4336291.5770833334</v>
      </c>
      <c r="Q612" s="490"/>
      <c r="R612" s="490"/>
      <c r="S612" s="496" t="s">
        <v>1016</v>
      </c>
      <c r="T612" s="565"/>
      <c r="U612" s="566"/>
      <c r="V612" s="566"/>
      <c r="W612" s="566">
        <f>P612</f>
        <v>4336291.5770833334</v>
      </c>
      <c r="X612" s="566"/>
      <c r="Y612" s="566"/>
      <c r="Z612" s="583">
        <f>W612</f>
        <v>4336291.5770833334</v>
      </c>
      <c r="AA612" s="515"/>
      <c r="AB612" s="515"/>
    </row>
    <row r="613" spans="1:28" s="16" customFormat="1" ht="12" customHeight="1">
      <c r="A613" s="584">
        <v>19000043</v>
      </c>
      <c r="B613" s="485" t="s">
        <v>3</v>
      </c>
      <c r="C613" s="582">
        <v>8101749.6399999997</v>
      </c>
      <c r="D613" s="582">
        <v>8067420.2400000002</v>
      </c>
      <c r="E613" s="582">
        <v>8033090.8399999999</v>
      </c>
      <c r="F613" s="582">
        <v>7998761.4400000004</v>
      </c>
      <c r="G613" s="582">
        <v>7964432.04</v>
      </c>
      <c r="H613" s="582">
        <v>7930102.6399999997</v>
      </c>
      <c r="I613" s="512">
        <v>7895773.2400000002</v>
      </c>
      <c r="J613" s="512">
        <v>7861443.8399999999</v>
      </c>
      <c r="K613" s="488">
        <v>7827114.4400000004</v>
      </c>
      <c r="L613" s="488">
        <v>7792785.04</v>
      </c>
      <c r="M613" s="488">
        <v>7758455.6399999997</v>
      </c>
      <c r="N613" s="488">
        <v>7724126.2400000002</v>
      </c>
      <c r="O613" s="488">
        <v>7689796.8399999999</v>
      </c>
      <c r="P613" s="574">
        <f t="shared" si="184"/>
        <v>7895773.2399999993</v>
      </c>
      <c r="Q613" s="490"/>
      <c r="R613" s="490"/>
      <c r="S613" s="496" t="s">
        <v>1048</v>
      </c>
      <c r="T613" s="565"/>
      <c r="U613" s="566"/>
      <c r="V613" s="566">
        <f>P613</f>
        <v>7895773.2399999993</v>
      </c>
      <c r="W613" s="566"/>
      <c r="X613" s="566"/>
      <c r="Y613" s="566"/>
      <c r="Z613" s="583"/>
      <c r="AA613" s="515"/>
      <c r="AB613" s="515"/>
    </row>
    <row r="614" spans="1:28" s="16" customFormat="1" ht="12" customHeight="1">
      <c r="A614" s="584">
        <v>19000081</v>
      </c>
      <c r="B614" s="485" t="s">
        <v>942</v>
      </c>
      <c r="C614" s="582">
        <v>26177575.629999999</v>
      </c>
      <c r="D614" s="582">
        <v>28551487.920000002</v>
      </c>
      <c r="E614" s="582">
        <v>31036938.050000001</v>
      </c>
      <c r="F614" s="582">
        <v>28508707.25</v>
      </c>
      <c r="G614" s="582">
        <v>30387474.449999999</v>
      </c>
      <c r="H614" s="582">
        <v>41846256.75</v>
      </c>
      <c r="I614" s="512">
        <v>32544940.219999999</v>
      </c>
      <c r="J614" s="512">
        <v>23647306.02</v>
      </c>
      <c r="K614" s="488">
        <v>20972859.370000001</v>
      </c>
      <c r="L614" s="488">
        <v>15404467.880000001</v>
      </c>
      <c r="M614" s="488">
        <v>13537894.99</v>
      </c>
      <c r="N614" s="488">
        <v>12557351.4</v>
      </c>
      <c r="O614" s="488">
        <v>11143717.800000001</v>
      </c>
      <c r="P614" s="574">
        <f t="shared" si="184"/>
        <v>24804694.251249999</v>
      </c>
      <c r="Q614" s="490"/>
      <c r="R614" s="490"/>
      <c r="S614" s="496" t="s">
        <v>1016</v>
      </c>
      <c r="T614" s="565"/>
      <c r="U614" s="566"/>
      <c r="V614" s="566"/>
      <c r="W614" s="566">
        <f>P614</f>
        <v>24804694.251249999</v>
      </c>
      <c r="X614" s="566"/>
      <c r="Y614" s="566"/>
      <c r="Z614" s="583">
        <f>W614</f>
        <v>24804694.251249999</v>
      </c>
      <c r="AA614" s="515"/>
      <c r="AB614" s="515"/>
    </row>
    <row r="615" spans="1:28" s="16" customFormat="1" ht="12" customHeight="1">
      <c r="A615" s="584">
        <v>19000091</v>
      </c>
      <c r="B615" s="485" t="s">
        <v>341</v>
      </c>
      <c r="C615" s="582">
        <v>12837761.390000001</v>
      </c>
      <c r="D615" s="582">
        <v>11646780.6</v>
      </c>
      <c r="E615" s="582">
        <v>11969208.49</v>
      </c>
      <c r="F615" s="582">
        <v>10728328.199999999</v>
      </c>
      <c r="G615" s="582">
        <v>9797008.0800000001</v>
      </c>
      <c r="H615" s="582">
        <v>10889691.23</v>
      </c>
      <c r="I615" s="512">
        <v>6644351.9900000002</v>
      </c>
      <c r="J615" s="512">
        <v>4896414.92</v>
      </c>
      <c r="K615" s="488">
        <v>4549017.51</v>
      </c>
      <c r="L615" s="488">
        <v>4466568.24</v>
      </c>
      <c r="M615" s="488">
        <v>3909905.97</v>
      </c>
      <c r="N615" s="488">
        <v>4102882.74</v>
      </c>
      <c r="O615" s="488">
        <v>4575808.84</v>
      </c>
      <c r="P615" s="574">
        <f t="shared" si="184"/>
        <v>7692245.2570833312</v>
      </c>
      <c r="Q615" s="490"/>
      <c r="R615" s="490"/>
      <c r="S615" s="496" t="s">
        <v>1016</v>
      </c>
      <c r="T615" s="565"/>
      <c r="U615" s="566"/>
      <c r="V615" s="566"/>
      <c r="W615" s="566">
        <f>P615</f>
        <v>7692245.2570833312</v>
      </c>
      <c r="X615" s="566"/>
      <c r="Y615" s="566"/>
      <c r="Z615" s="583">
        <f>W615</f>
        <v>7692245.2570833312</v>
      </c>
      <c r="AA615" s="515"/>
      <c r="AB615" s="515"/>
    </row>
    <row r="616" spans="1:28" s="16" customFormat="1" ht="12" customHeight="1">
      <c r="A616" s="584">
        <v>19000093</v>
      </c>
      <c r="B616" s="485" t="s">
        <v>2050</v>
      </c>
      <c r="C616" s="582">
        <v>4623721.51</v>
      </c>
      <c r="D616" s="582">
        <v>4666853.4400000004</v>
      </c>
      <c r="E616" s="582">
        <v>4719955.21</v>
      </c>
      <c r="F616" s="582">
        <v>4471223.37</v>
      </c>
      <c r="G616" s="582">
        <v>4777147.99</v>
      </c>
      <c r="H616" s="582">
        <v>4977426.09</v>
      </c>
      <c r="I616" s="512">
        <v>5190307.91</v>
      </c>
      <c r="J616" s="512">
        <v>5146081.46</v>
      </c>
      <c r="K616" s="488">
        <v>5250116.87</v>
      </c>
      <c r="L616" s="488">
        <v>5181895.82</v>
      </c>
      <c r="M616" s="488">
        <v>4956209.66</v>
      </c>
      <c r="N616" s="488">
        <v>4978072.24</v>
      </c>
      <c r="O616" s="488">
        <v>4874667.9400000004</v>
      </c>
      <c r="P616" s="574">
        <f t="shared" si="184"/>
        <v>4922040.3987499997</v>
      </c>
      <c r="Q616" s="490"/>
      <c r="R616" s="490"/>
      <c r="S616" s="496"/>
      <c r="T616" s="565">
        <f>P616</f>
        <v>4922040.3987499997</v>
      </c>
      <c r="U616" s="566"/>
      <c r="V616" s="566"/>
      <c r="W616" s="566"/>
      <c r="X616" s="566"/>
      <c r="Y616" s="566"/>
      <c r="Z616" s="583"/>
      <c r="AA616" s="515"/>
      <c r="AB616" s="515"/>
    </row>
    <row r="617" spans="1:28" s="16" customFormat="1" ht="12" customHeight="1">
      <c r="A617" s="584">
        <v>19000103</v>
      </c>
      <c r="B617" s="485" t="s">
        <v>1402</v>
      </c>
      <c r="C617" s="582">
        <v>1117918.3700000001</v>
      </c>
      <c r="D617" s="582">
        <v>1242205.42</v>
      </c>
      <c r="E617" s="582">
        <v>1280529.28</v>
      </c>
      <c r="F617" s="582">
        <v>1154563.8999999999</v>
      </c>
      <c r="G617" s="582">
        <v>1524242.05</v>
      </c>
      <c r="H617" s="582">
        <v>1520700.46</v>
      </c>
      <c r="I617" s="512">
        <v>872450.95</v>
      </c>
      <c r="J617" s="512">
        <v>847687.98</v>
      </c>
      <c r="K617" s="488">
        <v>872450.95</v>
      </c>
      <c r="L617" s="488">
        <v>888275.15</v>
      </c>
      <c r="M617" s="488">
        <v>940380.71</v>
      </c>
      <c r="N617" s="488">
        <v>829008.13</v>
      </c>
      <c r="O617" s="488">
        <v>949273.5</v>
      </c>
      <c r="P617" s="574">
        <f t="shared" si="184"/>
        <v>1083840.9095833336</v>
      </c>
      <c r="Q617" s="490"/>
      <c r="R617" s="490"/>
      <c r="S617" s="496"/>
      <c r="T617" s="565">
        <f t="shared" ref="T617:T618" si="185">P617</f>
        <v>1083840.9095833336</v>
      </c>
      <c r="U617" s="566"/>
      <c r="V617" s="566"/>
      <c r="W617" s="566"/>
      <c r="X617" s="566"/>
      <c r="Y617" s="566"/>
      <c r="Z617" s="583"/>
      <c r="AA617" s="515"/>
      <c r="AB617" s="515"/>
    </row>
    <row r="618" spans="1:28" s="16" customFormat="1" ht="12" customHeight="1">
      <c r="A618" s="584">
        <v>19000111</v>
      </c>
      <c r="B618" s="485" t="s">
        <v>2051</v>
      </c>
      <c r="C618" s="582">
        <v>1120183.3799999999</v>
      </c>
      <c r="D618" s="582">
        <v>1089037.58</v>
      </c>
      <c r="E618" s="582">
        <v>1104925.98</v>
      </c>
      <c r="F618" s="582">
        <v>1100533.3999999999</v>
      </c>
      <c r="G618" s="582">
        <v>1105399.02</v>
      </c>
      <c r="H618" s="582">
        <v>1091678.8899999999</v>
      </c>
      <c r="I618" s="512">
        <v>1077085.08</v>
      </c>
      <c r="J618" s="512">
        <v>1085173.6000000001</v>
      </c>
      <c r="K618" s="488">
        <v>1077418.1299999999</v>
      </c>
      <c r="L618" s="488">
        <v>1062824.33</v>
      </c>
      <c r="M618" s="488">
        <v>1048230.52</v>
      </c>
      <c r="N618" s="488">
        <v>1035431.42</v>
      </c>
      <c r="O618" s="488">
        <v>1020837.62</v>
      </c>
      <c r="P618" s="574">
        <f t="shared" si="184"/>
        <v>1079020.7041666666</v>
      </c>
      <c r="Q618" s="490"/>
      <c r="R618" s="490"/>
      <c r="S618" s="496"/>
      <c r="T618" s="565">
        <f t="shared" si="185"/>
        <v>1079020.7041666666</v>
      </c>
      <c r="U618" s="566"/>
      <c r="V618" s="566"/>
      <c r="W618" s="566"/>
      <c r="X618" s="566"/>
      <c r="Y618" s="566"/>
      <c r="Z618" s="583"/>
      <c r="AA618" s="515"/>
      <c r="AB618" s="515"/>
    </row>
    <row r="619" spans="1:28" s="16" customFormat="1" ht="12" customHeight="1">
      <c r="A619" s="584">
        <v>19000112</v>
      </c>
      <c r="B619" s="485" t="s">
        <v>1092</v>
      </c>
      <c r="C619" s="582">
        <v>37783.699999999997</v>
      </c>
      <c r="D619" s="582">
        <v>36734.160000000003</v>
      </c>
      <c r="E619" s="582">
        <v>35684.61</v>
      </c>
      <c r="F619" s="582">
        <v>34635.07</v>
      </c>
      <c r="G619" s="582">
        <v>33585.519999999997</v>
      </c>
      <c r="H619" s="582">
        <v>32535.98</v>
      </c>
      <c r="I619" s="512">
        <v>31486.43</v>
      </c>
      <c r="J619" s="512">
        <v>30436.89</v>
      </c>
      <c r="K619" s="488">
        <v>29387.34</v>
      </c>
      <c r="L619" s="488">
        <v>28337.8</v>
      </c>
      <c r="M619" s="488">
        <v>27288.25</v>
      </c>
      <c r="N619" s="488">
        <v>26238.71</v>
      </c>
      <c r="O619" s="488">
        <v>25189.16</v>
      </c>
      <c r="P619" s="574">
        <f t="shared" si="184"/>
        <v>31486.432499999999</v>
      </c>
      <c r="Q619" s="490"/>
      <c r="R619" s="490" t="s">
        <v>1077</v>
      </c>
      <c r="S619" s="496" t="s">
        <v>700</v>
      </c>
      <c r="T619" s="565"/>
      <c r="U619" s="566"/>
      <c r="V619" s="566"/>
      <c r="W619" s="566">
        <f>P619</f>
        <v>31486.432499999999</v>
      </c>
      <c r="X619" s="566"/>
      <c r="Y619" s="566">
        <f>W619</f>
        <v>31486.432499999999</v>
      </c>
      <c r="Z619" s="583"/>
      <c r="AA619" s="515"/>
      <c r="AB619" s="515"/>
    </row>
    <row r="620" spans="1:28" s="16" customFormat="1" ht="12" customHeight="1">
      <c r="A620" s="584">
        <v>19000122</v>
      </c>
      <c r="B620" s="485" t="s">
        <v>1200</v>
      </c>
      <c r="C620" s="582">
        <v>-95579.13</v>
      </c>
      <c r="D620" s="582">
        <v>-96902.43</v>
      </c>
      <c r="E620" s="582">
        <v>-98225.72</v>
      </c>
      <c r="F620" s="582">
        <v>-93652.09</v>
      </c>
      <c r="G620" s="582">
        <v>-94975.39</v>
      </c>
      <c r="H620" s="582">
        <v>-96298.69</v>
      </c>
      <c r="I620" s="512">
        <v>-97621.98</v>
      </c>
      <c r="J620" s="512">
        <v>-98945.279999999999</v>
      </c>
      <c r="K620" s="488">
        <v>-100268.57</v>
      </c>
      <c r="L620" s="488">
        <v>-101591.87</v>
      </c>
      <c r="M620" s="488">
        <v>-102915.17</v>
      </c>
      <c r="N620" s="488">
        <v>-100949.01</v>
      </c>
      <c r="O620" s="488">
        <v>-102272.31</v>
      </c>
      <c r="P620" s="574">
        <f t="shared" si="184"/>
        <v>-98439.326666666675</v>
      </c>
      <c r="Q620" s="490"/>
      <c r="R620" s="490"/>
      <c r="S620" s="496"/>
      <c r="T620" s="565">
        <f>P620</f>
        <v>-98439.326666666675</v>
      </c>
      <c r="U620" s="566"/>
      <c r="V620" s="566"/>
      <c r="W620" s="566"/>
      <c r="X620" s="566"/>
      <c r="Y620" s="566"/>
      <c r="Z620" s="583"/>
      <c r="AA620" s="515"/>
      <c r="AB620" s="515"/>
    </row>
    <row r="621" spans="1:28" s="16" customFormat="1" ht="12" customHeight="1">
      <c r="A621" s="584">
        <v>19000133</v>
      </c>
      <c r="B621" s="485" t="s">
        <v>2052</v>
      </c>
      <c r="C621" s="582">
        <v>13718637.85</v>
      </c>
      <c r="D621" s="582">
        <v>13826956.57</v>
      </c>
      <c r="E621" s="582">
        <v>13934006.82</v>
      </c>
      <c r="F621" s="582">
        <v>14052102.789999999</v>
      </c>
      <c r="G621" s="582">
        <v>14121459.35</v>
      </c>
      <c r="H621" s="582">
        <v>14204588.17</v>
      </c>
      <c r="I621" s="512">
        <v>14079961.390000001</v>
      </c>
      <c r="J621" s="512">
        <v>13978173</v>
      </c>
      <c r="K621" s="488">
        <v>14061092.529999999</v>
      </c>
      <c r="L621" s="488">
        <v>14144048.23</v>
      </c>
      <c r="M621" s="488">
        <v>14227004.289999999</v>
      </c>
      <c r="N621" s="488">
        <v>14310592.91</v>
      </c>
      <c r="O621" s="488">
        <v>14393031.859999999</v>
      </c>
      <c r="P621" s="574">
        <f t="shared" si="184"/>
        <v>14082985.075416667</v>
      </c>
      <c r="Q621" s="490"/>
      <c r="R621" s="490"/>
      <c r="S621" s="496" t="s">
        <v>1016</v>
      </c>
      <c r="T621" s="565"/>
      <c r="U621" s="566"/>
      <c r="V621" s="566"/>
      <c r="W621" s="566">
        <f>P621</f>
        <v>14082985.075416667</v>
      </c>
      <c r="X621" s="566"/>
      <c r="Y621" s="566" t="s">
        <v>158</v>
      </c>
      <c r="Z621" s="583">
        <f>W621</f>
        <v>14082985.075416667</v>
      </c>
      <c r="AA621" s="515"/>
      <c r="AB621" s="515"/>
    </row>
    <row r="622" spans="1:28" s="16" customFormat="1" ht="12" customHeight="1">
      <c r="A622" s="586">
        <v>19000151</v>
      </c>
      <c r="B622" s="485" t="s">
        <v>726</v>
      </c>
      <c r="C622" s="582">
        <v>423216.47</v>
      </c>
      <c r="D622" s="582">
        <v>411778.18</v>
      </c>
      <c r="E622" s="582">
        <v>400339.9</v>
      </c>
      <c r="F622" s="582">
        <v>388901.62</v>
      </c>
      <c r="G622" s="582">
        <v>377463.34</v>
      </c>
      <c r="H622" s="582">
        <v>366025.05</v>
      </c>
      <c r="I622" s="512">
        <v>354586.77</v>
      </c>
      <c r="J622" s="512">
        <v>343148.49</v>
      </c>
      <c r="K622" s="488">
        <v>331710.2</v>
      </c>
      <c r="L622" s="488">
        <v>320271.92</v>
      </c>
      <c r="M622" s="488">
        <v>308833.64</v>
      </c>
      <c r="N622" s="488">
        <v>297395.34999999998</v>
      </c>
      <c r="O622" s="488">
        <v>285957.07</v>
      </c>
      <c r="P622" s="574">
        <f t="shared" si="184"/>
        <v>354586.76916666672</v>
      </c>
      <c r="Q622" s="490" t="s">
        <v>72</v>
      </c>
      <c r="R622" s="490"/>
      <c r="S622" s="496" t="s">
        <v>305</v>
      </c>
      <c r="T622" s="565"/>
      <c r="U622" s="566"/>
      <c r="V622" s="566"/>
      <c r="W622" s="566">
        <f>P622</f>
        <v>354586.76916666672</v>
      </c>
      <c r="X622" s="566">
        <f>W622</f>
        <v>354586.76916666672</v>
      </c>
      <c r="Y622" s="566"/>
      <c r="Z622" s="583"/>
      <c r="AA622" s="515"/>
      <c r="AB622" s="515"/>
    </row>
    <row r="623" spans="1:28" s="16" customFormat="1" ht="12" customHeight="1">
      <c r="A623" s="584">
        <v>19000181</v>
      </c>
      <c r="B623" s="485" t="s">
        <v>2053</v>
      </c>
      <c r="C623" s="582">
        <v>-1148162.1499999999</v>
      </c>
      <c r="D623" s="582">
        <v>-1169854.73</v>
      </c>
      <c r="E623" s="582">
        <v>-1193012.23</v>
      </c>
      <c r="F623" s="582">
        <v>-1142919.3400000001</v>
      </c>
      <c r="G623" s="582">
        <v>-1162426.3700000001</v>
      </c>
      <c r="H623" s="582">
        <v>-1153814.57</v>
      </c>
      <c r="I623" s="512">
        <v>-1165539.96</v>
      </c>
      <c r="J623" s="512">
        <v>-1185574.51</v>
      </c>
      <c r="K623" s="488">
        <v>-1031089.63</v>
      </c>
      <c r="L623" s="488">
        <v>-1050732.8</v>
      </c>
      <c r="M623" s="488">
        <v>-1007442.59</v>
      </c>
      <c r="N623" s="488">
        <v>-1019376.96</v>
      </c>
      <c r="O623" s="488">
        <v>-1031617.27</v>
      </c>
      <c r="P623" s="574">
        <f t="shared" si="184"/>
        <v>-1114306.1166666669</v>
      </c>
      <c r="Q623" s="490"/>
      <c r="R623" s="490"/>
      <c r="S623" s="496"/>
      <c r="T623" s="565">
        <f>P623</f>
        <v>-1114306.1166666669</v>
      </c>
      <c r="U623" s="566"/>
      <c r="V623" s="566"/>
      <c r="W623" s="566"/>
      <c r="X623" s="566"/>
      <c r="Y623" s="566"/>
      <c r="Z623" s="583"/>
      <c r="AA623" s="515"/>
      <c r="AB623" s="515"/>
    </row>
    <row r="624" spans="1:28" s="16" customFormat="1" ht="12" customHeight="1">
      <c r="A624" s="584">
        <v>19000193</v>
      </c>
      <c r="B624" s="485" t="s">
        <v>882</v>
      </c>
      <c r="C624" s="582">
        <v>17207.97</v>
      </c>
      <c r="D624" s="582">
        <v>17207.97</v>
      </c>
      <c r="E624" s="582">
        <v>17207.97</v>
      </c>
      <c r="F624" s="582">
        <v>176679.87</v>
      </c>
      <c r="G624" s="582">
        <v>176679.87</v>
      </c>
      <c r="H624" s="582">
        <v>176679.87</v>
      </c>
      <c r="I624" s="512">
        <v>176679.87</v>
      </c>
      <c r="J624" s="512">
        <v>176679.87</v>
      </c>
      <c r="K624" s="488">
        <v>176679.87</v>
      </c>
      <c r="L624" s="488">
        <v>176679.87</v>
      </c>
      <c r="M624" s="488">
        <v>176679.87</v>
      </c>
      <c r="N624" s="488">
        <v>176679.87</v>
      </c>
      <c r="O624" s="488">
        <v>176679.87</v>
      </c>
      <c r="P624" s="574">
        <f t="shared" si="184"/>
        <v>143456.55750000002</v>
      </c>
      <c r="Q624" s="523"/>
      <c r="R624" s="523"/>
      <c r="S624" s="553" t="s">
        <v>1016</v>
      </c>
      <c r="T624" s="565"/>
      <c r="U624" s="566"/>
      <c r="V624" s="566"/>
      <c r="W624" s="566">
        <f>P624</f>
        <v>143456.55750000002</v>
      </c>
      <c r="X624" s="566"/>
      <c r="Y624" s="566" t="s">
        <v>158</v>
      </c>
      <c r="Z624" s="583">
        <f>W624</f>
        <v>143456.55750000002</v>
      </c>
      <c r="AA624" s="515"/>
      <c r="AB624" s="515"/>
    </row>
    <row r="625" spans="1:28" s="16" customFormat="1" ht="12" customHeight="1">
      <c r="A625" s="584">
        <v>19000251</v>
      </c>
      <c r="B625" s="485" t="s">
        <v>1281</v>
      </c>
      <c r="C625" s="582">
        <v>17226.759999999998</v>
      </c>
      <c r="D625" s="582">
        <v>16299.1</v>
      </c>
      <c r="E625" s="582">
        <v>15371.45</v>
      </c>
      <c r="F625" s="582">
        <v>14407.36</v>
      </c>
      <c r="G625" s="582">
        <v>13479.7</v>
      </c>
      <c r="H625" s="582">
        <v>12552.04</v>
      </c>
      <c r="I625" s="512">
        <v>11624.39</v>
      </c>
      <c r="J625" s="512">
        <v>10696.73</v>
      </c>
      <c r="K625" s="488">
        <v>9769.42</v>
      </c>
      <c r="L625" s="488">
        <v>9281.94</v>
      </c>
      <c r="M625" s="488">
        <v>8794.4599999999991</v>
      </c>
      <c r="N625" s="488">
        <v>8306.98</v>
      </c>
      <c r="O625" s="488">
        <v>7819.5</v>
      </c>
      <c r="P625" s="574">
        <f t="shared" si="184"/>
        <v>11925.558333333332</v>
      </c>
      <c r="Q625" s="523"/>
      <c r="R625" s="523"/>
      <c r="S625" s="553" t="s">
        <v>158</v>
      </c>
      <c r="T625" s="565">
        <f>P625</f>
        <v>11925.558333333332</v>
      </c>
      <c r="U625" s="566"/>
      <c r="V625" s="566"/>
      <c r="W625" s="566"/>
      <c r="X625" s="566"/>
      <c r="Y625" s="566"/>
      <c r="Z625" s="583"/>
      <c r="AA625" s="515"/>
      <c r="AB625" s="515"/>
    </row>
    <row r="626" spans="1:28" s="16" customFormat="1" ht="12" customHeight="1">
      <c r="A626" s="584">
        <v>19000283</v>
      </c>
      <c r="B626" s="485" t="s">
        <v>2054</v>
      </c>
      <c r="C626" s="582">
        <v>2425588.63</v>
      </c>
      <c r="D626" s="582">
        <v>2542566.33</v>
      </c>
      <c r="E626" s="582">
        <v>2659544.0299999998</v>
      </c>
      <c r="F626" s="582">
        <v>2988057.18</v>
      </c>
      <c r="G626" s="582">
        <v>3107407.18</v>
      </c>
      <c r="H626" s="582">
        <v>3226757.18</v>
      </c>
      <c r="I626" s="512">
        <v>2019918.79</v>
      </c>
      <c r="J626" s="512">
        <v>2146618.79</v>
      </c>
      <c r="K626" s="488">
        <v>2273318.79</v>
      </c>
      <c r="L626" s="488">
        <v>2361442.84</v>
      </c>
      <c r="M626" s="488">
        <v>2493392.84</v>
      </c>
      <c r="N626" s="488">
        <v>2625342.84</v>
      </c>
      <c r="O626" s="488">
        <v>2633065.94</v>
      </c>
      <c r="P626" s="574">
        <f t="shared" si="184"/>
        <v>2581141.1729166661</v>
      </c>
      <c r="Q626" s="490"/>
      <c r="R626" s="490"/>
      <c r="S626" s="496" t="s">
        <v>1016</v>
      </c>
      <c r="T626" s="565"/>
      <c r="U626" s="566"/>
      <c r="V626" s="566"/>
      <c r="W626" s="566">
        <f>P626</f>
        <v>2581141.1729166661</v>
      </c>
      <c r="X626" s="566"/>
      <c r="Y626" s="566" t="s">
        <v>158</v>
      </c>
      <c r="Z626" s="583">
        <f>W626</f>
        <v>2581141.1729166661</v>
      </c>
      <c r="AA626" s="515"/>
      <c r="AB626" s="515"/>
    </row>
    <row r="627" spans="1:28" s="16" customFormat="1" ht="12" customHeight="1">
      <c r="A627" s="584">
        <v>19000361</v>
      </c>
      <c r="B627" s="485" t="s">
        <v>573</v>
      </c>
      <c r="C627" s="582">
        <v>159437</v>
      </c>
      <c r="D627" s="582">
        <v>159437</v>
      </c>
      <c r="E627" s="582">
        <v>159437</v>
      </c>
      <c r="F627" s="582">
        <v>159437</v>
      </c>
      <c r="G627" s="582">
        <v>159437</v>
      </c>
      <c r="H627" s="582">
        <v>159437</v>
      </c>
      <c r="I627" s="512">
        <v>159437</v>
      </c>
      <c r="J627" s="512">
        <v>159437</v>
      </c>
      <c r="K627" s="488">
        <v>159437</v>
      </c>
      <c r="L627" s="488">
        <v>159437</v>
      </c>
      <c r="M627" s="488">
        <v>159437</v>
      </c>
      <c r="N627" s="488">
        <v>159437</v>
      </c>
      <c r="O627" s="488">
        <v>159437</v>
      </c>
      <c r="P627" s="574">
        <f t="shared" ref="P627:P631" si="186">(C627+O627+SUM(D627:N627)*2)/24</f>
        <v>159437</v>
      </c>
      <c r="Q627" s="490"/>
      <c r="R627" s="490"/>
      <c r="S627" s="496"/>
      <c r="T627" s="565">
        <f t="shared" ref="T627:T628" si="187">P627</f>
        <v>159437</v>
      </c>
      <c r="U627" s="566"/>
      <c r="V627" s="566"/>
      <c r="W627" s="566"/>
      <c r="X627" s="566"/>
      <c r="Y627" s="566"/>
      <c r="Z627" s="583"/>
      <c r="AA627" s="515"/>
      <c r="AB627" s="515"/>
    </row>
    <row r="628" spans="1:28" s="16" customFormat="1" ht="12" customHeight="1">
      <c r="A628" s="584">
        <v>19000371</v>
      </c>
      <c r="B628" s="485" t="s">
        <v>574</v>
      </c>
      <c r="C628" s="582">
        <v>39010.93</v>
      </c>
      <c r="D628" s="582">
        <v>40958.379999999997</v>
      </c>
      <c r="E628" s="582">
        <v>36753.85</v>
      </c>
      <c r="F628" s="582">
        <v>37654.480000000003</v>
      </c>
      <c r="G628" s="582">
        <v>35031.72</v>
      </c>
      <c r="H628" s="582">
        <v>36636.9</v>
      </c>
      <c r="I628" s="512">
        <v>23305.23</v>
      </c>
      <c r="J628" s="512">
        <v>13855.16</v>
      </c>
      <c r="K628" s="488">
        <v>1046077.73</v>
      </c>
      <c r="L628" s="488">
        <v>0</v>
      </c>
      <c r="M628" s="488">
        <v>-27032.51</v>
      </c>
      <c r="N628" s="488">
        <v>24818.68</v>
      </c>
      <c r="O628" s="488">
        <v>24026.14</v>
      </c>
      <c r="P628" s="574">
        <f t="shared" si="186"/>
        <v>108298.17958333332</v>
      </c>
      <c r="Q628" s="490"/>
      <c r="R628" s="490"/>
      <c r="S628" s="496"/>
      <c r="T628" s="565">
        <f t="shared" si="187"/>
        <v>108298.17958333332</v>
      </c>
      <c r="U628" s="566"/>
      <c r="V628" s="566"/>
      <c r="W628" s="566"/>
      <c r="X628" s="566"/>
      <c r="Y628" s="566"/>
      <c r="Z628" s="583"/>
      <c r="AA628" s="515"/>
      <c r="AB628" s="515"/>
    </row>
    <row r="629" spans="1:28" s="16" customFormat="1" ht="12" customHeight="1">
      <c r="A629" s="584">
        <v>19000403</v>
      </c>
      <c r="B629" s="485" t="s">
        <v>948</v>
      </c>
      <c r="C629" s="582">
        <v>156778.54999999999</v>
      </c>
      <c r="D629" s="582">
        <v>156156.6</v>
      </c>
      <c r="E629" s="582">
        <v>155534.65</v>
      </c>
      <c r="F629" s="582">
        <v>154912.70000000001</v>
      </c>
      <c r="G629" s="582">
        <v>154290.75</v>
      </c>
      <c r="H629" s="582">
        <v>153668.79999999999</v>
      </c>
      <c r="I629" s="512">
        <v>153046.85</v>
      </c>
      <c r="J629" s="512">
        <v>152424.9</v>
      </c>
      <c r="K629" s="488">
        <v>151802.95000000001</v>
      </c>
      <c r="L629" s="488">
        <v>151181</v>
      </c>
      <c r="M629" s="488">
        <v>150559.04999999999</v>
      </c>
      <c r="N629" s="488">
        <v>149937.1</v>
      </c>
      <c r="O629" s="488">
        <v>149315.15</v>
      </c>
      <c r="P629" s="574">
        <f t="shared" si="186"/>
        <v>153046.85</v>
      </c>
      <c r="Q629" s="490"/>
      <c r="R629" s="490"/>
      <c r="S629" s="496" t="s">
        <v>1048</v>
      </c>
      <c r="T629" s="565"/>
      <c r="U629" s="566"/>
      <c r="V629" s="566">
        <f>P629</f>
        <v>153046.85</v>
      </c>
      <c r="W629" s="566"/>
      <c r="X629" s="566"/>
      <c r="Y629" s="566"/>
      <c r="Z629" s="583"/>
      <c r="AA629" s="515"/>
      <c r="AB629" s="515"/>
    </row>
    <row r="630" spans="1:28" s="16" customFormat="1" ht="12" customHeight="1">
      <c r="A630" s="584">
        <v>19000441</v>
      </c>
      <c r="B630" s="485" t="s">
        <v>149</v>
      </c>
      <c r="C630" s="582">
        <v>5222601.24</v>
      </c>
      <c r="D630" s="582">
        <v>5357222.68</v>
      </c>
      <c r="E630" s="582">
        <v>5492078.25</v>
      </c>
      <c r="F630" s="582">
        <v>5629937.3899999997</v>
      </c>
      <c r="G630" s="582">
        <v>5762617.5199999996</v>
      </c>
      <c r="H630" s="582">
        <v>5888026.8799999999</v>
      </c>
      <c r="I630" s="512">
        <v>6035050.2999999998</v>
      </c>
      <c r="J630" s="512">
        <v>6218972.0700000003</v>
      </c>
      <c r="K630" s="488">
        <v>6403123.9199999999</v>
      </c>
      <c r="L630" s="488">
        <v>6587506.4000000004</v>
      </c>
      <c r="M630" s="488">
        <v>6772120.3399999999</v>
      </c>
      <c r="N630" s="488">
        <v>6951620.0599999996</v>
      </c>
      <c r="O630" s="488">
        <v>7131037.4299999997</v>
      </c>
      <c r="P630" s="574">
        <f t="shared" si="186"/>
        <v>6106257.92875</v>
      </c>
      <c r="Q630" s="490" t="s">
        <v>304</v>
      </c>
      <c r="R630" s="490"/>
      <c r="S630" s="496" t="s">
        <v>305</v>
      </c>
      <c r="T630" s="565"/>
      <c r="U630" s="566"/>
      <c r="V630" s="566"/>
      <c r="W630" s="566">
        <f>P630</f>
        <v>6106257.92875</v>
      </c>
      <c r="X630" s="566">
        <f>W630</f>
        <v>6106257.92875</v>
      </c>
      <c r="Y630" s="566"/>
      <c r="Z630" s="583"/>
      <c r="AA630" s="515"/>
      <c r="AB630" s="515"/>
    </row>
    <row r="631" spans="1:28" s="16" customFormat="1" ht="12" customHeight="1">
      <c r="A631" s="584">
        <v>19000443</v>
      </c>
      <c r="B631" s="601" t="s">
        <v>253</v>
      </c>
      <c r="C631" s="582">
        <v>77544034.310000002</v>
      </c>
      <c r="D631" s="582">
        <v>76990378.670000002</v>
      </c>
      <c r="E631" s="582">
        <v>76436723.040000007</v>
      </c>
      <c r="F631" s="582">
        <v>74089796.549999997</v>
      </c>
      <c r="G631" s="582">
        <v>73699342.379999995</v>
      </c>
      <c r="H631" s="582">
        <v>73308888.219999999</v>
      </c>
      <c r="I631" s="512">
        <v>72918434.049999997</v>
      </c>
      <c r="J631" s="512">
        <v>72527979.890000001</v>
      </c>
      <c r="K631" s="488">
        <v>72137525.719999999</v>
      </c>
      <c r="L631" s="488">
        <v>71747071.560000002</v>
      </c>
      <c r="M631" s="488">
        <v>71356617.390000001</v>
      </c>
      <c r="N631" s="488">
        <v>70966163.230000004</v>
      </c>
      <c r="O631" s="488">
        <v>71044066.609999999</v>
      </c>
      <c r="P631" s="574">
        <f t="shared" si="186"/>
        <v>73372747.596666664</v>
      </c>
      <c r="Q631" s="490"/>
      <c r="R631" s="490"/>
      <c r="S631" s="496" t="s">
        <v>1016</v>
      </c>
      <c r="T631" s="565"/>
      <c r="U631" s="566"/>
      <c r="V631" s="566"/>
      <c r="W631" s="566">
        <f>P631</f>
        <v>73372747.596666664</v>
      </c>
      <c r="X631" s="566"/>
      <c r="Y631" s="566"/>
      <c r="Z631" s="583">
        <f>W631</f>
        <v>73372747.596666664</v>
      </c>
      <c r="AA631" s="515"/>
      <c r="AB631" s="515"/>
    </row>
    <row r="632" spans="1:28" s="16" customFormat="1" ht="12" customHeight="1">
      <c r="A632" s="584">
        <v>19000453</v>
      </c>
      <c r="B632" s="601" t="s">
        <v>254</v>
      </c>
      <c r="C632" s="582">
        <v>6201740.9000000004</v>
      </c>
      <c r="D632" s="582">
        <v>6141251.0999999996</v>
      </c>
      <c r="E632" s="582">
        <v>6080761.2999999998</v>
      </c>
      <c r="F632" s="582">
        <v>4416333.1500000004</v>
      </c>
      <c r="G632" s="582">
        <v>4379207.34</v>
      </c>
      <c r="H632" s="582">
        <v>4342081.5199999996</v>
      </c>
      <c r="I632" s="512">
        <v>4304955.71</v>
      </c>
      <c r="J632" s="512">
        <v>4267829.9000000004</v>
      </c>
      <c r="K632" s="488">
        <v>4230704.09</v>
      </c>
      <c r="L632" s="488">
        <v>4193578.27</v>
      </c>
      <c r="M632" s="488">
        <v>4156452.46</v>
      </c>
      <c r="N632" s="488">
        <v>4119326.65</v>
      </c>
      <c r="O632" s="488">
        <v>4082200.84</v>
      </c>
      <c r="P632" s="574">
        <f t="shared" ref="P632:P665" si="188">(C632+O632+SUM(D632:N632)*2)/24</f>
        <v>4647871.03</v>
      </c>
      <c r="Q632" s="490"/>
      <c r="R632" s="490"/>
      <c r="S632" s="496" t="s">
        <v>1016</v>
      </c>
      <c r="T632" s="565"/>
      <c r="U632" s="566"/>
      <c r="V632" s="566"/>
      <c r="W632" s="566">
        <f>P632</f>
        <v>4647871.03</v>
      </c>
      <c r="X632" s="566"/>
      <c r="Y632" s="566"/>
      <c r="Z632" s="583">
        <f>W632</f>
        <v>4647871.03</v>
      </c>
      <c r="AA632" s="515"/>
      <c r="AB632" s="515"/>
    </row>
    <row r="633" spans="1:28" s="16" customFormat="1" ht="12" customHeight="1">
      <c r="A633" s="584">
        <v>19000463</v>
      </c>
      <c r="B633" s="601" t="s">
        <v>255</v>
      </c>
      <c r="C633" s="582">
        <v>-1126475.46</v>
      </c>
      <c r="D633" s="582">
        <v>-1117317.1200000001</v>
      </c>
      <c r="E633" s="582">
        <v>-1108158.79</v>
      </c>
      <c r="F633" s="582">
        <v>-1034250.46</v>
      </c>
      <c r="G633" s="582">
        <v>-1026696.29</v>
      </c>
      <c r="H633" s="582">
        <v>-1019142.13</v>
      </c>
      <c r="I633" s="512">
        <v>-1011587.96</v>
      </c>
      <c r="J633" s="512">
        <v>-1004033.8</v>
      </c>
      <c r="K633" s="488">
        <v>-996479.63</v>
      </c>
      <c r="L633" s="488">
        <v>-988925.47</v>
      </c>
      <c r="M633" s="488">
        <v>-981371.3</v>
      </c>
      <c r="N633" s="488">
        <v>-973817.14</v>
      </c>
      <c r="O633" s="488">
        <v>-1596642.73</v>
      </c>
      <c r="P633" s="574">
        <f t="shared" si="188"/>
        <v>-1051944.9320833336</v>
      </c>
      <c r="Q633" s="490"/>
      <c r="R633" s="490"/>
      <c r="S633" s="496" t="s">
        <v>1016</v>
      </c>
      <c r="T633" s="565"/>
      <c r="U633" s="566"/>
      <c r="V633" s="566"/>
      <c r="W633" s="566">
        <f>P633</f>
        <v>-1051944.9320833336</v>
      </c>
      <c r="X633" s="566"/>
      <c r="Y633" s="566"/>
      <c r="Z633" s="583">
        <f>W633</f>
        <v>-1051944.9320833336</v>
      </c>
      <c r="AA633" s="515"/>
      <c r="AB633" s="515"/>
    </row>
    <row r="634" spans="1:28" s="16" customFormat="1" ht="12" customHeight="1">
      <c r="A634" s="584">
        <v>19000471</v>
      </c>
      <c r="B634" s="485" t="s">
        <v>402</v>
      </c>
      <c r="C634" s="582">
        <v>3657633.9</v>
      </c>
      <c r="D634" s="582">
        <v>3664712.76</v>
      </c>
      <c r="E634" s="582">
        <v>3676187.53</v>
      </c>
      <c r="F634" s="582">
        <v>3680992.71</v>
      </c>
      <c r="G634" s="582">
        <v>3696891.36</v>
      </c>
      <c r="H634" s="582">
        <v>3728369.59</v>
      </c>
      <c r="I634" s="512">
        <v>3783624.4</v>
      </c>
      <c r="J634" s="512">
        <v>3808756.15</v>
      </c>
      <c r="K634" s="488">
        <v>3851209.65</v>
      </c>
      <c r="L634" s="488">
        <v>3889286.88</v>
      </c>
      <c r="M634" s="488">
        <v>3909413.37</v>
      </c>
      <c r="N634" s="488">
        <v>3932854.18</v>
      </c>
      <c r="O634" s="488">
        <v>3963422.08</v>
      </c>
      <c r="P634" s="574">
        <f t="shared" si="188"/>
        <v>3786068.8808333329</v>
      </c>
      <c r="Q634" s="490"/>
      <c r="R634" s="490"/>
      <c r="S634" s="496"/>
      <c r="T634" s="565">
        <f t="shared" ref="T634:T635" si="189">P634</f>
        <v>3786068.8808333329</v>
      </c>
      <c r="U634" s="566"/>
      <c r="V634" s="566"/>
      <c r="W634" s="566"/>
      <c r="X634" s="566"/>
      <c r="Y634" s="566"/>
      <c r="Z634" s="583"/>
      <c r="AA634" s="515"/>
      <c r="AB634" s="515"/>
    </row>
    <row r="635" spans="1:28" s="16" customFormat="1" ht="12" customHeight="1">
      <c r="A635" s="584">
        <v>19000473</v>
      </c>
      <c r="B635" s="485" t="s">
        <v>1171</v>
      </c>
      <c r="C635" s="582">
        <v>2562568</v>
      </c>
      <c r="D635" s="582">
        <v>2562568</v>
      </c>
      <c r="E635" s="582">
        <v>2562568</v>
      </c>
      <c r="F635" s="582">
        <v>2562568</v>
      </c>
      <c r="G635" s="582">
        <v>2562568</v>
      </c>
      <c r="H635" s="582">
        <v>2562568</v>
      </c>
      <c r="I635" s="512">
        <v>2562568</v>
      </c>
      <c r="J635" s="512">
        <v>2562568</v>
      </c>
      <c r="K635" s="488">
        <v>2562568</v>
      </c>
      <c r="L635" s="488">
        <v>2562568</v>
      </c>
      <c r="M635" s="488">
        <v>2562568</v>
      </c>
      <c r="N635" s="488">
        <v>2562568</v>
      </c>
      <c r="O635" s="488">
        <v>2562568</v>
      </c>
      <c r="P635" s="574">
        <f t="shared" si="188"/>
        <v>2562568</v>
      </c>
      <c r="Q635" s="490"/>
      <c r="R635" s="490"/>
      <c r="S635" s="496"/>
      <c r="T635" s="565">
        <f t="shared" si="189"/>
        <v>2562568</v>
      </c>
      <c r="U635" s="566"/>
      <c r="V635" s="566"/>
      <c r="W635" s="566"/>
      <c r="X635" s="566"/>
      <c r="Y635" s="566"/>
      <c r="Z635" s="583"/>
      <c r="AA635" s="515"/>
      <c r="AB635" s="515"/>
    </row>
    <row r="636" spans="1:28" s="75" customFormat="1" ht="12" customHeight="1">
      <c r="A636" s="584">
        <v>19000491</v>
      </c>
      <c r="B636" s="485" t="s">
        <v>1450</v>
      </c>
      <c r="C636" s="582">
        <v>2090026.75</v>
      </c>
      <c r="D636" s="582">
        <v>2081957.15</v>
      </c>
      <c r="E636" s="582">
        <v>2073887.55</v>
      </c>
      <c r="F636" s="582">
        <v>2065817.95</v>
      </c>
      <c r="G636" s="582">
        <v>2057748.35</v>
      </c>
      <c r="H636" s="582">
        <v>2049678.75</v>
      </c>
      <c r="I636" s="512">
        <v>2041609.15</v>
      </c>
      <c r="J636" s="512">
        <v>2033539.55</v>
      </c>
      <c r="K636" s="488">
        <v>2025469.95</v>
      </c>
      <c r="L636" s="488">
        <v>2017400.35</v>
      </c>
      <c r="M636" s="488">
        <v>2009330.75</v>
      </c>
      <c r="N636" s="488">
        <v>2001261.15</v>
      </c>
      <c r="O636" s="488">
        <v>1993191.55</v>
      </c>
      <c r="P636" s="574">
        <f t="shared" si="188"/>
        <v>2041609.1499999997</v>
      </c>
      <c r="Q636" s="499"/>
      <c r="R636" s="499"/>
      <c r="S636" s="500" t="s">
        <v>1016</v>
      </c>
      <c r="T636" s="570"/>
      <c r="U636" s="571"/>
      <c r="V636" s="571"/>
      <c r="W636" s="566">
        <f>P636</f>
        <v>2041609.1499999997</v>
      </c>
      <c r="X636" s="566"/>
      <c r="Y636" s="566"/>
      <c r="Z636" s="583">
        <f>W636</f>
        <v>2041609.1499999997</v>
      </c>
      <c r="AA636" s="518"/>
      <c r="AB636" s="518"/>
    </row>
    <row r="637" spans="1:28" s="16" customFormat="1" ht="12" customHeight="1">
      <c r="A637" s="584">
        <v>19000551</v>
      </c>
      <c r="B637" s="485" t="s">
        <v>1152</v>
      </c>
      <c r="C637" s="582">
        <v>1965399</v>
      </c>
      <c r="D637" s="582">
        <v>1965399</v>
      </c>
      <c r="E637" s="582">
        <v>1965399</v>
      </c>
      <c r="F637" s="582">
        <v>1965399</v>
      </c>
      <c r="G637" s="582">
        <v>1965399</v>
      </c>
      <c r="H637" s="582">
        <v>0</v>
      </c>
      <c r="I637" s="512">
        <v>1965399</v>
      </c>
      <c r="J637" s="512">
        <v>1965399</v>
      </c>
      <c r="K637" s="488">
        <v>1965399</v>
      </c>
      <c r="L637" s="488">
        <v>1965399</v>
      </c>
      <c r="M637" s="488">
        <v>1965399</v>
      </c>
      <c r="N637" s="488">
        <v>1965399</v>
      </c>
      <c r="O637" s="488">
        <v>1965399</v>
      </c>
      <c r="P637" s="574">
        <f t="shared" si="188"/>
        <v>1801615.75</v>
      </c>
      <c r="Q637" s="523"/>
      <c r="R637" s="523"/>
      <c r="S637" s="553" t="s">
        <v>1016</v>
      </c>
      <c r="T637" s="565"/>
      <c r="U637" s="566"/>
      <c r="V637" s="566"/>
      <c r="W637" s="566">
        <f>P637</f>
        <v>1801615.75</v>
      </c>
      <c r="X637" s="566"/>
      <c r="Y637" s="566"/>
      <c r="Z637" s="583">
        <f>W637</f>
        <v>1801615.75</v>
      </c>
      <c r="AA637" s="515"/>
      <c r="AB637" s="515"/>
    </row>
    <row r="638" spans="1:28" s="16" customFormat="1" ht="12" customHeight="1">
      <c r="A638" s="584">
        <v>19000552</v>
      </c>
      <c r="B638" s="485" t="s">
        <v>1446</v>
      </c>
      <c r="C638" s="582">
        <v>765140.24</v>
      </c>
      <c r="D638" s="582">
        <v>656301.91</v>
      </c>
      <c r="E638" s="582">
        <v>677096.72</v>
      </c>
      <c r="F638" s="582">
        <v>562917.92000000004</v>
      </c>
      <c r="G638" s="582">
        <v>638465.18000000005</v>
      </c>
      <c r="H638" s="582">
        <v>561248.64</v>
      </c>
      <c r="I638" s="512">
        <v>437513</v>
      </c>
      <c r="J638" s="512">
        <v>482606.52</v>
      </c>
      <c r="K638" s="488">
        <v>554634.88</v>
      </c>
      <c r="L638" s="488">
        <v>527215.46</v>
      </c>
      <c r="M638" s="488">
        <v>490289.15</v>
      </c>
      <c r="N638" s="488">
        <v>557552.04</v>
      </c>
      <c r="O638" s="488">
        <v>539129.1</v>
      </c>
      <c r="P638" s="574">
        <f t="shared" si="188"/>
        <v>566498.00750000007</v>
      </c>
      <c r="Q638" s="490"/>
      <c r="R638" s="490"/>
      <c r="S638" s="496"/>
      <c r="T638" s="565">
        <f>P638</f>
        <v>566498.00750000007</v>
      </c>
      <c r="U638" s="566"/>
      <c r="V638" s="566"/>
      <c r="W638" s="566"/>
      <c r="X638" s="566"/>
      <c r="Y638" s="566"/>
      <c r="Z638" s="583"/>
      <c r="AA638" s="515"/>
      <c r="AB638" s="515"/>
    </row>
    <row r="639" spans="1:28" s="16" customFormat="1" ht="12" customHeight="1">
      <c r="A639" s="588">
        <v>19000553</v>
      </c>
      <c r="B639" s="589" t="s">
        <v>31</v>
      </c>
      <c r="C639" s="582">
        <v>241142.82</v>
      </c>
      <c r="D639" s="582">
        <v>234050.39</v>
      </c>
      <c r="E639" s="582">
        <v>226957.95</v>
      </c>
      <c r="F639" s="582">
        <v>219865.52</v>
      </c>
      <c r="G639" s="582">
        <v>212773.09</v>
      </c>
      <c r="H639" s="582">
        <v>205680.65</v>
      </c>
      <c r="I639" s="512">
        <v>198588.22</v>
      </c>
      <c r="J639" s="512">
        <v>191495.78</v>
      </c>
      <c r="K639" s="488">
        <v>184403.35</v>
      </c>
      <c r="L639" s="488">
        <v>177310.91</v>
      </c>
      <c r="M639" s="488">
        <v>170218.47</v>
      </c>
      <c r="N639" s="488">
        <v>163126.04</v>
      </c>
      <c r="O639" s="488">
        <v>156033.60999999999</v>
      </c>
      <c r="P639" s="574">
        <f t="shared" si="188"/>
        <v>198588.21541666662</v>
      </c>
      <c r="Q639" s="497" t="s">
        <v>283</v>
      </c>
      <c r="R639" s="489" t="s">
        <v>131</v>
      </c>
      <c r="S639" s="511" t="s">
        <v>1017</v>
      </c>
      <c r="T639" s="565"/>
      <c r="U639" s="566"/>
      <c r="V639" s="566"/>
      <c r="W639" s="566">
        <f>P639</f>
        <v>198588.21541666662</v>
      </c>
      <c r="X639" s="566">
        <f>W639*B1102</f>
        <v>133411.56311691663</v>
      </c>
      <c r="Y639" s="566">
        <f>W639*B1103</f>
        <v>65176.652299749978</v>
      </c>
      <c r="Z639" s="583"/>
      <c r="AA639" s="515"/>
      <c r="AB639" s="515"/>
    </row>
    <row r="640" spans="1:28" s="16" customFormat="1" ht="12" customHeight="1">
      <c r="A640" s="584">
        <v>19000562</v>
      </c>
      <c r="B640" s="485" t="s">
        <v>383</v>
      </c>
      <c r="C640" s="582">
        <v>1602040.3</v>
      </c>
      <c r="D640" s="582">
        <v>1605794.75</v>
      </c>
      <c r="E640" s="582">
        <v>1609549.2</v>
      </c>
      <c r="F640" s="582">
        <v>1613302.95</v>
      </c>
      <c r="G640" s="582">
        <v>1617057.34</v>
      </c>
      <c r="H640" s="582">
        <v>1620811.74</v>
      </c>
      <c r="I640" s="512">
        <v>1551030.42</v>
      </c>
      <c r="J640" s="512">
        <v>1530272.91</v>
      </c>
      <c r="K640" s="488">
        <v>1509515.4</v>
      </c>
      <c r="L640" s="488">
        <v>1488757.89</v>
      </c>
      <c r="M640" s="488">
        <v>1468000.38</v>
      </c>
      <c r="N640" s="488">
        <v>1153100.07</v>
      </c>
      <c r="O640" s="488">
        <v>1132342.56</v>
      </c>
      <c r="P640" s="574">
        <f t="shared" si="188"/>
        <v>1511198.7066666668</v>
      </c>
      <c r="Q640" s="490"/>
      <c r="R640" s="490"/>
      <c r="S640" s="496"/>
      <c r="T640" s="565">
        <f>P640</f>
        <v>1511198.7066666668</v>
      </c>
      <c r="U640" s="566"/>
      <c r="V640" s="566"/>
      <c r="W640" s="566"/>
      <c r="X640" s="566"/>
      <c r="Y640" s="566"/>
      <c r="Z640" s="583"/>
      <c r="AA640" s="515"/>
      <c r="AB640" s="515"/>
    </row>
    <row r="641" spans="1:28" s="16" customFormat="1" ht="12" customHeight="1">
      <c r="A641" s="588">
        <v>19000563</v>
      </c>
      <c r="B641" s="589" t="s">
        <v>1178</v>
      </c>
      <c r="C641" s="582">
        <v>0.02</v>
      </c>
      <c r="D641" s="582">
        <v>0.02</v>
      </c>
      <c r="E641" s="582">
        <v>0.02</v>
      </c>
      <c r="F641" s="582">
        <v>0</v>
      </c>
      <c r="G641" s="582">
        <v>0</v>
      </c>
      <c r="H641" s="582">
        <v>0</v>
      </c>
      <c r="I641" s="512">
        <v>0</v>
      </c>
      <c r="J641" s="512">
        <v>0</v>
      </c>
      <c r="K641" s="488">
        <v>0</v>
      </c>
      <c r="L641" s="488">
        <v>0</v>
      </c>
      <c r="M641" s="488">
        <v>0</v>
      </c>
      <c r="N641" s="488">
        <v>0</v>
      </c>
      <c r="O641" s="488">
        <v>0</v>
      </c>
      <c r="P641" s="574">
        <f t="shared" si="188"/>
        <v>4.1666666666666666E-3</v>
      </c>
      <c r="Q641" s="497"/>
      <c r="R641" s="489"/>
      <c r="S641" s="511"/>
      <c r="T641" s="565"/>
      <c r="U641" s="566"/>
      <c r="V641" s="566"/>
      <c r="W641" s="566"/>
      <c r="X641" s="566"/>
      <c r="Y641" s="566"/>
      <c r="Z641" s="583"/>
      <c r="AA641" s="515"/>
      <c r="AB641" s="515"/>
    </row>
    <row r="642" spans="1:28" s="16" customFormat="1" ht="12" customHeight="1">
      <c r="A642" s="584">
        <v>19000572</v>
      </c>
      <c r="B642" s="485" t="s">
        <v>384</v>
      </c>
      <c r="C642" s="582">
        <v>268142.34999999998</v>
      </c>
      <c r="D642" s="582">
        <v>266718.90000000002</v>
      </c>
      <c r="E642" s="582">
        <v>265295.45</v>
      </c>
      <c r="F642" s="582">
        <v>263872</v>
      </c>
      <c r="G642" s="582">
        <v>262448.55</v>
      </c>
      <c r="H642" s="582">
        <v>261025.1</v>
      </c>
      <c r="I642" s="512">
        <v>259601.65</v>
      </c>
      <c r="J642" s="512">
        <v>255010.94</v>
      </c>
      <c r="K642" s="488">
        <v>252795.67</v>
      </c>
      <c r="L642" s="488">
        <v>250580.41</v>
      </c>
      <c r="M642" s="488">
        <v>248365.14</v>
      </c>
      <c r="N642" s="488">
        <v>236648.08</v>
      </c>
      <c r="O642" s="488">
        <v>234432.81</v>
      </c>
      <c r="P642" s="574">
        <f t="shared" si="188"/>
        <v>256137.45583333334</v>
      </c>
      <c r="Q642" s="490"/>
      <c r="R642" s="490"/>
      <c r="S642" s="496"/>
      <c r="T642" s="565">
        <f>P642</f>
        <v>256137.45583333334</v>
      </c>
      <c r="U642" s="566"/>
      <c r="V642" s="566"/>
      <c r="W642" s="566"/>
      <c r="X642" s="566"/>
      <c r="Y642" s="566"/>
      <c r="Z642" s="583"/>
      <c r="AA642" s="515"/>
      <c r="AB642" s="515"/>
    </row>
    <row r="643" spans="1:28" s="16" customFormat="1" ht="12" customHeight="1">
      <c r="A643" s="584">
        <v>19000573</v>
      </c>
      <c r="B643" s="485" t="s">
        <v>1224</v>
      </c>
      <c r="C643" s="582">
        <v>277193.31</v>
      </c>
      <c r="D643" s="582">
        <v>273176.02</v>
      </c>
      <c r="E643" s="582">
        <v>269158.73</v>
      </c>
      <c r="F643" s="582">
        <v>265141.43</v>
      </c>
      <c r="G643" s="582">
        <v>261124.14</v>
      </c>
      <c r="H643" s="582">
        <v>257106.84</v>
      </c>
      <c r="I643" s="512">
        <v>253089.55</v>
      </c>
      <c r="J643" s="512">
        <v>249072.26</v>
      </c>
      <c r="K643" s="488">
        <v>245054.97</v>
      </c>
      <c r="L643" s="488">
        <v>241037.67</v>
      </c>
      <c r="M643" s="488">
        <v>237020.38</v>
      </c>
      <c r="N643" s="488">
        <v>233003.09</v>
      </c>
      <c r="O643" s="488">
        <v>228985.8</v>
      </c>
      <c r="P643" s="574">
        <f t="shared" si="188"/>
        <v>253089.55291666664</v>
      </c>
      <c r="Q643" s="490" t="s">
        <v>379</v>
      </c>
      <c r="R643" s="490" t="s">
        <v>131</v>
      </c>
      <c r="S643" s="496" t="s">
        <v>1017</v>
      </c>
      <c r="T643" s="565"/>
      <c r="U643" s="566"/>
      <c r="V643" s="566"/>
      <c r="W643" s="566">
        <f t="shared" ref="W643:W649" si="190">P643</f>
        <v>253089.55291666664</v>
      </c>
      <c r="X643" s="566">
        <f>W643*B1102</f>
        <v>170025.56164941663</v>
      </c>
      <c r="Y643" s="566">
        <f>W643*B1103</f>
        <v>83063.991267249992</v>
      </c>
      <c r="Z643" s="583"/>
      <c r="AA643" s="515"/>
      <c r="AB643" s="515"/>
    </row>
    <row r="644" spans="1:28" s="16" customFormat="1" ht="12" customHeight="1">
      <c r="A644" s="588">
        <v>19000581</v>
      </c>
      <c r="B644" s="589" t="s">
        <v>86</v>
      </c>
      <c r="C644" s="582">
        <v>2947727.69</v>
      </c>
      <c r="D644" s="582">
        <v>2921923.25</v>
      </c>
      <c r="E644" s="582">
        <v>2896118.81</v>
      </c>
      <c r="F644" s="582">
        <v>2870314.38</v>
      </c>
      <c r="G644" s="582">
        <v>2844509.94</v>
      </c>
      <c r="H644" s="582">
        <v>2818705.51</v>
      </c>
      <c r="I644" s="512">
        <v>2792901.07</v>
      </c>
      <c r="J644" s="512">
        <v>2767096.64</v>
      </c>
      <c r="K644" s="488">
        <v>2741292.2</v>
      </c>
      <c r="L644" s="488">
        <v>2715487.76</v>
      </c>
      <c r="M644" s="488">
        <v>2689683.33</v>
      </c>
      <c r="N644" s="488">
        <v>2663878.89</v>
      </c>
      <c r="O644" s="488">
        <v>2638074.46</v>
      </c>
      <c r="P644" s="574">
        <f t="shared" si="188"/>
        <v>2792901.07125</v>
      </c>
      <c r="Q644" s="490"/>
      <c r="R644" s="490"/>
      <c r="S644" s="496" t="s">
        <v>1016</v>
      </c>
      <c r="T644" s="565"/>
      <c r="U644" s="566"/>
      <c r="V644" s="566"/>
      <c r="W644" s="566">
        <f t="shared" si="190"/>
        <v>2792901.07125</v>
      </c>
      <c r="X644" s="566"/>
      <c r="Y644" s="566"/>
      <c r="Z644" s="583">
        <f>W644</f>
        <v>2792901.07125</v>
      </c>
      <c r="AA644" s="515"/>
      <c r="AB644" s="515"/>
    </row>
    <row r="645" spans="1:28" s="16" customFormat="1" ht="12" customHeight="1">
      <c r="A645" s="584">
        <v>19000592</v>
      </c>
      <c r="B645" s="485" t="s">
        <v>285</v>
      </c>
      <c r="C645" s="582">
        <v>3796776.06</v>
      </c>
      <c r="D645" s="582">
        <v>3802058.64</v>
      </c>
      <c r="E645" s="582">
        <v>3807341.53</v>
      </c>
      <c r="F645" s="582">
        <v>3813311.58</v>
      </c>
      <c r="G645" s="582">
        <v>3819535.98</v>
      </c>
      <c r="H645" s="582">
        <v>3825784.37</v>
      </c>
      <c r="I645" s="512">
        <v>3832033.19</v>
      </c>
      <c r="J645" s="512">
        <v>3838282.51</v>
      </c>
      <c r="K645" s="488">
        <v>3844532.25</v>
      </c>
      <c r="L645" s="488">
        <v>3850782.49</v>
      </c>
      <c r="M645" s="488">
        <v>3857033.2</v>
      </c>
      <c r="N645" s="488">
        <v>3863284.38</v>
      </c>
      <c r="O645" s="488">
        <v>3869390.44</v>
      </c>
      <c r="P645" s="574">
        <f t="shared" si="188"/>
        <v>3832255.2808333342</v>
      </c>
      <c r="Q645" s="497" t="s">
        <v>158</v>
      </c>
      <c r="R645" s="489" t="s">
        <v>1077</v>
      </c>
      <c r="S645" s="511" t="s">
        <v>700</v>
      </c>
      <c r="T645" s="565"/>
      <c r="U645" s="566"/>
      <c r="V645" s="566"/>
      <c r="W645" s="566">
        <f t="shared" si="190"/>
        <v>3832255.2808333342</v>
      </c>
      <c r="X645" s="566"/>
      <c r="Y645" s="566">
        <f>W645</f>
        <v>3832255.2808333342</v>
      </c>
      <c r="Z645" s="583"/>
      <c r="AA645" s="515"/>
      <c r="AB645" s="515"/>
    </row>
    <row r="646" spans="1:28" s="16" customFormat="1" ht="12" customHeight="1">
      <c r="A646" s="584">
        <v>19000601</v>
      </c>
      <c r="B646" s="485" t="s">
        <v>1153</v>
      </c>
      <c r="C646" s="582">
        <v>171479219</v>
      </c>
      <c r="D646" s="582">
        <v>173220747</v>
      </c>
      <c r="E646" s="582">
        <v>175119761</v>
      </c>
      <c r="F646" s="582">
        <v>176109121</v>
      </c>
      <c r="G646" s="582">
        <v>176109121</v>
      </c>
      <c r="H646" s="582">
        <v>179928213</v>
      </c>
      <c r="I646" s="512">
        <v>179461110</v>
      </c>
      <c r="J646" s="512">
        <v>180450613</v>
      </c>
      <c r="K646" s="488">
        <v>181858852</v>
      </c>
      <c r="L646" s="488">
        <v>183142222</v>
      </c>
      <c r="M646" s="488">
        <v>184277388</v>
      </c>
      <c r="N646" s="488">
        <v>184282655</v>
      </c>
      <c r="O646" s="488">
        <v>186363985</v>
      </c>
      <c r="P646" s="574">
        <f t="shared" si="188"/>
        <v>179406783.75</v>
      </c>
      <c r="Q646" s="572"/>
      <c r="R646" s="523"/>
      <c r="S646" s="553" t="s">
        <v>1016</v>
      </c>
      <c r="T646" s="565"/>
      <c r="U646" s="566"/>
      <c r="V646" s="566"/>
      <c r="W646" s="566">
        <f t="shared" si="190"/>
        <v>179406783.75</v>
      </c>
      <c r="X646" s="566"/>
      <c r="Y646" s="566"/>
      <c r="Z646" s="583">
        <f>W646</f>
        <v>179406783.75</v>
      </c>
      <c r="AA646" s="515"/>
      <c r="AB646" s="515"/>
    </row>
    <row r="647" spans="1:28" s="16" customFormat="1" ht="12" customHeight="1">
      <c r="A647" s="584">
        <v>19000621</v>
      </c>
      <c r="B647" s="485" t="s">
        <v>1184</v>
      </c>
      <c r="C647" s="582">
        <v>59569421.100000001</v>
      </c>
      <c r="D647" s="582">
        <v>60507167</v>
      </c>
      <c r="E647" s="582">
        <v>61529713</v>
      </c>
      <c r="F647" s="582">
        <v>62062445.200000003</v>
      </c>
      <c r="G647" s="582">
        <v>62488298.950000003</v>
      </c>
      <c r="H647" s="582">
        <v>63060587.799999997</v>
      </c>
      <c r="I647" s="512">
        <v>63867362.299999997</v>
      </c>
      <c r="J647" s="512">
        <v>64400171.5</v>
      </c>
      <c r="K647" s="488">
        <v>65158454.200000003</v>
      </c>
      <c r="L647" s="488">
        <v>65849499.450000003</v>
      </c>
      <c r="M647" s="488">
        <v>66460742.950000003</v>
      </c>
      <c r="N647" s="488">
        <v>66936152.149999999</v>
      </c>
      <c r="O647" s="488">
        <v>67584295.099999994</v>
      </c>
      <c r="P647" s="574">
        <f t="shared" si="188"/>
        <v>63824787.716666669</v>
      </c>
      <c r="Q647" s="523"/>
      <c r="R647" s="523"/>
      <c r="S647" s="553" t="s">
        <v>1016</v>
      </c>
      <c r="T647" s="565"/>
      <c r="U647" s="566"/>
      <c r="V647" s="566"/>
      <c r="W647" s="566">
        <f t="shared" si="190"/>
        <v>63824787.716666669</v>
      </c>
      <c r="X647" s="566"/>
      <c r="Y647" s="566"/>
      <c r="Z647" s="583">
        <f>W647</f>
        <v>63824787.716666669</v>
      </c>
      <c r="AA647" s="515"/>
      <c r="AB647" s="515"/>
    </row>
    <row r="648" spans="1:28" s="16" customFormat="1" ht="12" customHeight="1">
      <c r="A648" s="584">
        <v>19000641</v>
      </c>
      <c r="B648" s="485" t="s">
        <v>1185</v>
      </c>
      <c r="C648" s="582">
        <v>270086.25</v>
      </c>
      <c r="D648" s="582">
        <v>268811.64</v>
      </c>
      <c r="E648" s="582">
        <v>268498.15000000002</v>
      </c>
      <c r="F648" s="582">
        <v>280385.23</v>
      </c>
      <c r="G648" s="582">
        <v>20337.03</v>
      </c>
      <c r="H648" s="582">
        <v>19761.849999999999</v>
      </c>
      <c r="I648" s="512">
        <v>25848.44</v>
      </c>
      <c r="J648" s="512">
        <v>24947.63</v>
      </c>
      <c r="K648" s="488">
        <v>24039.05</v>
      </c>
      <c r="L648" s="488">
        <v>19524.03</v>
      </c>
      <c r="M648" s="488">
        <v>19141.150000000001</v>
      </c>
      <c r="N648" s="488">
        <v>18864.37</v>
      </c>
      <c r="O648" s="488">
        <v>18537.849999999999</v>
      </c>
      <c r="P648" s="574">
        <f t="shared" si="188"/>
        <v>94539.218333333338</v>
      </c>
      <c r="Q648" s="523"/>
      <c r="R648" s="523"/>
      <c r="S648" s="553" t="s">
        <v>1016</v>
      </c>
      <c r="T648" s="565"/>
      <c r="U648" s="566"/>
      <c r="V648" s="566"/>
      <c r="W648" s="566">
        <f t="shared" si="190"/>
        <v>94539.218333333338</v>
      </c>
      <c r="X648" s="566"/>
      <c r="Y648" s="566"/>
      <c r="Z648" s="583">
        <f>W648</f>
        <v>94539.218333333338</v>
      </c>
      <c r="AA648" s="515"/>
      <c r="AB648" s="515"/>
    </row>
    <row r="649" spans="1:28" s="16" customFormat="1" ht="12" customHeight="1">
      <c r="A649" s="584">
        <v>19000671</v>
      </c>
      <c r="B649" s="485" t="s">
        <v>1197</v>
      </c>
      <c r="C649" s="582">
        <v>32765538.120000001</v>
      </c>
      <c r="D649" s="582">
        <v>32765538.120000001</v>
      </c>
      <c r="E649" s="582">
        <v>32765538.120000001</v>
      </c>
      <c r="F649" s="582">
        <v>32765538.120000001</v>
      </c>
      <c r="G649" s="582">
        <v>32765538.120000001</v>
      </c>
      <c r="H649" s="582">
        <v>32765538.120000001</v>
      </c>
      <c r="I649" s="512">
        <v>32765538.120000001</v>
      </c>
      <c r="J649" s="512">
        <v>32765538.120000001</v>
      </c>
      <c r="K649" s="488">
        <v>32765538.120000001</v>
      </c>
      <c r="L649" s="488">
        <v>32765538.120000001</v>
      </c>
      <c r="M649" s="488">
        <v>32765538.120000001</v>
      </c>
      <c r="N649" s="488">
        <v>32765538.120000001</v>
      </c>
      <c r="O649" s="488">
        <v>32765538.120000001</v>
      </c>
      <c r="P649" s="574">
        <f t="shared" si="188"/>
        <v>32765538.120000001</v>
      </c>
      <c r="Q649" s="523"/>
      <c r="R649" s="523"/>
      <c r="S649" s="553" t="s">
        <v>1016</v>
      </c>
      <c r="T649" s="565"/>
      <c r="U649" s="566"/>
      <c r="V649" s="566"/>
      <c r="W649" s="566">
        <f t="shared" si="190"/>
        <v>32765538.120000001</v>
      </c>
      <c r="X649" s="566"/>
      <c r="Y649" s="566"/>
      <c r="Z649" s="583">
        <f>W649</f>
        <v>32765538.120000001</v>
      </c>
      <c r="AA649" s="515"/>
      <c r="AB649" s="515"/>
    </row>
    <row r="650" spans="1:28" s="16" customFormat="1" ht="12" customHeight="1">
      <c r="A650" s="584">
        <v>19000691</v>
      </c>
      <c r="B650" s="485" t="s">
        <v>1448</v>
      </c>
      <c r="C650" s="582">
        <v>48125</v>
      </c>
      <c r="D650" s="582">
        <v>48125</v>
      </c>
      <c r="E650" s="582">
        <v>48125</v>
      </c>
      <c r="F650" s="582">
        <v>48125</v>
      </c>
      <c r="G650" s="582">
        <v>48125</v>
      </c>
      <c r="H650" s="582">
        <v>48125</v>
      </c>
      <c r="I650" s="512">
        <v>116375</v>
      </c>
      <c r="J650" s="512">
        <v>116375</v>
      </c>
      <c r="K650" s="488">
        <v>116375</v>
      </c>
      <c r="L650" s="488">
        <v>107625</v>
      </c>
      <c r="M650" s="488">
        <v>107625</v>
      </c>
      <c r="N650" s="488">
        <v>107625</v>
      </c>
      <c r="O650" s="488">
        <v>105000</v>
      </c>
      <c r="P650" s="574">
        <f t="shared" si="188"/>
        <v>82432.291666666672</v>
      </c>
      <c r="Q650" s="490"/>
      <c r="R650" s="490"/>
      <c r="S650" s="496"/>
      <c r="T650" s="565">
        <f>P650</f>
        <v>82432.291666666672</v>
      </c>
      <c r="U650" s="566"/>
      <c r="V650" s="566"/>
      <c r="W650" s="566"/>
      <c r="X650" s="566"/>
      <c r="Y650" s="566"/>
      <c r="Z650" s="583"/>
      <c r="AA650" s="515"/>
      <c r="AB650" s="515"/>
    </row>
    <row r="651" spans="1:28" s="16" customFormat="1" ht="12" customHeight="1">
      <c r="A651" s="584">
        <v>19000692</v>
      </c>
      <c r="B651" s="485" t="s">
        <v>1447</v>
      </c>
      <c r="C651" s="582">
        <v>26775</v>
      </c>
      <c r="D651" s="582">
        <v>13125</v>
      </c>
      <c r="E651" s="582">
        <v>13125</v>
      </c>
      <c r="F651" s="582">
        <v>13125</v>
      </c>
      <c r="G651" s="582">
        <v>13125</v>
      </c>
      <c r="H651" s="582">
        <v>13125</v>
      </c>
      <c r="I651" s="512">
        <v>16625</v>
      </c>
      <c r="J651" s="512">
        <v>16625</v>
      </c>
      <c r="K651" s="488">
        <v>16625</v>
      </c>
      <c r="L651" s="488">
        <v>13125</v>
      </c>
      <c r="M651" s="488">
        <v>13125</v>
      </c>
      <c r="N651" s="488">
        <v>13125</v>
      </c>
      <c r="O651" s="488">
        <v>79800</v>
      </c>
      <c r="P651" s="574">
        <f t="shared" si="188"/>
        <v>17346.875</v>
      </c>
      <c r="Q651" s="490"/>
      <c r="R651" s="490"/>
      <c r="S651" s="496"/>
      <c r="T651" s="565">
        <f>P651</f>
        <v>17346.875</v>
      </c>
      <c r="U651" s="566"/>
      <c r="V651" s="566"/>
      <c r="W651" s="566"/>
      <c r="X651" s="566"/>
      <c r="Y651" s="566"/>
      <c r="Z651" s="583"/>
      <c r="AA651" s="515"/>
      <c r="AB651" s="515"/>
    </row>
    <row r="652" spans="1:28" s="16" customFormat="1" ht="12" customHeight="1">
      <c r="A652" s="584">
        <v>19000711</v>
      </c>
      <c r="B652" s="485" t="s">
        <v>1087</v>
      </c>
      <c r="C652" s="582">
        <v>580188.30000000005</v>
      </c>
      <c r="D652" s="582">
        <v>564507.54</v>
      </c>
      <c r="E652" s="582">
        <v>548826.78</v>
      </c>
      <c r="F652" s="582">
        <v>533146.01</v>
      </c>
      <c r="G652" s="582">
        <v>517465.25</v>
      </c>
      <c r="H652" s="582">
        <v>501784.48</v>
      </c>
      <c r="I652" s="512">
        <v>486103.72</v>
      </c>
      <c r="J652" s="512">
        <v>470422.96</v>
      </c>
      <c r="K652" s="488">
        <v>454742.19</v>
      </c>
      <c r="L652" s="488">
        <v>439061.43</v>
      </c>
      <c r="M652" s="488">
        <v>423380.67</v>
      </c>
      <c r="N652" s="488">
        <v>407699.91</v>
      </c>
      <c r="O652" s="488">
        <v>392019.14</v>
      </c>
      <c r="P652" s="574">
        <f t="shared" si="188"/>
        <v>486103.72166666668</v>
      </c>
      <c r="Q652" s="490" t="s">
        <v>1088</v>
      </c>
      <c r="R652" s="490"/>
      <c r="S652" s="496" t="s">
        <v>305</v>
      </c>
      <c r="T652" s="565"/>
      <c r="U652" s="566"/>
      <c r="V652" s="566"/>
      <c r="W652" s="566">
        <f>P652</f>
        <v>486103.72166666668</v>
      </c>
      <c r="X652" s="566">
        <f>W652</f>
        <v>486103.72166666668</v>
      </c>
      <c r="Y652" s="566"/>
      <c r="Z652" s="583"/>
      <c r="AA652" s="515"/>
      <c r="AB652" s="515"/>
    </row>
    <row r="653" spans="1:28" s="16" customFormat="1" ht="12" customHeight="1">
      <c r="A653" s="584">
        <v>19000721</v>
      </c>
      <c r="B653" s="485" t="s">
        <v>1201</v>
      </c>
      <c r="C653" s="582">
        <v>10869.86</v>
      </c>
      <c r="D653" s="582">
        <v>10869.86</v>
      </c>
      <c r="E653" s="582">
        <v>10869.86</v>
      </c>
      <c r="F653" s="582">
        <v>10869.86</v>
      </c>
      <c r="G653" s="582">
        <v>10869.86</v>
      </c>
      <c r="H653" s="582">
        <v>10869.86</v>
      </c>
      <c r="I653" s="512">
        <v>10869.86</v>
      </c>
      <c r="J653" s="512">
        <v>10869.86</v>
      </c>
      <c r="K653" s="488">
        <v>10869.86</v>
      </c>
      <c r="L653" s="488">
        <v>10869.86</v>
      </c>
      <c r="M653" s="488">
        <v>10869.86</v>
      </c>
      <c r="N653" s="488">
        <v>10869.86</v>
      </c>
      <c r="O653" s="488">
        <v>10869.86</v>
      </c>
      <c r="P653" s="574">
        <f t="shared" si="188"/>
        <v>10869.86</v>
      </c>
      <c r="Q653" s="490"/>
      <c r="R653" s="490"/>
      <c r="S653" s="496"/>
      <c r="T653" s="565">
        <f>P653</f>
        <v>10869.86</v>
      </c>
      <c r="U653" s="566"/>
      <c r="V653" s="566"/>
      <c r="W653" s="566"/>
      <c r="X653" s="566"/>
      <c r="Y653" s="566"/>
      <c r="Z653" s="583"/>
      <c r="AA653" s="515"/>
      <c r="AB653" s="515"/>
    </row>
    <row r="654" spans="1:28" s="16" customFormat="1" ht="12" customHeight="1">
      <c r="A654" s="584">
        <v>19000731</v>
      </c>
      <c r="B654" s="485" t="s">
        <v>1271</v>
      </c>
      <c r="C654" s="582">
        <v>142220.45000000001</v>
      </c>
      <c r="D654" s="582">
        <v>117432.65</v>
      </c>
      <c r="E654" s="582">
        <v>92644.85</v>
      </c>
      <c r="F654" s="582">
        <v>67857.05</v>
      </c>
      <c r="G654" s="582">
        <v>48217.1</v>
      </c>
      <c r="H654" s="582">
        <v>28577.15</v>
      </c>
      <c r="I654" s="512">
        <v>7.0000000000000007E-2</v>
      </c>
      <c r="J654" s="512">
        <v>7.0000000000000007E-2</v>
      </c>
      <c r="K654" s="488">
        <v>7.0000000000000007E-2</v>
      </c>
      <c r="L654" s="488">
        <v>0</v>
      </c>
      <c r="M654" s="488">
        <v>0</v>
      </c>
      <c r="N654" s="488">
        <v>0</v>
      </c>
      <c r="O654" s="488">
        <v>0</v>
      </c>
      <c r="P654" s="574">
        <f t="shared" si="188"/>
        <v>35486.602916666663</v>
      </c>
      <c r="Q654" s="490"/>
      <c r="R654" s="490"/>
      <c r="S654" s="496" t="s">
        <v>1016</v>
      </c>
      <c r="T654" s="565"/>
      <c r="U654" s="566"/>
      <c r="V654" s="566"/>
      <c r="W654" s="566">
        <f>P654</f>
        <v>35486.602916666663</v>
      </c>
      <c r="X654" s="566"/>
      <c r="Y654" s="566"/>
      <c r="Z654" s="583">
        <f>W654</f>
        <v>35486.602916666663</v>
      </c>
      <c r="AA654" s="515"/>
      <c r="AB654" s="515"/>
    </row>
    <row r="655" spans="1:28" s="16" customFormat="1" ht="12" customHeight="1">
      <c r="A655" s="584">
        <v>19000732</v>
      </c>
      <c r="B655" s="485" t="s">
        <v>1269</v>
      </c>
      <c r="C655" s="582">
        <v>86592.17</v>
      </c>
      <c r="D655" s="582">
        <v>68825.81</v>
      </c>
      <c r="E655" s="582">
        <v>51059.44</v>
      </c>
      <c r="F655" s="582">
        <v>33293.08</v>
      </c>
      <c r="G655" s="582">
        <v>19216.38</v>
      </c>
      <c r="H655" s="582">
        <v>5139.68</v>
      </c>
      <c r="I655" s="512">
        <v>0.06</v>
      </c>
      <c r="J655" s="512">
        <v>0.06</v>
      </c>
      <c r="K655" s="488">
        <v>0.06</v>
      </c>
      <c r="L655" s="488">
        <v>0</v>
      </c>
      <c r="M655" s="488">
        <v>0</v>
      </c>
      <c r="N655" s="488">
        <v>0</v>
      </c>
      <c r="O655" s="488">
        <v>0</v>
      </c>
      <c r="P655" s="574">
        <f t="shared" si="188"/>
        <v>18402.554583333334</v>
      </c>
      <c r="Q655" s="490"/>
      <c r="R655" s="490"/>
      <c r="S655" s="496" t="s">
        <v>1270</v>
      </c>
      <c r="T655" s="565"/>
      <c r="U655" s="566"/>
      <c r="V655" s="566"/>
      <c r="W655" s="566">
        <f>P655</f>
        <v>18402.554583333334</v>
      </c>
      <c r="X655" s="566"/>
      <c r="Y655" s="566"/>
      <c r="Z655" s="583">
        <f>W655</f>
        <v>18402.554583333334</v>
      </c>
      <c r="AA655" s="515"/>
      <c r="AB655" s="515"/>
    </row>
    <row r="656" spans="1:28" s="16" customFormat="1" ht="12" customHeight="1">
      <c r="A656" s="584">
        <v>19000741</v>
      </c>
      <c r="B656" s="485" t="s">
        <v>1302</v>
      </c>
      <c r="C656" s="582">
        <v>288445.53999999998</v>
      </c>
      <c r="D656" s="582">
        <v>254867.8</v>
      </c>
      <c r="E656" s="582">
        <v>212522.49</v>
      </c>
      <c r="F656" s="582">
        <v>165881.88</v>
      </c>
      <c r="G656" s="582">
        <v>143842.26</v>
      </c>
      <c r="H656" s="582">
        <v>124745.18</v>
      </c>
      <c r="I656" s="512">
        <v>123676.49</v>
      </c>
      <c r="J656" s="512">
        <v>111643.77</v>
      </c>
      <c r="K656" s="488">
        <v>99589.02</v>
      </c>
      <c r="L656" s="488">
        <v>87773.47</v>
      </c>
      <c r="M656" s="488">
        <v>75071.070000000007</v>
      </c>
      <c r="N656" s="488">
        <v>62232.2</v>
      </c>
      <c r="O656" s="488">
        <v>50232.26</v>
      </c>
      <c r="P656" s="574">
        <f t="shared" si="188"/>
        <v>135932.04416666666</v>
      </c>
      <c r="Q656" s="523"/>
      <c r="R656" s="523"/>
      <c r="S656" s="553" t="s">
        <v>158</v>
      </c>
      <c r="T656" s="565">
        <f>P656</f>
        <v>135932.04416666666</v>
      </c>
      <c r="U656" s="566"/>
      <c r="V656" s="566"/>
      <c r="W656" s="566"/>
      <c r="X656" s="566"/>
      <c r="Y656" s="566"/>
      <c r="Z656" s="583"/>
      <c r="AA656" s="515"/>
      <c r="AB656" s="515"/>
    </row>
    <row r="657" spans="1:28" s="16" customFormat="1" ht="12" customHeight="1">
      <c r="A657" s="584">
        <v>19000751</v>
      </c>
      <c r="B657" s="485" t="s">
        <v>1324</v>
      </c>
      <c r="C657" s="582">
        <v>1825636.05</v>
      </c>
      <c r="D657" s="582">
        <v>1795707.9</v>
      </c>
      <c r="E657" s="582">
        <v>1765779.75</v>
      </c>
      <c r="F657" s="582">
        <v>1735851.6</v>
      </c>
      <c r="G657" s="582">
        <v>1705923.45</v>
      </c>
      <c r="H657" s="582">
        <v>1675995.3</v>
      </c>
      <c r="I657" s="512">
        <v>1646067.15</v>
      </c>
      <c r="J657" s="512">
        <v>1616139</v>
      </c>
      <c r="K657" s="488">
        <v>1586210.85</v>
      </c>
      <c r="L657" s="488">
        <v>1556282.7</v>
      </c>
      <c r="M657" s="488">
        <v>1526354.55</v>
      </c>
      <c r="N657" s="488">
        <v>1496426.4</v>
      </c>
      <c r="O657" s="488">
        <v>1466498.25</v>
      </c>
      <c r="P657" s="574">
        <f t="shared" si="188"/>
        <v>1646067.1499999997</v>
      </c>
      <c r="Q657" s="490"/>
      <c r="R657" s="490"/>
      <c r="S657" s="496"/>
      <c r="T657" s="565">
        <f>P657</f>
        <v>1646067.1499999997</v>
      </c>
      <c r="U657" s="566"/>
      <c r="V657" s="566"/>
      <c r="W657" s="566"/>
      <c r="X657" s="566"/>
      <c r="Y657" s="566"/>
      <c r="Z657" s="583"/>
      <c r="AA657" s="515"/>
      <c r="AB657" s="515"/>
    </row>
    <row r="658" spans="1:28" s="16" customFormat="1" ht="12" customHeight="1">
      <c r="A658" s="584">
        <v>19000752</v>
      </c>
      <c r="B658" s="485" t="s">
        <v>1330</v>
      </c>
      <c r="C658" s="582">
        <v>976551.45</v>
      </c>
      <c r="D658" s="582">
        <v>960542.1</v>
      </c>
      <c r="E658" s="582">
        <v>944532.75</v>
      </c>
      <c r="F658" s="582">
        <v>928523.4</v>
      </c>
      <c r="G658" s="582">
        <v>912514.05</v>
      </c>
      <c r="H658" s="582">
        <v>896504.7</v>
      </c>
      <c r="I658" s="512">
        <v>880495.35</v>
      </c>
      <c r="J658" s="512">
        <v>864486</v>
      </c>
      <c r="K658" s="488">
        <v>848476.65</v>
      </c>
      <c r="L658" s="488">
        <v>832467.3</v>
      </c>
      <c r="M658" s="488">
        <v>816457.95</v>
      </c>
      <c r="N658" s="488">
        <v>800448.6</v>
      </c>
      <c r="O658" s="488">
        <v>784439.25</v>
      </c>
      <c r="P658" s="574">
        <f t="shared" si="188"/>
        <v>880495.35</v>
      </c>
      <c r="Q658" s="490"/>
      <c r="R658" s="490"/>
      <c r="S658" s="496"/>
      <c r="T658" s="565">
        <f>P658</f>
        <v>880495.35</v>
      </c>
      <c r="U658" s="566"/>
      <c r="V658" s="566"/>
      <c r="W658" s="566"/>
      <c r="X658" s="566"/>
      <c r="Y658" s="566"/>
      <c r="Z658" s="583"/>
      <c r="AA658" s="515"/>
      <c r="AB658" s="515"/>
    </row>
    <row r="659" spans="1:28" s="16" customFormat="1" ht="12" customHeight="1">
      <c r="A659" s="584">
        <v>19000781</v>
      </c>
      <c r="B659" s="485" t="s">
        <v>1449</v>
      </c>
      <c r="C659" s="582">
        <v>3255646.88</v>
      </c>
      <c r="D659" s="582">
        <v>3734867.86</v>
      </c>
      <c r="E659" s="582">
        <v>3753412.85</v>
      </c>
      <c r="F659" s="582">
        <v>2851662.05</v>
      </c>
      <c r="G659" s="582">
        <v>3107468.28</v>
      </c>
      <c r="H659" s="582">
        <v>2833009.85</v>
      </c>
      <c r="I659" s="512">
        <v>2459094.4300000002</v>
      </c>
      <c r="J659" s="512">
        <v>2646056.96</v>
      </c>
      <c r="K659" s="488">
        <v>2811571.11</v>
      </c>
      <c r="L659" s="488">
        <v>2848092.94</v>
      </c>
      <c r="M659" s="488">
        <v>2822791.69</v>
      </c>
      <c r="N659" s="488">
        <v>2806448.14</v>
      </c>
      <c r="O659" s="488">
        <v>2810798.7</v>
      </c>
      <c r="P659" s="574">
        <f t="shared" si="188"/>
        <v>2975641.5791666671</v>
      </c>
      <c r="Q659" s="490"/>
      <c r="R659" s="490"/>
      <c r="S659" s="496" t="s">
        <v>158</v>
      </c>
      <c r="T659" s="565">
        <f>P659</f>
        <v>2975641.5791666671</v>
      </c>
      <c r="U659" s="566"/>
      <c r="V659" s="566"/>
      <c r="W659" s="566"/>
      <c r="X659" s="566"/>
      <c r="Y659" s="566"/>
      <c r="Z659" s="583"/>
      <c r="AA659" s="515"/>
      <c r="AB659" s="515"/>
    </row>
    <row r="660" spans="1:28" s="16" customFormat="1" ht="12" customHeight="1">
      <c r="A660" s="584">
        <v>19000791</v>
      </c>
      <c r="B660" s="485" t="s">
        <v>1442</v>
      </c>
      <c r="C660" s="582">
        <v>230506.46</v>
      </c>
      <c r="D660" s="582">
        <v>180329.44</v>
      </c>
      <c r="E660" s="582">
        <v>117789.81</v>
      </c>
      <c r="F660" s="582">
        <v>49324.7</v>
      </c>
      <c r="G660" s="582">
        <v>293052.12</v>
      </c>
      <c r="H660" s="582">
        <v>263127.94</v>
      </c>
      <c r="I660" s="512">
        <v>234832.86</v>
      </c>
      <c r="J660" s="512">
        <v>211532.56</v>
      </c>
      <c r="K660" s="488">
        <v>188336.25</v>
      </c>
      <c r="L660" s="488">
        <v>165720.19</v>
      </c>
      <c r="M660" s="488">
        <v>141623.47</v>
      </c>
      <c r="N660" s="488">
        <v>117426.08</v>
      </c>
      <c r="O660" s="488">
        <v>94910.86</v>
      </c>
      <c r="P660" s="574">
        <f t="shared" si="188"/>
        <v>177150.34</v>
      </c>
      <c r="Q660" s="523"/>
      <c r="R660" s="523"/>
      <c r="S660" s="553" t="s">
        <v>1016</v>
      </c>
      <c r="T660" s="565"/>
      <c r="U660" s="566"/>
      <c r="V660" s="566"/>
      <c r="W660" s="566">
        <f t="shared" ref="W660:W662" si="191">P660</f>
        <v>177150.34</v>
      </c>
      <c r="X660" s="566"/>
      <c r="Y660" s="566"/>
      <c r="Z660" s="583">
        <f t="shared" ref="Z660:Z662" si="192">W660</f>
        <v>177150.34</v>
      </c>
      <c r="AA660" s="515"/>
      <c r="AB660" s="515"/>
    </row>
    <row r="661" spans="1:28" s="16" customFormat="1" ht="12" customHeight="1">
      <c r="A661" s="584">
        <v>19000801</v>
      </c>
      <c r="B661" s="485" t="s">
        <v>1443</v>
      </c>
      <c r="C661" s="582">
        <v>6795.34</v>
      </c>
      <c r="D661" s="582">
        <v>3452.71</v>
      </c>
      <c r="E661" s="582">
        <v>-1287.6300000000001</v>
      </c>
      <c r="F661" s="582">
        <v>-6912.48</v>
      </c>
      <c r="G661" s="582">
        <v>8811.89</v>
      </c>
      <c r="H661" s="582">
        <v>8410.1299999999992</v>
      </c>
      <c r="I661" s="512">
        <v>8076.28</v>
      </c>
      <c r="J661" s="512">
        <v>7780.57</v>
      </c>
      <c r="K661" s="488">
        <v>7361.73</v>
      </c>
      <c r="L661" s="488">
        <v>6851.29</v>
      </c>
      <c r="M661" s="488">
        <v>6118.51</v>
      </c>
      <c r="N661" s="488">
        <v>5244.84</v>
      </c>
      <c r="O661" s="488">
        <v>4345.6400000000003</v>
      </c>
      <c r="P661" s="574">
        <f t="shared" si="188"/>
        <v>4956.5274999999992</v>
      </c>
      <c r="Q661" s="523"/>
      <c r="R661" s="523"/>
      <c r="S661" s="553" t="s">
        <v>1016</v>
      </c>
      <c r="T661" s="565"/>
      <c r="U661" s="566"/>
      <c r="V661" s="566"/>
      <c r="W661" s="566">
        <f t="shared" si="191"/>
        <v>4956.5274999999992</v>
      </c>
      <c r="X661" s="566"/>
      <c r="Y661" s="566"/>
      <c r="Z661" s="583">
        <f t="shared" si="192"/>
        <v>4956.5274999999992</v>
      </c>
      <c r="AA661" s="515"/>
      <c r="AB661" s="515"/>
    </row>
    <row r="662" spans="1:28" s="16" customFormat="1" ht="12" customHeight="1">
      <c r="A662" s="584">
        <v>19000811</v>
      </c>
      <c r="B662" s="485" t="s">
        <v>1444</v>
      </c>
      <c r="C662" s="582">
        <v>10481.450000000001</v>
      </c>
      <c r="D662" s="582">
        <v>11983.62</v>
      </c>
      <c r="E662" s="582">
        <v>13481.38</v>
      </c>
      <c r="F662" s="582">
        <v>15011.39</v>
      </c>
      <c r="G662" s="582">
        <v>838.27</v>
      </c>
      <c r="H662" s="582">
        <v>952.26</v>
      </c>
      <c r="I662" s="512">
        <v>1081.6099999999999</v>
      </c>
      <c r="J662" s="512">
        <v>1223.21</v>
      </c>
      <c r="K662" s="488">
        <v>1359.76</v>
      </c>
      <c r="L662" s="488">
        <v>1481.19</v>
      </c>
      <c r="M662" s="488">
        <v>1588.97</v>
      </c>
      <c r="N662" s="488">
        <v>1694.91</v>
      </c>
      <c r="O662" s="488">
        <v>1799.17</v>
      </c>
      <c r="P662" s="574">
        <f t="shared" si="188"/>
        <v>4736.4066666666668</v>
      </c>
      <c r="Q662" s="523"/>
      <c r="R662" s="523"/>
      <c r="S662" s="553" t="s">
        <v>1016</v>
      </c>
      <c r="T662" s="565"/>
      <c r="U662" s="566"/>
      <c r="V662" s="566"/>
      <c r="W662" s="566">
        <f t="shared" si="191"/>
        <v>4736.4066666666668</v>
      </c>
      <c r="X662" s="566"/>
      <c r="Y662" s="566"/>
      <c r="Z662" s="583">
        <f t="shared" si="192"/>
        <v>4736.4066666666668</v>
      </c>
      <c r="AA662" s="515"/>
      <c r="AB662" s="515"/>
    </row>
    <row r="663" spans="1:28" s="16" customFormat="1" ht="12" customHeight="1">
      <c r="A663" s="584">
        <v>19000821</v>
      </c>
      <c r="B663" s="485" t="s">
        <v>1476</v>
      </c>
      <c r="C663" s="582">
        <v>314076.46000000002</v>
      </c>
      <c r="D663" s="582">
        <v>271744.42</v>
      </c>
      <c r="E663" s="582">
        <v>229412.37</v>
      </c>
      <c r="F663" s="582">
        <v>187080.33</v>
      </c>
      <c r="G663" s="582">
        <v>144748.28</v>
      </c>
      <c r="H663" s="582">
        <v>102416.24</v>
      </c>
      <c r="I663" s="512">
        <v>60084.19</v>
      </c>
      <c r="J663" s="512">
        <v>0</v>
      </c>
      <c r="K663" s="488">
        <v>0</v>
      </c>
      <c r="L663" s="488">
        <v>0</v>
      </c>
      <c r="M663" s="488">
        <v>0</v>
      </c>
      <c r="N663" s="488">
        <v>0</v>
      </c>
      <c r="O663" s="488">
        <v>0</v>
      </c>
      <c r="P663" s="574">
        <f t="shared" si="188"/>
        <v>96043.671666666676</v>
      </c>
      <c r="Q663" s="490"/>
      <c r="R663" s="490"/>
      <c r="S663" s="496" t="s">
        <v>1016</v>
      </c>
      <c r="T663" s="565"/>
      <c r="U663" s="566"/>
      <c r="V663" s="566"/>
      <c r="W663" s="566">
        <f t="shared" ref="W663:W668" si="193">P663</f>
        <v>96043.671666666676</v>
      </c>
      <c r="X663" s="566"/>
      <c r="Y663" s="566"/>
      <c r="Z663" s="583">
        <f t="shared" ref="Z663:Z668" si="194">W663</f>
        <v>96043.671666666676</v>
      </c>
      <c r="AA663" s="515"/>
      <c r="AB663" s="515"/>
    </row>
    <row r="664" spans="1:28" s="16" customFormat="1" ht="12" customHeight="1">
      <c r="A664" s="584">
        <v>19000831</v>
      </c>
      <c r="B664" s="485" t="s">
        <v>1521</v>
      </c>
      <c r="C664" s="582">
        <v>773612.89</v>
      </c>
      <c r="D664" s="582">
        <v>757824.86</v>
      </c>
      <c r="E664" s="582">
        <v>742036.84</v>
      </c>
      <c r="F664" s="582">
        <v>726248.82</v>
      </c>
      <c r="G664" s="582">
        <v>710460.8</v>
      </c>
      <c r="H664" s="582">
        <v>694672.78</v>
      </c>
      <c r="I664" s="512">
        <v>678884.76</v>
      </c>
      <c r="J664" s="512">
        <v>663096.74</v>
      </c>
      <c r="K664" s="488">
        <v>647308.72</v>
      </c>
      <c r="L664" s="488">
        <v>631520.69999999995</v>
      </c>
      <c r="M664" s="488">
        <v>615732.68000000005</v>
      </c>
      <c r="N664" s="488">
        <v>599944.66</v>
      </c>
      <c r="O664" s="488">
        <v>584156.64</v>
      </c>
      <c r="P664" s="574">
        <f t="shared" si="188"/>
        <v>678884.76041666663</v>
      </c>
      <c r="Q664" s="490" t="s">
        <v>158</v>
      </c>
      <c r="R664" s="490"/>
      <c r="S664" s="496" t="s">
        <v>1016</v>
      </c>
      <c r="T664" s="565"/>
      <c r="U664" s="566"/>
      <c r="V664" s="566"/>
      <c r="W664" s="566">
        <f t="shared" si="193"/>
        <v>678884.76041666663</v>
      </c>
      <c r="X664" s="566"/>
      <c r="Y664" s="566"/>
      <c r="Z664" s="583">
        <f t="shared" si="194"/>
        <v>678884.76041666663</v>
      </c>
      <c r="AA664" s="515"/>
      <c r="AB664" s="515"/>
    </row>
    <row r="665" spans="1:28" s="16" customFormat="1" ht="12" customHeight="1">
      <c r="A665" s="584">
        <v>19000841</v>
      </c>
      <c r="B665" s="485" t="s">
        <v>1544</v>
      </c>
      <c r="C665" s="582">
        <v>-720327.87</v>
      </c>
      <c r="D665" s="582">
        <v>-768937.84</v>
      </c>
      <c r="E665" s="582">
        <v>-714133.16</v>
      </c>
      <c r="F665" s="582">
        <v>-604967.23</v>
      </c>
      <c r="G665" s="582">
        <v>-502687.17</v>
      </c>
      <c r="H665" s="582">
        <v>-451623.53</v>
      </c>
      <c r="I665" s="512">
        <v>-403764.25</v>
      </c>
      <c r="J665" s="512">
        <v>-435108.92</v>
      </c>
      <c r="K665" s="488">
        <v>-461828.27</v>
      </c>
      <c r="L665" s="488">
        <v>-493431.68</v>
      </c>
      <c r="M665" s="488">
        <v>-495502.82</v>
      </c>
      <c r="N665" s="488">
        <v>-489905.57</v>
      </c>
      <c r="O665" s="488">
        <v>-508813.01</v>
      </c>
      <c r="P665" s="574">
        <f t="shared" si="188"/>
        <v>-536371.73999999987</v>
      </c>
      <c r="Q665" s="490"/>
      <c r="R665" s="490"/>
      <c r="S665" s="496" t="s">
        <v>572</v>
      </c>
      <c r="T665" s="565"/>
      <c r="U665" s="566"/>
      <c r="V665" s="566"/>
      <c r="W665" s="566">
        <f t="shared" si="193"/>
        <v>-536371.73999999987</v>
      </c>
      <c r="X665" s="566"/>
      <c r="Y665" s="566"/>
      <c r="Z665" s="583">
        <f t="shared" si="194"/>
        <v>-536371.73999999987</v>
      </c>
      <c r="AA665" s="515"/>
      <c r="AB665" s="515"/>
    </row>
    <row r="666" spans="1:28" s="16" customFormat="1" ht="12" customHeight="1">
      <c r="A666" s="584">
        <v>19000851</v>
      </c>
      <c r="B666" s="485" t="s">
        <v>1657</v>
      </c>
      <c r="C666" s="582">
        <v>939777</v>
      </c>
      <c r="D666" s="582">
        <v>914377.62</v>
      </c>
      <c r="E666" s="582">
        <v>888978.25</v>
      </c>
      <c r="F666" s="582">
        <v>863578.87</v>
      </c>
      <c r="G666" s="582">
        <v>838179.49</v>
      </c>
      <c r="H666" s="582">
        <v>812780.11</v>
      </c>
      <c r="I666" s="512">
        <v>787380.74</v>
      </c>
      <c r="J666" s="512">
        <v>761981.36</v>
      </c>
      <c r="K666" s="488">
        <v>736581.98</v>
      </c>
      <c r="L666" s="488">
        <v>711182.6</v>
      </c>
      <c r="M666" s="488">
        <v>685783.23</v>
      </c>
      <c r="N666" s="488">
        <v>660383.85</v>
      </c>
      <c r="O666" s="488">
        <v>634984.47</v>
      </c>
      <c r="P666" s="574">
        <f t="shared" ref="P666:P702" si="195">(C666+O666+SUM(D666:N666)*2)/24</f>
        <v>787380.73625000007</v>
      </c>
      <c r="Q666" s="490"/>
      <c r="R666" s="490"/>
      <c r="S666" s="496" t="s">
        <v>1016</v>
      </c>
      <c r="T666" s="565"/>
      <c r="U666" s="566"/>
      <c r="V666" s="566"/>
      <c r="W666" s="566">
        <f t="shared" si="193"/>
        <v>787380.73625000007</v>
      </c>
      <c r="X666" s="566"/>
      <c r="Y666" s="566"/>
      <c r="Z666" s="583">
        <f t="shared" si="194"/>
        <v>787380.73625000007</v>
      </c>
      <c r="AA666" s="515"/>
      <c r="AB666" s="515"/>
    </row>
    <row r="667" spans="1:28" s="16" customFormat="1" ht="12" customHeight="1">
      <c r="A667" s="584">
        <v>19000861</v>
      </c>
      <c r="B667" s="485" t="s">
        <v>1700</v>
      </c>
      <c r="C667" s="582">
        <v>236300.08</v>
      </c>
      <c r="D667" s="582">
        <v>229913.59</v>
      </c>
      <c r="E667" s="582">
        <v>223527.11</v>
      </c>
      <c r="F667" s="582">
        <v>217140.62</v>
      </c>
      <c r="G667" s="582">
        <v>210754.13</v>
      </c>
      <c r="H667" s="582">
        <v>204367.64</v>
      </c>
      <c r="I667" s="512">
        <v>197981.15</v>
      </c>
      <c r="J667" s="512">
        <v>191594.67</v>
      </c>
      <c r="K667" s="488">
        <v>185208.18</v>
      </c>
      <c r="L667" s="488">
        <v>178821.69</v>
      </c>
      <c r="M667" s="488">
        <v>172435.20000000001</v>
      </c>
      <c r="N667" s="488">
        <v>166048.71</v>
      </c>
      <c r="O667" s="488">
        <v>159662.22</v>
      </c>
      <c r="P667" s="574">
        <f t="shared" si="195"/>
        <v>197981.15333333329</v>
      </c>
      <c r="Q667" s="490"/>
      <c r="R667" s="490"/>
      <c r="S667" s="496" t="s">
        <v>1016</v>
      </c>
      <c r="T667" s="565"/>
      <c r="U667" s="566"/>
      <c r="V667" s="566"/>
      <c r="W667" s="566">
        <f t="shared" si="193"/>
        <v>197981.15333333329</v>
      </c>
      <c r="X667" s="566"/>
      <c r="Y667" s="566"/>
      <c r="Z667" s="583">
        <f t="shared" si="194"/>
        <v>197981.15333333329</v>
      </c>
      <c r="AA667" s="515"/>
      <c r="AB667" s="515"/>
    </row>
    <row r="668" spans="1:28" s="16" customFormat="1" ht="12" customHeight="1">
      <c r="A668" s="587">
        <v>19000871</v>
      </c>
      <c r="B668" s="485" t="s">
        <v>2024</v>
      </c>
      <c r="C668" s="582">
        <v>1890939.75</v>
      </c>
      <c r="D668" s="582">
        <v>1886948.7</v>
      </c>
      <c r="E668" s="582">
        <v>2129786.75</v>
      </c>
      <c r="F668" s="582">
        <v>2381262.4500000002</v>
      </c>
      <c r="G668" s="582">
        <v>2596126.0499999998</v>
      </c>
      <c r="H668" s="582">
        <v>2626048.9500000002</v>
      </c>
      <c r="I668" s="512">
        <v>2653817.6</v>
      </c>
      <c r="J668" s="512">
        <v>2674841.4</v>
      </c>
      <c r="K668" s="488">
        <v>2674841.4</v>
      </c>
      <c r="L668" s="488">
        <v>2704389.1</v>
      </c>
      <c r="M668" s="488">
        <v>2704389.1</v>
      </c>
      <c r="N668" s="488">
        <v>2704389.1</v>
      </c>
      <c r="O668" s="488">
        <v>2720382.7</v>
      </c>
      <c r="P668" s="574">
        <f t="shared" si="195"/>
        <v>2503541.8187500001</v>
      </c>
      <c r="Q668" s="490"/>
      <c r="R668" s="490"/>
      <c r="S668" s="496" t="s">
        <v>1016</v>
      </c>
      <c r="T668" s="565"/>
      <c r="U668" s="566"/>
      <c r="V668" s="566"/>
      <c r="W668" s="566">
        <f t="shared" si="193"/>
        <v>2503541.8187500001</v>
      </c>
      <c r="X668" s="566"/>
      <c r="Y668" s="566"/>
      <c r="Z668" s="583">
        <f t="shared" si="194"/>
        <v>2503541.8187500001</v>
      </c>
      <c r="AA668" s="515"/>
      <c r="AB668" s="515"/>
    </row>
    <row r="669" spans="1:28" s="16" customFormat="1" ht="12" customHeight="1">
      <c r="A669" s="584">
        <v>19002003</v>
      </c>
      <c r="B669" s="485" t="s">
        <v>1804</v>
      </c>
      <c r="C669" s="582">
        <v>117980225.48999999</v>
      </c>
      <c r="D669" s="582">
        <v>108489651.48999999</v>
      </c>
      <c r="E669" s="582">
        <v>90514942.719999999</v>
      </c>
      <c r="F669" s="582">
        <v>110063449.92</v>
      </c>
      <c r="G669" s="582">
        <v>84191979.689999998</v>
      </c>
      <c r="H669" s="582">
        <v>72241554.409999996</v>
      </c>
      <c r="I669" s="512">
        <v>70651459.560000002</v>
      </c>
      <c r="J669" s="512">
        <v>73295807.200000003</v>
      </c>
      <c r="K669" s="488">
        <v>72382155.349999994</v>
      </c>
      <c r="L669" s="488">
        <v>80898007.719999999</v>
      </c>
      <c r="M669" s="488">
        <v>83099388.739999995</v>
      </c>
      <c r="N669" s="488">
        <v>86365764.299999997</v>
      </c>
      <c r="O669" s="488">
        <v>95845243.400000006</v>
      </c>
      <c r="P669" s="574">
        <f t="shared" si="195"/>
        <v>86592241.295416668</v>
      </c>
      <c r="Q669" s="490" t="s">
        <v>1240</v>
      </c>
      <c r="R669" s="490" t="s">
        <v>815</v>
      </c>
      <c r="S669" s="496" t="s">
        <v>1241</v>
      </c>
      <c r="T669" s="565"/>
      <c r="U669" s="566"/>
      <c r="V669" s="566"/>
      <c r="W669" s="566">
        <f>P669</f>
        <v>86592241.295416668</v>
      </c>
      <c r="X669" s="566">
        <f>W669*B1096</f>
        <v>73969464.239325345</v>
      </c>
      <c r="Y669" s="566">
        <f>W669*B1097</f>
        <v>12622777.056091333</v>
      </c>
      <c r="Z669" s="583" t="s">
        <v>158</v>
      </c>
      <c r="AA669" s="515"/>
      <c r="AB669" s="515"/>
    </row>
    <row r="670" spans="1:28" s="16" customFormat="1" ht="12" customHeight="1">
      <c r="A670" s="584">
        <v>19003011</v>
      </c>
      <c r="B670" s="485" t="s">
        <v>1862</v>
      </c>
      <c r="C670" s="582">
        <v>1789497.85</v>
      </c>
      <c r="D670" s="582">
        <v>1741133.1</v>
      </c>
      <c r="E670" s="582">
        <v>1692768.35</v>
      </c>
      <c r="F670" s="582">
        <v>1644403.6</v>
      </c>
      <c r="G670" s="582">
        <v>1596038.85</v>
      </c>
      <c r="H670" s="582">
        <v>1547674.1</v>
      </c>
      <c r="I670" s="512">
        <v>1499309.35</v>
      </c>
      <c r="J670" s="512">
        <v>1450944.6</v>
      </c>
      <c r="K670" s="488">
        <v>1402579.85</v>
      </c>
      <c r="L670" s="488">
        <v>1354215.1</v>
      </c>
      <c r="M670" s="488">
        <v>1305850.3500000001</v>
      </c>
      <c r="N670" s="488">
        <v>1257485.6000000001</v>
      </c>
      <c r="O670" s="488">
        <v>1209120.8500000001</v>
      </c>
      <c r="P670" s="574">
        <f t="shared" si="195"/>
        <v>1499309.3499999999</v>
      </c>
      <c r="Q670" s="490" t="s">
        <v>305</v>
      </c>
      <c r="R670" s="490"/>
      <c r="S670" s="496" t="s">
        <v>970</v>
      </c>
      <c r="T670" s="565"/>
      <c r="U670" s="566"/>
      <c r="V670" s="566"/>
      <c r="W670" s="566">
        <f t="shared" ref="W670:W671" si="196">P670</f>
        <v>1499309.3499999999</v>
      </c>
      <c r="X670" s="566">
        <f>W670</f>
        <v>1499309.3499999999</v>
      </c>
      <c r="Y670" s="566"/>
      <c r="Z670" s="583"/>
      <c r="AA670" s="515"/>
      <c r="AB670" s="515"/>
    </row>
    <row r="671" spans="1:28" s="16" customFormat="1" ht="12" customHeight="1">
      <c r="A671" s="584">
        <v>19003021</v>
      </c>
      <c r="B671" s="485" t="s">
        <v>1878</v>
      </c>
      <c r="C671" s="582">
        <v>518029.05</v>
      </c>
      <c r="D671" s="582">
        <v>504028.35</v>
      </c>
      <c r="E671" s="582">
        <v>490027.65</v>
      </c>
      <c r="F671" s="582">
        <v>476026.95</v>
      </c>
      <c r="G671" s="582">
        <v>462026.25</v>
      </c>
      <c r="H671" s="582">
        <v>448025.55</v>
      </c>
      <c r="I671" s="512">
        <v>434024.85</v>
      </c>
      <c r="J671" s="512">
        <v>420024.15</v>
      </c>
      <c r="K671" s="488">
        <v>406023.45</v>
      </c>
      <c r="L671" s="488">
        <v>392022.75</v>
      </c>
      <c r="M671" s="488">
        <v>378022.05</v>
      </c>
      <c r="N671" s="488">
        <v>364021.35</v>
      </c>
      <c r="O671" s="488">
        <v>350020.65</v>
      </c>
      <c r="P671" s="574">
        <f t="shared" si="195"/>
        <v>434024.84999999992</v>
      </c>
      <c r="Q671" s="490" t="s">
        <v>305</v>
      </c>
      <c r="R671" s="490"/>
      <c r="S671" s="496" t="s">
        <v>970</v>
      </c>
      <c r="T671" s="565"/>
      <c r="U671" s="566"/>
      <c r="V671" s="566"/>
      <c r="W671" s="566">
        <f t="shared" si="196"/>
        <v>434024.84999999992</v>
      </c>
      <c r="X671" s="566">
        <f>W671</f>
        <v>434024.84999999992</v>
      </c>
      <c r="Y671" s="566"/>
      <c r="Z671" s="583"/>
      <c r="AA671" s="515"/>
      <c r="AB671" s="515"/>
    </row>
    <row r="672" spans="1:28" s="16" customFormat="1" ht="12" customHeight="1">
      <c r="A672" s="587">
        <v>19003031</v>
      </c>
      <c r="B672" s="485" t="s">
        <v>2031</v>
      </c>
      <c r="C672" s="582">
        <v>0</v>
      </c>
      <c r="D672" s="582">
        <v>0</v>
      </c>
      <c r="E672" s="582">
        <v>0</v>
      </c>
      <c r="F672" s="582">
        <v>0</v>
      </c>
      <c r="G672" s="582">
        <v>0</v>
      </c>
      <c r="H672" s="582">
        <v>0</v>
      </c>
      <c r="I672" s="512">
        <v>0</v>
      </c>
      <c r="J672" s="512">
        <v>0</v>
      </c>
      <c r="K672" s="488">
        <v>0</v>
      </c>
      <c r="L672" s="488">
        <v>263054.75</v>
      </c>
      <c r="M672" s="488">
        <v>287594.21000000002</v>
      </c>
      <c r="N672" s="488">
        <v>340256.7</v>
      </c>
      <c r="O672" s="488">
        <v>129082.1</v>
      </c>
      <c r="P672" s="574">
        <f t="shared" si="195"/>
        <v>79620.559166666659</v>
      </c>
      <c r="Q672" s="490"/>
      <c r="R672" s="490"/>
      <c r="S672" s="496" t="s">
        <v>1016</v>
      </c>
      <c r="T672" s="565"/>
      <c r="U672" s="566"/>
      <c r="V672" s="566"/>
      <c r="W672" s="566">
        <f>P672</f>
        <v>79620.559166666659</v>
      </c>
      <c r="X672" s="566"/>
      <c r="Y672" s="566"/>
      <c r="Z672" s="583">
        <f>W672</f>
        <v>79620.559166666659</v>
      </c>
      <c r="AA672" s="515"/>
      <c r="AB672" s="515"/>
    </row>
    <row r="673" spans="1:28" s="16" customFormat="1" ht="12" customHeight="1">
      <c r="A673" s="587">
        <v>19003032</v>
      </c>
      <c r="B673" s="485" t="s">
        <v>2032</v>
      </c>
      <c r="C673" s="582">
        <v>1734987.32</v>
      </c>
      <c r="D673" s="582">
        <v>3425989.69</v>
      </c>
      <c r="E673" s="582">
        <v>2820455.4</v>
      </c>
      <c r="F673" s="582">
        <v>3492939.8</v>
      </c>
      <c r="G673" s="582">
        <v>3492939.8</v>
      </c>
      <c r="H673" s="582">
        <v>3492939.8</v>
      </c>
      <c r="I673" s="512">
        <v>3492939.8</v>
      </c>
      <c r="J673" s="512">
        <v>3492939.8</v>
      </c>
      <c r="K673" s="488">
        <v>3173859.5</v>
      </c>
      <c r="L673" s="488">
        <v>3697015.49</v>
      </c>
      <c r="M673" s="488">
        <v>3915055.15</v>
      </c>
      <c r="N673" s="488">
        <v>4180089.9</v>
      </c>
      <c r="O673" s="488">
        <v>4641309.75</v>
      </c>
      <c r="P673" s="574">
        <f t="shared" si="195"/>
        <v>3488776.0554166674</v>
      </c>
      <c r="Q673" s="490"/>
      <c r="R673" s="490"/>
      <c r="S673" s="496" t="s">
        <v>1016</v>
      </c>
      <c r="T673" s="565"/>
      <c r="U673" s="566"/>
      <c r="V673" s="566"/>
      <c r="W673" s="566">
        <f t="shared" ref="W673:W681" si="197">P673</f>
        <v>3488776.0554166674</v>
      </c>
      <c r="X673" s="566"/>
      <c r="Y673" s="566"/>
      <c r="Z673" s="583">
        <f t="shared" ref="Z673:Z681" si="198">W673</f>
        <v>3488776.0554166674</v>
      </c>
      <c r="AA673" s="515"/>
      <c r="AB673" s="515"/>
    </row>
    <row r="674" spans="1:28" s="16" customFormat="1" ht="12" customHeight="1">
      <c r="A674" s="603">
        <v>19003041</v>
      </c>
      <c r="B674" s="604" t="s">
        <v>2133</v>
      </c>
      <c r="C674" s="582">
        <v>3041500</v>
      </c>
      <c r="D674" s="582">
        <v>3041500</v>
      </c>
      <c r="E674" s="582">
        <v>3041500</v>
      </c>
      <c r="F674" s="582">
        <v>5690719.6500000004</v>
      </c>
      <c r="G674" s="582">
        <v>5690719.6500000004</v>
      </c>
      <c r="H674" s="582">
        <v>5690719.6500000004</v>
      </c>
      <c r="I674" s="512">
        <v>6845719.6500000004</v>
      </c>
      <c r="J674" s="512">
        <v>6845719.6500000004</v>
      </c>
      <c r="K674" s="488">
        <v>2879137.44</v>
      </c>
      <c r="L674" s="488">
        <v>0</v>
      </c>
      <c r="M674" s="488">
        <v>0</v>
      </c>
      <c r="N674" s="488">
        <v>0</v>
      </c>
      <c r="O674" s="488">
        <v>3255000</v>
      </c>
      <c r="P674" s="574">
        <f t="shared" si="195"/>
        <v>3572832.1408333331</v>
      </c>
      <c r="Q674" s="523"/>
      <c r="R674" s="523"/>
      <c r="S674" s="553" t="s">
        <v>1016</v>
      </c>
      <c r="T674" s="565"/>
      <c r="U674" s="566"/>
      <c r="V674" s="566"/>
      <c r="W674" s="566">
        <f t="shared" si="197"/>
        <v>3572832.1408333331</v>
      </c>
      <c r="X674" s="566"/>
      <c r="Y674" s="566"/>
      <c r="Z674" s="583">
        <f t="shared" si="198"/>
        <v>3572832.1408333331</v>
      </c>
      <c r="AA674" s="515"/>
      <c r="AB674" s="515"/>
    </row>
    <row r="675" spans="1:28" s="16" customFormat="1" ht="12" customHeight="1">
      <c r="A675" s="584">
        <v>19003042</v>
      </c>
      <c r="B675" s="485" t="s">
        <v>2062</v>
      </c>
      <c r="C675" s="582">
        <v>3139500</v>
      </c>
      <c r="D675" s="582">
        <v>3139500</v>
      </c>
      <c r="E675" s="582">
        <v>3139500</v>
      </c>
      <c r="F675" s="582">
        <v>3228622.6</v>
      </c>
      <c r="G675" s="582">
        <v>3228622.6</v>
      </c>
      <c r="H675" s="582">
        <v>3228622.6</v>
      </c>
      <c r="I675" s="512">
        <v>4873622.5999999996</v>
      </c>
      <c r="J675" s="512">
        <v>4873622.5999999996</v>
      </c>
      <c r="K675" s="488">
        <v>3031730.53</v>
      </c>
      <c r="L675" s="488">
        <v>1820000</v>
      </c>
      <c r="M675" s="488">
        <v>1820000</v>
      </c>
      <c r="N675" s="488">
        <v>1820000</v>
      </c>
      <c r="O675" s="488">
        <v>1295000</v>
      </c>
      <c r="P675" s="574">
        <f t="shared" si="195"/>
        <v>3035091.1274999999</v>
      </c>
      <c r="Q675" s="523"/>
      <c r="R675" s="523"/>
      <c r="S675" s="553" t="s">
        <v>1016</v>
      </c>
      <c r="T675" s="565"/>
      <c r="U675" s="566"/>
      <c r="V675" s="566"/>
      <c r="W675" s="566">
        <f t="shared" si="197"/>
        <v>3035091.1274999999</v>
      </c>
      <c r="X675" s="566"/>
      <c r="Y675" s="566"/>
      <c r="Z675" s="583">
        <f t="shared" si="198"/>
        <v>3035091.1274999999</v>
      </c>
      <c r="AA675" s="515"/>
      <c r="AB675" s="515"/>
    </row>
    <row r="676" spans="1:28" s="16" customFormat="1" ht="12" customHeight="1">
      <c r="A676" s="584">
        <v>19100012</v>
      </c>
      <c r="B676" s="485" t="s">
        <v>336</v>
      </c>
      <c r="C676" s="582">
        <v>23824579.530000001</v>
      </c>
      <c r="D676" s="582">
        <v>27234431.710000001</v>
      </c>
      <c r="E676" s="582">
        <v>15794015.01</v>
      </c>
      <c r="F676" s="582">
        <v>10034409.93</v>
      </c>
      <c r="G676" s="582">
        <v>4238992.45</v>
      </c>
      <c r="H676" s="582">
        <v>2541998</v>
      </c>
      <c r="I676" s="512">
        <v>1324879.3799999999</v>
      </c>
      <c r="J676" s="512">
        <v>3706753.43</v>
      </c>
      <c r="K676" s="488">
        <v>7960029.9400000004</v>
      </c>
      <c r="L676" s="488">
        <v>13218821.789999999</v>
      </c>
      <c r="M676" s="488">
        <v>19058582.629999999</v>
      </c>
      <c r="N676" s="488">
        <v>25541747.66</v>
      </c>
      <c r="O676" s="488">
        <v>30439276.719999999</v>
      </c>
      <c r="P676" s="574">
        <f t="shared" si="195"/>
        <v>13148882.504583335</v>
      </c>
      <c r="Q676" s="490"/>
      <c r="R676" s="490"/>
      <c r="S676" s="553" t="s">
        <v>1016</v>
      </c>
      <c r="T676" s="565"/>
      <c r="U676" s="566"/>
      <c r="V676" s="566"/>
      <c r="W676" s="566">
        <f t="shared" si="197"/>
        <v>13148882.504583335</v>
      </c>
      <c r="X676" s="566"/>
      <c r="Y676" s="566"/>
      <c r="Z676" s="583">
        <f t="shared" si="198"/>
        <v>13148882.504583335</v>
      </c>
      <c r="AA676" s="515"/>
      <c r="AB676" s="515"/>
    </row>
    <row r="677" spans="1:28" s="16" customFormat="1" ht="12" customHeight="1">
      <c r="A677" s="584">
        <v>19100022</v>
      </c>
      <c r="B677" s="485" t="s">
        <v>389</v>
      </c>
      <c r="C677" s="582">
        <v>-38745661.350000001</v>
      </c>
      <c r="D677" s="582">
        <v>-42956000.399999999</v>
      </c>
      <c r="E677" s="582">
        <v>5452408.3600000003</v>
      </c>
      <c r="F677" s="582">
        <v>3736783.61</v>
      </c>
      <c r="G677" s="582">
        <v>3830852.21</v>
      </c>
      <c r="H677" s="582">
        <v>3537841.59</v>
      </c>
      <c r="I677" s="512">
        <v>-765496.98</v>
      </c>
      <c r="J677" s="512">
        <v>-5724405.3899999997</v>
      </c>
      <c r="K677" s="488">
        <v>-10482039.289999999</v>
      </c>
      <c r="L677" s="488">
        <v>-14152610.039999999</v>
      </c>
      <c r="M677" s="488">
        <v>-18251745.199999999</v>
      </c>
      <c r="N677" s="488">
        <v>-21701055.149999999</v>
      </c>
      <c r="O677" s="488">
        <v>-24811444.210000001</v>
      </c>
      <c r="P677" s="574">
        <f t="shared" si="195"/>
        <v>-10771168.288333334</v>
      </c>
      <c r="Q677" s="490"/>
      <c r="R677" s="490"/>
      <c r="S677" s="553" t="s">
        <v>1016</v>
      </c>
      <c r="T677" s="565"/>
      <c r="U677" s="566"/>
      <c r="V677" s="566"/>
      <c r="W677" s="566">
        <f t="shared" si="197"/>
        <v>-10771168.288333334</v>
      </c>
      <c r="X677" s="566"/>
      <c r="Y677" s="566"/>
      <c r="Z677" s="583">
        <f t="shared" si="198"/>
        <v>-10771168.288333334</v>
      </c>
      <c r="AA677" s="515"/>
      <c r="AB677" s="515"/>
    </row>
    <row r="678" spans="1:28" s="16" customFormat="1" ht="12" customHeight="1">
      <c r="A678" s="584">
        <v>19100132</v>
      </c>
      <c r="B678" s="485" t="s">
        <v>332</v>
      </c>
      <c r="C678" s="582">
        <v>-485079.03999999998</v>
      </c>
      <c r="D678" s="582">
        <v>-592402.56999999995</v>
      </c>
      <c r="E678" s="582">
        <v>29482.14</v>
      </c>
      <c r="F678" s="582">
        <v>44379.519999999997</v>
      </c>
      <c r="G678" s="582">
        <v>54702.44</v>
      </c>
      <c r="H678" s="582">
        <v>64568.35</v>
      </c>
      <c r="I678" s="512">
        <v>73950.59</v>
      </c>
      <c r="J678" s="512">
        <v>71303.570000000007</v>
      </c>
      <c r="K678" s="488">
        <v>54030.66</v>
      </c>
      <c r="L678" s="488">
        <v>23873.51</v>
      </c>
      <c r="M678" s="488">
        <v>-18589.650000000001</v>
      </c>
      <c r="N678" s="488">
        <v>-73175.59</v>
      </c>
      <c r="O678" s="488">
        <v>-135901.54</v>
      </c>
      <c r="P678" s="574">
        <f t="shared" si="195"/>
        <v>-48197.27666666665</v>
      </c>
      <c r="Q678" s="490"/>
      <c r="R678" s="490"/>
      <c r="S678" s="553" t="s">
        <v>1016</v>
      </c>
      <c r="T678" s="565"/>
      <c r="U678" s="566"/>
      <c r="V678" s="566"/>
      <c r="W678" s="566">
        <f t="shared" si="197"/>
        <v>-48197.27666666665</v>
      </c>
      <c r="X678" s="566"/>
      <c r="Y678" s="566"/>
      <c r="Z678" s="583">
        <f t="shared" si="198"/>
        <v>-48197.27666666665</v>
      </c>
      <c r="AA678" s="515"/>
      <c r="AB678" s="515"/>
    </row>
    <row r="679" spans="1:28" s="16" customFormat="1" ht="12" customHeight="1">
      <c r="A679" s="584">
        <v>19100142</v>
      </c>
      <c r="B679" s="485" t="s">
        <v>333</v>
      </c>
      <c r="C679" s="582">
        <v>-679744.04</v>
      </c>
      <c r="D679" s="582">
        <v>-613678.06000000006</v>
      </c>
      <c r="E679" s="582">
        <v>-337739.08</v>
      </c>
      <c r="F679" s="582">
        <v>-294656.11</v>
      </c>
      <c r="G679" s="582">
        <v>-267474.42</v>
      </c>
      <c r="H679" s="582">
        <v>-256679.63</v>
      </c>
      <c r="I679" s="512">
        <v>-249771.39</v>
      </c>
      <c r="J679" s="512">
        <v>-245777.86</v>
      </c>
      <c r="K679" s="488">
        <v>-234481.9</v>
      </c>
      <c r="L679" s="488">
        <v>-211346.38</v>
      </c>
      <c r="M679" s="488">
        <v>-171492.1</v>
      </c>
      <c r="N679" s="488">
        <v>-114216.83</v>
      </c>
      <c r="O679" s="488">
        <v>-40270.94</v>
      </c>
      <c r="P679" s="574">
        <f t="shared" si="195"/>
        <v>-279776.77083333331</v>
      </c>
      <c r="Q679" s="490"/>
      <c r="R679" s="490"/>
      <c r="S679" s="553" t="s">
        <v>1016</v>
      </c>
      <c r="T679" s="565"/>
      <c r="U679" s="566"/>
      <c r="V679" s="566"/>
      <c r="W679" s="566">
        <f t="shared" si="197"/>
        <v>-279776.77083333331</v>
      </c>
      <c r="X679" s="566"/>
      <c r="Y679" s="566"/>
      <c r="Z679" s="583">
        <f t="shared" si="198"/>
        <v>-279776.77083333331</v>
      </c>
      <c r="AA679" s="515"/>
      <c r="AB679" s="515"/>
    </row>
    <row r="680" spans="1:28" s="16" customFormat="1" ht="12" customHeight="1">
      <c r="A680" s="584">
        <v>19100152</v>
      </c>
      <c r="B680" s="485" t="s">
        <v>578</v>
      </c>
      <c r="C680" s="582">
        <v>-56758.77</v>
      </c>
      <c r="D680" s="582">
        <v>-58842.26</v>
      </c>
      <c r="E680" s="582">
        <v>7572209.1500000004</v>
      </c>
      <c r="F680" s="582">
        <v>6401173.9299999997</v>
      </c>
      <c r="G680" s="582">
        <v>5277667.3499999996</v>
      </c>
      <c r="H680" s="582">
        <v>4422056.1900000004</v>
      </c>
      <c r="I680" s="512">
        <v>3589558.9</v>
      </c>
      <c r="J680" s="512">
        <v>3137839.16</v>
      </c>
      <c r="K680" s="488">
        <v>2798546.81</v>
      </c>
      <c r="L680" s="488">
        <v>2532361.7000000002</v>
      </c>
      <c r="M680" s="488">
        <v>2282882.7799999998</v>
      </c>
      <c r="N680" s="488">
        <v>2079047.13</v>
      </c>
      <c r="O680" s="488">
        <v>1802660.23</v>
      </c>
      <c r="P680" s="574">
        <f t="shared" si="195"/>
        <v>3408954.2974999999</v>
      </c>
      <c r="Q680" s="490"/>
      <c r="R680" s="490"/>
      <c r="S680" s="553" t="s">
        <v>1016</v>
      </c>
      <c r="T680" s="565"/>
      <c r="U680" s="566"/>
      <c r="V680" s="566"/>
      <c r="W680" s="566">
        <f t="shared" si="197"/>
        <v>3408954.2974999999</v>
      </c>
      <c r="X680" s="566"/>
      <c r="Y680" s="566"/>
      <c r="Z680" s="583">
        <f t="shared" si="198"/>
        <v>3408954.2974999999</v>
      </c>
      <c r="AA680" s="515"/>
      <c r="AB680" s="515"/>
    </row>
    <row r="681" spans="1:28" s="16" customFormat="1" ht="12" customHeight="1">
      <c r="A681" s="584">
        <v>19100162</v>
      </c>
      <c r="B681" s="485" t="s">
        <v>454</v>
      </c>
      <c r="C681" s="582">
        <v>7795804.6799999997</v>
      </c>
      <c r="D681" s="582">
        <v>6280465.0899999999</v>
      </c>
      <c r="E681" s="582">
        <v>-38373492.859999999</v>
      </c>
      <c r="F681" s="582">
        <v>-32511530.629999999</v>
      </c>
      <c r="G681" s="582">
        <v>-26941550.859999999</v>
      </c>
      <c r="H681" s="582">
        <v>-22636969.670000002</v>
      </c>
      <c r="I681" s="512">
        <v>-18451832.789999999</v>
      </c>
      <c r="J681" s="512">
        <v>-16152699.619999999</v>
      </c>
      <c r="K681" s="488">
        <v>-14367480.49</v>
      </c>
      <c r="L681" s="488">
        <v>-12972705.98</v>
      </c>
      <c r="M681" s="488">
        <v>-11644787.529999999</v>
      </c>
      <c r="N681" s="488">
        <v>-10547809.779999999</v>
      </c>
      <c r="O681" s="488">
        <v>-9100784.6600000001</v>
      </c>
      <c r="P681" s="574">
        <f t="shared" si="195"/>
        <v>-16581073.759166667</v>
      </c>
      <c r="Q681" s="490"/>
      <c r="R681" s="490"/>
      <c r="S681" s="553" t="s">
        <v>1016</v>
      </c>
      <c r="T681" s="565"/>
      <c r="U681" s="566"/>
      <c r="V681" s="566"/>
      <c r="W681" s="566">
        <f t="shared" si="197"/>
        <v>-16581073.759166667</v>
      </c>
      <c r="X681" s="566"/>
      <c r="Y681" s="566"/>
      <c r="Z681" s="583">
        <f t="shared" si="198"/>
        <v>-16581073.759166667</v>
      </c>
      <c r="AA681" s="515"/>
      <c r="AB681" s="515"/>
    </row>
    <row r="682" spans="1:28" s="485" customFormat="1" ht="12" customHeight="1" thickBot="1">
      <c r="A682" s="633" t="s">
        <v>639</v>
      </c>
      <c r="B682" s="502"/>
      <c r="C682" s="520">
        <v>10959549411.559999</v>
      </c>
      <c r="D682" s="520">
        <v>10991954315.550016</v>
      </c>
      <c r="E682" s="520">
        <v>11084131179.299994</v>
      </c>
      <c r="F682" s="520">
        <v>11196859012.379999</v>
      </c>
      <c r="G682" s="520">
        <v>11184525477.869999</v>
      </c>
      <c r="H682" s="520">
        <v>11217464807.839985</v>
      </c>
      <c r="I682" s="520">
        <v>11175121559.570009</v>
      </c>
      <c r="J682" s="520">
        <v>11086137573.029991</v>
      </c>
      <c r="K682" s="520">
        <v>11068928781.270008</v>
      </c>
      <c r="L682" s="520">
        <v>11068951924.29002</v>
      </c>
      <c r="M682" s="520">
        <v>11099872884.919996</v>
      </c>
      <c r="N682" s="520">
        <v>11188440927.440006</v>
      </c>
      <c r="O682" s="520">
        <v>11215491565.460005</v>
      </c>
      <c r="P682" s="620">
        <f t="shared" si="195"/>
        <v>11120825744.330833</v>
      </c>
      <c r="Q682" s="573"/>
      <c r="R682" s="521"/>
      <c r="S682" s="557" t="s">
        <v>298</v>
      </c>
      <c r="T682" s="621">
        <f t="shared" ref="T682:Z682" si="199">SUM(T8:T681)</f>
        <v>921148642.41041708</v>
      </c>
      <c r="U682" s="622">
        <f t="shared" si="199"/>
        <v>0</v>
      </c>
      <c r="V682" s="622">
        <f t="shared" si="199"/>
        <v>81718105.598333314</v>
      </c>
      <c r="W682" s="622">
        <f t="shared" si="199"/>
        <v>10117958996.317913</v>
      </c>
      <c r="X682" s="622">
        <f t="shared" si="199"/>
        <v>6551143733.4333162</v>
      </c>
      <c r="Y682" s="622">
        <f t="shared" si="199"/>
        <v>2210785984.6633487</v>
      </c>
      <c r="Z682" s="622">
        <f t="shared" si="199"/>
        <v>1356029278.2212493</v>
      </c>
      <c r="AA682" s="566"/>
      <c r="AB682" s="566"/>
    </row>
    <row r="683" spans="1:28" s="16" customFormat="1" ht="12" customHeight="1">
      <c r="A683" s="584">
        <v>20100023</v>
      </c>
      <c r="B683" s="485" t="s">
        <v>1058</v>
      </c>
      <c r="C683" s="582">
        <v>-859037.91</v>
      </c>
      <c r="D683" s="582">
        <v>-859037.91</v>
      </c>
      <c r="E683" s="582">
        <v>-859037.91</v>
      </c>
      <c r="F683" s="582">
        <v>-859037.91</v>
      </c>
      <c r="G683" s="582">
        <v>-859037.91</v>
      </c>
      <c r="H683" s="582">
        <v>-859037.91</v>
      </c>
      <c r="I683" s="512">
        <v>-859037.91</v>
      </c>
      <c r="J683" s="512">
        <v>-859037.91</v>
      </c>
      <c r="K683" s="488">
        <v>-859037.91</v>
      </c>
      <c r="L683" s="488">
        <v>-859037.91</v>
      </c>
      <c r="M683" s="488">
        <v>-859037.91</v>
      </c>
      <c r="N683" s="488">
        <v>-859037.91</v>
      </c>
      <c r="O683" s="488">
        <v>-859037.91</v>
      </c>
      <c r="P683" s="574">
        <f t="shared" si="195"/>
        <v>-859037.91</v>
      </c>
      <c r="Q683" s="490"/>
      <c r="R683" s="490"/>
      <c r="S683" s="496">
        <v>2</v>
      </c>
      <c r="T683" s="565"/>
      <c r="U683" s="566"/>
      <c r="V683" s="566">
        <f>P683</f>
        <v>-859037.91</v>
      </c>
      <c r="W683" s="566"/>
      <c r="X683" s="566"/>
      <c r="Y683" s="566"/>
      <c r="Z683" s="583"/>
      <c r="AA683" s="515"/>
      <c r="AB683" s="515"/>
    </row>
    <row r="684" spans="1:28" s="16" customFormat="1" ht="12" customHeight="1">
      <c r="A684" s="584">
        <v>20700003</v>
      </c>
      <c r="B684" s="485" t="s">
        <v>664</v>
      </c>
      <c r="C684" s="582">
        <v>-122847945.22</v>
      </c>
      <c r="D684" s="582">
        <v>-122847945.22</v>
      </c>
      <c r="E684" s="582">
        <v>-122847945.22</v>
      </c>
      <c r="F684" s="582">
        <v>-122847945.22</v>
      </c>
      <c r="G684" s="582">
        <v>-122847945.22</v>
      </c>
      <c r="H684" s="582">
        <v>-122847945.22</v>
      </c>
      <c r="I684" s="512">
        <v>-122847945.22</v>
      </c>
      <c r="J684" s="512">
        <v>-122847945.22</v>
      </c>
      <c r="K684" s="488">
        <v>-122847945.22</v>
      </c>
      <c r="L684" s="488">
        <v>-122847945.22</v>
      </c>
      <c r="M684" s="488">
        <v>-122847945.22</v>
      </c>
      <c r="N684" s="488">
        <v>-122847945.22</v>
      </c>
      <c r="O684" s="488">
        <v>-122847945.22</v>
      </c>
      <c r="P684" s="574">
        <f t="shared" si="195"/>
        <v>-122847945.22000001</v>
      </c>
      <c r="Q684" s="490"/>
      <c r="R684" s="490"/>
      <c r="S684" s="496">
        <v>4</v>
      </c>
      <c r="T684" s="565"/>
      <c r="U684" s="566"/>
      <c r="V684" s="566">
        <f>P684</f>
        <v>-122847945.22000001</v>
      </c>
      <c r="W684" s="566"/>
      <c r="X684" s="566"/>
      <c r="Y684" s="566"/>
      <c r="Z684" s="583"/>
      <c r="AA684" s="515"/>
      <c r="AB684" s="515"/>
    </row>
    <row r="685" spans="1:28" s="16" customFormat="1" ht="12" customHeight="1">
      <c r="A685" s="584">
        <v>20700013</v>
      </c>
      <c r="B685" s="485" t="s">
        <v>502</v>
      </c>
      <c r="C685" s="582">
        <v>-338395484.31</v>
      </c>
      <c r="D685" s="582">
        <v>-338395484.31</v>
      </c>
      <c r="E685" s="582">
        <v>-338395484.31</v>
      </c>
      <c r="F685" s="582">
        <v>-338395484.31</v>
      </c>
      <c r="G685" s="582">
        <v>-338395484.31</v>
      </c>
      <c r="H685" s="582">
        <v>-338395484.31</v>
      </c>
      <c r="I685" s="512">
        <v>-338395484.31</v>
      </c>
      <c r="J685" s="512">
        <v>-338395484.31</v>
      </c>
      <c r="K685" s="488">
        <v>-338395484.31</v>
      </c>
      <c r="L685" s="488">
        <v>-338395484.31</v>
      </c>
      <c r="M685" s="488">
        <v>-338395484.31</v>
      </c>
      <c r="N685" s="488">
        <v>-338395484.31</v>
      </c>
      <c r="O685" s="488">
        <v>-338395484.31</v>
      </c>
      <c r="P685" s="574">
        <f t="shared" si="195"/>
        <v>-338395484.31</v>
      </c>
      <c r="Q685" s="490"/>
      <c r="R685" s="490"/>
      <c r="S685" s="496">
        <v>4</v>
      </c>
      <c r="T685" s="565"/>
      <c r="U685" s="566"/>
      <c r="V685" s="566">
        <f t="shared" ref="V685:V686" si="200">P685</f>
        <v>-338395484.31</v>
      </c>
      <c r="W685" s="566"/>
      <c r="X685" s="566"/>
      <c r="Y685" s="566"/>
      <c r="Z685" s="583"/>
      <c r="AA685" s="515"/>
      <c r="AB685" s="515"/>
    </row>
    <row r="686" spans="1:28" s="16" customFormat="1" ht="12" customHeight="1">
      <c r="A686" s="584">
        <v>20700023</v>
      </c>
      <c r="B686" s="485" t="s">
        <v>689</v>
      </c>
      <c r="C686" s="582">
        <v>-16901820.34</v>
      </c>
      <c r="D686" s="582">
        <v>-16901820.34</v>
      </c>
      <c r="E686" s="582">
        <v>-16901820.34</v>
      </c>
      <c r="F686" s="582">
        <v>-16901820.34</v>
      </c>
      <c r="G686" s="582">
        <v>-16901820.34</v>
      </c>
      <c r="H686" s="582">
        <v>-16901820.34</v>
      </c>
      <c r="I686" s="512">
        <v>-16901820.34</v>
      </c>
      <c r="J686" s="512">
        <v>-16901820.34</v>
      </c>
      <c r="K686" s="488">
        <v>-16901820.34</v>
      </c>
      <c r="L686" s="488">
        <v>-16901820.34</v>
      </c>
      <c r="M686" s="488">
        <v>-16901820.34</v>
      </c>
      <c r="N686" s="488">
        <v>-16901820.34</v>
      </c>
      <c r="O686" s="488">
        <v>-16901820.34</v>
      </c>
      <c r="P686" s="574">
        <f t="shared" si="195"/>
        <v>-16901820.34</v>
      </c>
      <c r="Q686" s="490"/>
      <c r="R686" s="490"/>
      <c r="S686" s="496">
        <v>4</v>
      </c>
      <c r="T686" s="565"/>
      <c r="U686" s="566"/>
      <c r="V686" s="566">
        <f t="shared" si="200"/>
        <v>-16901820.34</v>
      </c>
      <c r="W686" s="566"/>
      <c r="X686" s="566"/>
      <c r="Y686" s="566"/>
      <c r="Z686" s="583"/>
      <c r="AA686" s="515"/>
      <c r="AB686" s="515"/>
    </row>
    <row r="687" spans="1:28" s="16" customFormat="1" ht="12" customHeight="1">
      <c r="A687" s="584">
        <v>21100003</v>
      </c>
      <c r="B687" s="485" t="s">
        <v>601</v>
      </c>
      <c r="C687" s="582">
        <v>-2803605116.4699998</v>
      </c>
      <c r="D687" s="582">
        <v>-2803605116.4699998</v>
      </c>
      <c r="E687" s="582">
        <v>-2803605116.4699998</v>
      </c>
      <c r="F687" s="582">
        <v>-2803605116.4699998</v>
      </c>
      <c r="G687" s="582">
        <v>-2803605116.4699998</v>
      </c>
      <c r="H687" s="582">
        <v>-2803605116.4699998</v>
      </c>
      <c r="I687" s="512">
        <v>-2803605116.4699998</v>
      </c>
      <c r="J687" s="512">
        <v>-2803605116.4699998</v>
      </c>
      <c r="K687" s="488">
        <v>-2803605116.4699998</v>
      </c>
      <c r="L687" s="488">
        <v>-2803605116.4699998</v>
      </c>
      <c r="M687" s="488">
        <v>-2803605116.4699998</v>
      </c>
      <c r="N687" s="488">
        <v>-2803605116.4699998</v>
      </c>
      <c r="O687" s="488">
        <v>-2803605116.4699998</v>
      </c>
      <c r="P687" s="574">
        <f t="shared" si="195"/>
        <v>-2803605116.4700003</v>
      </c>
      <c r="Q687" s="490"/>
      <c r="R687" s="490"/>
      <c r="S687" s="496">
        <v>4</v>
      </c>
      <c r="T687" s="565"/>
      <c r="U687" s="566"/>
      <c r="V687" s="566">
        <f>P687</f>
        <v>-2803605116.4700003</v>
      </c>
      <c r="W687" s="566"/>
      <c r="X687" s="566"/>
      <c r="Y687" s="566"/>
      <c r="Z687" s="583"/>
      <c r="AA687" s="515"/>
      <c r="AB687" s="515"/>
    </row>
    <row r="688" spans="1:28" s="16" customFormat="1" ht="12" customHeight="1">
      <c r="A688" s="584">
        <v>21100383</v>
      </c>
      <c r="B688" s="498" t="s">
        <v>6</v>
      </c>
      <c r="C688" s="582">
        <v>-491575</v>
      </c>
      <c r="D688" s="582">
        <v>-491575</v>
      </c>
      <c r="E688" s="582">
        <v>-491575</v>
      </c>
      <c r="F688" s="582">
        <v>-491575</v>
      </c>
      <c r="G688" s="582">
        <v>-491575</v>
      </c>
      <c r="H688" s="582">
        <v>-491575</v>
      </c>
      <c r="I688" s="512">
        <v>-491575</v>
      </c>
      <c r="J688" s="512">
        <v>-491575</v>
      </c>
      <c r="K688" s="488">
        <v>-491575</v>
      </c>
      <c r="L688" s="488">
        <v>-491575</v>
      </c>
      <c r="M688" s="488">
        <v>-491575</v>
      </c>
      <c r="N688" s="488">
        <v>-491575</v>
      </c>
      <c r="O688" s="488">
        <v>-491575</v>
      </c>
      <c r="P688" s="574">
        <f t="shared" si="195"/>
        <v>-491575</v>
      </c>
      <c r="Q688" s="490"/>
      <c r="R688" s="490"/>
      <c r="S688" s="496" t="s">
        <v>641</v>
      </c>
      <c r="T688" s="565"/>
      <c r="U688" s="566"/>
      <c r="V688" s="566"/>
      <c r="W688" s="566">
        <f>P688</f>
        <v>-491575</v>
      </c>
      <c r="X688" s="566"/>
      <c r="Y688" s="566"/>
      <c r="Z688" s="583">
        <f>W688</f>
        <v>-491575</v>
      </c>
      <c r="AA688" s="515"/>
      <c r="AB688" s="515"/>
    </row>
    <row r="689" spans="1:28" s="16" customFormat="1" ht="12" customHeight="1">
      <c r="A689" s="584">
        <v>21400013</v>
      </c>
      <c r="B689" s="485" t="s">
        <v>532</v>
      </c>
      <c r="C689" s="582">
        <v>2148854.7200000002</v>
      </c>
      <c r="D689" s="582">
        <v>2148854.7200000002</v>
      </c>
      <c r="E689" s="582">
        <v>2148854.7200000002</v>
      </c>
      <c r="F689" s="582">
        <v>2148854.7200000002</v>
      </c>
      <c r="G689" s="582">
        <v>2148854.7200000002</v>
      </c>
      <c r="H689" s="582">
        <v>2148854.7200000002</v>
      </c>
      <c r="I689" s="512">
        <v>2148854.7200000002</v>
      </c>
      <c r="J689" s="512">
        <v>2148854.7200000002</v>
      </c>
      <c r="K689" s="488">
        <v>2148854.7200000002</v>
      </c>
      <c r="L689" s="488">
        <v>2148854.7200000002</v>
      </c>
      <c r="M689" s="488">
        <v>2148854.7200000002</v>
      </c>
      <c r="N689" s="488">
        <v>2148854.7200000002</v>
      </c>
      <c r="O689" s="488">
        <v>2148854.7200000002</v>
      </c>
      <c r="P689" s="574">
        <f t="shared" si="195"/>
        <v>2148854.7199999997</v>
      </c>
      <c r="Q689" s="490"/>
      <c r="R689" s="490"/>
      <c r="S689" s="496">
        <v>4</v>
      </c>
      <c r="T689" s="565"/>
      <c r="U689" s="566"/>
      <c r="V689" s="566">
        <f>P689</f>
        <v>2148854.7199999997</v>
      </c>
      <c r="W689" s="566"/>
      <c r="X689" s="566"/>
      <c r="Y689" s="566"/>
      <c r="Z689" s="583"/>
      <c r="AA689" s="515"/>
      <c r="AB689" s="515"/>
    </row>
    <row r="690" spans="1:28" s="16" customFormat="1" ht="12" customHeight="1">
      <c r="A690" s="584">
        <v>21400033</v>
      </c>
      <c r="B690" s="485" t="s">
        <v>533</v>
      </c>
      <c r="C690" s="582">
        <v>4985024.68</v>
      </c>
      <c r="D690" s="582">
        <v>4985024.68</v>
      </c>
      <c r="E690" s="582">
        <v>4985024.68</v>
      </c>
      <c r="F690" s="582">
        <v>4985024.68</v>
      </c>
      <c r="G690" s="582">
        <v>4985024.68</v>
      </c>
      <c r="H690" s="582">
        <v>4985024.68</v>
      </c>
      <c r="I690" s="512">
        <v>4985024.68</v>
      </c>
      <c r="J690" s="512">
        <v>4985024.68</v>
      </c>
      <c r="K690" s="488">
        <v>4985024.68</v>
      </c>
      <c r="L690" s="488">
        <v>4985024.68</v>
      </c>
      <c r="M690" s="488">
        <v>4985024.68</v>
      </c>
      <c r="N690" s="488">
        <v>4985024.68</v>
      </c>
      <c r="O690" s="488">
        <v>4985024.68</v>
      </c>
      <c r="P690" s="574">
        <f t="shared" si="195"/>
        <v>4985024.68</v>
      </c>
      <c r="Q690" s="490"/>
      <c r="R690" s="490"/>
      <c r="S690" s="496">
        <v>4</v>
      </c>
      <c r="T690" s="565"/>
      <c r="U690" s="566"/>
      <c r="V690" s="566">
        <f>P690</f>
        <v>4985024.68</v>
      </c>
      <c r="W690" s="566"/>
      <c r="X690" s="566"/>
      <c r="Y690" s="566"/>
      <c r="Z690" s="583"/>
      <c r="AA690" s="515"/>
      <c r="AB690" s="515"/>
    </row>
    <row r="691" spans="1:28" s="16" customFormat="1" ht="12" customHeight="1">
      <c r="A691" s="584">
        <v>21500023</v>
      </c>
      <c r="B691" s="485" t="s">
        <v>690</v>
      </c>
      <c r="C691" s="582">
        <v>-10766141</v>
      </c>
      <c r="D691" s="582">
        <v>-10766141</v>
      </c>
      <c r="E691" s="582">
        <v>-10766141</v>
      </c>
      <c r="F691" s="582">
        <v>-10766141</v>
      </c>
      <c r="G691" s="582">
        <v>-10766141</v>
      </c>
      <c r="H691" s="582">
        <v>-10766141</v>
      </c>
      <c r="I691" s="512">
        <v>-10766141</v>
      </c>
      <c r="J691" s="512">
        <v>-11821264</v>
      </c>
      <c r="K691" s="488">
        <v>-11821264</v>
      </c>
      <c r="L691" s="488">
        <v>-11821264</v>
      </c>
      <c r="M691" s="488">
        <v>-11821264</v>
      </c>
      <c r="N691" s="488">
        <v>-13324625</v>
      </c>
      <c r="O691" s="488">
        <v>-13324625</v>
      </c>
      <c r="P691" s="574">
        <f t="shared" si="195"/>
        <v>-11437659.166666666</v>
      </c>
      <c r="Q691" s="490"/>
      <c r="R691" s="490"/>
      <c r="S691" s="496">
        <v>6</v>
      </c>
      <c r="T691" s="565"/>
      <c r="U691" s="566"/>
      <c r="V691" s="566">
        <f>P691</f>
        <v>-11437659.166666666</v>
      </c>
      <c r="W691" s="566"/>
      <c r="X691" s="566"/>
      <c r="Y691" s="566"/>
      <c r="Z691" s="583"/>
      <c r="AA691" s="515"/>
      <c r="AB691" s="515"/>
    </row>
    <row r="692" spans="1:28" s="16" customFormat="1" ht="12" customHeight="1">
      <c r="A692" s="584">
        <v>21500033</v>
      </c>
      <c r="B692" s="485" t="s">
        <v>349</v>
      </c>
      <c r="C692" s="582">
        <v>-3281918</v>
      </c>
      <c r="D692" s="582">
        <v>-3281918</v>
      </c>
      <c r="E692" s="582">
        <v>-3281918</v>
      </c>
      <c r="F692" s="582">
        <v>-3281918</v>
      </c>
      <c r="G692" s="582">
        <v>-3281918</v>
      </c>
      <c r="H692" s="582">
        <v>-3281918</v>
      </c>
      <c r="I692" s="512">
        <v>-3281918</v>
      </c>
      <c r="J692" s="512">
        <v>-5270932</v>
      </c>
      <c r="K692" s="488">
        <v>-5270932</v>
      </c>
      <c r="L692" s="488">
        <v>-5270932</v>
      </c>
      <c r="M692" s="488">
        <v>-5270932</v>
      </c>
      <c r="N692" s="488">
        <v>-6914541</v>
      </c>
      <c r="O692" s="488">
        <v>-6914541</v>
      </c>
      <c r="P692" s="574">
        <f t="shared" si="195"/>
        <v>-4399000.541666667</v>
      </c>
      <c r="Q692" s="490"/>
      <c r="R692" s="490"/>
      <c r="S692" s="496">
        <v>6</v>
      </c>
      <c r="T692" s="565"/>
      <c r="U692" s="566"/>
      <c r="V692" s="566">
        <f>P692</f>
        <v>-4399000.541666667</v>
      </c>
      <c r="W692" s="566"/>
      <c r="X692" s="566"/>
      <c r="Y692" s="566"/>
      <c r="Z692" s="583"/>
      <c r="AA692" s="515"/>
      <c r="AB692" s="515"/>
    </row>
    <row r="693" spans="1:28" s="16" customFormat="1" ht="12" customHeight="1">
      <c r="A693" s="584">
        <v>21600003</v>
      </c>
      <c r="B693" s="485" t="s">
        <v>192</v>
      </c>
      <c r="C693" s="582">
        <v>-362732983.13999999</v>
      </c>
      <c r="D693" s="582">
        <v>-364699858.00999999</v>
      </c>
      <c r="E693" s="582">
        <v>-366655346.13</v>
      </c>
      <c r="F693" s="582">
        <v>-357949044.44999999</v>
      </c>
      <c r="G693" s="582">
        <v>-390121020.16000003</v>
      </c>
      <c r="H693" s="582">
        <v>-399805645.56</v>
      </c>
      <c r="I693" s="512">
        <v>-381127218</v>
      </c>
      <c r="J693" s="512">
        <v>-365260325.07999998</v>
      </c>
      <c r="K693" s="488">
        <v>-360786106.38</v>
      </c>
      <c r="L693" s="488">
        <v>-347720603.32999998</v>
      </c>
      <c r="M693" s="488">
        <v>-346973431.70999998</v>
      </c>
      <c r="N693" s="488">
        <v>-346953512.86000001</v>
      </c>
      <c r="O693" s="488">
        <v>-348774765.13999999</v>
      </c>
      <c r="P693" s="574">
        <f t="shared" si="195"/>
        <v>-365317165.48416668</v>
      </c>
      <c r="Q693" s="490"/>
      <c r="R693" s="490"/>
      <c r="S693" s="496">
        <v>6</v>
      </c>
      <c r="T693" s="565"/>
      <c r="U693" s="566"/>
      <c r="V693" s="566">
        <f t="shared" ref="V693:V694" si="201">P693</f>
        <v>-365317165.48416668</v>
      </c>
      <c r="W693" s="566"/>
      <c r="X693" s="566"/>
      <c r="Y693" s="566"/>
      <c r="Z693" s="583"/>
      <c r="AA693" s="515"/>
      <c r="AB693" s="515"/>
    </row>
    <row r="694" spans="1:28" s="16" customFormat="1" ht="12" customHeight="1">
      <c r="A694" s="605" t="s">
        <v>191</v>
      </c>
      <c r="B694" s="485"/>
      <c r="C694" s="582">
        <v>-181675103.93000001</v>
      </c>
      <c r="D694" s="582">
        <v>-197498920.88999999</v>
      </c>
      <c r="E694" s="582">
        <v>-242775874.74000001</v>
      </c>
      <c r="F694" s="582">
        <v>-304188835.74000001</v>
      </c>
      <c r="G694" s="582">
        <v>-66624567.289999999</v>
      </c>
      <c r="H694" s="582">
        <v>-101810450.39</v>
      </c>
      <c r="I694" s="512">
        <v>-156505243.09999999</v>
      </c>
      <c r="J694" s="512">
        <v>-191793150.21000001</v>
      </c>
      <c r="K694" s="488">
        <v>-210735083.5</v>
      </c>
      <c r="L694" s="488">
        <v>-237405623.47</v>
      </c>
      <c r="M694" s="488">
        <v>-252156950.40000001</v>
      </c>
      <c r="N694" s="488">
        <v>-257864373.75</v>
      </c>
      <c r="O694" s="488">
        <v>-256382151.69999999</v>
      </c>
      <c r="P694" s="574">
        <f t="shared" si="195"/>
        <v>-203198975.10791668</v>
      </c>
      <c r="Q694" s="490"/>
      <c r="R694" s="489"/>
      <c r="S694" s="511">
        <v>6</v>
      </c>
      <c r="T694" s="565"/>
      <c r="U694" s="566"/>
      <c r="V694" s="566">
        <f t="shared" si="201"/>
        <v>-203198975.10791668</v>
      </c>
      <c r="W694" s="566"/>
      <c r="X694" s="566"/>
      <c r="Y694" s="566"/>
      <c r="Z694" s="583"/>
      <c r="AA694" s="515"/>
      <c r="AB694" s="515"/>
    </row>
    <row r="695" spans="1:28" s="16" customFormat="1" ht="12" customHeight="1">
      <c r="A695" s="584">
        <v>43800003</v>
      </c>
      <c r="B695" s="485" t="s">
        <v>953</v>
      </c>
      <c r="C695" s="582">
        <v>175279053.78</v>
      </c>
      <c r="D695" s="582">
        <v>175871053.78</v>
      </c>
      <c r="E695" s="582">
        <v>183906719.78</v>
      </c>
      <c r="F695" s="582">
        <v>270233278.77999997</v>
      </c>
      <c r="G695" s="582">
        <v>13272800</v>
      </c>
      <c r="H695" s="582">
        <v>13765135</v>
      </c>
      <c r="I695" s="512">
        <v>67347052</v>
      </c>
      <c r="J695" s="512">
        <v>67900283</v>
      </c>
      <c r="K695" s="488">
        <v>75671108</v>
      </c>
      <c r="L695" s="488">
        <v>128673648</v>
      </c>
      <c r="M695" s="488">
        <v>141864244</v>
      </c>
      <c r="N695" s="488">
        <v>142338164</v>
      </c>
      <c r="O695" s="488">
        <v>195864996</v>
      </c>
      <c r="P695" s="574">
        <f t="shared" si="195"/>
        <v>122201292.60250001</v>
      </c>
      <c r="Q695" s="490"/>
      <c r="R695" s="489"/>
      <c r="S695" s="511">
        <v>6</v>
      </c>
      <c r="T695" s="565"/>
      <c r="U695" s="566"/>
      <c r="V695" s="566">
        <f>P695</f>
        <v>122201292.60250001</v>
      </c>
      <c r="W695" s="566"/>
      <c r="X695" s="566"/>
      <c r="Y695" s="566"/>
      <c r="Z695" s="583"/>
      <c r="AA695" s="515"/>
      <c r="AB695" s="515"/>
    </row>
    <row r="696" spans="1:28" s="16" customFormat="1" ht="12" customHeight="1">
      <c r="A696" s="586">
        <v>43900003</v>
      </c>
      <c r="B696" s="485" t="s">
        <v>672</v>
      </c>
      <c r="C696" s="582">
        <v>5848610</v>
      </c>
      <c r="D696" s="582">
        <v>5848610</v>
      </c>
      <c r="E696" s="582">
        <v>5848610</v>
      </c>
      <c r="F696" s="582">
        <v>5848610</v>
      </c>
      <c r="G696" s="582">
        <v>5848610</v>
      </c>
      <c r="H696" s="582">
        <v>5848610</v>
      </c>
      <c r="I696" s="512">
        <v>5848610</v>
      </c>
      <c r="J696" s="512">
        <v>5848610</v>
      </c>
      <c r="K696" s="488">
        <v>5848610</v>
      </c>
      <c r="L696" s="488">
        <v>5848610</v>
      </c>
      <c r="M696" s="488">
        <v>5848610</v>
      </c>
      <c r="N696" s="488">
        <v>5848610</v>
      </c>
      <c r="O696" s="488">
        <v>5848610</v>
      </c>
      <c r="P696" s="574">
        <f t="shared" si="195"/>
        <v>5848610</v>
      </c>
      <c r="Q696" s="490"/>
      <c r="R696" s="490"/>
      <c r="S696" s="496" t="s">
        <v>572</v>
      </c>
      <c r="T696" s="565"/>
      <c r="U696" s="566"/>
      <c r="V696" s="566"/>
      <c r="W696" s="566">
        <f>P696</f>
        <v>5848610</v>
      </c>
      <c r="X696" s="566"/>
      <c r="Y696" s="566"/>
      <c r="Z696" s="583">
        <f>W696</f>
        <v>5848610</v>
      </c>
      <c r="AA696" s="515"/>
      <c r="AB696" s="515"/>
    </row>
    <row r="697" spans="1:28" s="16" customFormat="1" ht="12" customHeight="1">
      <c r="A697" s="584">
        <v>21600011</v>
      </c>
      <c r="B697" s="485" t="s">
        <v>1124</v>
      </c>
      <c r="C697" s="582">
        <v>56263051.25</v>
      </c>
      <c r="D697" s="582">
        <v>58229926.119999997</v>
      </c>
      <c r="E697" s="582">
        <v>60185414.240000002</v>
      </c>
      <c r="F697" s="582">
        <v>51782215.560000002</v>
      </c>
      <c r="G697" s="582">
        <v>49998634.310000002</v>
      </c>
      <c r="H697" s="582">
        <v>59683259.710000001</v>
      </c>
      <c r="I697" s="512">
        <v>40848002.149999999</v>
      </c>
      <c r="J697" s="512">
        <v>28025246.23</v>
      </c>
      <c r="K697" s="488">
        <v>23551027.530000001</v>
      </c>
      <c r="L697" s="488">
        <v>10477639.48</v>
      </c>
      <c r="M697" s="488">
        <v>9730467.8599999994</v>
      </c>
      <c r="N697" s="488">
        <v>12857519.01</v>
      </c>
      <c r="O697" s="488">
        <v>14590467.289999999</v>
      </c>
      <c r="P697" s="574">
        <f t="shared" si="195"/>
        <v>36733009.289166667</v>
      </c>
      <c r="Q697" s="490"/>
      <c r="R697" s="490"/>
      <c r="S697" s="496" t="s">
        <v>572</v>
      </c>
      <c r="T697" s="565"/>
      <c r="U697" s="566"/>
      <c r="V697" s="566"/>
      <c r="W697" s="566">
        <f>P697</f>
        <v>36733009.289166667</v>
      </c>
      <c r="X697" s="566"/>
      <c r="Y697" s="566"/>
      <c r="Z697" s="583">
        <f>W697</f>
        <v>36733009.289166667</v>
      </c>
      <c r="AA697" s="515"/>
      <c r="AB697" s="515"/>
    </row>
    <row r="698" spans="1:28" s="16" customFormat="1" ht="12" customHeight="1">
      <c r="A698" s="584">
        <v>21600013</v>
      </c>
      <c r="B698" s="485" t="s">
        <v>328</v>
      </c>
      <c r="C698" s="582">
        <v>77562549.519999996</v>
      </c>
      <c r="D698" s="582">
        <v>77562549.519999996</v>
      </c>
      <c r="E698" s="582">
        <v>77562549.519999996</v>
      </c>
      <c r="F698" s="582">
        <v>77562549.519999996</v>
      </c>
      <c r="G698" s="582">
        <v>77562549.519999996</v>
      </c>
      <c r="H698" s="582">
        <v>77562549.519999996</v>
      </c>
      <c r="I698" s="512">
        <v>77562549.519999996</v>
      </c>
      <c r="J698" s="512">
        <v>77562549.519999996</v>
      </c>
      <c r="K698" s="488">
        <v>77562549.519999996</v>
      </c>
      <c r="L698" s="488">
        <v>77562549.519999996</v>
      </c>
      <c r="M698" s="488">
        <v>77562549.519999996</v>
      </c>
      <c r="N698" s="488">
        <v>77562549.519999996</v>
      </c>
      <c r="O698" s="488">
        <v>77562549.519999996</v>
      </c>
      <c r="P698" s="574">
        <f t="shared" si="195"/>
        <v>77562549.519999996</v>
      </c>
      <c r="Q698" s="490"/>
      <c r="R698" s="490"/>
      <c r="S698" s="496">
        <v>6</v>
      </c>
      <c r="T698" s="565"/>
      <c r="U698" s="566"/>
      <c r="V698" s="566">
        <f t="shared" ref="V698:V701" si="202">P698</f>
        <v>77562549.519999996</v>
      </c>
      <c r="W698" s="566"/>
      <c r="X698" s="566"/>
      <c r="Y698" s="566"/>
      <c r="Z698" s="583"/>
      <c r="AA698" s="515"/>
      <c r="AB698" s="515"/>
    </row>
    <row r="699" spans="1:28" s="16" customFormat="1" ht="12" customHeight="1">
      <c r="A699" s="584">
        <v>21600023</v>
      </c>
      <c r="B699" s="485" t="s">
        <v>329</v>
      </c>
      <c r="C699" s="582">
        <v>1755001.25</v>
      </c>
      <c r="D699" s="582">
        <v>1755001.25</v>
      </c>
      <c r="E699" s="582">
        <v>1755001.25</v>
      </c>
      <c r="F699" s="582">
        <v>1755001.25</v>
      </c>
      <c r="G699" s="582">
        <v>1755001.25</v>
      </c>
      <c r="H699" s="582">
        <v>1755001.25</v>
      </c>
      <c r="I699" s="512">
        <v>1755001.25</v>
      </c>
      <c r="J699" s="512">
        <v>1755001.25</v>
      </c>
      <c r="K699" s="488">
        <v>1755001.25</v>
      </c>
      <c r="L699" s="488">
        <v>1755001.25</v>
      </c>
      <c r="M699" s="488">
        <v>1755001.25</v>
      </c>
      <c r="N699" s="488">
        <v>1755001.25</v>
      </c>
      <c r="O699" s="488">
        <v>1755001.25</v>
      </c>
      <c r="P699" s="574">
        <f t="shared" si="195"/>
        <v>1755001.25</v>
      </c>
      <c r="Q699" s="490"/>
      <c r="R699" s="490"/>
      <c r="S699" s="496">
        <v>6</v>
      </c>
      <c r="T699" s="565"/>
      <c r="U699" s="566"/>
      <c r="V699" s="566">
        <f t="shared" si="202"/>
        <v>1755001.25</v>
      </c>
      <c r="W699" s="566"/>
      <c r="X699" s="566"/>
      <c r="Y699" s="566"/>
      <c r="Z699" s="583"/>
      <c r="AA699" s="515"/>
      <c r="AB699" s="515"/>
    </row>
    <row r="700" spans="1:28" s="16" customFormat="1" ht="12" customHeight="1">
      <c r="A700" s="584">
        <v>21600033</v>
      </c>
      <c r="B700" s="485" t="s">
        <v>607</v>
      </c>
      <c r="C700" s="582">
        <v>1471103.62</v>
      </c>
      <c r="D700" s="582">
        <v>1471103.62</v>
      </c>
      <c r="E700" s="582">
        <v>1471103.62</v>
      </c>
      <c r="F700" s="582">
        <v>1471103.62</v>
      </c>
      <c r="G700" s="582">
        <v>1471103.62</v>
      </c>
      <c r="H700" s="582">
        <v>1471103.62</v>
      </c>
      <c r="I700" s="512">
        <v>1471103.62</v>
      </c>
      <c r="J700" s="512">
        <v>1471103.62</v>
      </c>
      <c r="K700" s="488">
        <v>1471103.62</v>
      </c>
      <c r="L700" s="488">
        <v>1471103.62</v>
      </c>
      <c r="M700" s="488">
        <v>1471103.62</v>
      </c>
      <c r="N700" s="488">
        <v>1471103.62</v>
      </c>
      <c r="O700" s="488">
        <v>1471103.62</v>
      </c>
      <c r="P700" s="574">
        <f t="shared" si="195"/>
        <v>1471103.6200000003</v>
      </c>
      <c r="Q700" s="490"/>
      <c r="R700" s="490"/>
      <c r="S700" s="496">
        <v>6</v>
      </c>
      <c r="T700" s="565"/>
      <c r="U700" s="566"/>
      <c r="V700" s="566">
        <f t="shared" si="202"/>
        <v>1471103.6200000003</v>
      </c>
      <c r="W700" s="566"/>
      <c r="X700" s="566"/>
      <c r="Y700" s="566"/>
      <c r="Z700" s="583"/>
      <c r="AA700" s="515"/>
      <c r="AB700" s="515"/>
    </row>
    <row r="701" spans="1:28" s="16" customFormat="1" ht="12" customHeight="1">
      <c r="A701" s="584">
        <v>21600053</v>
      </c>
      <c r="B701" s="485" t="s">
        <v>608</v>
      </c>
      <c r="C701" s="582">
        <v>16359946.109999999</v>
      </c>
      <c r="D701" s="582">
        <v>16359946.109999999</v>
      </c>
      <c r="E701" s="582">
        <v>16359946.109999999</v>
      </c>
      <c r="F701" s="582">
        <v>16359946.109999999</v>
      </c>
      <c r="G701" s="582">
        <v>16359946.109999999</v>
      </c>
      <c r="H701" s="582">
        <v>16359946.109999999</v>
      </c>
      <c r="I701" s="512">
        <v>16359946.109999999</v>
      </c>
      <c r="J701" s="512">
        <v>16359946.109999999</v>
      </c>
      <c r="K701" s="488">
        <v>16359946.109999999</v>
      </c>
      <c r="L701" s="488">
        <v>16359946.109999999</v>
      </c>
      <c r="M701" s="488">
        <v>16359946.109999999</v>
      </c>
      <c r="N701" s="488">
        <v>16359946.109999999</v>
      </c>
      <c r="O701" s="488">
        <v>16359946.109999999</v>
      </c>
      <c r="P701" s="574">
        <f t="shared" si="195"/>
        <v>16359946.110000005</v>
      </c>
      <c r="Q701" s="490"/>
      <c r="R701" s="490"/>
      <c r="S701" s="496">
        <v>6</v>
      </c>
      <c r="T701" s="565"/>
      <c r="U701" s="566"/>
      <c r="V701" s="566">
        <f t="shared" si="202"/>
        <v>16359946.110000005</v>
      </c>
      <c r="W701" s="566"/>
      <c r="X701" s="566"/>
      <c r="Y701" s="566"/>
      <c r="Z701" s="583"/>
      <c r="AA701" s="515"/>
      <c r="AB701" s="515"/>
    </row>
    <row r="702" spans="1:28" s="16" customFormat="1" ht="12" customHeight="1">
      <c r="A702" s="584">
        <v>21610013</v>
      </c>
      <c r="B702" s="485" t="s">
        <v>151</v>
      </c>
      <c r="C702" s="582">
        <v>14902924</v>
      </c>
      <c r="D702" s="582">
        <v>14902924</v>
      </c>
      <c r="E702" s="582">
        <v>14902924</v>
      </c>
      <c r="F702" s="582">
        <v>14599821</v>
      </c>
      <c r="G702" s="582">
        <v>14599821</v>
      </c>
      <c r="H702" s="582">
        <v>14599821</v>
      </c>
      <c r="I702" s="512">
        <v>14756651</v>
      </c>
      <c r="J702" s="512">
        <v>14756651</v>
      </c>
      <c r="K702" s="488">
        <v>14756651</v>
      </c>
      <c r="L702" s="488">
        <v>14764536</v>
      </c>
      <c r="M702" s="488">
        <v>14764536</v>
      </c>
      <c r="N702" s="488">
        <v>14764536</v>
      </c>
      <c r="O702" s="488">
        <v>14852840</v>
      </c>
      <c r="P702" s="574">
        <f t="shared" si="195"/>
        <v>14753896.166666666</v>
      </c>
      <c r="Q702" s="490"/>
      <c r="R702" s="490"/>
      <c r="S702" s="496">
        <v>6</v>
      </c>
      <c r="T702" s="565"/>
      <c r="U702" s="566"/>
      <c r="V702" s="566">
        <f>P702</f>
        <v>14753896.166666666</v>
      </c>
      <c r="W702" s="566"/>
      <c r="X702" s="566"/>
      <c r="Y702" s="566"/>
      <c r="Z702" s="583"/>
      <c r="AA702" s="515"/>
      <c r="AB702" s="515"/>
    </row>
    <row r="703" spans="1:28" s="16" customFormat="1" ht="12" customHeight="1">
      <c r="A703" s="584">
        <v>21900103</v>
      </c>
      <c r="B703" s="485" t="s">
        <v>1954</v>
      </c>
      <c r="C703" s="582">
        <v>-14746759.1</v>
      </c>
      <c r="D703" s="582">
        <v>-14687535.1</v>
      </c>
      <c r="E703" s="582">
        <v>-14628311.1</v>
      </c>
      <c r="F703" s="582">
        <v>-14569087.1</v>
      </c>
      <c r="G703" s="582">
        <v>-14509863.1</v>
      </c>
      <c r="H703" s="582">
        <v>-14450639.1</v>
      </c>
      <c r="I703" s="512">
        <v>-14391415.1</v>
      </c>
      <c r="J703" s="512">
        <v>-14332191.1</v>
      </c>
      <c r="K703" s="488">
        <v>-14272967.1</v>
      </c>
      <c r="L703" s="488">
        <v>-14213743.1</v>
      </c>
      <c r="M703" s="488">
        <v>-14154519.1</v>
      </c>
      <c r="N703" s="488">
        <v>-14095295.1</v>
      </c>
      <c r="O703" s="488">
        <v>-14036071.1</v>
      </c>
      <c r="P703" s="574">
        <f t="shared" ref="P703:P726" si="203">(C703+O703+SUM(D703:N703)*2)/24</f>
        <v>-14391415.099999996</v>
      </c>
      <c r="Q703" s="490"/>
      <c r="R703" s="490"/>
      <c r="S703" s="496" t="s">
        <v>1048</v>
      </c>
      <c r="T703" s="565"/>
      <c r="U703" s="566"/>
      <c r="V703" s="566">
        <f>P703</f>
        <v>-14391415.099999996</v>
      </c>
      <c r="W703" s="566"/>
      <c r="X703" s="566"/>
      <c r="Y703" s="566"/>
      <c r="Z703" s="583"/>
      <c r="AA703" s="515"/>
      <c r="AB703" s="515"/>
    </row>
    <row r="704" spans="1:28" s="16" customFormat="1" ht="12" customHeight="1">
      <c r="A704" s="584">
        <v>21900113</v>
      </c>
      <c r="B704" s="485" t="s">
        <v>1955</v>
      </c>
      <c r="C704" s="582">
        <v>23147856.399999999</v>
      </c>
      <c r="D704" s="582">
        <v>23049772.399999999</v>
      </c>
      <c r="E704" s="582">
        <v>22951688.399999999</v>
      </c>
      <c r="F704" s="582">
        <v>22853604.399999999</v>
      </c>
      <c r="G704" s="582">
        <v>22755520.399999999</v>
      </c>
      <c r="H704" s="582">
        <v>22657436.399999999</v>
      </c>
      <c r="I704" s="512">
        <v>22559352.399999999</v>
      </c>
      <c r="J704" s="512">
        <v>22461268.399999999</v>
      </c>
      <c r="K704" s="488">
        <v>22363184.399999999</v>
      </c>
      <c r="L704" s="488">
        <v>22265100.399999999</v>
      </c>
      <c r="M704" s="488">
        <v>22167016.399999999</v>
      </c>
      <c r="N704" s="488">
        <v>22068932.399999999</v>
      </c>
      <c r="O704" s="488">
        <v>21970848.399999999</v>
      </c>
      <c r="P704" s="574">
        <f t="shared" si="203"/>
        <v>22559352.400000002</v>
      </c>
      <c r="Q704" s="490"/>
      <c r="R704" s="490"/>
      <c r="S704" s="496" t="s">
        <v>1048</v>
      </c>
      <c r="T704" s="565"/>
      <c r="U704" s="566"/>
      <c r="V704" s="566">
        <f>P704</f>
        <v>22559352.400000002</v>
      </c>
      <c r="W704" s="566"/>
      <c r="X704" s="566"/>
      <c r="Y704" s="566"/>
      <c r="Z704" s="583"/>
      <c r="AA704" s="515"/>
      <c r="AB704" s="515"/>
    </row>
    <row r="705" spans="1:28" s="16" customFormat="1" ht="12" customHeight="1">
      <c r="A705" s="584">
        <v>21900133</v>
      </c>
      <c r="B705" s="485" t="s">
        <v>950</v>
      </c>
      <c r="C705" s="582">
        <v>447938.7</v>
      </c>
      <c r="D705" s="582">
        <v>446161.7</v>
      </c>
      <c r="E705" s="582">
        <v>444384.7</v>
      </c>
      <c r="F705" s="582">
        <v>442607.7</v>
      </c>
      <c r="G705" s="582">
        <v>440830.7</v>
      </c>
      <c r="H705" s="582">
        <v>439053.7</v>
      </c>
      <c r="I705" s="512">
        <v>437276.7</v>
      </c>
      <c r="J705" s="512">
        <v>435499.7</v>
      </c>
      <c r="K705" s="488">
        <v>433722.7</v>
      </c>
      <c r="L705" s="488">
        <v>431945.7</v>
      </c>
      <c r="M705" s="488">
        <v>430168.7</v>
      </c>
      <c r="N705" s="488">
        <v>428391.7</v>
      </c>
      <c r="O705" s="488">
        <v>426614.7</v>
      </c>
      <c r="P705" s="574">
        <f t="shared" si="203"/>
        <v>437276.70000000013</v>
      </c>
      <c r="Q705" s="490"/>
      <c r="R705" s="490"/>
      <c r="S705" s="496" t="s">
        <v>1048</v>
      </c>
      <c r="T705" s="565"/>
      <c r="U705" s="566"/>
      <c r="V705" s="566">
        <f>P705</f>
        <v>437276.70000000013</v>
      </c>
      <c r="W705" s="566"/>
      <c r="X705" s="566"/>
      <c r="Y705" s="566"/>
      <c r="Z705" s="583"/>
      <c r="AA705" s="515"/>
      <c r="AB705" s="515"/>
    </row>
    <row r="706" spans="1:28" s="16" customFormat="1" ht="12" customHeight="1">
      <c r="A706" s="584">
        <v>21900143</v>
      </c>
      <c r="B706" s="601" t="s">
        <v>1944</v>
      </c>
      <c r="C706" s="582">
        <v>221554383.75</v>
      </c>
      <c r="D706" s="582">
        <v>219972510.5</v>
      </c>
      <c r="E706" s="582">
        <v>218390637.25</v>
      </c>
      <c r="F706" s="582">
        <v>211685133</v>
      </c>
      <c r="G706" s="582">
        <v>210569549.66999999</v>
      </c>
      <c r="H706" s="582">
        <v>209453966.34</v>
      </c>
      <c r="I706" s="512">
        <v>208338383.00999999</v>
      </c>
      <c r="J706" s="512">
        <v>207222799.68000001</v>
      </c>
      <c r="K706" s="488">
        <v>206107216.34999999</v>
      </c>
      <c r="L706" s="488">
        <v>204991633.02000001</v>
      </c>
      <c r="M706" s="488">
        <v>203876049.69</v>
      </c>
      <c r="N706" s="488">
        <v>202760466.36000001</v>
      </c>
      <c r="O706" s="488">
        <v>202983047.47</v>
      </c>
      <c r="P706" s="574">
        <f t="shared" si="203"/>
        <v>209636421.70666668</v>
      </c>
      <c r="Q706" s="490"/>
      <c r="R706" s="490"/>
      <c r="S706" s="496" t="s">
        <v>641</v>
      </c>
      <c r="T706" s="565"/>
      <c r="U706" s="566"/>
      <c r="V706" s="566"/>
      <c r="W706" s="566">
        <f>P706</f>
        <v>209636421.70666668</v>
      </c>
      <c r="X706" s="566"/>
      <c r="Y706" s="566"/>
      <c r="Z706" s="583">
        <f>W706</f>
        <v>209636421.70666668</v>
      </c>
      <c r="AA706" s="515"/>
      <c r="AB706" s="515"/>
    </row>
    <row r="707" spans="1:28" s="16" customFormat="1" ht="12" customHeight="1">
      <c r="A707" s="584">
        <v>21900153</v>
      </c>
      <c r="B707" s="601" t="s">
        <v>1945</v>
      </c>
      <c r="C707" s="582">
        <v>-77544034.310000002</v>
      </c>
      <c r="D707" s="582">
        <v>-76990378.670000002</v>
      </c>
      <c r="E707" s="582">
        <v>-76436723.040000007</v>
      </c>
      <c r="F707" s="582">
        <v>-74089796.549999997</v>
      </c>
      <c r="G707" s="582">
        <v>-73699342.379999995</v>
      </c>
      <c r="H707" s="582">
        <v>-73308888.219999999</v>
      </c>
      <c r="I707" s="512">
        <v>-72918434.049999997</v>
      </c>
      <c r="J707" s="512">
        <v>-72527979.890000001</v>
      </c>
      <c r="K707" s="488">
        <v>-72137525.719999999</v>
      </c>
      <c r="L707" s="488">
        <v>-71747071.560000002</v>
      </c>
      <c r="M707" s="488">
        <v>-71356617.390000001</v>
      </c>
      <c r="N707" s="488">
        <v>-70966163.230000004</v>
      </c>
      <c r="O707" s="488">
        <v>-71044066.609999999</v>
      </c>
      <c r="P707" s="574">
        <f t="shared" si="203"/>
        <v>-73372747.596666664</v>
      </c>
      <c r="Q707" s="490"/>
      <c r="R707" s="490"/>
      <c r="S707" s="496" t="s">
        <v>641</v>
      </c>
      <c r="T707" s="565"/>
      <c r="U707" s="566"/>
      <c r="V707" s="566"/>
      <c r="W707" s="566">
        <f t="shared" ref="W707:W711" si="204">P707</f>
        <v>-73372747.596666664</v>
      </c>
      <c r="X707" s="566"/>
      <c r="Y707" s="566"/>
      <c r="Z707" s="583">
        <f t="shared" ref="Z707:Z711" si="205">W707</f>
        <v>-73372747.596666664</v>
      </c>
      <c r="AA707" s="515"/>
      <c r="AB707" s="515"/>
    </row>
    <row r="708" spans="1:28" s="16" customFormat="1" ht="12" customHeight="1">
      <c r="A708" s="584">
        <v>21900163</v>
      </c>
      <c r="B708" s="601" t="s">
        <v>1946</v>
      </c>
      <c r="C708" s="582">
        <v>17719260</v>
      </c>
      <c r="D708" s="582">
        <v>17546432</v>
      </c>
      <c r="E708" s="582">
        <v>17373604</v>
      </c>
      <c r="F708" s="582">
        <v>12618095</v>
      </c>
      <c r="G708" s="582">
        <v>12512021.25</v>
      </c>
      <c r="H708" s="582">
        <v>12405947.5</v>
      </c>
      <c r="I708" s="512">
        <v>12299873.75</v>
      </c>
      <c r="J708" s="512">
        <v>12193800</v>
      </c>
      <c r="K708" s="488">
        <v>12087726.25</v>
      </c>
      <c r="L708" s="488">
        <v>11981652.5</v>
      </c>
      <c r="M708" s="488">
        <v>11875578.75</v>
      </c>
      <c r="N708" s="488">
        <v>11769505</v>
      </c>
      <c r="O708" s="488">
        <v>11663431.25</v>
      </c>
      <c r="P708" s="574">
        <f t="shared" si="203"/>
        <v>13279631.802083334</v>
      </c>
      <c r="Q708" s="490"/>
      <c r="R708" s="490"/>
      <c r="S708" s="496" t="s">
        <v>641</v>
      </c>
      <c r="T708" s="565"/>
      <c r="U708" s="566"/>
      <c r="V708" s="566"/>
      <c r="W708" s="566">
        <f t="shared" si="204"/>
        <v>13279631.802083334</v>
      </c>
      <c r="X708" s="566"/>
      <c r="Y708" s="566"/>
      <c r="Z708" s="583">
        <f t="shared" si="205"/>
        <v>13279631.802083334</v>
      </c>
      <c r="AA708" s="515"/>
      <c r="AB708" s="515"/>
    </row>
    <row r="709" spans="1:28" s="16" customFormat="1" ht="12" customHeight="1">
      <c r="A709" s="584">
        <v>21900173</v>
      </c>
      <c r="B709" s="601" t="s">
        <v>1947</v>
      </c>
      <c r="C709" s="582">
        <v>-6201740.96</v>
      </c>
      <c r="D709" s="582">
        <v>-6141251.1600000001</v>
      </c>
      <c r="E709" s="582">
        <v>-6080761.3600000003</v>
      </c>
      <c r="F709" s="582">
        <v>-4416333.21</v>
      </c>
      <c r="G709" s="582">
        <v>-4379207.4000000004</v>
      </c>
      <c r="H709" s="582">
        <v>-4342081.58</v>
      </c>
      <c r="I709" s="512">
        <v>-4304955.7699999996</v>
      </c>
      <c r="J709" s="512">
        <v>-4267829.96</v>
      </c>
      <c r="K709" s="488">
        <v>-4230704.1500000004</v>
      </c>
      <c r="L709" s="488">
        <v>-4193578.33</v>
      </c>
      <c r="M709" s="488">
        <v>-4156452.52</v>
      </c>
      <c r="N709" s="488">
        <v>-4119326.71</v>
      </c>
      <c r="O709" s="488">
        <v>-4082200.9</v>
      </c>
      <c r="P709" s="574">
        <f t="shared" si="203"/>
        <v>-4647871.09</v>
      </c>
      <c r="Q709" s="490"/>
      <c r="R709" s="490"/>
      <c r="S709" s="496" t="s">
        <v>641</v>
      </c>
      <c r="T709" s="565"/>
      <c r="U709" s="566"/>
      <c r="V709" s="566"/>
      <c r="W709" s="566">
        <f t="shared" si="204"/>
        <v>-4647871.09</v>
      </c>
      <c r="X709" s="566"/>
      <c r="Y709" s="566"/>
      <c r="Z709" s="583">
        <f t="shared" si="205"/>
        <v>-4647871.09</v>
      </c>
      <c r="AA709" s="515"/>
      <c r="AB709" s="515"/>
    </row>
    <row r="710" spans="1:28" s="16" customFormat="1" ht="12" customHeight="1">
      <c r="A710" s="584">
        <v>21900183</v>
      </c>
      <c r="B710" s="601" t="s">
        <v>1948</v>
      </c>
      <c r="C710" s="582">
        <v>-3218499.99</v>
      </c>
      <c r="D710" s="582">
        <v>-3192333.32</v>
      </c>
      <c r="E710" s="582">
        <v>-3166166.65</v>
      </c>
      <c r="F710" s="582">
        <v>-2955000</v>
      </c>
      <c r="G710" s="582">
        <v>-2933416.67</v>
      </c>
      <c r="H710" s="582">
        <v>-2911833.34</v>
      </c>
      <c r="I710" s="512">
        <v>-2890250.01</v>
      </c>
      <c r="J710" s="512">
        <v>-2868666.68</v>
      </c>
      <c r="K710" s="488">
        <v>-2847083.35</v>
      </c>
      <c r="L710" s="488">
        <v>-2825500.02</v>
      </c>
      <c r="M710" s="488">
        <v>-2803916.69</v>
      </c>
      <c r="N710" s="488">
        <v>-2782333.36</v>
      </c>
      <c r="O710" s="488">
        <v>-4561835.0599999996</v>
      </c>
      <c r="P710" s="574">
        <f t="shared" si="203"/>
        <v>-3005555.6345833335</v>
      </c>
      <c r="Q710" s="490"/>
      <c r="R710" s="490"/>
      <c r="S710" s="496" t="s">
        <v>641</v>
      </c>
      <c r="T710" s="565"/>
      <c r="U710" s="566"/>
      <c r="V710" s="566"/>
      <c r="W710" s="566">
        <f t="shared" si="204"/>
        <v>-3005555.6345833335</v>
      </c>
      <c r="X710" s="566"/>
      <c r="Y710" s="566"/>
      <c r="Z710" s="583">
        <f t="shared" si="205"/>
        <v>-3005555.6345833335</v>
      </c>
      <c r="AA710" s="515"/>
      <c r="AB710" s="515"/>
    </row>
    <row r="711" spans="1:28" s="16" customFormat="1" ht="12" customHeight="1">
      <c r="A711" s="584">
        <v>21900193</v>
      </c>
      <c r="B711" s="601" t="s">
        <v>1949</v>
      </c>
      <c r="C711" s="582">
        <v>1126474.9099999999</v>
      </c>
      <c r="D711" s="582">
        <v>1117316.57</v>
      </c>
      <c r="E711" s="582">
        <v>1108158.24</v>
      </c>
      <c r="F711" s="582">
        <v>1034249.91</v>
      </c>
      <c r="G711" s="582">
        <v>1026695.74</v>
      </c>
      <c r="H711" s="582">
        <v>1019141.58</v>
      </c>
      <c r="I711" s="512">
        <v>1011587.41</v>
      </c>
      <c r="J711" s="512">
        <v>1004033.25</v>
      </c>
      <c r="K711" s="488">
        <v>996479.08</v>
      </c>
      <c r="L711" s="488">
        <v>988924.92</v>
      </c>
      <c r="M711" s="488">
        <v>981370.75</v>
      </c>
      <c r="N711" s="488">
        <v>973816.59</v>
      </c>
      <c r="O711" s="488">
        <v>1596642.18</v>
      </c>
      <c r="P711" s="574">
        <f t="shared" si="203"/>
        <v>1051944.3820833333</v>
      </c>
      <c r="Q711" s="490"/>
      <c r="R711" s="490"/>
      <c r="S711" s="496" t="s">
        <v>641</v>
      </c>
      <c r="T711" s="565"/>
      <c r="U711" s="566"/>
      <c r="V711" s="566"/>
      <c r="W711" s="566">
        <f t="shared" si="204"/>
        <v>1051944.3820833333</v>
      </c>
      <c r="X711" s="566"/>
      <c r="Y711" s="566"/>
      <c r="Z711" s="583">
        <f t="shared" si="205"/>
        <v>1051944.3820833333</v>
      </c>
      <c r="AA711" s="515"/>
      <c r="AB711" s="515"/>
    </row>
    <row r="712" spans="1:28" s="16" customFormat="1" ht="12" customHeight="1">
      <c r="A712" s="586">
        <v>21900223</v>
      </c>
      <c r="B712" s="485" t="s">
        <v>1901</v>
      </c>
      <c r="C712" s="582">
        <v>-156778.54999999999</v>
      </c>
      <c r="D712" s="582">
        <v>-156156.6</v>
      </c>
      <c r="E712" s="582">
        <v>-155534.65</v>
      </c>
      <c r="F712" s="582">
        <v>-154912.70000000001</v>
      </c>
      <c r="G712" s="582">
        <v>-154290.75</v>
      </c>
      <c r="H712" s="582">
        <v>-153668.79999999999</v>
      </c>
      <c r="I712" s="512">
        <v>-153046.85</v>
      </c>
      <c r="J712" s="512">
        <v>-152424.9</v>
      </c>
      <c r="K712" s="488">
        <v>-151802.95000000001</v>
      </c>
      <c r="L712" s="488">
        <v>-151181</v>
      </c>
      <c r="M712" s="488">
        <v>-150559.04999999999</v>
      </c>
      <c r="N712" s="488">
        <v>-149937.1</v>
      </c>
      <c r="O712" s="488">
        <v>-149315.15</v>
      </c>
      <c r="P712" s="574">
        <f t="shared" si="203"/>
        <v>-153046.85</v>
      </c>
      <c r="Q712" s="490"/>
      <c r="R712" s="490"/>
      <c r="S712" s="496" t="s">
        <v>1048</v>
      </c>
      <c r="T712" s="565"/>
      <c r="U712" s="566"/>
      <c r="V712" s="566">
        <f t="shared" ref="V712:V714" si="206">P712</f>
        <v>-153046.85</v>
      </c>
      <c r="W712" s="566"/>
      <c r="X712" s="566"/>
      <c r="Y712" s="566"/>
      <c r="Z712" s="583"/>
      <c r="AA712" s="515"/>
      <c r="AB712" s="515"/>
    </row>
    <row r="713" spans="1:28" s="16" customFormat="1" ht="12" customHeight="1">
      <c r="A713" s="586">
        <v>21900233</v>
      </c>
      <c r="B713" s="485" t="s">
        <v>1904</v>
      </c>
      <c r="C713" s="582">
        <v>5161365.6900000004</v>
      </c>
      <c r="D713" s="582">
        <v>5140637.29</v>
      </c>
      <c r="E713" s="582">
        <v>5119908.8899999997</v>
      </c>
      <c r="F713" s="582">
        <v>5099180.49</v>
      </c>
      <c r="G713" s="582">
        <v>5078452.09</v>
      </c>
      <c r="H713" s="582">
        <v>5057723.6900000004</v>
      </c>
      <c r="I713" s="512">
        <v>5036995.29</v>
      </c>
      <c r="J713" s="512">
        <v>5016266.8899999997</v>
      </c>
      <c r="K713" s="488">
        <v>4995538.49</v>
      </c>
      <c r="L713" s="488">
        <v>4974810.09</v>
      </c>
      <c r="M713" s="488">
        <v>4954081.6900000004</v>
      </c>
      <c r="N713" s="488">
        <v>4933353.29</v>
      </c>
      <c r="O713" s="488">
        <v>4912624.8899999997</v>
      </c>
      <c r="P713" s="574">
        <f t="shared" si="203"/>
        <v>5036995.2899999991</v>
      </c>
      <c r="Q713" s="490"/>
      <c r="R713" s="490"/>
      <c r="S713" s="496" t="s">
        <v>1048</v>
      </c>
      <c r="T713" s="565"/>
      <c r="U713" s="566"/>
      <c r="V713" s="566">
        <f t="shared" si="206"/>
        <v>5036995.2899999991</v>
      </c>
      <c r="W713" s="566"/>
      <c r="X713" s="566"/>
      <c r="Y713" s="566"/>
      <c r="Z713" s="583"/>
      <c r="AA713" s="515"/>
      <c r="AB713" s="515"/>
    </row>
    <row r="714" spans="1:28" s="16" customFormat="1" ht="12" customHeight="1">
      <c r="A714" s="586">
        <v>21900243</v>
      </c>
      <c r="B714" s="485" t="s">
        <v>1905</v>
      </c>
      <c r="C714" s="582">
        <v>-8101749.7400000002</v>
      </c>
      <c r="D714" s="582">
        <v>-8067420.3399999999</v>
      </c>
      <c r="E714" s="582">
        <v>-8033090.9400000004</v>
      </c>
      <c r="F714" s="582">
        <v>-7998761.54</v>
      </c>
      <c r="G714" s="582">
        <v>-7964432.1399999997</v>
      </c>
      <c r="H714" s="582">
        <v>-7930102.7400000002</v>
      </c>
      <c r="I714" s="512">
        <v>-7895773.3399999999</v>
      </c>
      <c r="J714" s="512">
        <v>-7861443.9400000004</v>
      </c>
      <c r="K714" s="488">
        <v>-7827114.54</v>
      </c>
      <c r="L714" s="488">
        <v>-7792785.1399999997</v>
      </c>
      <c r="M714" s="488">
        <v>-7758455.7400000002</v>
      </c>
      <c r="N714" s="488">
        <v>-7724126.3399999999</v>
      </c>
      <c r="O714" s="488">
        <v>-7689796.9400000004</v>
      </c>
      <c r="P714" s="574">
        <f t="shared" si="203"/>
        <v>-7895773.3399999999</v>
      </c>
      <c r="Q714" s="490"/>
      <c r="R714" s="490"/>
      <c r="S714" s="496" t="s">
        <v>1048</v>
      </c>
      <c r="T714" s="565"/>
      <c r="U714" s="566"/>
      <c r="V714" s="566">
        <f t="shared" si="206"/>
        <v>-7895773.3399999999</v>
      </c>
      <c r="W714" s="566"/>
      <c r="X714" s="566"/>
      <c r="Y714" s="566"/>
      <c r="Z714" s="583"/>
      <c r="AA714" s="515"/>
      <c r="AB714" s="515"/>
    </row>
    <row r="715" spans="1:28" s="16" customFormat="1" ht="12" customHeight="1">
      <c r="A715" s="584">
        <v>22100393</v>
      </c>
      <c r="B715" s="485" t="s">
        <v>224</v>
      </c>
      <c r="C715" s="582">
        <v>-15000000</v>
      </c>
      <c r="D715" s="582">
        <v>-15000000</v>
      </c>
      <c r="E715" s="582">
        <v>-15000000</v>
      </c>
      <c r="F715" s="582">
        <v>-15000000</v>
      </c>
      <c r="G715" s="582">
        <v>-15000000</v>
      </c>
      <c r="H715" s="582">
        <v>-15000000</v>
      </c>
      <c r="I715" s="512">
        <v>-15000000</v>
      </c>
      <c r="J715" s="512">
        <v>-15000000</v>
      </c>
      <c r="K715" s="488">
        <v>-15000000</v>
      </c>
      <c r="L715" s="488">
        <v>-15000000</v>
      </c>
      <c r="M715" s="488">
        <v>-15000000</v>
      </c>
      <c r="N715" s="488">
        <v>-15000000</v>
      </c>
      <c r="O715" s="488">
        <v>-15000000</v>
      </c>
      <c r="P715" s="574">
        <f t="shared" si="203"/>
        <v>-15000000</v>
      </c>
      <c r="Q715" s="490"/>
      <c r="R715" s="490"/>
      <c r="S715" s="496">
        <v>8</v>
      </c>
      <c r="T715" s="565"/>
      <c r="U715" s="566"/>
      <c r="V715" s="566">
        <f t="shared" ref="V715" si="207">P715</f>
        <v>-15000000</v>
      </c>
      <c r="W715" s="566"/>
      <c r="X715" s="566"/>
      <c r="Y715" s="566"/>
      <c r="Z715" s="583"/>
      <c r="AA715" s="515"/>
      <c r="AB715" s="515"/>
    </row>
    <row r="716" spans="1:28" s="16" customFormat="1" ht="12" customHeight="1">
      <c r="A716" s="584">
        <v>22100413</v>
      </c>
      <c r="B716" s="485" t="s">
        <v>52</v>
      </c>
      <c r="C716" s="582">
        <v>-2000000</v>
      </c>
      <c r="D716" s="582">
        <v>-2000000</v>
      </c>
      <c r="E716" s="582">
        <v>-2000000</v>
      </c>
      <c r="F716" s="582">
        <v>-2000000</v>
      </c>
      <c r="G716" s="582">
        <v>-2000000</v>
      </c>
      <c r="H716" s="582">
        <v>-2000000</v>
      </c>
      <c r="I716" s="512">
        <v>-2000000</v>
      </c>
      <c r="J716" s="512">
        <v>-2000000</v>
      </c>
      <c r="K716" s="488">
        <v>-2000000</v>
      </c>
      <c r="L716" s="488">
        <v>-2000000</v>
      </c>
      <c r="M716" s="488">
        <v>-2000000</v>
      </c>
      <c r="N716" s="488">
        <v>-2000000</v>
      </c>
      <c r="O716" s="488">
        <v>-2000000</v>
      </c>
      <c r="P716" s="574">
        <f t="shared" si="203"/>
        <v>-2000000</v>
      </c>
      <c r="Q716" s="490"/>
      <c r="R716" s="490"/>
      <c r="S716" s="496">
        <v>8</v>
      </c>
      <c r="T716" s="565"/>
      <c r="U716" s="566"/>
      <c r="V716" s="566">
        <f t="shared" ref="V716" si="208">P716</f>
        <v>-2000000</v>
      </c>
      <c r="W716" s="566"/>
      <c r="X716" s="566"/>
      <c r="Y716" s="566"/>
      <c r="Z716" s="583"/>
      <c r="AA716" s="515"/>
      <c r="AB716" s="515"/>
    </row>
    <row r="717" spans="1:28" s="16" customFormat="1" ht="12" customHeight="1">
      <c r="A717" s="584">
        <v>22100713</v>
      </c>
      <c r="B717" s="485" t="s">
        <v>246</v>
      </c>
      <c r="C717" s="582">
        <v>-300000000</v>
      </c>
      <c r="D717" s="582">
        <v>-300000000</v>
      </c>
      <c r="E717" s="582">
        <v>-300000000</v>
      </c>
      <c r="F717" s="582">
        <v>-300000000</v>
      </c>
      <c r="G717" s="582">
        <v>-300000000</v>
      </c>
      <c r="H717" s="582">
        <v>-300000000</v>
      </c>
      <c r="I717" s="512">
        <v>-300000000</v>
      </c>
      <c r="J717" s="512">
        <v>-300000000</v>
      </c>
      <c r="K717" s="488">
        <v>-300000000</v>
      </c>
      <c r="L717" s="488">
        <v>-300000000</v>
      </c>
      <c r="M717" s="488">
        <v>-300000000</v>
      </c>
      <c r="N717" s="488">
        <v>-300000000</v>
      </c>
      <c r="O717" s="488">
        <v>-300000000</v>
      </c>
      <c r="P717" s="574">
        <f t="shared" si="203"/>
        <v>-300000000</v>
      </c>
      <c r="Q717" s="490"/>
      <c r="R717" s="490"/>
      <c r="S717" s="496">
        <v>8</v>
      </c>
      <c r="T717" s="565"/>
      <c r="U717" s="566"/>
      <c r="V717" s="566">
        <f t="shared" ref="V717:V718" si="209">P717</f>
        <v>-300000000</v>
      </c>
      <c r="W717" s="566"/>
      <c r="X717" s="566"/>
      <c r="Y717" s="566"/>
      <c r="Z717" s="583"/>
      <c r="AA717" s="515"/>
      <c r="AB717" s="515"/>
    </row>
    <row r="718" spans="1:28" s="16" customFormat="1" ht="12" customHeight="1">
      <c r="A718" s="584">
        <v>22100723</v>
      </c>
      <c r="B718" s="485" t="s">
        <v>247</v>
      </c>
      <c r="C718" s="582">
        <v>-200000000</v>
      </c>
      <c r="D718" s="582">
        <v>-200000000</v>
      </c>
      <c r="E718" s="582">
        <v>-200000000</v>
      </c>
      <c r="F718" s="582">
        <v>-200000000</v>
      </c>
      <c r="G718" s="582">
        <v>-200000000</v>
      </c>
      <c r="H718" s="582">
        <v>-200000000</v>
      </c>
      <c r="I718" s="512">
        <v>-200000000</v>
      </c>
      <c r="J718" s="512">
        <v>-200000000</v>
      </c>
      <c r="K718" s="488">
        <v>-200000000</v>
      </c>
      <c r="L718" s="488">
        <v>-200000000</v>
      </c>
      <c r="M718" s="488">
        <v>-200000000</v>
      </c>
      <c r="N718" s="488">
        <v>-200000000</v>
      </c>
      <c r="O718" s="488">
        <v>-200000000</v>
      </c>
      <c r="P718" s="574">
        <f t="shared" si="203"/>
        <v>-200000000</v>
      </c>
      <c r="Q718" s="490"/>
      <c r="R718" s="490"/>
      <c r="S718" s="496">
        <v>8</v>
      </c>
      <c r="T718" s="565"/>
      <c r="U718" s="566"/>
      <c r="V718" s="566">
        <f t="shared" si="209"/>
        <v>-200000000</v>
      </c>
      <c r="W718" s="566"/>
      <c r="X718" s="566"/>
      <c r="Y718" s="566"/>
      <c r="Z718" s="583"/>
      <c r="AA718" s="515"/>
      <c r="AB718" s="515"/>
    </row>
    <row r="719" spans="1:28" s="16" customFormat="1" ht="12" customHeight="1">
      <c r="A719" s="584">
        <v>22100743</v>
      </c>
      <c r="B719" s="485" t="s">
        <v>340</v>
      </c>
      <c r="C719" s="582">
        <v>-100000000</v>
      </c>
      <c r="D719" s="582">
        <v>-100000000</v>
      </c>
      <c r="E719" s="582">
        <v>-100000000</v>
      </c>
      <c r="F719" s="582">
        <v>-100000000</v>
      </c>
      <c r="G719" s="582">
        <v>-100000000</v>
      </c>
      <c r="H719" s="582">
        <v>-100000000</v>
      </c>
      <c r="I719" s="512">
        <v>-100000000</v>
      </c>
      <c r="J719" s="512">
        <v>-100000000</v>
      </c>
      <c r="K719" s="488">
        <v>-100000000</v>
      </c>
      <c r="L719" s="488">
        <v>-100000000</v>
      </c>
      <c r="M719" s="488">
        <v>-100000000</v>
      </c>
      <c r="N719" s="488">
        <v>-100000000</v>
      </c>
      <c r="O719" s="488">
        <v>-100000000</v>
      </c>
      <c r="P719" s="574">
        <f t="shared" si="203"/>
        <v>-100000000</v>
      </c>
      <c r="Q719" s="490"/>
      <c r="R719" s="490"/>
      <c r="S719" s="496">
        <v>8</v>
      </c>
      <c r="T719" s="565"/>
      <c r="U719" s="566"/>
      <c r="V719" s="566">
        <f t="shared" ref="V719" si="210">P719</f>
        <v>-100000000</v>
      </c>
      <c r="W719" s="566"/>
      <c r="X719" s="566"/>
      <c r="Y719" s="566"/>
      <c r="Z719" s="583"/>
      <c r="AA719" s="515"/>
      <c r="AB719" s="515"/>
    </row>
    <row r="720" spans="1:28" s="16" customFormat="1" ht="12" customHeight="1">
      <c r="A720" s="584">
        <v>22100823</v>
      </c>
      <c r="B720" s="485" t="s">
        <v>401</v>
      </c>
      <c r="C720" s="582">
        <v>-250000000</v>
      </c>
      <c r="D720" s="582">
        <v>-250000000</v>
      </c>
      <c r="E720" s="582">
        <v>-250000000</v>
      </c>
      <c r="F720" s="582">
        <v>-250000000</v>
      </c>
      <c r="G720" s="582">
        <v>-250000000</v>
      </c>
      <c r="H720" s="582">
        <v>-250000000</v>
      </c>
      <c r="I720" s="512">
        <v>-250000000</v>
      </c>
      <c r="J720" s="512">
        <v>-250000000</v>
      </c>
      <c r="K720" s="488">
        <v>-250000000</v>
      </c>
      <c r="L720" s="488">
        <v>-250000000</v>
      </c>
      <c r="M720" s="488">
        <v>-250000000</v>
      </c>
      <c r="N720" s="488">
        <v>-250000000</v>
      </c>
      <c r="O720" s="488">
        <v>-250000000</v>
      </c>
      <c r="P720" s="574">
        <f t="shared" si="203"/>
        <v>-250000000</v>
      </c>
      <c r="Q720" s="490"/>
      <c r="R720" s="490"/>
      <c r="S720" s="496">
        <v>8</v>
      </c>
      <c r="T720" s="565"/>
      <c r="U720" s="566"/>
      <c r="V720" s="566">
        <f t="shared" ref="V720:V723" si="211">P720</f>
        <v>-250000000</v>
      </c>
      <c r="W720" s="566"/>
      <c r="X720" s="566"/>
      <c r="Y720" s="566"/>
      <c r="Z720" s="583"/>
      <c r="AA720" s="515"/>
      <c r="AB720" s="515"/>
    </row>
    <row r="721" spans="1:28" s="16" customFormat="1" ht="12" customHeight="1">
      <c r="A721" s="584">
        <v>22100833</v>
      </c>
      <c r="B721" s="485" t="s">
        <v>1661</v>
      </c>
      <c r="C721" s="582">
        <v>-138460000</v>
      </c>
      <c r="D721" s="582">
        <v>-138460000</v>
      </c>
      <c r="E721" s="582">
        <v>-138460000</v>
      </c>
      <c r="F721" s="582">
        <v>-138460000</v>
      </c>
      <c r="G721" s="582">
        <v>-138460000</v>
      </c>
      <c r="H721" s="582">
        <v>-138460000</v>
      </c>
      <c r="I721" s="512">
        <v>-138460000</v>
      </c>
      <c r="J721" s="512">
        <v>-138460000</v>
      </c>
      <c r="K721" s="488">
        <v>-138460000</v>
      </c>
      <c r="L721" s="488">
        <v>-138460000</v>
      </c>
      <c r="M721" s="488">
        <v>-138460000</v>
      </c>
      <c r="N721" s="488">
        <v>-138460000</v>
      </c>
      <c r="O721" s="488">
        <v>-138460000</v>
      </c>
      <c r="P721" s="574">
        <f t="shared" si="203"/>
        <v>-138460000</v>
      </c>
      <c r="Q721" s="490"/>
      <c r="R721" s="490"/>
      <c r="S721" s="496" t="s">
        <v>216</v>
      </c>
      <c r="T721" s="565"/>
      <c r="U721" s="566"/>
      <c r="V721" s="566">
        <f t="shared" si="211"/>
        <v>-138460000</v>
      </c>
      <c r="W721" s="566"/>
      <c r="X721" s="566"/>
      <c r="Y721" s="566"/>
      <c r="Z721" s="583"/>
      <c r="AA721" s="515"/>
      <c r="AB721" s="515"/>
    </row>
    <row r="722" spans="1:28" s="16" customFormat="1" ht="12" customHeight="1">
      <c r="A722" s="584">
        <v>22100843</v>
      </c>
      <c r="B722" s="485" t="s">
        <v>1662</v>
      </c>
      <c r="C722" s="582">
        <v>-23400000</v>
      </c>
      <c r="D722" s="582">
        <v>-23400000</v>
      </c>
      <c r="E722" s="582">
        <v>-23400000</v>
      </c>
      <c r="F722" s="582">
        <v>-23400000</v>
      </c>
      <c r="G722" s="582">
        <v>-23400000</v>
      </c>
      <c r="H722" s="582">
        <v>-23400000</v>
      </c>
      <c r="I722" s="512">
        <v>-23400000</v>
      </c>
      <c r="J722" s="512">
        <v>-23400000</v>
      </c>
      <c r="K722" s="488">
        <v>-23400000</v>
      </c>
      <c r="L722" s="488">
        <v>-23400000</v>
      </c>
      <c r="M722" s="488">
        <v>-23400000</v>
      </c>
      <c r="N722" s="488">
        <v>-23400000</v>
      </c>
      <c r="O722" s="488">
        <v>-23400000</v>
      </c>
      <c r="P722" s="574">
        <f t="shared" si="203"/>
        <v>-23400000</v>
      </c>
      <c r="Q722" s="490"/>
      <c r="R722" s="490"/>
      <c r="S722" s="496" t="s">
        <v>216</v>
      </c>
      <c r="T722" s="565"/>
      <c r="U722" s="566"/>
      <c r="V722" s="566">
        <f t="shared" si="211"/>
        <v>-23400000</v>
      </c>
      <c r="W722" s="566"/>
      <c r="X722" s="566"/>
      <c r="Y722" s="566"/>
      <c r="Z722" s="583"/>
      <c r="AA722" s="515"/>
      <c r="AB722" s="515"/>
    </row>
    <row r="723" spans="1:28" s="16" customFormat="1" ht="12" customHeight="1">
      <c r="A723" s="584">
        <v>22100853</v>
      </c>
      <c r="B723" s="599" t="s">
        <v>2042</v>
      </c>
      <c r="C723" s="582">
        <v>-425000000</v>
      </c>
      <c r="D723" s="582">
        <v>-425000000</v>
      </c>
      <c r="E723" s="582">
        <v>-425000000</v>
      </c>
      <c r="F723" s="582">
        <v>-425000000</v>
      </c>
      <c r="G723" s="582">
        <v>-425000000</v>
      </c>
      <c r="H723" s="582">
        <v>-425000000</v>
      </c>
      <c r="I723" s="512">
        <v>-425000000</v>
      </c>
      <c r="J723" s="512">
        <v>-425000000</v>
      </c>
      <c r="K723" s="488">
        <v>-425000000</v>
      </c>
      <c r="L723" s="488">
        <v>-425000000</v>
      </c>
      <c r="M723" s="488">
        <v>-425000000</v>
      </c>
      <c r="N723" s="488">
        <v>-425000000</v>
      </c>
      <c r="O723" s="488">
        <v>-425000000</v>
      </c>
      <c r="P723" s="574">
        <f t="shared" si="203"/>
        <v>-425000000</v>
      </c>
      <c r="Q723" s="490"/>
      <c r="R723" s="490"/>
      <c r="S723" s="496" t="s">
        <v>216</v>
      </c>
      <c r="T723" s="565"/>
      <c r="U723" s="566"/>
      <c r="V723" s="566">
        <f t="shared" si="211"/>
        <v>-425000000</v>
      </c>
      <c r="W723" s="566"/>
      <c r="X723" s="566"/>
      <c r="Y723" s="566"/>
      <c r="Z723" s="583"/>
      <c r="AA723" s="515"/>
      <c r="AB723" s="515"/>
    </row>
    <row r="724" spans="1:28" s="16" customFormat="1" ht="12" customHeight="1">
      <c r="A724" s="584">
        <v>22100923</v>
      </c>
      <c r="B724" s="485" t="s">
        <v>1321</v>
      </c>
      <c r="C724" s="582">
        <v>-250000000</v>
      </c>
      <c r="D724" s="582">
        <v>-250000000</v>
      </c>
      <c r="E724" s="582">
        <v>-250000000</v>
      </c>
      <c r="F724" s="582">
        <v>-250000000</v>
      </c>
      <c r="G724" s="582">
        <v>-250000000</v>
      </c>
      <c r="H724" s="582">
        <v>-250000000</v>
      </c>
      <c r="I724" s="512">
        <v>-250000000</v>
      </c>
      <c r="J724" s="512">
        <v>-250000000</v>
      </c>
      <c r="K724" s="488">
        <v>-250000000</v>
      </c>
      <c r="L724" s="488">
        <v>-250000000</v>
      </c>
      <c r="M724" s="488">
        <v>-250000000</v>
      </c>
      <c r="N724" s="488">
        <v>-250000000</v>
      </c>
      <c r="O724" s="488">
        <v>-250000000</v>
      </c>
      <c r="P724" s="574">
        <f t="shared" si="203"/>
        <v>-250000000</v>
      </c>
      <c r="Q724" s="490"/>
      <c r="R724" s="490"/>
      <c r="S724" s="496" t="s">
        <v>216</v>
      </c>
      <c r="T724" s="565"/>
      <c r="U724" s="566"/>
      <c r="V724" s="566">
        <f t="shared" ref="V724:V725" si="212">P724</f>
        <v>-250000000</v>
      </c>
      <c r="W724" s="566"/>
      <c r="X724" s="566"/>
      <c r="Y724" s="566"/>
      <c r="Z724" s="583"/>
      <c r="AA724" s="515"/>
      <c r="AB724" s="515"/>
    </row>
    <row r="725" spans="1:28" s="16" customFormat="1" ht="12" customHeight="1">
      <c r="A725" s="584">
        <v>22100933</v>
      </c>
      <c r="B725" s="485" t="s">
        <v>1322</v>
      </c>
      <c r="C725" s="582">
        <v>-45000000</v>
      </c>
      <c r="D725" s="582">
        <v>-45000000</v>
      </c>
      <c r="E725" s="582">
        <v>-45000000</v>
      </c>
      <c r="F725" s="582">
        <v>-45000000</v>
      </c>
      <c r="G725" s="582">
        <v>-45000000</v>
      </c>
      <c r="H725" s="582">
        <v>-45000000</v>
      </c>
      <c r="I725" s="512">
        <v>-45000000</v>
      </c>
      <c r="J725" s="512">
        <v>-45000000</v>
      </c>
      <c r="K725" s="488">
        <v>-45000000</v>
      </c>
      <c r="L725" s="488">
        <v>-45000000</v>
      </c>
      <c r="M725" s="488">
        <v>-45000000</v>
      </c>
      <c r="N725" s="488">
        <v>-45000000</v>
      </c>
      <c r="O725" s="488">
        <v>-45000000</v>
      </c>
      <c r="P725" s="574">
        <f t="shared" si="203"/>
        <v>-45000000</v>
      </c>
      <c r="Q725" s="490"/>
      <c r="R725" s="490"/>
      <c r="S725" s="496" t="s">
        <v>216</v>
      </c>
      <c r="T725" s="565"/>
      <c r="U725" s="566"/>
      <c r="V725" s="566">
        <f t="shared" si="212"/>
        <v>-45000000</v>
      </c>
      <c r="W725" s="566"/>
      <c r="X725" s="566"/>
      <c r="Y725" s="566"/>
      <c r="Z725" s="583"/>
      <c r="AA725" s="515"/>
      <c r="AB725" s="515"/>
    </row>
    <row r="726" spans="1:28" s="16" customFormat="1" ht="12" customHeight="1">
      <c r="A726" s="585">
        <v>22101023</v>
      </c>
      <c r="B726" s="503" t="s">
        <v>519</v>
      </c>
      <c r="C726" s="582">
        <v>-250000000</v>
      </c>
      <c r="D726" s="582">
        <v>-250000000</v>
      </c>
      <c r="E726" s="582">
        <v>-250000000</v>
      </c>
      <c r="F726" s="582">
        <v>-250000000</v>
      </c>
      <c r="G726" s="582">
        <v>-250000000</v>
      </c>
      <c r="H726" s="582">
        <v>-250000000</v>
      </c>
      <c r="I726" s="512">
        <v>-250000000</v>
      </c>
      <c r="J726" s="512">
        <v>-250000000</v>
      </c>
      <c r="K726" s="488">
        <v>-250000000</v>
      </c>
      <c r="L726" s="488">
        <v>-250000000</v>
      </c>
      <c r="M726" s="488">
        <v>-250000000</v>
      </c>
      <c r="N726" s="488">
        <v>-250000000</v>
      </c>
      <c r="O726" s="488">
        <v>-250000000</v>
      </c>
      <c r="P726" s="574">
        <f t="shared" si="203"/>
        <v>-250000000</v>
      </c>
      <c r="Q726" s="490"/>
      <c r="R726" s="490"/>
      <c r="S726" s="496" t="s">
        <v>216</v>
      </c>
      <c r="T726" s="565"/>
      <c r="U726" s="566"/>
      <c r="V726" s="566">
        <f t="shared" ref="V726:V727" si="213">P726</f>
        <v>-250000000</v>
      </c>
      <c r="W726" s="566"/>
      <c r="X726" s="566"/>
      <c r="Y726" s="566"/>
      <c r="Z726" s="583"/>
      <c r="AA726" s="515"/>
      <c r="AB726" s="515"/>
    </row>
    <row r="727" spans="1:28" s="16" customFormat="1" ht="12" customHeight="1">
      <c r="A727" s="585">
        <v>22101033</v>
      </c>
      <c r="B727" s="503" t="s">
        <v>251</v>
      </c>
      <c r="C727" s="582">
        <v>-300000000</v>
      </c>
      <c r="D727" s="582">
        <v>-300000000</v>
      </c>
      <c r="E727" s="582">
        <v>-300000000</v>
      </c>
      <c r="F727" s="582">
        <v>-300000000</v>
      </c>
      <c r="G727" s="582">
        <v>-300000000</v>
      </c>
      <c r="H727" s="582">
        <v>-300000000</v>
      </c>
      <c r="I727" s="512">
        <v>-300000000</v>
      </c>
      <c r="J727" s="512">
        <v>-300000000</v>
      </c>
      <c r="K727" s="488">
        <v>-300000000</v>
      </c>
      <c r="L727" s="488">
        <v>-300000000</v>
      </c>
      <c r="M727" s="488">
        <v>-300000000</v>
      </c>
      <c r="N727" s="488">
        <v>-300000000</v>
      </c>
      <c r="O727" s="488">
        <v>-300000000</v>
      </c>
      <c r="P727" s="574">
        <f t="shared" ref="P727:P766" si="214">(C727+O727+SUM(D727:N727)*2)/24</f>
        <v>-300000000</v>
      </c>
      <c r="Q727" s="490"/>
      <c r="R727" s="490"/>
      <c r="S727" s="496" t="s">
        <v>216</v>
      </c>
      <c r="T727" s="565"/>
      <c r="U727" s="566"/>
      <c r="V727" s="566">
        <f t="shared" si="213"/>
        <v>-300000000</v>
      </c>
      <c r="W727" s="566"/>
      <c r="X727" s="566"/>
      <c r="Y727" s="566"/>
      <c r="Z727" s="583"/>
      <c r="AA727" s="515"/>
      <c r="AB727" s="515"/>
    </row>
    <row r="728" spans="1:28" s="16" customFormat="1" ht="12" customHeight="1">
      <c r="A728" s="584">
        <v>22101053</v>
      </c>
      <c r="B728" s="624" t="s">
        <v>1037</v>
      </c>
      <c r="C728" s="582">
        <v>-250000000</v>
      </c>
      <c r="D728" s="582">
        <v>-250000000</v>
      </c>
      <c r="E728" s="582">
        <v>-250000000</v>
      </c>
      <c r="F728" s="582">
        <v>-250000000</v>
      </c>
      <c r="G728" s="582">
        <v>-250000000</v>
      </c>
      <c r="H728" s="582">
        <v>-250000000</v>
      </c>
      <c r="I728" s="512">
        <v>-250000000</v>
      </c>
      <c r="J728" s="512">
        <v>-250000000</v>
      </c>
      <c r="K728" s="488">
        <v>-250000000</v>
      </c>
      <c r="L728" s="488">
        <v>-250000000</v>
      </c>
      <c r="M728" s="488">
        <v>-250000000</v>
      </c>
      <c r="N728" s="488">
        <v>-250000000</v>
      </c>
      <c r="O728" s="488">
        <v>-250000000</v>
      </c>
      <c r="P728" s="574">
        <f t="shared" si="214"/>
        <v>-250000000</v>
      </c>
      <c r="Q728" s="490"/>
      <c r="R728" s="490"/>
      <c r="S728" s="496" t="s">
        <v>216</v>
      </c>
      <c r="T728" s="565"/>
      <c r="U728" s="566"/>
      <c r="V728" s="566">
        <f t="shared" ref="V728:V732" si="215">P728</f>
        <v>-250000000</v>
      </c>
      <c r="W728" s="566"/>
      <c r="X728" s="566"/>
      <c r="Y728" s="566"/>
      <c r="Z728" s="583"/>
      <c r="AA728" s="515"/>
      <c r="AB728" s="515"/>
    </row>
    <row r="729" spans="1:28" s="16" customFormat="1" ht="12" customHeight="1">
      <c r="A729" s="584">
        <v>22101113</v>
      </c>
      <c r="B729" s="485" t="s">
        <v>843</v>
      </c>
      <c r="C729" s="582">
        <v>-350000000</v>
      </c>
      <c r="D729" s="582">
        <v>-350000000</v>
      </c>
      <c r="E729" s="582">
        <v>-350000000</v>
      </c>
      <c r="F729" s="582">
        <v>-350000000</v>
      </c>
      <c r="G729" s="582">
        <v>-350000000</v>
      </c>
      <c r="H729" s="582">
        <v>-350000000</v>
      </c>
      <c r="I729" s="512">
        <v>-350000000</v>
      </c>
      <c r="J729" s="512">
        <v>-350000000</v>
      </c>
      <c r="K729" s="488">
        <v>-350000000</v>
      </c>
      <c r="L729" s="488">
        <v>-350000000</v>
      </c>
      <c r="M729" s="488">
        <v>-350000000</v>
      </c>
      <c r="N729" s="488">
        <v>-350000000</v>
      </c>
      <c r="O729" s="488">
        <v>-350000000</v>
      </c>
      <c r="P729" s="574">
        <f t="shared" si="214"/>
        <v>-350000000</v>
      </c>
      <c r="Q729" s="490"/>
      <c r="R729" s="490"/>
      <c r="S729" s="496">
        <v>8</v>
      </c>
      <c r="T729" s="565"/>
      <c r="U729" s="566"/>
      <c r="V729" s="566">
        <f t="shared" si="215"/>
        <v>-350000000</v>
      </c>
      <c r="W729" s="566"/>
      <c r="X729" s="566"/>
      <c r="Y729" s="566"/>
      <c r="Z729" s="583"/>
      <c r="AA729" s="515"/>
      <c r="AB729" s="515"/>
    </row>
    <row r="730" spans="1:28" s="16" customFormat="1" ht="12" customHeight="1">
      <c r="A730" s="584">
        <v>22101123</v>
      </c>
      <c r="B730" s="485" t="s">
        <v>490</v>
      </c>
      <c r="C730" s="582">
        <v>-325000000</v>
      </c>
      <c r="D730" s="582">
        <v>-325000000</v>
      </c>
      <c r="E730" s="582">
        <v>-325000000</v>
      </c>
      <c r="F730" s="582">
        <v>-325000000</v>
      </c>
      <c r="G730" s="582">
        <v>-325000000</v>
      </c>
      <c r="H730" s="582">
        <v>-325000000</v>
      </c>
      <c r="I730" s="512">
        <v>-325000000</v>
      </c>
      <c r="J730" s="512">
        <v>-325000000</v>
      </c>
      <c r="K730" s="488">
        <v>-325000000</v>
      </c>
      <c r="L730" s="488">
        <v>-325000000</v>
      </c>
      <c r="M730" s="488">
        <v>-325000000</v>
      </c>
      <c r="N730" s="488">
        <v>-325000000</v>
      </c>
      <c r="O730" s="488">
        <v>-325000000</v>
      </c>
      <c r="P730" s="574">
        <f t="shared" si="214"/>
        <v>-325000000</v>
      </c>
      <c r="Q730" s="490"/>
      <c r="R730" s="490"/>
      <c r="S730" s="496" t="s">
        <v>216</v>
      </c>
      <c r="T730" s="565"/>
      <c r="U730" s="566"/>
      <c r="V730" s="566">
        <f t="shared" si="215"/>
        <v>-325000000</v>
      </c>
      <c r="W730" s="566"/>
      <c r="X730" s="566"/>
      <c r="Y730" s="566"/>
      <c r="Z730" s="583"/>
      <c r="AA730" s="515"/>
      <c r="AB730" s="515"/>
    </row>
    <row r="731" spans="1:28" s="16" customFormat="1" ht="12" customHeight="1">
      <c r="A731" s="584">
        <v>22101133</v>
      </c>
      <c r="B731" s="485" t="s">
        <v>1154</v>
      </c>
      <c r="C731" s="582">
        <v>-250000000</v>
      </c>
      <c r="D731" s="582">
        <v>-250000000</v>
      </c>
      <c r="E731" s="582">
        <v>-250000000</v>
      </c>
      <c r="F731" s="582">
        <v>-250000000</v>
      </c>
      <c r="G731" s="582">
        <v>-250000000</v>
      </c>
      <c r="H731" s="582">
        <v>-250000000</v>
      </c>
      <c r="I731" s="512">
        <v>-250000000</v>
      </c>
      <c r="J731" s="512">
        <v>-250000000</v>
      </c>
      <c r="K731" s="488">
        <v>-250000000</v>
      </c>
      <c r="L731" s="488">
        <v>-250000000</v>
      </c>
      <c r="M731" s="488">
        <v>-250000000</v>
      </c>
      <c r="N731" s="488">
        <v>-250000000</v>
      </c>
      <c r="O731" s="488">
        <v>-250000000</v>
      </c>
      <c r="P731" s="574">
        <f t="shared" si="214"/>
        <v>-250000000</v>
      </c>
      <c r="Q731" s="490"/>
      <c r="R731" s="490"/>
      <c r="S731" s="496" t="s">
        <v>216</v>
      </c>
      <c r="T731" s="565"/>
      <c r="U731" s="566"/>
      <c r="V731" s="566">
        <f t="shared" si="215"/>
        <v>-250000000</v>
      </c>
      <c r="W731" s="566"/>
      <c r="X731" s="566"/>
      <c r="Y731" s="566"/>
      <c r="Z731" s="583"/>
      <c r="AA731" s="515"/>
      <c r="AB731" s="515"/>
    </row>
    <row r="732" spans="1:28" s="16" customFormat="1" ht="12" customHeight="1">
      <c r="A732" s="584">
        <v>22101143</v>
      </c>
      <c r="B732" s="485" t="s">
        <v>1217</v>
      </c>
      <c r="C732" s="582">
        <v>-300000000</v>
      </c>
      <c r="D732" s="582">
        <v>-300000000</v>
      </c>
      <c r="E732" s="582">
        <v>-300000000</v>
      </c>
      <c r="F732" s="582">
        <v>-300000000</v>
      </c>
      <c r="G732" s="582">
        <v>-300000000</v>
      </c>
      <c r="H732" s="582">
        <v>-300000000</v>
      </c>
      <c r="I732" s="512">
        <v>-300000000</v>
      </c>
      <c r="J732" s="512">
        <v>-300000000</v>
      </c>
      <c r="K732" s="488">
        <v>-300000000</v>
      </c>
      <c r="L732" s="488">
        <v>-300000000</v>
      </c>
      <c r="M732" s="488">
        <v>-300000000</v>
      </c>
      <c r="N732" s="488">
        <v>-300000000</v>
      </c>
      <c r="O732" s="488">
        <v>-300000000</v>
      </c>
      <c r="P732" s="574">
        <f t="shared" si="214"/>
        <v>-300000000</v>
      </c>
      <c r="Q732" s="490"/>
      <c r="R732" s="490"/>
      <c r="S732" s="496" t="s">
        <v>216</v>
      </c>
      <c r="T732" s="565"/>
      <c r="U732" s="566"/>
      <c r="V732" s="566">
        <f t="shared" si="215"/>
        <v>-300000000</v>
      </c>
      <c r="W732" s="566"/>
      <c r="X732" s="566"/>
      <c r="Y732" s="566"/>
      <c r="Z732" s="583"/>
      <c r="AA732" s="515"/>
      <c r="AB732" s="515"/>
    </row>
    <row r="733" spans="1:28" s="16" customFormat="1" ht="12" customHeight="1">
      <c r="A733" s="584">
        <v>22600083</v>
      </c>
      <c r="B733" s="485" t="s">
        <v>1219</v>
      </c>
      <c r="C733" s="582">
        <v>12762.87</v>
      </c>
      <c r="D733" s="582">
        <v>12721.02</v>
      </c>
      <c r="E733" s="582">
        <v>12679.17</v>
      </c>
      <c r="F733" s="582">
        <v>12637.32</v>
      </c>
      <c r="G733" s="582">
        <v>12595.47</v>
      </c>
      <c r="H733" s="582">
        <v>12553.62</v>
      </c>
      <c r="I733" s="512">
        <v>12511.77</v>
      </c>
      <c r="J733" s="512">
        <v>12469.92</v>
      </c>
      <c r="K733" s="488">
        <v>12428.07</v>
      </c>
      <c r="L733" s="488">
        <v>12386.22</v>
      </c>
      <c r="M733" s="488">
        <v>12344.37</v>
      </c>
      <c r="N733" s="488">
        <v>12302.52</v>
      </c>
      <c r="O733" s="488">
        <v>12260.67</v>
      </c>
      <c r="P733" s="574">
        <f t="shared" si="214"/>
        <v>12511.769999999999</v>
      </c>
      <c r="Q733" s="490"/>
      <c r="R733" s="490"/>
      <c r="S733" s="496" t="s">
        <v>216</v>
      </c>
      <c r="T733" s="565"/>
      <c r="U733" s="566"/>
      <c r="V733" s="566">
        <f t="shared" ref="V733:V734" si="216">P733</f>
        <v>12511.769999999999</v>
      </c>
      <c r="W733" s="566"/>
      <c r="X733" s="566"/>
      <c r="Y733" s="566"/>
      <c r="Z733" s="583"/>
      <c r="AA733" s="515"/>
      <c r="AB733" s="515"/>
    </row>
    <row r="734" spans="1:28" s="16" customFormat="1" ht="12" customHeight="1">
      <c r="A734" s="584">
        <v>22600093</v>
      </c>
      <c r="B734" s="599" t="s">
        <v>2043</v>
      </c>
      <c r="C734" s="582">
        <v>1890364.58</v>
      </c>
      <c r="D734" s="582">
        <v>1885052.08</v>
      </c>
      <c r="E734" s="582">
        <v>1879739.58</v>
      </c>
      <c r="F734" s="582">
        <v>1874427.08</v>
      </c>
      <c r="G734" s="582">
        <v>1869114.58</v>
      </c>
      <c r="H734" s="582">
        <v>1863802.08</v>
      </c>
      <c r="I734" s="512">
        <v>1858489.58</v>
      </c>
      <c r="J734" s="512">
        <v>1853177.08</v>
      </c>
      <c r="K734" s="488">
        <v>1847864.58</v>
      </c>
      <c r="L734" s="488">
        <v>1842552.08</v>
      </c>
      <c r="M734" s="488">
        <v>1837239.58</v>
      </c>
      <c r="N734" s="488">
        <v>1831927.08</v>
      </c>
      <c r="O734" s="488">
        <v>1826614.58</v>
      </c>
      <c r="P734" s="574">
        <f t="shared" si="214"/>
        <v>1858489.58</v>
      </c>
      <c r="Q734" s="490"/>
      <c r="R734" s="490"/>
      <c r="S734" s="496" t="s">
        <v>216</v>
      </c>
      <c r="T734" s="565"/>
      <c r="U734" s="566"/>
      <c r="V734" s="566">
        <f t="shared" si="216"/>
        <v>1858489.58</v>
      </c>
      <c r="W734" s="566"/>
      <c r="X734" s="566"/>
      <c r="Y734" s="566"/>
      <c r="Z734" s="583"/>
      <c r="AA734" s="515"/>
      <c r="AB734" s="515"/>
    </row>
    <row r="735" spans="1:28" s="16" customFormat="1" ht="12" customHeight="1">
      <c r="A735" s="584">
        <v>22820011</v>
      </c>
      <c r="B735" s="485" t="s">
        <v>303</v>
      </c>
      <c r="C735" s="582">
        <v>-137500</v>
      </c>
      <c r="D735" s="582">
        <v>-137500</v>
      </c>
      <c r="E735" s="582">
        <v>-137500</v>
      </c>
      <c r="F735" s="582">
        <v>-137500</v>
      </c>
      <c r="G735" s="582">
        <v>-137500</v>
      </c>
      <c r="H735" s="582">
        <v>-137500</v>
      </c>
      <c r="I735" s="512">
        <v>-332500</v>
      </c>
      <c r="J735" s="512">
        <v>-332500</v>
      </c>
      <c r="K735" s="488">
        <v>-332500</v>
      </c>
      <c r="L735" s="488">
        <v>-307500</v>
      </c>
      <c r="M735" s="488">
        <v>-307500</v>
      </c>
      <c r="N735" s="488">
        <v>-307500</v>
      </c>
      <c r="O735" s="488">
        <v>-300000</v>
      </c>
      <c r="P735" s="574">
        <f t="shared" si="214"/>
        <v>-235520.83333333334</v>
      </c>
      <c r="Q735" s="490"/>
      <c r="R735" s="490"/>
      <c r="S735" s="496"/>
      <c r="T735" s="565"/>
      <c r="U735" s="566">
        <f>P735</f>
        <v>-235520.83333333334</v>
      </c>
      <c r="V735" s="566"/>
      <c r="W735" s="566"/>
      <c r="X735" s="566"/>
      <c r="Y735" s="566"/>
      <c r="Z735" s="583"/>
      <c r="AA735" s="515"/>
      <c r="AB735" s="515"/>
    </row>
    <row r="736" spans="1:28" s="16" customFormat="1" ht="12" customHeight="1">
      <c r="A736" s="584">
        <v>22820012</v>
      </c>
      <c r="B736" s="485" t="s">
        <v>997</v>
      </c>
      <c r="C736" s="582">
        <v>-76500</v>
      </c>
      <c r="D736" s="582">
        <v>-37500</v>
      </c>
      <c r="E736" s="582">
        <v>-37500</v>
      </c>
      <c r="F736" s="582">
        <v>-37500</v>
      </c>
      <c r="G736" s="582">
        <v>-37500</v>
      </c>
      <c r="H736" s="582">
        <v>-37500</v>
      </c>
      <c r="I736" s="512">
        <v>-47500</v>
      </c>
      <c r="J736" s="512">
        <v>-47500</v>
      </c>
      <c r="K736" s="488">
        <v>-47500</v>
      </c>
      <c r="L736" s="488">
        <v>-37500</v>
      </c>
      <c r="M736" s="488">
        <v>-37500</v>
      </c>
      <c r="N736" s="488">
        <v>-37500</v>
      </c>
      <c r="O736" s="488">
        <v>-228000</v>
      </c>
      <c r="P736" s="574">
        <f t="shared" si="214"/>
        <v>-49562.5</v>
      </c>
      <c r="Q736" s="490"/>
      <c r="R736" s="490"/>
      <c r="S736" s="496"/>
      <c r="T736" s="565"/>
      <c r="U736" s="566">
        <f>P736</f>
        <v>-49562.5</v>
      </c>
      <c r="V736" s="566"/>
      <c r="W736" s="566"/>
      <c r="X736" s="566"/>
      <c r="Y736" s="566"/>
      <c r="Z736" s="583"/>
      <c r="AA736" s="515"/>
      <c r="AB736" s="515"/>
    </row>
    <row r="737" spans="1:28" s="16" customFormat="1" ht="12" customHeight="1">
      <c r="A737" s="584">
        <v>22830003</v>
      </c>
      <c r="B737" s="485" t="s">
        <v>449</v>
      </c>
      <c r="C737" s="582">
        <v>-56915367.119999997</v>
      </c>
      <c r="D737" s="582">
        <v>-57052021.200000003</v>
      </c>
      <c r="E737" s="582">
        <v>-57185051.039999999</v>
      </c>
      <c r="F737" s="582">
        <v>-52766959.109999999</v>
      </c>
      <c r="G737" s="582">
        <v>-52859046.960000001</v>
      </c>
      <c r="H737" s="582">
        <v>-52990484.130000003</v>
      </c>
      <c r="I737" s="512">
        <v>-52528333.850000001</v>
      </c>
      <c r="J737" s="512">
        <v>-52131436.149999999</v>
      </c>
      <c r="K737" s="488">
        <v>-52262274.340000004</v>
      </c>
      <c r="L737" s="488">
        <v>-52393217.880000003</v>
      </c>
      <c r="M737" s="488">
        <v>-52524161.420000002</v>
      </c>
      <c r="N737" s="488">
        <v>-52655269.920000002</v>
      </c>
      <c r="O737" s="488">
        <v>-52786378.420000002</v>
      </c>
      <c r="P737" s="574">
        <f t="shared" si="214"/>
        <v>-53516594.064166673</v>
      </c>
      <c r="Q737" s="490"/>
      <c r="R737" s="489"/>
      <c r="S737" s="511" t="s">
        <v>641</v>
      </c>
      <c r="T737" s="565"/>
      <c r="U737" s="566"/>
      <c r="V737" s="566"/>
      <c r="W737" s="566">
        <f>P737</f>
        <v>-53516594.064166673</v>
      </c>
      <c r="X737" s="566"/>
      <c r="Y737" s="566"/>
      <c r="Z737" s="583">
        <f>W737</f>
        <v>-53516594.064166673</v>
      </c>
      <c r="AA737" s="515"/>
      <c r="AB737" s="515"/>
    </row>
    <row r="738" spans="1:28" s="16" customFormat="1" ht="12" customHeight="1">
      <c r="A738" s="584">
        <v>22830013</v>
      </c>
      <c r="B738" s="485" t="s">
        <v>450</v>
      </c>
      <c r="C738" s="582">
        <v>-5099127.37</v>
      </c>
      <c r="D738" s="582">
        <v>-5151303.5</v>
      </c>
      <c r="E738" s="582">
        <v>-5129428.63</v>
      </c>
      <c r="F738" s="582">
        <v>-5293085.0599999996</v>
      </c>
      <c r="G738" s="582">
        <v>-5278800.96</v>
      </c>
      <c r="H738" s="582">
        <v>-5212545.54</v>
      </c>
      <c r="I738" s="512">
        <v>-5103784.1900000004</v>
      </c>
      <c r="J738" s="512">
        <v>-5091510.08</v>
      </c>
      <c r="K738" s="488">
        <v>-5042812.78</v>
      </c>
      <c r="L738" s="488">
        <v>-4953753.78</v>
      </c>
      <c r="M738" s="488">
        <v>-4864238.6399999997</v>
      </c>
      <c r="N738" s="488">
        <v>-4776414.41</v>
      </c>
      <c r="O738" s="488">
        <v>-3426506.82</v>
      </c>
      <c r="P738" s="574">
        <f t="shared" si="214"/>
        <v>-5013374.5554166669</v>
      </c>
      <c r="Q738" s="490"/>
      <c r="R738" s="489"/>
      <c r="S738" s="511" t="s">
        <v>641</v>
      </c>
      <c r="T738" s="565"/>
      <c r="U738" s="566"/>
      <c r="V738" s="566"/>
      <c r="W738" s="566">
        <f t="shared" ref="W738:W739" si="217">P738</f>
        <v>-5013374.5554166669</v>
      </c>
      <c r="X738" s="566"/>
      <c r="Y738" s="566"/>
      <c r="Z738" s="583">
        <f t="shared" ref="Z738:Z739" si="218">W738</f>
        <v>-5013374.5554166669</v>
      </c>
      <c r="AA738" s="515"/>
      <c r="AB738" s="515"/>
    </row>
    <row r="739" spans="1:28" s="16" customFormat="1" ht="12" customHeight="1">
      <c r="A739" s="584">
        <v>22830023</v>
      </c>
      <c r="B739" s="485" t="s">
        <v>735</v>
      </c>
      <c r="C739" s="582">
        <v>-52868323.75</v>
      </c>
      <c r="D739" s="582">
        <v>-53194378.5</v>
      </c>
      <c r="E739" s="582">
        <v>-53520433.25</v>
      </c>
      <c r="F739" s="582">
        <v>-44222857</v>
      </c>
      <c r="G739" s="582">
        <v>-44254190.340000004</v>
      </c>
      <c r="H739" s="582">
        <v>-44285523.68</v>
      </c>
      <c r="I739" s="512">
        <v>-39816857.020000003</v>
      </c>
      <c r="J739" s="512">
        <v>-39848190.359999999</v>
      </c>
      <c r="K739" s="488">
        <v>-39879523.700000003</v>
      </c>
      <c r="L739" s="488">
        <v>-35410857.039999999</v>
      </c>
      <c r="M739" s="488">
        <v>-30442190.379999999</v>
      </c>
      <c r="N739" s="488">
        <v>-25473523.719999999</v>
      </c>
      <c r="O739" s="488">
        <v>-22374580.219999999</v>
      </c>
      <c r="P739" s="574">
        <f t="shared" si="214"/>
        <v>-40664164.747916669</v>
      </c>
      <c r="Q739" s="490"/>
      <c r="R739" s="490"/>
      <c r="S739" s="496" t="s">
        <v>641</v>
      </c>
      <c r="T739" s="565"/>
      <c r="U739" s="566"/>
      <c r="V739" s="566"/>
      <c r="W739" s="566">
        <f t="shared" si="217"/>
        <v>-40664164.747916669</v>
      </c>
      <c r="X739" s="566"/>
      <c r="Y739" s="566"/>
      <c r="Z739" s="583">
        <f t="shared" si="218"/>
        <v>-40664164.747916669</v>
      </c>
      <c r="AA739" s="515"/>
      <c r="AB739" s="515"/>
    </row>
    <row r="740" spans="1:28" s="16" customFormat="1" ht="12" customHeight="1">
      <c r="A740" s="584">
        <v>22830033</v>
      </c>
      <c r="B740" s="485" t="s">
        <v>1336</v>
      </c>
      <c r="C740" s="582">
        <v>-1505500</v>
      </c>
      <c r="D740" s="582">
        <v>-1698717.14</v>
      </c>
      <c r="E740" s="582">
        <v>-1744677.74</v>
      </c>
      <c r="F740" s="582">
        <v>-1572000</v>
      </c>
      <c r="G740" s="582">
        <v>-1810364.32</v>
      </c>
      <c r="H740" s="582">
        <v>-1723797.64</v>
      </c>
      <c r="I740" s="512">
        <v>-807000</v>
      </c>
      <c r="J740" s="512">
        <v>-548983.68999999994</v>
      </c>
      <c r="K740" s="488">
        <v>-807000</v>
      </c>
      <c r="L740" s="488">
        <v>-822000</v>
      </c>
      <c r="M740" s="488">
        <v>-1010984.96</v>
      </c>
      <c r="N740" s="488">
        <v>-765576.92</v>
      </c>
      <c r="O740" s="488">
        <v>-1068928</v>
      </c>
      <c r="P740" s="574">
        <f t="shared" si="214"/>
        <v>-1216526.3674999999</v>
      </c>
      <c r="Q740" s="490"/>
      <c r="R740" s="490"/>
      <c r="S740" s="496"/>
      <c r="T740" s="565"/>
      <c r="U740" s="566">
        <f>P740</f>
        <v>-1216526.3674999999</v>
      </c>
      <c r="V740" s="566"/>
      <c r="W740" s="566"/>
      <c r="X740" s="566"/>
      <c r="Y740" s="566"/>
      <c r="Z740" s="583"/>
      <c r="AA740" s="515"/>
      <c r="AB740" s="515"/>
    </row>
    <row r="741" spans="1:28" s="16" customFormat="1" ht="12" customHeight="1">
      <c r="A741" s="584">
        <v>22830043</v>
      </c>
      <c r="B741" s="485" t="s">
        <v>1680</v>
      </c>
      <c r="C741" s="582">
        <v>-120904.63</v>
      </c>
      <c r="D741" s="582">
        <v>-102061.2</v>
      </c>
      <c r="E741" s="582">
        <v>-83481.06</v>
      </c>
      <c r="F741" s="582">
        <v>-80423.039999999994</v>
      </c>
      <c r="G741" s="582">
        <v>-261069.21</v>
      </c>
      <c r="H741" s="582">
        <v>-195129.24</v>
      </c>
      <c r="I741" s="512">
        <v>-195047.22</v>
      </c>
      <c r="J741" s="512">
        <v>-195047.22</v>
      </c>
      <c r="K741" s="488">
        <v>-164525.71</v>
      </c>
      <c r="L741" s="488">
        <v>-164525.71</v>
      </c>
      <c r="M741" s="488">
        <v>-109289.79</v>
      </c>
      <c r="N741" s="488">
        <v>-93032.07</v>
      </c>
      <c r="O741" s="488">
        <v>-91713.71</v>
      </c>
      <c r="P741" s="574">
        <f t="shared" si="214"/>
        <v>-145828.38666666666</v>
      </c>
      <c r="Q741" s="490"/>
      <c r="R741" s="490"/>
      <c r="S741" s="496"/>
      <c r="T741" s="565"/>
      <c r="U741" s="566">
        <f t="shared" ref="U741:U744" si="219">P741</f>
        <v>-145828.38666666666</v>
      </c>
      <c r="V741" s="566"/>
      <c r="W741" s="566"/>
      <c r="X741" s="566"/>
      <c r="Y741" s="566"/>
      <c r="Z741" s="583"/>
      <c r="AA741" s="515"/>
      <c r="AB741" s="515"/>
    </row>
    <row r="742" spans="1:28" s="16" customFormat="1" ht="12" customHeight="1">
      <c r="A742" s="584">
        <v>22830053</v>
      </c>
      <c r="B742" s="485" t="s">
        <v>1810</v>
      </c>
      <c r="C742" s="582">
        <v>-1435000</v>
      </c>
      <c r="D742" s="582">
        <v>-1596888.7</v>
      </c>
      <c r="E742" s="582">
        <v>-1709407.34</v>
      </c>
      <c r="F742" s="582">
        <v>-1454000</v>
      </c>
      <c r="G742" s="582">
        <v>-2428113.96</v>
      </c>
      <c r="H742" s="582">
        <v>-2504555.8199999998</v>
      </c>
      <c r="I742" s="512">
        <v>-1537250</v>
      </c>
      <c r="J742" s="512">
        <v>-1724514.95</v>
      </c>
      <c r="K742" s="488">
        <v>-1537250</v>
      </c>
      <c r="L742" s="488">
        <v>-1535500</v>
      </c>
      <c r="M742" s="488">
        <v>-1495388.06</v>
      </c>
      <c r="N742" s="488">
        <v>-1422588.73</v>
      </c>
      <c r="O742" s="488">
        <v>-1430891</v>
      </c>
      <c r="P742" s="574">
        <f t="shared" si="214"/>
        <v>-1698200.2549999999</v>
      </c>
      <c r="Q742" s="490"/>
      <c r="R742" s="490"/>
      <c r="S742" s="496"/>
      <c r="T742" s="565"/>
      <c r="U742" s="566">
        <f t="shared" si="219"/>
        <v>-1698200.2549999999</v>
      </c>
      <c r="V742" s="566"/>
      <c r="W742" s="566"/>
      <c r="X742" s="566"/>
      <c r="Y742" s="566"/>
      <c r="Z742" s="583"/>
      <c r="AA742" s="515"/>
      <c r="AB742" s="515"/>
    </row>
    <row r="743" spans="1:28" s="16" customFormat="1" ht="12" customHeight="1">
      <c r="A743" s="584">
        <v>22830063</v>
      </c>
      <c r="B743" s="485" t="s">
        <v>1847</v>
      </c>
      <c r="C743" s="582">
        <v>-89322</v>
      </c>
      <c r="D743" s="582">
        <v>-89322</v>
      </c>
      <c r="E743" s="582">
        <v>-70191</v>
      </c>
      <c r="F743" s="582">
        <v>-93588</v>
      </c>
      <c r="G743" s="582">
        <v>-39468</v>
      </c>
      <c r="H743" s="582">
        <v>-39468</v>
      </c>
      <c r="I743" s="512">
        <v>-50538</v>
      </c>
      <c r="J743" s="512">
        <v>-50538</v>
      </c>
      <c r="K743" s="488">
        <v>-50538</v>
      </c>
      <c r="L743" s="488">
        <v>-61608</v>
      </c>
      <c r="M743" s="488">
        <v>-61608</v>
      </c>
      <c r="N743" s="488">
        <v>-61608</v>
      </c>
      <c r="O743" s="488">
        <v>-72678</v>
      </c>
      <c r="P743" s="574">
        <f t="shared" si="214"/>
        <v>-62456.25</v>
      </c>
      <c r="Q743" s="490"/>
      <c r="R743" s="490"/>
      <c r="S743" s="496"/>
      <c r="T743" s="565"/>
      <c r="U743" s="566">
        <f t="shared" si="219"/>
        <v>-62456.25</v>
      </c>
      <c r="V743" s="566"/>
      <c r="W743" s="566"/>
      <c r="X743" s="566"/>
      <c r="Y743" s="566"/>
      <c r="Z743" s="583"/>
      <c r="AA743" s="515"/>
      <c r="AB743" s="515"/>
    </row>
    <row r="744" spans="1:28" s="16" customFormat="1" ht="12" customHeight="1">
      <c r="A744" s="584">
        <v>22830073</v>
      </c>
      <c r="B744" s="485" t="s">
        <v>1848</v>
      </c>
      <c r="C744" s="582">
        <v>-164230.5</v>
      </c>
      <c r="D744" s="582">
        <v>-164230.5</v>
      </c>
      <c r="E744" s="582">
        <v>-134379</v>
      </c>
      <c r="F744" s="582">
        <v>-179172</v>
      </c>
      <c r="G744" s="582">
        <v>-77037</v>
      </c>
      <c r="H744" s="582">
        <v>-77037</v>
      </c>
      <c r="I744" s="512">
        <v>-97929</v>
      </c>
      <c r="J744" s="512">
        <v>-97929</v>
      </c>
      <c r="K744" s="488">
        <v>-97929</v>
      </c>
      <c r="L744" s="488">
        <v>-118821</v>
      </c>
      <c r="M744" s="488">
        <v>-118821</v>
      </c>
      <c r="N744" s="488">
        <v>-118821</v>
      </c>
      <c r="O744" s="488">
        <v>-139713</v>
      </c>
      <c r="P744" s="574">
        <f t="shared" si="214"/>
        <v>-119506.4375</v>
      </c>
      <c r="Q744" s="490"/>
      <c r="R744" s="490"/>
      <c r="S744" s="496"/>
      <c r="T744" s="565"/>
      <c r="U744" s="566">
        <f t="shared" si="219"/>
        <v>-119506.4375</v>
      </c>
      <c r="V744" s="566"/>
      <c r="W744" s="566"/>
      <c r="X744" s="566"/>
      <c r="Y744" s="566"/>
      <c r="Z744" s="583"/>
      <c r="AA744" s="515"/>
      <c r="AB744" s="515"/>
    </row>
    <row r="745" spans="1:28" s="16" customFormat="1" ht="12" customHeight="1">
      <c r="A745" s="584">
        <v>22840012</v>
      </c>
      <c r="B745" s="485" t="s">
        <v>1380</v>
      </c>
      <c r="C745" s="582">
        <v>-609250</v>
      </c>
      <c r="D745" s="582">
        <v>-609250</v>
      </c>
      <c r="E745" s="582">
        <v>-609250</v>
      </c>
      <c r="F745" s="582">
        <v>-635000</v>
      </c>
      <c r="G745" s="582">
        <v>-635000</v>
      </c>
      <c r="H745" s="582">
        <v>-635000</v>
      </c>
      <c r="I745" s="512">
        <v>-631223.56999999995</v>
      </c>
      <c r="J745" s="512">
        <v>-631223.56999999995</v>
      </c>
      <c r="K745" s="488">
        <v>-631223.56999999995</v>
      </c>
      <c r="L745" s="488">
        <v>-629429.85</v>
      </c>
      <c r="M745" s="488">
        <v>-629429.85</v>
      </c>
      <c r="N745" s="488">
        <v>-629429.85</v>
      </c>
      <c r="O745" s="488">
        <v>-625574.47</v>
      </c>
      <c r="P745" s="574">
        <f t="shared" si="214"/>
        <v>-626906.04124999989</v>
      </c>
      <c r="Q745" s="490"/>
      <c r="R745" s="490"/>
      <c r="S745" s="496" t="s">
        <v>641</v>
      </c>
      <c r="T745" s="565"/>
      <c r="U745" s="566"/>
      <c r="V745" s="566"/>
      <c r="W745" s="566">
        <f t="shared" ref="W745:W747" si="220">P745</f>
        <v>-626906.04124999989</v>
      </c>
      <c r="X745" s="566"/>
      <c r="Y745" s="566"/>
      <c r="Z745" s="583">
        <f t="shared" ref="Z745:Z747" si="221">W745</f>
        <v>-626906.04124999989</v>
      </c>
      <c r="AA745" s="515"/>
      <c r="AB745" s="515"/>
    </row>
    <row r="746" spans="1:28" s="16" customFormat="1" ht="12" customHeight="1">
      <c r="A746" s="584">
        <v>22840021</v>
      </c>
      <c r="B746" s="485" t="s">
        <v>2269</v>
      </c>
      <c r="C746" s="582">
        <v>-198375.75</v>
      </c>
      <c r="D746" s="582">
        <v>-198375.75</v>
      </c>
      <c r="E746" s="582">
        <v>-198375.75</v>
      </c>
      <c r="F746" s="582">
        <v>-200000</v>
      </c>
      <c r="G746" s="582">
        <v>-200000</v>
      </c>
      <c r="H746" s="582">
        <v>-200000</v>
      </c>
      <c r="I746" s="512">
        <v>-199475.25</v>
      </c>
      <c r="J746" s="512">
        <v>-199475.25</v>
      </c>
      <c r="K746" s="488">
        <v>-199475.25</v>
      </c>
      <c r="L746" s="488">
        <v>-197293.25</v>
      </c>
      <c r="M746" s="488">
        <v>-197293.25</v>
      </c>
      <c r="N746" s="488">
        <v>-197293.25</v>
      </c>
      <c r="O746" s="488">
        <v>-196806.75</v>
      </c>
      <c r="P746" s="574">
        <f t="shared" si="214"/>
        <v>-198720.6875</v>
      </c>
      <c r="Q746" s="490"/>
      <c r="R746" s="490"/>
      <c r="S746" s="496" t="s">
        <v>641</v>
      </c>
      <c r="T746" s="565"/>
      <c r="U746" s="566"/>
      <c r="V746" s="566"/>
      <c r="W746" s="566">
        <f t="shared" si="220"/>
        <v>-198720.6875</v>
      </c>
      <c r="X746" s="566"/>
      <c r="Y746" s="566"/>
      <c r="Z746" s="583">
        <f t="shared" si="221"/>
        <v>-198720.6875</v>
      </c>
      <c r="AA746" s="515"/>
      <c r="AB746" s="515"/>
    </row>
    <row r="747" spans="1:28" s="16" customFormat="1" ht="12" customHeight="1">
      <c r="A747" s="584">
        <v>22840022</v>
      </c>
      <c r="B747" s="485" t="s">
        <v>1381</v>
      </c>
      <c r="C747" s="582">
        <v>-628040.44999999995</v>
      </c>
      <c r="D747" s="582">
        <v>-628040.44999999995</v>
      </c>
      <c r="E747" s="582">
        <v>-628040.44999999995</v>
      </c>
      <c r="F747" s="582">
        <v>-530000</v>
      </c>
      <c r="G747" s="582">
        <v>-530000</v>
      </c>
      <c r="H747" s="582">
        <v>-530000</v>
      </c>
      <c r="I747" s="512">
        <v>-530428.43000000005</v>
      </c>
      <c r="J747" s="512">
        <v>-530428.43000000005</v>
      </c>
      <c r="K747" s="488">
        <v>-530428.43000000005</v>
      </c>
      <c r="L747" s="488">
        <v>-529545.53</v>
      </c>
      <c r="M747" s="488">
        <v>-556000</v>
      </c>
      <c r="N747" s="488">
        <v>-556000</v>
      </c>
      <c r="O747" s="488">
        <v>-552321.25</v>
      </c>
      <c r="P747" s="574">
        <f t="shared" si="214"/>
        <v>-555757.71416666673</v>
      </c>
      <c r="Q747" s="490"/>
      <c r="R747" s="490"/>
      <c r="S747" s="496" t="s">
        <v>641</v>
      </c>
      <c r="T747" s="565"/>
      <c r="U747" s="566"/>
      <c r="V747" s="566"/>
      <c r="W747" s="566">
        <f t="shared" si="220"/>
        <v>-555757.71416666673</v>
      </c>
      <c r="X747" s="566"/>
      <c r="Y747" s="566"/>
      <c r="Z747" s="583">
        <f t="shared" si="221"/>
        <v>-555757.71416666673</v>
      </c>
      <c r="AA747" s="515"/>
      <c r="AB747" s="515"/>
    </row>
    <row r="748" spans="1:28" s="16" customFormat="1" ht="12" customHeight="1">
      <c r="A748" s="584">
        <v>22840031</v>
      </c>
      <c r="B748" s="485" t="s">
        <v>2270</v>
      </c>
      <c r="C748" s="582">
        <v>-258000</v>
      </c>
      <c r="D748" s="582">
        <v>-258000</v>
      </c>
      <c r="E748" s="582">
        <v>-258000</v>
      </c>
      <c r="F748" s="582">
        <v>-258000</v>
      </c>
      <c r="G748" s="582">
        <v>-258000</v>
      </c>
      <c r="H748" s="582">
        <v>-258000</v>
      </c>
      <c r="I748" s="512">
        <v>-258000</v>
      </c>
      <c r="J748" s="512">
        <v>-258000</v>
      </c>
      <c r="K748" s="488">
        <v>-258000</v>
      </c>
      <c r="L748" s="488">
        <v>-258000</v>
      </c>
      <c r="M748" s="488">
        <v>-258000</v>
      </c>
      <c r="N748" s="488">
        <v>-258000</v>
      </c>
      <c r="O748" s="488">
        <v>-258000</v>
      </c>
      <c r="P748" s="574">
        <f t="shared" si="214"/>
        <v>-258000</v>
      </c>
      <c r="Q748" s="490"/>
      <c r="R748" s="490"/>
      <c r="S748" s="496"/>
      <c r="T748" s="565"/>
      <c r="U748" s="566">
        <f>P748</f>
        <v>-258000</v>
      </c>
      <c r="V748" s="566"/>
      <c r="W748" s="566"/>
      <c r="X748" s="566"/>
      <c r="Y748" s="566"/>
      <c r="Z748" s="583"/>
      <c r="AA748" s="515"/>
      <c r="AB748" s="515"/>
    </row>
    <row r="749" spans="1:28" s="16" customFormat="1" ht="12" customHeight="1">
      <c r="A749" s="584">
        <v>22840032</v>
      </c>
      <c r="B749" s="485" t="s">
        <v>1382</v>
      </c>
      <c r="C749" s="582">
        <v>-3298077.33</v>
      </c>
      <c r="D749" s="582">
        <v>-3298077.33</v>
      </c>
      <c r="E749" s="582">
        <v>-3298077.33</v>
      </c>
      <c r="F749" s="582">
        <v>-3300000</v>
      </c>
      <c r="G749" s="582">
        <v>-3300000</v>
      </c>
      <c r="H749" s="582">
        <v>-3300000</v>
      </c>
      <c r="I749" s="512">
        <v>-3302394.74</v>
      </c>
      <c r="J749" s="512">
        <v>-3302394.74</v>
      </c>
      <c r="K749" s="488">
        <v>-3302394.74</v>
      </c>
      <c r="L749" s="488">
        <v>-3302394.74</v>
      </c>
      <c r="M749" s="488">
        <v>-3302394.74</v>
      </c>
      <c r="N749" s="488">
        <v>-3302394.74</v>
      </c>
      <c r="O749" s="488">
        <v>-3298050.5</v>
      </c>
      <c r="P749" s="574">
        <f t="shared" si="214"/>
        <v>-3300715.5845833342</v>
      </c>
      <c r="Q749" s="490"/>
      <c r="R749" s="490"/>
      <c r="S749" s="496" t="s">
        <v>641</v>
      </c>
      <c r="T749" s="565"/>
      <c r="U749" s="566"/>
      <c r="V749" s="566"/>
      <c r="W749" s="566">
        <f t="shared" ref="W749" si="222">P749</f>
        <v>-3300715.5845833342</v>
      </c>
      <c r="X749" s="566"/>
      <c r="Y749" s="566"/>
      <c r="Z749" s="583">
        <f t="shared" ref="Z749" si="223">W749</f>
        <v>-3300715.5845833342</v>
      </c>
      <c r="AA749" s="515"/>
      <c r="AB749" s="515"/>
    </row>
    <row r="750" spans="1:28" s="16" customFormat="1" ht="12" customHeight="1">
      <c r="A750" s="584">
        <v>22840042</v>
      </c>
      <c r="B750" s="485" t="s">
        <v>1383</v>
      </c>
      <c r="C750" s="582">
        <v>-229267.22</v>
      </c>
      <c r="D750" s="582">
        <v>-229267.22</v>
      </c>
      <c r="E750" s="582">
        <v>-229267.22</v>
      </c>
      <c r="F750" s="582">
        <v>-239000</v>
      </c>
      <c r="G750" s="582">
        <v>-239000</v>
      </c>
      <c r="H750" s="582">
        <v>-239000</v>
      </c>
      <c r="I750" s="512">
        <v>-236393.37</v>
      </c>
      <c r="J750" s="512">
        <v>-236393.37</v>
      </c>
      <c r="K750" s="488">
        <v>-236393.37</v>
      </c>
      <c r="L750" s="488">
        <v>-235736.74</v>
      </c>
      <c r="M750" s="488">
        <v>-235736.74</v>
      </c>
      <c r="N750" s="488">
        <v>-235736.74</v>
      </c>
      <c r="O750" s="488">
        <v>-235736.74</v>
      </c>
      <c r="P750" s="574">
        <f t="shared" si="214"/>
        <v>-235368.89583333337</v>
      </c>
      <c r="Q750" s="490"/>
      <c r="R750" s="490"/>
      <c r="S750" s="496" t="s">
        <v>641</v>
      </c>
      <c r="T750" s="565"/>
      <c r="U750" s="566"/>
      <c r="V750" s="566"/>
      <c r="W750" s="566">
        <f t="shared" ref="W750:W751" si="224">P750</f>
        <v>-235368.89583333337</v>
      </c>
      <c r="X750" s="566"/>
      <c r="Y750" s="566"/>
      <c r="Z750" s="583">
        <f t="shared" ref="Z750:Z751" si="225">W750</f>
        <v>-235368.89583333337</v>
      </c>
      <c r="AA750" s="515"/>
      <c r="AB750" s="515"/>
    </row>
    <row r="751" spans="1:28" s="16" customFormat="1" ht="12" customHeight="1">
      <c r="A751" s="584">
        <v>22840051</v>
      </c>
      <c r="B751" s="485" t="s">
        <v>2271</v>
      </c>
      <c r="C751" s="582">
        <v>-30000</v>
      </c>
      <c r="D751" s="582">
        <v>-30000</v>
      </c>
      <c r="E751" s="582">
        <v>-30000</v>
      </c>
      <c r="F751" s="582">
        <v>-30000</v>
      </c>
      <c r="G751" s="582">
        <v>-30000</v>
      </c>
      <c r="H751" s="582">
        <v>-30000</v>
      </c>
      <c r="I751" s="512">
        <v>-30000</v>
      </c>
      <c r="J751" s="512">
        <v>-30000</v>
      </c>
      <c r="K751" s="488">
        <v>-30000</v>
      </c>
      <c r="L751" s="488">
        <v>-30000</v>
      </c>
      <c r="M751" s="488">
        <v>-30000</v>
      </c>
      <c r="N751" s="488">
        <v>-30000</v>
      </c>
      <c r="O751" s="488">
        <v>-30000</v>
      </c>
      <c r="P751" s="574">
        <f t="shared" si="214"/>
        <v>-30000</v>
      </c>
      <c r="Q751" s="490"/>
      <c r="R751" s="490"/>
      <c r="S751" s="496" t="s">
        <v>641</v>
      </c>
      <c r="T751" s="565"/>
      <c r="U751" s="566"/>
      <c r="V751" s="566"/>
      <c r="W751" s="566">
        <f t="shared" si="224"/>
        <v>-30000</v>
      </c>
      <c r="X751" s="566"/>
      <c r="Y751" s="566"/>
      <c r="Z751" s="583">
        <f t="shared" si="225"/>
        <v>-30000</v>
      </c>
      <c r="AA751" s="515"/>
      <c r="AB751" s="515"/>
    </row>
    <row r="752" spans="1:28" s="16" customFormat="1" ht="12" customHeight="1">
      <c r="A752" s="584">
        <v>22840062</v>
      </c>
      <c r="B752" s="485" t="s">
        <v>1385</v>
      </c>
      <c r="C752" s="582">
        <v>-1269906.45</v>
      </c>
      <c r="D752" s="582">
        <v>-1269906.45</v>
      </c>
      <c r="E752" s="582">
        <v>-1269906.45</v>
      </c>
      <c r="F752" s="582">
        <v>-1300000</v>
      </c>
      <c r="G752" s="582">
        <v>-1300000</v>
      </c>
      <c r="H752" s="582">
        <v>-1300000</v>
      </c>
      <c r="I752" s="512">
        <v>-1293823.8700000001</v>
      </c>
      <c r="J752" s="512">
        <v>-1293823.8700000001</v>
      </c>
      <c r="K752" s="488">
        <v>-1293823.8700000001</v>
      </c>
      <c r="L752" s="488">
        <v>-1283084.1399999999</v>
      </c>
      <c r="M752" s="488">
        <v>-1283084.1399999999</v>
      </c>
      <c r="N752" s="488">
        <v>-1283084.1399999999</v>
      </c>
      <c r="O752" s="488">
        <v>-1109593.6399999999</v>
      </c>
      <c r="P752" s="574">
        <f t="shared" si="214"/>
        <v>-1280023.9145833335</v>
      </c>
      <c r="Q752" s="490"/>
      <c r="R752" s="490"/>
      <c r="S752" s="496" t="s">
        <v>641</v>
      </c>
      <c r="T752" s="565"/>
      <c r="U752" s="566"/>
      <c r="V752" s="566"/>
      <c r="W752" s="566">
        <f t="shared" ref="W752" si="226">P752</f>
        <v>-1280023.9145833335</v>
      </c>
      <c r="X752" s="566"/>
      <c r="Y752" s="566"/>
      <c r="Z752" s="583">
        <f t="shared" ref="Z752" si="227">W752</f>
        <v>-1280023.9145833335</v>
      </c>
      <c r="AA752" s="515"/>
      <c r="AB752" s="515"/>
    </row>
    <row r="753" spans="1:28" s="16" customFormat="1" ht="12" customHeight="1">
      <c r="A753" s="584">
        <v>22840081</v>
      </c>
      <c r="B753" s="485" t="s">
        <v>2272</v>
      </c>
      <c r="C753" s="582">
        <v>-550000</v>
      </c>
      <c r="D753" s="582">
        <v>-550000</v>
      </c>
      <c r="E753" s="582">
        <v>-550000</v>
      </c>
      <c r="F753" s="582">
        <v>-550000</v>
      </c>
      <c r="G753" s="582">
        <v>-550000</v>
      </c>
      <c r="H753" s="582">
        <v>-550000</v>
      </c>
      <c r="I753" s="512">
        <v>-550000</v>
      </c>
      <c r="J753" s="512">
        <v>-550000</v>
      </c>
      <c r="K753" s="488">
        <v>-550000</v>
      </c>
      <c r="L753" s="488">
        <v>-550000</v>
      </c>
      <c r="M753" s="488">
        <v>-550000</v>
      </c>
      <c r="N753" s="488">
        <v>-550000</v>
      </c>
      <c r="O753" s="488">
        <v>-550000</v>
      </c>
      <c r="P753" s="574">
        <f t="shared" si="214"/>
        <v>-550000</v>
      </c>
      <c r="Q753" s="490"/>
      <c r="R753" s="490"/>
      <c r="S753" s="496"/>
      <c r="T753" s="565"/>
      <c r="U753" s="566">
        <f>P753</f>
        <v>-550000</v>
      </c>
      <c r="V753" s="566"/>
      <c r="W753" s="566"/>
      <c r="X753" s="566"/>
      <c r="Y753" s="566"/>
      <c r="Z753" s="583"/>
      <c r="AA753" s="515"/>
      <c r="AB753" s="515"/>
    </row>
    <row r="754" spans="1:28" s="16" customFormat="1" ht="12" customHeight="1">
      <c r="A754" s="584">
        <v>22840082</v>
      </c>
      <c r="B754" s="485" t="s">
        <v>1386</v>
      </c>
      <c r="C754" s="582">
        <v>-2359079.77</v>
      </c>
      <c r="D754" s="582">
        <v>-2359079.77</v>
      </c>
      <c r="E754" s="582">
        <v>-2359079.77</v>
      </c>
      <c r="F754" s="582">
        <v>-2500000</v>
      </c>
      <c r="G754" s="582">
        <v>-2500000</v>
      </c>
      <c r="H754" s="582">
        <v>-2500000</v>
      </c>
      <c r="I754" s="512">
        <v>-2473994.61</v>
      </c>
      <c r="J754" s="512">
        <v>-2473994.61</v>
      </c>
      <c r="K754" s="488">
        <v>-2473994.61</v>
      </c>
      <c r="L754" s="488">
        <v>-7450000</v>
      </c>
      <c r="M754" s="488">
        <v>-7450000</v>
      </c>
      <c r="N754" s="488">
        <v>-7450000</v>
      </c>
      <c r="O754" s="488">
        <v>-7417375.0499999998</v>
      </c>
      <c r="P754" s="574">
        <f t="shared" si="214"/>
        <v>-3906530.8983333334</v>
      </c>
      <c r="Q754" s="490"/>
      <c r="R754" s="490"/>
      <c r="S754" s="496" t="s">
        <v>641</v>
      </c>
      <c r="T754" s="565"/>
      <c r="U754" s="566"/>
      <c r="V754" s="566"/>
      <c r="W754" s="566">
        <f t="shared" ref="W754" si="228">P754</f>
        <v>-3906530.8983333334</v>
      </c>
      <c r="X754" s="566"/>
      <c r="Y754" s="566"/>
      <c r="Z754" s="583">
        <f t="shared" ref="Z754" si="229">W754</f>
        <v>-3906530.8983333334</v>
      </c>
      <c r="AA754" s="515"/>
      <c r="AB754" s="515"/>
    </row>
    <row r="755" spans="1:28" s="16" customFormat="1" ht="12" customHeight="1">
      <c r="A755" s="584">
        <v>22840092</v>
      </c>
      <c r="B755" s="485" t="s">
        <v>1387</v>
      </c>
      <c r="C755" s="582">
        <v>-2050000</v>
      </c>
      <c r="D755" s="582">
        <v>-2050000</v>
      </c>
      <c r="E755" s="582">
        <v>-2050000</v>
      </c>
      <c r="F755" s="582">
        <v>-2050000</v>
      </c>
      <c r="G755" s="582">
        <v>-2050000</v>
      </c>
      <c r="H755" s="582">
        <v>-2050000</v>
      </c>
      <c r="I755" s="512">
        <v>-2050000</v>
      </c>
      <c r="J755" s="512">
        <v>-2050000</v>
      </c>
      <c r="K755" s="488">
        <v>-2050000</v>
      </c>
      <c r="L755" s="488">
        <v>-2048450</v>
      </c>
      <c r="M755" s="488">
        <v>-2048450</v>
      </c>
      <c r="N755" s="488">
        <v>-2048450</v>
      </c>
      <c r="O755" s="488">
        <v>-1844511.1</v>
      </c>
      <c r="P755" s="574">
        <f t="shared" si="214"/>
        <v>-2041050.4625000001</v>
      </c>
      <c r="Q755" s="490"/>
      <c r="R755" s="490"/>
      <c r="S755" s="496" t="s">
        <v>641</v>
      </c>
      <c r="T755" s="565"/>
      <c r="U755" s="566"/>
      <c r="V755" s="566"/>
      <c r="W755" s="566">
        <f t="shared" ref="W755" si="230">P755</f>
        <v>-2041050.4625000001</v>
      </c>
      <c r="X755" s="566"/>
      <c r="Y755" s="566"/>
      <c r="Z755" s="583">
        <f t="shared" ref="Z755" si="231">W755</f>
        <v>-2041050.4625000001</v>
      </c>
      <c r="AA755" s="515"/>
      <c r="AB755" s="515"/>
    </row>
    <row r="756" spans="1:28" s="16" customFormat="1" ht="12" customHeight="1">
      <c r="A756" s="584">
        <v>22840102</v>
      </c>
      <c r="B756" s="485" t="s">
        <v>1388</v>
      </c>
      <c r="C756" s="582">
        <v>-509729.84</v>
      </c>
      <c r="D756" s="582">
        <v>-509729.84</v>
      </c>
      <c r="E756" s="582">
        <v>-509729.84</v>
      </c>
      <c r="F756" s="582">
        <v>-484500</v>
      </c>
      <c r="G756" s="582">
        <v>-484500</v>
      </c>
      <c r="H756" s="582">
        <v>-484500</v>
      </c>
      <c r="I756" s="512">
        <v>-499874.44</v>
      </c>
      <c r="J756" s="512">
        <v>-499874.44</v>
      </c>
      <c r="K756" s="488">
        <v>-499874.44</v>
      </c>
      <c r="L756" s="488">
        <v>-499874.44</v>
      </c>
      <c r="M756" s="488">
        <v>-499874.44</v>
      </c>
      <c r="N756" s="488">
        <v>-499874.44</v>
      </c>
      <c r="O756" s="488">
        <v>-491741.09</v>
      </c>
      <c r="P756" s="574">
        <f t="shared" si="214"/>
        <v>-497745.14875000011</v>
      </c>
      <c r="Q756" s="490"/>
      <c r="R756" s="490"/>
      <c r="S756" s="496" t="s">
        <v>641</v>
      </c>
      <c r="T756" s="565"/>
      <c r="U756" s="566"/>
      <c r="V756" s="566"/>
      <c r="W756" s="566">
        <f t="shared" ref="W756" si="232">P756</f>
        <v>-497745.14875000011</v>
      </c>
      <c r="X756" s="566"/>
      <c r="Y756" s="566"/>
      <c r="Z756" s="583">
        <f t="shared" ref="Z756" si="233">W756</f>
        <v>-497745.14875000011</v>
      </c>
      <c r="AA756" s="515"/>
      <c r="AB756" s="515"/>
    </row>
    <row r="757" spans="1:28" s="16" customFormat="1" ht="12" customHeight="1">
      <c r="A757" s="584">
        <v>22840111</v>
      </c>
      <c r="B757" s="485" t="s">
        <v>2273</v>
      </c>
      <c r="C757" s="582">
        <v>-20000</v>
      </c>
      <c r="D757" s="582">
        <v>-20000</v>
      </c>
      <c r="E757" s="582">
        <v>-20000</v>
      </c>
      <c r="F757" s="582">
        <v>-20000</v>
      </c>
      <c r="G757" s="582">
        <v>-20000</v>
      </c>
      <c r="H757" s="582">
        <v>-20000</v>
      </c>
      <c r="I757" s="512">
        <v>-20000</v>
      </c>
      <c r="J757" s="512">
        <v>-20000</v>
      </c>
      <c r="K757" s="488">
        <v>-20000</v>
      </c>
      <c r="L757" s="488">
        <v>-20000</v>
      </c>
      <c r="M757" s="488">
        <v>-20000</v>
      </c>
      <c r="N757" s="488">
        <v>-20000</v>
      </c>
      <c r="O757" s="488">
        <v>-20000</v>
      </c>
      <c r="P757" s="574">
        <f t="shared" si="214"/>
        <v>-20000</v>
      </c>
      <c r="Q757" s="490"/>
      <c r="R757" s="490"/>
      <c r="S757" s="496"/>
      <c r="T757" s="565"/>
      <c r="U757" s="566">
        <f>P757</f>
        <v>-20000</v>
      </c>
      <c r="V757" s="566"/>
      <c r="W757" s="566"/>
      <c r="X757" s="566"/>
      <c r="Y757" s="566"/>
      <c r="Z757" s="583"/>
      <c r="AA757" s="515"/>
      <c r="AB757" s="515"/>
    </row>
    <row r="758" spans="1:28" s="16" customFormat="1" ht="12" customHeight="1">
      <c r="A758" s="584">
        <v>22840112</v>
      </c>
      <c r="B758" s="485" t="s">
        <v>1389</v>
      </c>
      <c r="C758" s="582">
        <v>-200000</v>
      </c>
      <c r="D758" s="582">
        <v>-200000</v>
      </c>
      <c r="E758" s="582">
        <v>-200000</v>
      </c>
      <c r="F758" s="582">
        <v>-200000</v>
      </c>
      <c r="G758" s="582">
        <v>-200000</v>
      </c>
      <c r="H758" s="582">
        <v>-200000</v>
      </c>
      <c r="I758" s="512">
        <v>-200000</v>
      </c>
      <c r="J758" s="512">
        <v>-200000</v>
      </c>
      <c r="K758" s="488">
        <v>-200000</v>
      </c>
      <c r="L758" s="488">
        <v>-200000</v>
      </c>
      <c r="M758" s="488">
        <v>-200000</v>
      </c>
      <c r="N758" s="488">
        <v>-200000</v>
      </c>
      <c r="O758" s="488">
        <v>-200000</v>
      </c>
      <c r="P758" s="574">
        <f t="shared" si="214"/>
        <v>-200000</v>
      </c>
      <c r="Q758" s="490"/>
      <c r="R758" s="490"/>
      <c r="S758" s="496" t="s">
        <v>641</v>
      </c>
      <c r="T758" s="565"/>
      <c r="U758" s="566"/>
      <c r="V758" s="566"/>
      <c r="W758" s="566">
        <f t="shared" ref="W758" si="234">P758</f>
        <v>-200000</v>
      </c>
      <c r="X758" s="566"/>
      <c r="Y758" s="566"/>
      <c r="Z758" s="583">
        <f t="shared" ref="Z758" si="235">W758</f>
        <v>-200000</v>
      </c>
      <c r="AA758" s="515"/>
      <c r="AB758" s="515"/>
    </row>
    <row r="759" spans="1:28" s="16" customFormat="1" ht="12" customHeight="1">
      <c r="A759" s="584">
        <v>22840122</v>
      </c>
      <c r="B759" s="485" t="s">
        <v>1404</v>
      </c>
      <c r="C759" s="582">
        <v>-140000</v>
      </c>
      <c r="D759" s="582">
        <v>-140000</v>
      </c>
      <c r="E759" s="582">
        <v>-140000</v>
      </c>
      <c r="F759" s="582">
        <v>-140000</v>
      </c>
      <c r="G759" s="582">
        <v>-140000</v>
      </c>
      <c r="H759" s="582">
        <v>-140000</v>
      </c>
      <c r="I759" s="512">
        <v>-140000</v>
      </c>
      <c r="J759" s="512">
        <v>-140000</v>
      </c>
      <c r="K759" s="488">
        <v>-140000</v>
      </c>
      <c r="L759" s="488">
        <v>-140000</v>
      </c>
      <c r="M759" s="488">
        <v>-140000</v>
      </c>
      <c r="N759" s="488">
        <v>-140000</v>
      </c>
      <c r="O759" s="488">
        <v>-130200.01</v>
      </c>
      <c r="P759" s="574">
        <f t="shared" si="214"/>
        <v>-139591.66708333333</v>
      </c>
      <c r="Q759" s="490"/>
      <c r="R759" s="490"/>
      <c r="S759" s="496" t="s">
        <v>641</v>
      </c>
      <c r="T759" s="565"/>
      <c r="U759" s="566"/>
      <c r="V759" s="566"/>
      <c r="W759" s="566">
        <f t="shared" ref="W759:W761" si="236">P759</f>
        <v>-139591.66708333333</v>
      </c>
      <c r="X759" s="566"/>
      <c r="Y759" s="566"/>
      <c r="Z759" s="583">
        <f t="shared" ref="Z759:Z761" si="237">W759</f>
        <v>-139591.66708333333</v>
      </c>
      <c r="AA759" s="515"/>
      <c r="AB759" s="515"/>
    </row>
    <row r="760" spans="1:28" s="16" customFormat="1" ht="12" customHeight="1">
      <c r="A760" s="584">
        <v>22840131</v>
      </c>
      <c r="B760" s="485" t="s">
        <v>631</v>
      </c>
      <c r="C760" s="582">
        <v>-500000</v>
      </c>
      <c r="D760" s="582">
        <v>-500000</v>
      </c>
      <c r="E760" s="582">
        <v>-496853.75</v>
      </c>
      <c r="F760" s="582">
        <v>-500000</v>
      </c>
      <c r="G760" s="582">
        <v>-499785.05</v>
      </c>
      <c r="H760" s="582">
        <v>-499785.05</v>
      </c>
      <c r="I760" s="512">
        <v>-500000</v>
      </c>
      <c r="J760" s="512">
        <v>-500000</v>
      </c>
      <c r="K760" s="488">
        <v>-497197.75</v>
      </c>
      <c r="L760" s="488">
        <v>-500000</v>
      </c>
      <c r="M760" s="488">
        <v>-500000</v>
      </c>
      <c r="N760" s="488">
        <v>-500000</v>
      </c>
      <c r="O760" s="488">
        <v>-496725</v>
      </c>
      <c r="P760" s="574">
        <f t="shared" si="214"/>
        <v>-499332.0083333333</v>
      </c>
      <c r="Q760" s="490"/>
      <c r="R760" s="490"/>
      <c r="S760" s="496" t="s">
        <v>572</v>
      </c>
      <c r="T760" s="565"/>
      <c r="U760" s="566"/>
      <c r="V760" s="566"/>
      <c r="W760" s="566">
        <f t="shared" si="236"/>
        <v>-499332.0083333333</v>
      </c>
      <c r="X760" s="566"/>
      <c r="Y760" s="566"/>
      <c r="Z760" s="583">
        <f t="shared" si="237"/>
        <v>-499332.0083333333</v>
      </c>
      <c r="AA760" s="515"/>
      <c r="AB760" s="515"/>
    </row>
    <row r="761" spans="1:28" s="16" customFormat="1" ht="12" customHeight="1">
      <c r="A761" s="584">
        <v>22840132</v>
      </c>
      <c r="B761" s="485" t="s">
        <v>1405</v>
      </c>
      <c r="C761" s="582">
        <v>-100000</v>
      </c>
      <c r="D761" s="582">
        <v>-100000</v>
      </c>
      <c r="E761" s="582">
        <v>-100000</v>
      </c>
      <c r="F761" s="582">
        <v>-100000</v>
      </c>
      <c r="G761" s="582">
        <v>-100000</v>
      </c>
      <c r="H761" s="582">
        <v>-100000</v>
      </c>
      <c r="I761" s="512">
        <v>-100000</v>
      </c>
      <c r="J761" s="512">
        <v>-100000</v>
      </c>
      <c r="K761" s="488">
        <v>-100000</v>
      </c>
      <c r="L761" s="488">
        <v>-100000</v>
      </c>
      <c r="M761" s="488">
        <v>-100000</v>
      </c>
      <c r="N761" s="488">
        <v>-100000</v>
      </c>
      <c r="O761" s="488">
        <v>-100000</v>
      </c>
      <c r="P761" s="574">
        <f t="shared" si="214"/>
        <v>-100000</v>
      </c>
      <c r="Q761" s="490"/>
      <c r="R761" s="490"/>
      <c r="S761" s="496" t="s">
        <v>641</v>
      </c>
      <c r="T761" s="565"/>
      <c r="U761" s="566"/>
      <c r="V761" s="566"/>
      <c r="W761" s="566">
        <f t="shared" si="236"/>
        <v>-100000</v>
      </c>
      <c r="X761" s="566"/>
      <c r="Y761" s="566"/>
      <c r="Z761" s="583">
        <f t="shared" si="237"/>
        <v>-100000</v>
      </c>
      <c r="AA761" s="515"/>
      <c r="AB761" s="515"/>
    </row>
    <row r="762" spans="1:28" s="16" customFormat="1" ht="12" customHeight="1">
      <c r="A762" s="587">
        <v>22840161</v>
      </c>
      <c r="B762" s="485" t="s">
        <v>2274</v>
      </c>
      <c r="C762" s="582">
        <v>-340622.45</v>
      </c>
      <c r="D762" s="582">
        <v>-340622.45</v>
      </c>
      <c r="E762" s="582">
        <v>-340622.45</v>
      </c>
      <c r="F762" s="582">
        <v>-350000</v>
      </c>
      <c r="G762" s="582">
        <v>-350000</v>
      </c>
      <c r="H762" s="582">
        <v>-350000</v>
      </c>
      <c r="I762" s="512">
        <v>-347291</v>
      </c>
      <c r="J762" s="512">
        <v>-347291</v>
      </c>
      <c r="K762" s="488">
        <v>-347291</v>
      </c>
      <c r="L762" s="488">
        <v>-341105.8</v>
      </c>
      <c r="M762" s="488">
        <v>-341105.8</v>
      </c>
      <c r="N762" s="488">
        <v>-341105.8</v>
      </c>
      <c r="O762" s="488">
        <v>-325453.49</v>
      </c>
      <c r="P762" s="574">
        <f t="shared" si="214"/>
        <v>-344122.77249999996</v>
      </c>
      <c r="Q762" s="490"/>
      <c r="R762" s="490"/>
      <c r="S762" s="496" t="s">
        <v>641</v>
      </c>
      <c r="T762" s="565"/>
      <c r="U762" s="566"/>
      <c r="V762" s="566"/>
      <c r="W762" s="566">
        <f t="shared" ref="W762:W763" si="238">P762</f>
        <v>-344122.77249999996</v>
      </c>
      <c r="X762" s="566"/>
      <c r="Y762" s="566"/>
      <c r="Z762" s="583">
        <f t="shared" ref="Z762:Z763" si="239">W762</f>
        <v>-344122.77249999996</v>
      </c>
      <c r="AA762" s="515"/>
      <c r="AB762" s="515"/>
    </row>
    <row r="763" spans="1:28" s="16" customFormat="1" ht="12" customHeight="1">
      <c r="A763" s="587">
        <v>22840162</v>
      </c>
      <c r="B763" s="485" t="s">
        <v>1884</v>
      </c>
      <c r="C763" s="582">
        <v>-212895.87</v>
      </c>
      <c r="D763" s="582">
        <v>-212895.87</v>
      </c>
      <c r="E763" s="582">
        <v>-212895.87</v>
      </c>
      <c r="F763" s="582">
        <v>-100000</v>
      </c>
      <c r="G763" s="582">
        <v>-100000</v>
      </c>
      <c r="H763" s="582">
        <v>-100000</v>
      </c>
      <c r="I763" s="512">
        <v>-88616.68</v>
      </c>
      <c r="J763" s="512">
        <v>-88616.68</v>
      </c>
      <c r="K763" s="488">
        <v>-88616.68</v>
      </c>
      <c r="L763" s="488">
        <v>-87501.68</v>
      </c>
      <c r="M763" s="488">
        <v>-87501.68</v>
      </c>
      <c r="N763" s="488">
        <v>-87501.68</v>
      </c>
      <c r="O763" s="488">
        <v>-87093.43</v>
      </c>
      <c r="P763" s="574">
        <f t="shared" si="214"/>
        <v>-117011.78916666663</v>
      </c>
      <c r="Q763" s="490"/>
      <c r="R763" s="490"/>
      <c r="S763" s="496" t="s">
        <v>641</v>
      </c>
      <c r="T763" s="565"/>
      <c r="U763" s="566"/>
      <c r="V763" s="566"/>
      <c r="W763" s="566">
        <f t="shared" si="238"/>
        <v>-117011.78916666663</v>
      </c>
      <c r="X763" s="566"/>
      <c r="Y763" s="566"/>
      <c r="Z763" s="583">
        <f t="shared" si="239"/>
        <v>-117011.78916666663</v>
      </c>
      <c r="AA763" s="515"/>
      <c r="AB763" s="515"/>
    </row>
    <row r="764" spans="1:28" s="16" customFormat="1" ht="12" customHeight="1">
      <c r="A764" s="587">
        <v>22840171</v>
      </c>
      <c r="B764" s="485" t="s">
        <v>2275</v>
      </c>
      <c r="C764" s="582">
        <v>-50000</v>
      </c>
      <c r="D764" s="582">
        <v>-50000</v>
      </c>
      <c r="E764" s="582">
        <v>-50000</v>
      </c>
      <c r="F764" s="582">
        <v>-50000</v>
      </c>
      <c r="G764" s="582">
        <v>-50000</v>
      </c>
      <c r="H764" s="582">
        <v>-50000</v>
      </c>
      <c r="I764" s="512">
        <v>-50000</v>
      </c>
      <c r="J764" s="512">
        <v>-50000</v>
      </c>
      <c r="K764" s="488">
        <v>-50000</v>
      </c>
      <c r="L764" s="488">
        <v>-50000</v>
      </c>
      <c r="M764" s="488">
        <v>-50000</v>
      </c>
      <c r="N764" s="488">
        <v>-50000</v>
      </c>
      <c r="O764" s="488">
        <v>-50000</v>
      </c>
      <c r="P764" s="574">
        <f t="shared" si="214"/>
        <v>-50000</v>
      </c>
      <c r="Q764" s="490"/>
      <c r="R764" s="490"/>
      <c r="S764" s="496"/>
      <c r="T764" s="565"/>
      <c r="U764" s="566">
        <f>P764</f>
        <v>-50000</v>
      </c>
      <c r="V764" s="566"/>
      <c r="W764" s="566"/>
      <c r="X764" s="566"/>
      <c r="Y764" s="566"/>
      <c r="Z764" s="583"/>
      <c r="AA764" s="515"/>
      <c r="AB764" s="515"/>
    </row>
    <row r="765" spans="1:28" s="16" customFormat="1" ht="12" customHeight="1">
      <c r="A765" s="587">
        <v>22840181</v>
      </c>
      <c r="B765" s="485" t="s">
        <v>2276</v>
      </c>
      <c r="C765" s="582">
        <v>-2992681.55</v>
      </c>
      <c r="D765" s="582">
        <v>-2992681.55</v>
      </c>
      <c r="E765" s="582">
        <v>-2992681.55</v>
      </c>
      <c r="F765" s="582">
        <v>-2925000</v>
      </c>
      <c r="G765" s="582">
        <v>-2925000</v>
      </c>
      <c r="H765" s="582">
        <v>-2925000</v>
      </c>
      <c r="I765" s="512">
        <v>-2867992.26</v>
      </c>
      <c r="J765" s="512">
        <v>-2867992.26</v>
      </c>
      <c r="K765" s="488">
        <v>-2867992.26</v>
      </c>
      <c r="L765" s="488">
        <v>-2804475.3</v>
      </c>
      <c r="M765" s="488">
        <v>-2804475.3</v>
      </c>
      <c r="N765" s="488">
        <v>-2804475.3</v>
      </c>
      <c r="O765" s="488">
        <v>-2780916.19</v>
      </c>
      <c r="P765" s="574">
        <f t="shared" si="214"/>
        <v>-2888713.7208333332</v>
      </c>
      <c r="Q765" s="490"/>
      <c r="R765" s="490"/>
      <c r="S765" s="496" t="s">
        <v>641</v>
      </c>
      <c r="T765" s="565"/>
      <c r="U765" s="566"/>
      <c r="V765" s="566"/>
      <c r="W765" s="566">
        <f t="shared" ref="W765:W766" si="240">P765</f>
        <v>-2888713.7208333332</v>
      </c>
      <c r="X765" s="566"/>
      <c r="Y765" s="566"/>
      <c r="Z765" s="583">
        <f t="shared" ref="Z765:Z766" si="241">W765</f>
        <v>-2888713.7208333332</v>
      </c>
      <c r="AA765" s="515"/>
      <c r="AB765" s="515"/>
    </row>
    <row r="766" spans="1:28" s="16" customFormat="1" ht="12" customHeight="1">
      <c r="A766" s="587">
        <v>22840191</v>
      </c>
      <c r="B766" s="485" t="s">
        <v>2277</v>
      </c>
      <c r="C766" s="582">
        <v>-250000</v>
      </c>
      <c r="D766" s="582">
        <v>-250000</v>
      </c>
      <c r="E766" s="582">
        <v>-250000</v>
      </c>
      <c r="F766" s="582">
        <v>-250000</v>
      </c>
      <c r="G766" s="582">
        <v>-250000</v>
      </c>
      <c r="H766" s="582">
        <v>-250000</v>
      </c>
      <c r="I766" s="512">
        <v>-250000</v>
      </c>
      <c r="J766" s="512">
        <v>-250000</v>
      </c>
      <c r="K766" s="488">
        <v>-250000</v>
      </c>
      <c r="L766" s="488">
        <v>-250000</v>
      </c>
      <c r="M766" s="488">
        <v>-250000</v>
      </c>
      <c r="N766" s="488">
        <v>-250000</v>
      </c>
      <c r="O766" s="488">
        <v>-250000</v>
      </c>
      <c r="P766" s="574">
        <f t="shared" si="214"/>
        <v>-250000</v>
      </c>
      <c r="Q766" s="490"/>
      <c r="R766" s="490"/>
      <c r="S766" s="496" t="s">
        <v>641</v>
      </c>
      <c r="T766" s="565"/>
      <c r="U766" s="566"/>
      <c r="V766" s="566"/>
      <c r="W766" s="566">
        <f t="shared" si="240"/>
        <v>-250000</v>
      </c>
      <c r="X766" s="566"/>
      <c r="Y766" s="566"/>
      <c r="Z766" s="583">
        <f t="shared" si="241"/>
        <v>-250000</v>
      </c>
      <c r="AA766" s="515"/>
      <c r="AB766" s="515"/>
    </row>
    <row r="767" spans="1:28" s="16" customFormat="1" ht="12" customHeight="1">
      <c r="A767" s="587">
        <v>22840221</v>
      </c>
      <c r="B767" s="485" t="s">
        <v>2278</v>
      </c>
      <c r="C767" s="582">
        <v>-102002.61</v>
      </c>
      <c r="D767" s="582">
        <v>-102002.61</v>
      </c>
      <c r="E767" s="582">
        <v>-102002.61</v>
      </c>
      <c r="F767" s="582">
        <v>-600000</v>
      </c>
      <c r="G767" s="582">
        <v>-600000</v>
      </c>
      <c r="H767" s="582">
        <v>-600000</v>
      </c>
      <c r="I767" s="512">
        <v>-545580.69999999995</v>
      </c>
      <c r="J767" s="512">
        <v>-545580.69999999995</v>
      </c>
      <c r="K767" s="488">
        <v>-545580.69999999995</v>
      </c>
      <c r="L767" s="488">
        <v>-483640.36</v>
      </c>
      <c r="M767" s="488">
        <v>-483640.36</v>
      </c>
      <c r="N767" s="488">
        <v>-483640.36</v>
      </c>
      <c r="O767" s="488">
        <v>-492962.47</v>
      </c>
      <c r="P767" s="574">
        <f t="shared" ref="P767:P796" si="242">(C767+O767+SUM(D767:N767)*2)/24</f>
        <v>-449095.91166666668</v>
      </c>
      <c r="Q767" s="490"/>
      <c r="R767" s="490"/>
      <c r="S767" s="496" t="s">
        <v>641</v>
      </c>
      <c r="T767" s="565"/>
      <c r="U767" s="566"/>
      <c r="V767" s="566"/>
      <c r="W767" s="566">
        <f t="shared" ref="W767:W768" si="243">P767</f>
        <v>-449095.91166666668</v>
      </c>
      <c r="X767" s="566"/>
      <c r="Y767" s="566"/>
      <c r="Z767" s="583">
        <f t="shared" ref="Z767:Z768" si="244">W767</f>
        <v>-449095.91166666668</v>
      </c>
      <c r="AA767" s="515"/>
      <c r="AB767" s="515"/>
    </row>
    <row r="768" spans="1:28" s="16" customFormat="1" ht="12" customHeight="1">
      <c r="A768" s="587">
        <v>22840231</v>
      </c>
      <c r="B768" s="485" t="s">
        <v>2279</v>
      </c>
      <c r="C768" s="582">
        <v>-75000</v>
      </c>
      <c r="D768" s="582">
        <v>-75000</v>
      </c>
      <c r="E768" s="582">
        <v>-75000</v>
      </c>
      <c r="F768" s="582">
        <v>-75000</v>
      </c>
      <c r="G768" s="582">
        <v>-75000</v>
      </c>
      <c r="H768" s="582">
        <v>-75000</v>
      </c>
      <c r="I768" s="512">
        <v>-75000</v>
      </c>
      <c r="J768" s="512">
        <v>-75000</v>
      </c>
      <c r="K768" s="488">
        <v>-75000</v>
      </c>
      <c r="L768" s="488">
        <v>-75000</v>
      </c>
      <c r="M768" s="488">
        <v>-75000</v>
      </c>
      <c r="N768" s="488">
        <v>-75000</v>
      </c>
      <c r="O768" s="488">
        <v>-75000</v>
      </c>
      <c r="P768" s="574">
        <f t="shared" si="242"/>
        <v>-75000</v>
      </c>
      <c r="Q768" s="490"/>
      <c r="R768" s="490"/>
      <c r="S768" s="496" t="s">
        <v>641</v>
      </c>
      <c r="T768" s="565"/>
      <c r="U768" s="566"/>
      <c r="V768" s="566"/>
      <c r="W768" s="566">
        <f t="shared" si="243"/>
        <v>-75000</v>
      </c>
      <c r="X768" s="566"/>
      <c r="Y768" s="566"/>
      <c r="Z768" s="583">
        <f t="shared" si="244"/>
        <v>-75000</v>
      </c>
      <c r="AA768" s="515"/>
      <c r="AB768" s="515"/>
    </row>
    <row r="769" spans="1:28" s="16" customFormat="1" ht="12" customHeight="1">
      <c r="A769" s="584">
        <v>22840251</v>
      </c>
      <c r="B769" s="485" t="s">
        <v>495</v>
      </c>
      <c r="C769" s="582">
        <v>-11708823</v>
      </c>
      <c r="D769" s="582">
        <v>-11708823</v>
      </c>
      <c r="E769" s="582">
        <v>-11708823</v>
      </c>
      <c r="F769" s="582">
        <v>-11708823</v>
      </c>
      <c r="G769" s="582">
        <v>-8841357</v>
      </c>
      <c r="H769" s="582">
        <v>-8841357</v>
      </c>
      <c r="I769" s="512">
        <v>-8841357</v>
      </c>
      <c r="J769" s="512">
        <v>-8841357</v>
      </c>
      <c r="K769" s="488">
        <v>-8841357</v>
      </c>
      <c r="L769" s="488">
        <v>-8841357</v>
      </c>
      <c r="M769" s="488">
        <v>-8841357</v>
      </c>
      <c r="N769" s="488">
        <v>-8841357</v>
      </c>
      <c r="O769" s="488">
        <v>-8841357</v>
      </c>
      <c r="P769" s="574">
        <f t="shared" si="242"/>
        <v>-9677701.25</v>
      </c>
      <c r="Q769" s="490"/>
      <c r="R769" s="490"/>
      <c r="S769" s="496" t="s">
        <v>572</v>
      </c>
      <c r="T769" s="565"/>
      <c r="U769" s="566"/>
      <c r="V769" s="566"/>
      <c r="W769" s="566">
        <f t="shared" ref="W769:W772" si="245">P769</f>
        <v>-9677701.25</v>
      </c>
      <c r="X769" s="566"/>
      <c r="Y769" s="566"/>
      <c r="Z769" s="583">
        <f t="shared" ref="Z769:Z772" si="246">W769</f>
        <v>-9677701.25</v>
      </c>
      <c r="AA769" s="515"/>
      <c r="AB769" s="515"/>
    </row>
    <row r="770" spans="1:28" s="16" customFormat="1" ht="12" customHeight="1">
      <c r="A770" s="584">
        <v>22840281</v>
      </c>
      <c r="B770" s="485" t="s">
        <v>2280</v>
      </c>
      <c r="C770" s="582">
        <v>-50000</v>
      </c>
      <c r="D770" s="582">
        <v>-50000</v>
      </c>
      <c r="E770" s="582">
        <v>-50000</v>
      </c>
      <c r="F770" s="582">
        <v>-50000</v>
      </c>
      <c r="G770" s="582">
        <v>-50000</v>
      </c>
      <c r="H770" s="582">
        <v>-50000</v>
      </c>
      <c r="I770" s="512">
        <v>-50000</v>
      </c>
      <c r="J770" s="512">
        <v>-50000</v>
      </c>
      <c r="K770" s="488">
        <v>-50000</v>
      </c>
      <c r="L770" s="488">
        <v>-50000</v>
      </c>
      <c r="M770" s="488">
        <v>-50000</v>
      </c>
      <c r="N770" s="488">
        <v>-50000</v>
      </c>
      <c r="O770" s="488">
        <v>-50000</v>
      </c>
      <c r="P770" s="574">
        <f t="shared" si="242"/>
        <v>-50000</v>
      </c>
      <c r="Q770" s="490"/>
      <c r="R770" s="490"/>
      <c r="S770" s="496" t="s">
        <v>641</v>
      </c>
      <c r="T770" s="565"/>
      <c r="U770" s="566"/>
      <c r="V770" s="566"/>
      <c r="W770" s="566">
        <f t="shared" si="245"/>
        <v>-50000</v>
      </c>
      <c r="X770" s="566"/>
      <c r="Y770" s="566"/>
      <c r="Z770" s="583">
        <f t="shared" si="246"/>
        <v>-50000</v>
      </c>
      <c r="AA770" s="515"/>
      <c r="AB770" s="515"/>
    </row>
    <row r="771" spans="1:28" s="16" customFormat="1" ht="12" customHeight="1">
      <c r="A771" s="584">
        <v>22840301</v>
      </c>
      <c r="B771" s="485" t="s">
        <v>1376</v>
      </c>
      <c r="C771" s="582">
        <v>-124919.19</v>
      </c>
      <c r="D771" s="582">
        <v>-124919.19</v>
      </c>
      <c r="E771" s="582">
        <v>-124919.19</v>
      </c>
      <c r="F771" s="582">
        <v>-125000</v>
      </c>
      <c r="G771" s="582">
        <v>-125000</v>
      </c>
      <c r="H771" s="582">
        <v>-125000</v>
      </c>
      <c r="I771" s="512">
        <v>-103859</v>
      </c>
      <c r="J771" s="512">
        <v>-103859</v>
      </c>
      <c r="K771" s="488">
        <v>-103859</v>
      </c>
      <c r="L771" s="488">
        <v>-89566.8</v>
      </c>
      <c r="M771" s="488">
        <v>-89566.8</v>
      </c>
      <c r="N771" s="488">
        <v>-89566.8</v>
      </c>
      <c r="O771" s="488">
        <v>-182506.68</v>
      </c>
      <c r="P771" s="574">
        <f t="shared" si="242"/>
        <v>-113235.72625000001</v>
      </c>
      <c r="Q771" s="490"/>
      <c r="R771" s="490"/>
      <c r="S771" s="496" t="s">
        <v>641</v>
      </c>
      <c r="T771" s="565"/>
      <c r="U771" s="566"/>
      <c r="V771" s="566"/>
      <c r="W771" s="566">
        <f t="shared" si="245"/>
        <v>-113235.72625000001</v>
      </c>
      <c r="X771" s="566"/>
      <c r="Y771" s="566"/>
      <c r="Z771" s="583">
        <f t="shared" si="246"/>
        <v>-113235.72625000001</v>
      </c>
      <c r="AA771" s="515"/>
      <c r="AB771" s="515"/>
    </row>
    <row r="772" spans="1:28" s="16" customFormat="1" ht="12" customHeight="1">
      <c r="A772" s="584">
        <v>22840311</v>
      </c>
      <c r="B772" s="485" t="s">
        <v>1377</v>
      </c>
      <c r="C772" s="582">
        <v>-95304.25</v>
      </c>
      <c r="D772" s="582">
        <v>-95304.25</v>
      </c>
      <c r="E772" s="582">
        <v>-95304.25</v>
      </c>
      <c r="F772" s="582">
        <v>-96000</v>
      </c>
      <c r="G772" s="582">
        <v>-96000</v>
      </c>
      <c r="H772" s="582">
        <v>-96000</v>
      </c>
      <c r="I772" s="512">
        <v>-96000</v>
      </c>
      <c r="J772" s="512">
        <v>-96000</v>
      </c>
      <c r="K772" s="488">
        <v>-96000</v>
      </c>
      <c r="L772" s="488">
        <v>-96000</v>
      </c>
      <c r="M772" s="488">
        <v>-96000</v>
      </c>
      <c r="N772" s="488">
        <v>-96000</v>
      </c>
      <c r="O772" s="488">
        <v>-96000</v>
      </c>
      <c r="P772" s="574">
        <f t="shared" si="242"/>
        <v>-95855.052083333328</v>
      </c>
      <c r="Q772" s="490"/>
      <c r="R772" s="490"/>
      <c r="S772" s="496" t="s">
        <v>641</v>
      </c>
      <c r="T772" s="565"/>
      <c r="U772" s="566"/>
      <c r="V772" s="566"/>
      <c r="W772" s="566">
        <f t="shared" si="245"/>
        <v>-95855.052083333328</v>
      </c>
      <c r="X772" s="566"/>
      <c r="Y772" s="566"/>
      <c r="Z772" s="583">
        <f t="shared" si="246"/>
        <v>-95855.052083333328</v>
      </c>
      <c r="AA772" s="515"/>
      <c r="AB772" s="515"/>
    </row>
    <row r="773" spans="1:28" s="16" customFormat="1" ht="12" customHeight="1">
      <c r="A773" s="584">
        <v>22840321</v>
      </c>
      <c r="B773" s="485" t="s">
        <v>1528</v>
      </c>
      <c r="C773" s="582">
        <v>-145393439</v>
      </c>
      <c r="D773" s="582">
        <v>-145393439</v>
      </c>
      <c r="E773" s="582">
        <v>-145393439</v>
      </c>
      <c r="F773" s="582">
        <v>-145393439</v>
      </c>
      <c r="G773" s="582">
        <v>-124867306</v>
      </c>
      <c r="H773" s="582">
        <v>-124867306</v>
      </c>
      <c r="I773" s="512">
        <v>-124867306</v>
      </c>
      <c r="J773" s="512">
        <v>-124867306</v>
      </c>
      <c r="K773" s="488">
        <v>-124867306</v>
      </c>
      <c r="L773" s="488">
        <v>-124867306</v>
      </c>
      <c r="M773" s="488">
        <v>-124867306</v>
      </c>
      <c r="N773" s="488">
        <v>-124867306</v>
      </c>
      <c r="O773" s="488">
        <v>-124867306</v>
      </c>
      <c r="P773" s="574">
        <f t="shared" si="242"/>
        <v>-130854094.79166667</v>
      </c>
      <c r="Q773" s="490"/>
      <c r="R773" s="490"/>
      <c r="S773" s="496" t="s">
        <v>572</v>
      </c>
      <c r="T773" s="565"/>
      <c r="U773" s="566"/>
      <c r="V773" s="566"/>
      <c r="W773" s="566">
        <f t="shared" ref="W773:W774" si="247">P773</f>
        <v>-130854094.79166667</v>
      </c>
      <c r="X773" s="566"/>
      <c r="Y773" s="566"/>
      <c r="Z773" s="583">
        <f t="shared" ref="Z773" si="248">W773</f>
        <v>-130854094.79166667</v>
      </c>
      <c r="AA773" s="515"/>
      <c r="AB773" s="515"/>
    </row>
    <row r="774" spans="1:28" s="16" customFormat="1" ht="12" customHeight="1">
      <c r="A774" s="584">
        <v>22840331</v>
      </c>
      <c r="B774" s="485" t="s">
        <v>1888</v>
      </c>
      <c r="C774" s="582">
        <v>-76421592</v>
      </c>
      <c r="D774" s="582">
        <v>-76199930</v>
      </c>
      <c r="E774" s="582">
        <v>-75978268</v>
      </c>
      <c r="F774" s="582">
        <v>-75756606</v>
      </c>
      <c r="G774" s="582">
        <v>-75534944</v>
      </c>
      <c r="H774" s="582">
        <v>-75313282</v>
      </c>
      <c r="I774" s="512">
        <v>-75091620</v>
      </c>
      <c r="J774" s="512">
        <v>-74869958</v>
      </c>
      <c r="K774" s="488">
        <v>-74648296</v>
      </c>
      <c r="L774" s="488">
        <v>-74426634</v>
      </c>
      <c r="M774" s="488">
        <v>-74204972</v>
      </c>
      <c r="N774" s="488">
        <v>-73983310</v>
      </c>
      <c r="O774" s="488">
        <v>-73761648</v>
      </c>
      <c r="P774" s="574">
        <f t="shared" si="242"/>
        <v>-75091620</v>
      </c>
      <c r="Q774" s="490" t="s">
        <v>305</v>
      </c>
      <c r="R774" s="490"/>
      <c r="S774" s="496" t="s">
        <v>970</v>
      </c>
      <c r="T774" s="565"/>
      <c r="U774" s="566"/>
      <c r="V774" s="566"/>
      <c r="W774" s="566">
        <f t="shared" si="247"/>
        <v>-75091620</v>
      </c>
      <c r="X774" s="566">
        <f>W774</f>
        <v>-75091620</v>
      </c>
      <c r="Y774" s="566"/>
      <c r="Z774" s="583"/>
      <c r="AA774" s="515"/>
      <c r="AB774" s="515"/>
    </row>
    <row r="775" spans="1:28" s="16" customFormat="1" ht="12" customHeight="1">
      <c r="A775" s="584">
        <v>22840332</v>
      </c>
      <c r="B775" s="485" t="s">
        <v>1412</v>
      </c>
      <c r="C775" s="582">
        <v>-21308626.59</v>
      </c>
      <c r="D775" s="582">
        <v>-21308626.59</v>
      </c>
      <c r="E775" s="582">
        <v>-21308626.59</v>
      </c>
      <c r="F775" s="582">
        <v>-21000000</v>
      </c>
      <c r="G775" s="582">
        <v>-21000000</v>
      </c>
      <c r="H775" s="582">
        <v>-21000000</v>
      </c>
      <c r="I775" s="512">
        <v>-22000000</v>
      </c>
      <c r="J775" s="512">
        <v>-22000000</v>
      </c>
      <c r="K775" s="488">
        <v>-22000000</v>
      </c>
      <c r="L775" s="488">
        <v>-21861913.539999999</v>
      </c>
      <c r="M775" s="488">
        <v>-21861913.539999999</v>
      </c>
      <c r="N775" s="488">
        <v>-21861913.539999999</v>
      </c>
      <c r="O775" s="488">
        <v>-27500000</v>
      </c>
      <c r="P775" s="574">
        <f t="shared" si="242"/>
        <v>-21800608.924583331</v>
      </c>
      <c r="Q775" s="490"/>
      <c r="R775" s="490"/>
      <c r="S775" s="496" t="s">
        <v>641</v>
      </c>
      <c r="T775" s="565"/>
      <c r="U775" s="566"/>
      <c r="V775" s="566"/>
      <c r="W775" s="566">
        <f t="shared" ref="W775:W776" si="249">P775</f>
        <v>-21800608.924583331</v>
      </c>
      <c r="X775" s="566"/>
      <c r="Y775" s="566"/>
      <c r="Z775" s="583">
        <f t="shared" ref="Z775" si="250">W775</f>
        <v>-21800608.924583331</v>
      </c>
      <c r="AA775" s="515"/>
      <c r="AB775" s="515"/>
    </row>
    <row r="776" spans="1:28" s="16" customFormat="1" ht="12" customHeight="1">
      <c r="A776" s="584">
        <v>22840341</v>
      </c>
      <c r="B776" s="485" t="s">
        <v>1854</v>
      </c>
      <c r="C776" s="582">
        <v>-26777797</v>
      </c>
      <c r="D776" s="582">
        <v>-26726144</v>
      </c>
      <c r="E776" s="582">
        <v>-26674491</v>
      </c>
      <c r="F776" s="582">
        <v>-26622838</v>
      </c>
      <c r="G776" s="582">
        <v>-26571185</v>
      </c>
      <c r="H776" s="582">
        <v>-26519532</v>
      </c>
      <c r="I776" s="512">
        <v>-26467879</v>
      </c>
      <c r="J776" s="512">
        <v>-26416226</v>
      </c>
      <c r="K776" s="488">
        <v>-26364573</v>
      </c>
      <c r="L776" s="488">
        <v>-26312920</v>
      </c>
      <c r="M776" s="488">
        <v>-26261267</v>
      </c>
      <c r="N776" s="488">
        <v>-26209614</v>
      </c>
      <c r="O776" s="488">
        <v>-26157961</v>
      </c>
      <c r="P776" s="574">
        <f t="shared" si="242"/>
        <v>-26467879</v>
      </c>
      <c r="Q776" s="490" t="s">
        <v>305</v>
      </c>
      <c r="R776" s="490"/>
      <c r="S776" s="496" t="s">
        <v>970</v>
      </c>
      <c r="T776" s="565"/>
      <c r="U776" s="566"/>
      <c r="V776" s="566"/>
      <c r="W776" s="566">
        <f t="shared" si="249"/>
        <v>-26467879</v>
      </c>
      <c r="X776" s="566">
        <f>W776</f>
        <v>-26467879</v>
      </c>
      <c r="Y776" s="566"/>
      <c r="Z776" s="583"/>
      <c r="AA776" s="515"/>
      <c r="AB776" s="515"/>
    </row>
    <row r="777" spans="1:28" s="16" customFormat="1" ht="12" customHeight="1">
      <c r="A777" s="584">
        <v>22840351</v>
      </c>
      <c r="B777" s="485" t="s">
        <v>2259</v>
      </c>
      <c r="C777" s="582"/>
      <c r="D777" s="582"/>
      <c r="E777" s="582"/>
      <c r="F777" s="582"/>
      <c r="G777" s="582"/>
      <c r="H777" s="582"/>
      <c r="I777" s="512">
        <v>-465000</v>
      </c>
      <c r="J777" s="512">
        <v>-465000</v>
      </c>
      <c r="K777" s="488">
        <v>-465000</v>
      </c>
      <c r="L777" s="488">
        <v>-463071.25</v>
      </c>
      <c r="M777" s="488">
        <v>-463071.25</v>
      </c>
      <c r="N777" s="488">
        <v>-463071.25</v>
      </c>
      <c r="O777" s="488">
        <v>-459093.75</v>
      </c>
      <c r="P777" s="574">
        <f t="shared" si="242"/>
        <v>-251146.71875</v>
      </c>
      <c r="Q777" s="490"/>
      <c r="R777" s="490"/>
      <c r="S777" s="496" t="s">
        <v>641</v>
      </c>
      <c r="T777" s="565"/>
      <c r="U777" s="566"/>
      <c r="V777" s="566"/>
      <c r="W777" s="566">
        <f t="shared" ref="W777" si="251">P777</f>
        <v>-251146.71875</v>
      </c>
      <c r="X777" s="566"/>
      <c r="Y777" s="566"/>
      <c r="Z777" s="583">
        <f t="shared" ref="Z777" si="252">W777</f>
        <v>-251146.71875</v>
      </c>
      <c r="AA777" s="515"/>
      <c r="AB777" s="515"/>
    </row>
    <row r="778" spans="1:28" s="16" customFormat="1" ht="12" customHeight="1">
      <c r="A778" s="584">
        <v>22841001</v>
      </c>
      <c r="B778" s="485" t="s">
        <v>1004</v>
      </c>
      <c r="C778" s="582">
        <v>-4610484.08</v>
      </c>
      <c r="D778" s="582">
        <v>-4610484.08</v>
      </c>
      <c r="E778" s="582">
        <v>-4610484.08</v>
      </c>
      <c r="F778" s="582">
        <v>-4610484.08</v>
      </c>
      <c r="G778" s="582">
        <v>-4610484.08</v>
      </c>
      <c r="H778" s="582">
        <v>-4610484.08</v>
      </c>
      <c r="I778" s="512">
        <v>-4610484.08</v>
      </c>
      <c r="J778" s="512">
        <v>-4610484.08</v>
      </c>
      <c r="K778" s="488">
        <v>-4610484.08</v>
      </c>
      <c r="L778" s="488">
        <v>-4610484.08</v>
      </c>
      <c r="M778" s="488">
        <v>-4610484.08</v>
      </c>
      <c r="N778" s="488">
        <v>-4610484.08</v>
      </c>
      <c r="O778" s="488">
        <v>-4610484.08</v>
      </c>
      <c r="P778" s="574">
        <f t="shared" si="242"/>
        <v>-4610484.0799999991</v>
      </c>
      <c r="Q778" s="490"/>
      <c r="R778" s="490"/>
      <c r="S778" s="496"/>
      <c r="T778" s="565"/>
      <c r="U778" s="566">
        <f>P778</f>
        <v>-4610484.0799999991</v>
      </c>
      <c r="V778" s="566"/>
      <c r="W778" s="566"/>
      <c r="X778" s="566"/>
      <c r="Y778" s="566"/>
      <c r="Z778" s="583"/>
      <c r="AA778" s="515"/>
      <c r="AB778" s="515"/>
    </row>
    <row r="779" spans="1:28" s="16" customFormat="1" ht="12" customHeight="1">
      <c r="A779" s="584">
        <v>23001021</v>
      </c>
      <c r="B779" s="485" t="s">
        <v>7</v>
      </c>
      <c r="C779" s="582">
        <v>-18930910.329999998</v>
      </c>
      <c r="D779" s="582">
        <v>-18980446.219999999</v>
      </c>
      <c r="E779" s="582">
        <v>-19030111.719999999</v>
      </c>
      <c r="F779" s="582">
        <v>-19079907.170000002</v>
      </c>
      <c r="G779" s="582">
        <v>-18930489.489999998</v>
      </c>
      <c r="H779" s="582">
        <v>-18981128.550000001</v>
      </c>
      <c r="I779" s="512">
        <v>-19031903.059999999</v>
      </c>
      <c r="J779" s="512">
        <v>-19082813.390000001</v>
      </c>
      <c r="K779" s="488">
        <v>-19133859.93</v>
      </c>
      <c r="L779" s="488">
        <v>-19185043.02</v>
      </c>
      <c r="M779" s="488">
        <v>-19236363.010000002</v>
      </c>
      <c r="N779" s="488">
        <v>-19287820.280000001</v>
      </c>
      <c r="O779" s="488">
        <v>-19339415.199999999</v>
      </c>
      <c r="P779" s="574">
        <f t="shared" si="242"/>
        <v>-19091254.050416667</v>
      </c>
      <c r="Q779" s="505">
        <v>4</v>
      </c>
      <c r="R779" s="504"/>
      <c r="S779" s="558">
        <v>18</v>
      </c>
      <c r="T779" s="565"/>
      <c r="U779" s="566"/>
      <c r="V779" s="566"/>
      <c r="W779" s="566">
        <f>P779</f>
        <v>-19091254.050416667</v>
      </c>
      <c r="X779" s="566">
        <f>W779</f>
        <v>-19091254.050416667</v>
      </c>
      <c r="Y779" s="566"/>
      <c r="Z779" s="583"/>
      <c r="AA779" s="515"/>
      <c r="AB779" s="515"/>
    </row>
    <row r="780" spans="1:28" s="16" customFormat="1" ht="12" customHeight="1">
      <c r="A780" s="584">
        <v>23001031</v>
      </c>
      <c r="B780" s="485" t="s">
        <v>597</v>
      </c>
      <c r="C780" s="582">
        <v>-19317817.600000001</v>
      </c>
      <c r="D780" s="582">
        <v>-19368365.890000001</v>
      </c>
      <c r="E780" s="582">
        <v>-19419046.43</v>
      </c>
      <c r="F780" s="582">
        <v>-19469859.59</v>
      </c>
      <c r="G780" s="582">
        <v>-19309590.73</v>
      </c>
      <c r="H780" s="582">
        <v>-19361243.890000001</v>
      </c>
      <c r="I780" s="512">
        <v>-19413035.210000001</v>
      </c>
      <c r="J780" s="512">
        <v>-19464965.07</v>
      </c>
      <c r="K780" s="488">
        <v>-19517033.84</v>
      </c>
      <c r="L780" s="488">
        <v>-19569241.91</v>
      </c>
      <c r="M780" s="488">
        <v>-19621589.629999999</v>
      </c>
      <c r="N780" s="488">
        <v>-19674077.399999999</v>
      </c>
      <c r="O780" s="488">
        <v>-19726705.57</v>
      </c>
      <c r="P780" s="574">
        <f t="shared" si="242"/>
        <v>-19475859.264583334</v>
      </c>
      <c r="Q780" s="505">
        <v>4</v>
      </c>
      <c r="R780" s="504"/>
      <c r="S780" s="558">
        <v>18</v>
      </c>
      <c r="T780" s="565"/>
      <c r="U780" s="566"/>
      <c r="V780" s="566"/>
      <c r="W780" s="566">
        <f t="shared" ref="W780:W781" si="253">P780</f>
        <v>-19475859.264583334</v>
      </c>
      <c r="X780" s="566">
        <f>W780</f>
        <v>-19475859.264583334</v>
      </c>
      <c r="Y780" s="566"/>
      <c r="Z780" s="583"/>
      <c r="AA780" s="515"/>
      <c r="AB780" s="515"/>
    </row>
    <row r="781" spans="1:28" s="16" customFormat="1" ht="12" customHeight="1">
      <c r="A781" s="584">
        <v>23001041</v>
      </c>
      <c r="B781" s="485" t="s">
        <v>174</v>
      </c>
      <c r="C781" s="582">
        <v>-1331524.02</v>
      </c>
      <c r="D781" s="582">
        <v>-1338035.43</v>
      </c>
      <c r="E781" s="582">
        <v>-1344578.81</v>
      </c>
      <c r="F781" s="582">
        <v>-3563992.06</v>
      </c>
      <c r="G781" s="582">
        <v>-3576317.53</v>
      </c>
      <c r="H781" s="582">
        <v>-3588685.63</v>
      </c>
      <c r="I781" s="512">
        <v>-12192278.07</v>
      </c>
      <c r="J781" s="512">
        <v>-12227026.060000001</v>
      </c>
      <c r="K781" s="488">
        <v>-12261873.08</v>
      </c>
      <c r="L781" s="488">
        <v>-12296819.42</v>
      </c>
      <c r="M781" s="488">
        <v>-12331865.35</v>
      </c>
      <c r="N781" s="488">
        <v>-12367011.17</v>
      </c>
      <c r="O781" s="488">
        <v>-12402257.15</v>
      </c>
      <c r="P781" s="574">
        <f t="shared" si="242"/>
        <v>-7829614.4329166664</v>
      </c>
      <c r="Q781" s="505">
        <v>4</v>
      </c>
      <c r="R781" s="504"/>
      <c r="S781" s="558">
        <v>18</v>
      </c>
      <c r="T781" s="565"/>
      <c r="U781" s="566"/>
      <c r="V781" s="566"/>
      <c r="W781" s="566">
        <f t="shared" si="253"/>
        <v>-7829614.4329166664</v>
      </c>
      <c r="X781" s="566">
        <f>W781</f>
        <v>-7829614.4329166664</v>
      </c>
      <c r="Y781" s="566"/>
      <c r="Z781" s="583"/>
      <c r="AA781" s="515"/>
      <c r="AB781" s="515"/>
    </row>
    <row r="782" spans="1:28" s="16" customFormat="1" ht="12" customHeight="1">
      <c r="A782" s="584">
        <v>23001043</v>
      </c>
      <c r="B782" s="485" t="s">
        <v>1537</v>
      </c>
      <c r="C782" s="582">
        <v>-912872.4</v>
      </c>
      <c r="D782" s="582">
        <v>-913956.08</v>
      </c>
      <c r="E782" s="582">
        <v>-915041.15</v>
      </c>
      <c r="F782" s="582">
        <v>-917408.89</v>
      </c>
      <c r="G782" s="582">
        <v>-918497.13</v>
      </c>
      <c r="H782" s="582">
        <v>-919800.04</v>
      </c>
      <c r="I782" s="512">
        <v>-921104.87</v>
      </c>
      <c r="J782" s="512">
        <v>-922411.62</v>
      </c>
      <c r="K782" s="488">
        <v>-923720.31</v>
      </c>
      <c r="L782" s="488">
        <v>-925030.93</v>
      </c>
      <c r="M782" s="488">
        <v>-926343.5</v>
      </c>
      <c r="N782" s="488">
        <v>0</v>
      </c>
      <c r="O782" s="488">
        <v>0</v>
      </c>
      <c r="P782" s="574">
        <f t="shared" si="242"/>
        <v>-804979.22666666657</v>
      </c>
      <c r="Q782" s="505">
        <v>5</v>
      </c>
      <c r="R782" s="504" t="s">
        <v>665</v>
      </c>
      <c r="S782" s="558">
        <v>26</v>
      </c>
      <c r="T782" s="565"/>
      <c r="U782" s="566"/>
      <c r="V782" s="566"/>
      <c r="W782" s="566">
        <f t="shared" ref="W782:W784" si="254">P782</f>
        <v>-804979.22666666657</v>
      </c>
      <c r="X782" s="566">
        <f>W782*B1102</f>
        <v>-540785.04447466659</v>
      </c>
      <c r="Y782" s="566">
        <f>W782*B1103</f>
        <v>-264194.18219199998</v>
      </c>
      <c r="Z782" s="583"/>
      <c r="AA782" s="515"/>
      <c r="AB782" s="515"/>
    </row>
    <row r="783" spans="1:28" s="16" customFormat="1" ht="12" customHeight="1">
      <c r="A783" s="584">
        <v>23001061</v>
      </c>
      <c r="B783" s="485" t="s">
        <v>537</v>
      </c>
      <c r="C783" s="582">
        <v>-7913336.7599999998</v>
      </c>
      <c r="D783" s="582">
        <v>-7952301.46</v>
      </c>
      <c r="E783" s="582">
        <v>-7991492.7800000003</v>
      </c>
      <c r="F783" s="582">
        <v>-8173334.2800000003</v>
      </c>
      <c r="G783" s="582">
        <v>-5387661.8399999999</v>
      </c>
      <c r="H783" s="582">
        <v>-5389592.4000000004</v>
      </c>
      <c r="I783" s="512">
        <v>-5391523.6399999997</v>
      </c>
      <c r="J783" s="512">
        <v>-5393455.6200000001</v>
      </c>
      <c r="K783" s="488">
        <v>-5395388.29</v>
      </c>
      <c r="L783" s="488">
        <v>-5397321.5899999999</v>
      </c>
      <c r="M783" s="488">
        <v>-5399255.5800000001</v>
      </c>
      <c r="N783" s="488">
        <v>-5401190.2699999996</v>
      </c>
      <c r="O783" s="488">
        <v>-5403125.6699999999</v>
      </c>
      <c r="P783" s="574">
        <f t="shared" si="242"/>
        <v>-6160895.7470833324</v>
      </c>
      <c r="Q783" s="505">
        <v>4</v>
      </c>
      <c r="R783" s="504"/>
      <c r="S783" s="558">
        <v>18</v>
      </c>
      <c r="T783" s="565"/>
      <c r="U783" s="566"/>
      <c r="V783" s="566"/>
      <c r="W783" s="566">
        <f t="shared" si="254"/>
        <v>-6160895.7470833324</v>
      </c>
      <c r="X783" s="566">
        <f>W783</f>
        <v>-6160895.7470833324</v>
      </c>
      <c r="Y783" s="566"/>
      <c r="Z783" s="583"/>
      <c r="AA783" s="515"/>
      <c r="AB783" s="515"/>
    </row>
    <row r="784" spans="1:28" s="16" customFormat="1" ht="12" customHeight="1">
      <c r="A784" s="584">
        <v>23001071</v>
      </c>
      <c r="B784" s="485" t="s">
        <v>434</v>
      </c>
      <c r="C784" s="582">
        <v>-8924015.6199999992</v>
      </c>
      <c r="D784" s="582">
        <v>-8926362.2400000002</v>
      </c>
      <c r="E784" s="582">
        <v>-8928709.5700000003</v>
      </c>
      <c r="F784" s="582">
        <v>-9112409.3100000005</v>
      </c>
      <c r="G784" s="582">
        <v>-9114855.6400000006</v>
      </c>
      <c r="H784" s="582">
        <v>-9117302.6799999997</v>
      </c>
      <c r="I784" s="512">
        <v>-9119750.3399999999</v>
      </c>
      <c r="J784" s="512">
        <v>-9122198.75</v>
      </c>
      <c r="K784" s="488">
        <v>-9124647.7799999993</v>
      </c>
      <c r="L784" s="488">
        <v>-9127097.5399999991</v>
      </c>
      <c r="M784" s="488">
        <v>-9129547.9700000007</v>
      </c>
      <c r="N784" s="488">
        <v>-9131999.0600000005</v>
      </c>
      <c r="O784" s="488">
        <v>-9134450.8499999996</v>
      </c>
      <c r="P784" s="574">
        <f t="shared" si="242"/>
        <v>-9082009.5095833335</v>
      </c>
      <c r="Q784" s="505">
        <v>4</v>
      </c>
      <c r="R784" s="504"/>
      <c r="S784" s="558">
        <v>18</v>
      </c>
      <c r="T784" s="565"/>
      <c r="U784" s="566"/>
      <c r="V784" s="566"/>
      <c r="W784" s="566">
        <f t="shared" si="254"/>
        <v>-9082009.5095833335</v>
      </c>
      <c r="X784" s="566">
        <f>W784</f>
        <v>-9082009.5095833335</v>
      </c>
      <c r="Y784" s="566"/>
      <c r="Z784" s="583"/>
      <c r="AA784" s="515"/>
      <c r="AB784" s="515"/>
    </row>
    <row r="785" spans="1:28" s="16" customFormat="1" ht="12" customHeight="1">
      <c r="A785" s="584">
        <v>23001092</v>
      </c>
      <c r="B785" s="485" t="s">
        <v>266</v>
      </c>
      <c r="C785" s="582">
        <v>-7376866.1200000001</v>
      </c>
      <c r="D785" s="582">
        <v>-7378844.7800000003</v>
      </c>
      <c r="E785" s="582">
        <v>-7380823.9199999999</v>
      </c>
      <c r="F785" s="582">
        <v>-9140224.7599999998</v>
      </c>
      <c r="G785" s="582">
        <v>-9142763.2899999991</v>
      </c>
      <c r="H785" s="582">
        <v>-9145302.5999999996</v>
      </c>
      <c r="I785" s="512">
        <v>-9147842.5099999998</v>
      </c>
      <c r="J785" s="512">
        <v>-9150383.2699999996</v>
      </c>
      <c r="K785" s="488">
        <v>-9152924.6500000004</v>
      </c>
      <c r="L785" s="488">
        <v>-9155466.8200000003</v>
      </c>
      <c r="M785" s="488">
        <v>-9158009.6999999993</v>
      </c>
      <c r="N785" s="488">
        <v>-9160553.3200000003</v>
      </c>
      <c r="O785" s="488">
        <v>-9163097.5500000007</v>
      </c>
      <c r="P785" s="574">
        <f t="shared" si="242"/>
        <v>-8781926.7879166678</v>
      </c>
      <c r="Q785" s="505"/>
      <c r="R785" s="504">
        <v>1</v>
      </c>
      <c r="S785" s="511" t="s">
        <v>963</v>
      </c>
      <c r="T785" s="565"/>
      <c r="U785" s="566"/>
      <c r="V785" s="566"/>
      <c r="W785" s="566">
        <f>P785</f>
        <v>-8781926.7879166678</v>
      </c>
      <c r="X785" s="566"/>
      <c r="Y785" s="566">
        <f>W785</f>
        <v>-8781926.7879166678</v>
      </c>
      <c r="Z785" s="583"/>
      <c r="AA785" s="515"/>
      <c r="AB785" s="515"/>
    </row>
    <row r="786" spans="1:28" s="16" customFormat="1" ht="12" customHeight="1">
      <c r="A786" s="584">
        <v>23001131</v>
      </c>
      <c r="B786" s="485" t="s">
        <v>1358</v>
      </c>
      <c r="C786" s="582">
        <v>-6850316.0099999998</v>
      </c>
      <c r="D786" s="582">
        <v>-6875992.8700000001</v>
      </c>
      <c r="E786" s="582">
        <v>-6901769.54</v>
      </c>
      <c r="F786" s="582">
        <v>-5754381.4400000004</v>
      </c>
      <c r="G786" s="582">
        <v>-5773946.3399999999</v>
      </c>
      <c r="H786" s="582">
        <v>-5793577.7599999998</v>
      </c>
      <c r="I786" s="512">
        <v>-16901715.960000001</v>
      </c>
      <c r="J786" s="512">
        <v>-16957350.780000001</v>
      </c>
      <c r="K786" s="488">
        <v>-17013168.73</v>
      </c>
      <c r="L786" s="488">
        <v>-17069170.41</v>
      </c>
      <c r="M786" s="488">
        <v>-17125356.43</v>
      </c>
      <c r="N786" s="488">
        <v>-17181727.399999999</v>
      </c>
      <c r="O786" s="488">
        <v>-17238283.920000002</v>
      </c>
      <c r="P786" s="574">
        <f t="shared" si="242"/>
        <v>-12116038.135416666</v>
      </c>
      <c r="Q786" s="505">
        <v>4</v>
      </c>
      <c r="R786" s="504"/>
      <c r="S786" s="558">
        <v>18</v>
      </c>
      <c r="T786" s="565"/>
      <c r="U786" s="566"/>
      <c r="V786" s="566"/>
      <c r="W786" s="566">
        <f t="shared" ref="W786:W788" si="255">P786</f>
        <v>-12116038.135416666</v>
      </c>
      <c r="X786" s="566">
        <f>W786</f>
        <v>-12116038.135416666</v>
      </c>
      <c r="Y786" s="566"/>
      <c r="Z786" s="583"/>
      <c r="AA786" s="515"/>
      <c r="AB786" s="515"/>
    </row>
    <row r="787" spans="1:28" s="16" customFormat="1" ht="12" customHeight="1">
      <c r="A787" s="584">
        <v>23001141</v>
      </c>
      <c r="B787" s="485" t="s">
        <v>1533</v>
      </c>
      <c r="C787" s="582">
        <v>-550252.68999999994</v>
      </c>
      <c r="D787" s="582">
        <v>-551155.56000000006</v>
      </c>
      <c r="E787" s="582">
        <v>-552059.91</v>
      </c>
      <c r="F787" s="582">
        <v>-555152.48</v>
      </c>
      <c r="G787" s="582">
        <v>-556063.39</v>
      </c>
      <c r="H787" s="582">
        <v>-556975.80000000005</v>
      </c>
      <c r="I787" s="512">
        <v>-557889.69999999995</v>
      </c>
      <c r="J787" s="512">
        <v>-558805.1</v>
      </c>
      <c r="K787" s="488">
        <v>-559722.01</v>
      </c>
      <c r="L787" s="488">
        <v>-560640.42000000004</v>
      </c>
      <c r="M787" s="488">
        <v>-561560.34</v>
      </c>
      <c r="N787" s="488">
        <v>-562481.77</v>
      </c>
      <c r="O787" s="488">
        <v>-563404.71</v>
      </c>
      <c r="P787" s="574">
        <f t="shared" si="242"/>
        <v>-557444.59833333339</v>
      </c>
      <c r="Q787" s="505">
        <v>4</v>
      </c>
      <c r="R787" s="504"/>
      <c r="S787" s="558">
        <v>18</v>
      </c>
      <c r="T787" s="565"/>
      <c r="U787" s="566"/>
      <c r="V787" s="566"/>
      <c r="W787" s="566">
        <f t="shared" si="255"/>
        <v>-557444.59833333339</v>
      </c>
      <c r="X787" s="566">
        <f t="shared" ref="X787:X788" si="256">W787</f>
        <v>-557444.59833333339</v>
      </c>
      <c r="Y787" s="566"/>
      <c r="Z787" s="583"/>
      <c r="AA787" s="515"/>
      <c r="AB787" s="515"/>
    </row>
    <row r="788" spans="1:28" s="16" customFormat="1" ht="12" customHeight="1">
      <c r="A788" s="584">
        <v>23001151</v>
      </c>
      <c r="B788" s="485" t="s">
        <v>1632</v>
      </c>
      <c r="C788" s="582">
        <v>-282805.89</v>
      </c>
      <c r="D788" s="582">
        <v>-283257.67</v>
      </c>
      <c r="E788" s="582">
        <v>-283710.17</v>
      </c>
      <c r="F788" s="582">
        <v>-117182.54</v>
      </c>
      <c r="G788" s="582">
        <v>-117369.74</v>
      </c>
      <c r="H788" s="582">
        <v>-117557.24</v>
      </c>
      <c r="I788" s="512">
        <v>-117745.04</v>
      </c>
      <c r="J788" s="512">
        <v>-117933.14</v>
      </c>
      <c r="K788" s="488">
        <v>-118121.54</v>
      </c>
      <c r="L788" s="488">
        <v>-118310.24</v>
      </c>
      <c r="M788" s="488">
        <v>-118499.24</v>
      </c>
      <c r="N788" s="488">
        <v>-118688.54</v>
      </c>
      <c r="O788" s="488">
        <v>-118878.14</v>
      </c>
      <c r="P788" s="574">
        <f t="shared" si="242"/>
        <v>-152434.75958333336</v>
      </c>
      <c r="Q788" s="505">
        <v>4</v>
      </c>
      <c r="R788" s="504"/>
      <c r="S788" s="558">
        <v>18</v>
      </c>
      <c r="T788" s="565"/>
      <c r="U788" s="566"/>
      <c r="V788" s="566"/>
      <c r="W788" s="566">
        <f t="shared" si="255"/>
        <v>-152434.75958333336</v>
      </c>
      <c r="X788" s="566">
        <f t="shared" si="256"/>
        <v>-152434.75958333336</v>
      </c>
      <c r="Y788" s="566"/>
      <c r="Z788" s="583"/>
      <c r="AA788" s="515"/>
      <c r="AB788" s="515"/>
    </row>
    <row r="789" spans="1:28" s="16" customFormat="1" ht="12" customHeight="1">
      <c r="A789" s="584">
        <v>23001231</v>
      </c>
      <c r="B789" s="485" t="s">
        <v>1514</v>
      </c>
      <c r="C789" s="582">
        <v>-1141022.3600000001</v>
      </c>
      <c r="D789" s="582">
        <v>-1142902.19</v>
      </c>
      <c r="E789" s="582">
        <v>-1144785.1200000001</v>
      </c>
      <c r="F789" s="582">
        <v>-1157351.18</v>
      </c>
      <c r="G789" s="582">
        <v>-1159257.92</v>
      </c>
      <c r="H789" s="582">
        <v>-1162967.55</v>
      </c>
      <c r="I789" s="512">
        <v>-1166689.05</v>
      </c>
      <c r="J789" s="512">
        <v>-1170422.45</v>
      </c>
      <c r="K789" s="488">
        <v>-1174167.8</v>
      </c>
      <c r="L789" s="488">
        <v>-1177925.1399999999</v>
      </c>
      <c r="M789" s="488">
        <v>-1181694.5</v>
      </c>
      <c r="N789" s="488">
        <v>-1185475.92</v>
      </c>
      <c r="O789" s="488">
        <v>-1189269.44</v>
      </c>
      <c r="P789" s="574">
        <f t="shared" si="242"/>
        <v>-1165732.06</v>
      </c>
      <c r="Q789" s="505">
        <v>4</v>
      </c>
      <c r="R789" s="504"/>
      <c r="S789" s="558">
        <v>18</v>
      </c>
      <c r="T789" s="565"/>
      <c r="U789" s="566"/>
      <c r="V789" s="566"/>
      <c r="W789" s="566">
        <f t="shared" ref="W789:W796" si="257">P789</f>
        <v>-1165732.06</v>
      </c>
      <c r="X789" s="566">
        <f>W789</f>
        <v>-1165732.06</v>
      </c>
      <c r="Y789" s="566"/>
      <c r="Z789" s="583"/>
      <c r="AA789" s="515"/>
      <c r="AB789" s="515"/>
    </row>
    <row r="790" spans="1:28" s="16" customFormat="1" ht="12" customHeight="1">
      <c r="A790" s="584">
        <v>23002011</v>
      </c>
      <c r="B790" s="485" t="s">
        <v>1000</v>
      </c>
      <c r="C790" s="582">
        <v>-881983.76</v>
      </c>
      <c r="D790" s="582">
        <v>-886464.87</v>
      </c>
      <c r="E790" s="582">
        <v>-890968.75</v>
      </c>
      <c r="F790" s="582">
        <v>-895495.51</v>
      </c>
      <c r="G790" s="582">
        <v>-900045.26</v>
      </c>
      <c r="H790" s="582">
        <v>-904618.13</v>
      </c>
      <c r="I790" s="512">
        <v>-909214.23</v>
      </c>
      <c r="J790" s="512">
        <v>-913833.71</v>
      </c>
      <c r="K790" s="488">
        <v>-918476.65</v>
      </c>
      <c r="L790" s="488">
        <v>-923143.18</v>
      </c>
      <c r="M790" s="488">
        <v>-927833.42</v>
      </c>
      <c r="N790" s="488">
        <v>-932547.49</v>
      </c>
      <c r="O790" s="488">
        <v>-937285.51</v>
      </c>
      <c r="P790" s="574">
        <f t="shared" si="242"/>
        <v>-909356.31958333345</v>
      </c>
      <c r="Q790" s="505">
        <v>4</v>
      </c>
      <c r="R790" s="504"/>
      <c r="S790" s="558">
        <v>18</v>
      </c>
      <c r="T790" s="565"/>
      <c r="U790" s="566"/>
      <c r="V790" s="566"/>
      <c r="W790" s="566">
        <f t="shared" si="257"/>
        <v>-909356.31958333345</v>
      </c>
      <c r="X790" s="566">
        <f>W790</f>
        <v>-909356.31958333345</v>
      </c>
      <c r="Y790" s="566"/>
      <c r="Z790" s="583"/>
      <c r="AA790" s="515"/>
      <c r="AB790" s="515"/>
    </row>
    <row r="791" spans="1:28" s="16" customFormat="1" ht="12" customHeight="1">
      <c r="A791" s="586">
        <v>23002041</v>
      </c>
      <c r="B791" s="485" t="s">
        <v>623</v>
      </c>
      <c r="C791" s="582">
        <v>-7003001.4000000004</v>
      </c>
      <c r="D791" s="582">
        <v>-7014521.3399999999</v>
      </c>
      <c r="E791" s="582">
        <v>-7026060.2300000004</v>
      </c>
      <c r="F791" s="582">
        <v>-7090808.6200000001</v>
      </c>
      <c r="G791" s="582">
        <v>-7102473</v>
      </c>
      <c r="H791" s="582">
        <v>-7123070.1699999999</v>
      </c>
      <c r="I791" s="512">
        <v>-7143727.0700000003</v>
      </c>
      <c r="J791" s="512">
        <v>-7164443.8799999999</v>
      </c>
      <c r="K791" s="488">
        <v>-7185220.7699999996</v>
      </c>
      <c r="L791" s="488">
        <v>-7206057.9100000001</v>
      </c>
      <c r="M791" s="488">
        <v>-7226955.4800000004</v>
      </c>
      <c r="N791" s="488">
        <v>-7247913.6500000004</v>
      </c>
      <c r="O791" s="488">
        <v>-7268932.5999999996</v>
      </c>
      <c r="P791" s="574">
        <f t="shared" si="242"/>
        <v>-7138934.9266666668</v>
      </c>
      <c r="Q791" s="505">
        <v>4</v>
      </c>
      <c r="R791" s="504"/>
      <c r="S791" s="558">
        <v>18</v>
      </c>
      <c r="T791" s="565"/>
      <c r="U791" s="566"/>
      <c r="V791" s="566"/>
      <c r="W791" s="566">
        <f t="shared" si="257"/>
        <v>-7138934.9266666668</v>
      </c>
      <c r="X791" s="566">
        <f>W791</f>
        <v>-7138934.9266666668</v>
      </c>
      <c r="Y791" s="566"/>
      <c r="Z791" s="583"/>
      <c r="AA791" s="515"/>
      <c r="AB791" s="515"/>
    </row>
    <row r="792" spans="1:28" s="16" customFormat="1" ht="12" customHeight="1">
      <c r="A792" s="584">
        <v>23002061</v>
      </c>
      <c r="B792" s="485" t="s">
        <v>277</v>
      </c>
      <c r="C792" s="582">
        <v>114248</v>
      </c>
      <c r="D792" s="582">
        <v>114248</v>
      </c>
      <c r="E792" s="582">
        <v>114248</v>
      </c>
      <c r="F792" s="582">
        <v>82298</v>
      </c>
      <c r="G792" s="582">
        <v>82298</v>
      </c>
      <c r="H792" s="582">
        <v>82298</v>
      </c>
      <c r="I792" s="512">
        <v>82298</v>
      </c>
      <c r="J792" s="512">
        <v>82298</v>
      </c>
      <c r="K792" s="488">
        <v>82298</v>
      </c>
      <c r="L792" s="488">
        <v>82298</v>
      </c>
      <c r="M792" s="488">
        <v>82298</v>
      </c>
      <c r="N792" s="488">
        <v>82298</v>
      </c>
      <c r="O792" s="488">
        <v>82298</v>
      </c>
      <c r="P792" s="574">
        <f t="shared" si="242"/>
        <v>88954.25</v>
      </c>
      <c r="Q792" s="505">
        <v>4</v>
      </c>
      <c r="R792" s="505"/>
      <c r="S792" s="559">
        <v>18</v>
      </c>
      <c r="T792" s="565"/>
      <c r="U792" s="566"/>
      <c r="V792" s="566"/>
      <c r="W792" s="566">
        <f t="shared" si="257"/>
        <v>88954.25</v>
      </c>
      <c r="X792" s="566">
        <f>W792</f>
        <v>88954.25</v>
      </c>
      <c r="Y792" s="566"/>
      <c r="Z792" s="583"/>
      <c r="AA792" s="515"/>
      <c r="AB792" s="515"/>
    </row>
    <row r="793" spans="1:28" s="16" customFormat="1" ht="12" customHeight="1">
      <c r="A793" s="584">
        <v>23002071</v>
      </c>
      <c r="B793" s="485" t="s">
        <v>278</v>
      </c>
      <c r="C793" s="582">
        <v>266857.81</v>
      </c>
      <c r="D793" s="582">
        <v>266857.81</v>
      </c>
      <c r="E793" s="582">
        <v>266857.81</v>
      </c>
      <c r="F793" s="582">
        <v>251781.44</v>
      </c>
      <c r="G793" s="582">
        <v>251781.44</v>
      </c>
      <c r="H793" s="582">
        <v>251781.44</v>
      </c>
      <c r="I793" s="512">
        <v>251781.44</v>
      </c>
      <c r="J793" s="512">
        <v>251781.44</v>
      </c>
      <c r="K793" s="488">
        <v>251781.44</v>
      </c>
      <c r="L793" s="488">
        <v>251781.44</v>
      </c>
      <c r="M793" s="488">
        <v>251781.44</v>
      </c>
      <c r="N793" s="488">
        <v>251781.44</v>
      </c>
      <c r="O793" s="488">
        <v>251781.44</v>
      </c>
      <c r="P793" s="574">
        <f t="shared" si="242"/>
        <v>254922.35041666662</v>
      </c>
      <c r="Q793" s="505">
        <v>4</v>
      </c>
      <c r="R793" s="505"/>
      <c r="S793" s="559">
        <v>18</v>
      </c>
      <c r="T793" s="565"/>
      <c r="U793" s="566"/>
      <c r="V793" s="566"/>
      <c r="W793" s="566">
        <f t="shared" si="257"/>
        <v>254922.35041666662</v>
      </c>
      <c r="X793" s="566">
        <f>W793</f>
        <v>254922.35041666662</v>
      </c>
      <c r="Y793" s="566"/>
      <c r="Z793" s="583"/>
      <c r="AA793" s="515"/>
      <c r="AB793" s="515"/>
    </row>
    <row r="794" spans="1:28" s="16" customFormat="1" ht="12" customHeight="1">
      <c r="A794" s="584">
        <v>23002072</v>
      </c>
      <c r="B794" s="485" t="s">
        <v>1541</v>
      </c>
      <c r="C794" s="582">
        <v>1804646.16</v>
      </c>
      <c r="D794" s="582">
        <v>1804646.16</v>
      </c>
      <c r="E794" s="582">
        <v>1804646.16</v>
      </c>
      <c r="F794" s="582">
        <v>18711.25</v>
      </c>
      <c r="G794" s="582">
        <v>18711.25</v>
      </c>
      <c r="H794" s="582">
        <v>18711.25</v>
      </c>
      <c r="I794" s="512">
        <v>18711.25</v>
      </c>
      <c r="J794" s="512">
        <v>18711.25</v>
      </c>
      <c r="K794" s="488">
        <v>18711.25</v>
      </c>
      <c r="L794" s="488">
        <v>18711.25</v>
      </c>
      <c r="M794" s="488">
        <v>18711.25</v>
      </c>
      <c r="N794" s="488">
        <v>18711.25</v>
      </c>
      <c r="O794" s="488">
        <v>18711.25</v>
      </c>
      <c r="P794" s="574">
        <f t="shared" si="242"/>
        <v>390781.02291666664</v>
      </c>
      <c r="Q794" s="505" t="s">
        <v>158</v>
      </c>
      <c r="R794" s="505">
        <v>1</v>
      </c>
      <c r="S794" s="559">
        <v>34</v>
      </c>
      <c r="T794" s="565"/>
      <c r="U794" s="566"/>
      <c r="V794" s="566"/>
      <c r="W794" s="566">
        <f t="shared" si="257"/>
        <v>390781.02291666664</v>
      </c>
      <c r="X794" s="566"/>
      <c r="Y794" s="566">
        <f>W794</f>
        <v>390781.02291666664</v>
      </c>
      <c r="Z794" s="583"/>
      <c r="AA794" s="515"/>
      <c r="AB794" s="515"/>
    </row>
    <row r="795" spans="1:28" s="16" customFormat="1" ht="12" customHeight="1">
      <c r="A795" s="584">
        <v>23002091</v>
      </c>
      <c r="B795" s="485" t="s">
        <v>279</v>
      </c>
      <c r="C795" s="582">
        <v>-381105.81</v>
      </c>
      <c r="D795" s="582">
        <v>-381105.81</v>
      </c>
      <c r="E795" s="582">
        <v>-381105.81</v>
      </c>
      <c r="F795" s="582">
        <v>-334079.44</v>
      </c>
      <c r="G795" s="582">
        <v>-334079.44</v>
      </c>
      <c r="H795" s="582">
        <v>-334079.44</v>
      </c>
      <c r="I795" s="512">
        <v>-334079.44</v>
      </c>
      <c r="J795" s="512">
        <v>-334079.44</v>
      </c>
      <c r="K795" s="488">
        <v>-334079.44</v>
      </c>
      <c r="L795" s="488">
        <v>-334079.44</v>
      </c>
      <c r="M795" s="488">
        <v>-334079.44</v>
      </c>
      <c r="N795" s="488">
        <v>-334079.44</v>
      </c>
      <c r="O795" s="488">
        <v>-334079.44</v>
      </c>
      <c r="P795" s="574">
        <f t="shared" si="242"/>
        <v>-343876.60041666665</v>
      </c>
      <c r="Q795" s="505">
        <v>4</v>
      </c>
      <c r="R795" s="505"/>
      <c r="S795" s="559">
        <v>18</v>
      </c>
      <c r="T795" s="565"/>
      <c r="U795" s="566"/>
      <c r="V795" s="566"/>
      <c r="W795" s="566">
        <f t="shared" si="257"/>
        <v>-343876.60041666665</v>
      </c>
      <c r="X795" s="566">
        <f>W795</f>
        <v>-343876.60041666665</v>
      </c>
      <c r="Y795" s="566"/>
      <c r="Z795" s="583"/>
      <c r="AA795" s="515"/>
      <c r="AB795" s="515"/>
    </row>
    <row r="796" spans="1:28" s="16" customFormat="1" ht="12" customHeight="1">
      <c r="A796" s="584">
        <v>23002092</v>
      </c>
      <c r="B796" s="485" t="s">
        <v>280</v>
      </c>
      <c r="C796" s="582">
        <v>-1804646.16</v>
      </c>
      <c r="D796" s="582">
        <v>-1804646.16</v>
      </c>
      <c r="E796" s="582">
        <v>-1804646.16</v>
      </c>
      <c r="F796" s="582">
        <v>-18711.25</v>
      </c>
      <c r="G796" s="582">
        <v>-18711.25</v>
      </c>
      <c r="H796" s="582">
        <v>-18711.25</v>
      </c>
      <c r="I796" s="512">
        <v>-18711.25</v>
      </c>
      <c r="J796" s="512">
        <v>-18711.25</v>
      </c>
      <c r="K796" s="488">
        <v>-18711.25</v>
      </c>
      <c r="L796" s="488">
        <v>-18711.25</v>
      </c>
      <c r="M796" s="488">
        <v>-18711.25</v>
      </c>
      <c r="N796" s="488">
        <v>-18711.25</v>
      </c>
      <c r="O796" s="488">
        <v>-18711.25</v>
      </c>
      <c r="P796" s="574">
        <f t="shared" si="242"/>
        <v>-390781.02291666664</v>
      </c>
      <c r="Q796" s="505"/>
      <c r="R796" s="505">
        <v>1</v>
      </c>
      <c r="S796" s="511" t="s">
        <v>963</v>
      </c>
      <c r="T796" s="565"/>
      <c r="U796" s="566"/>
      <c r="V796" s="566"/>
      <c r="W796" s="566">
        <f t="shared" si="257"/>
        <v>-390781.02291666664</v>
      </c>
      <c r="X796" s="566"/>
      <c r="Y796" s="566">
        <f>W796</f>
        <v>-390781.02291666664</v>
      </c>
      <c r="Z796" s="583"/>
      <c r="AA796" s="515"/>
      <c r="AB796" s="515"/>
    </row>
    <row r="797" spans="1:28" s="16" customFormat="1" ht="12" customHeight="1">
      <c r="A797" s="584">
        <v>23108323</v>
      </c>
      <c r="B797" s="485" t="s">
        <v>54</v>
      </c>
      <c r="C797" s="582">
        <v>-39000000</v>
      </c>
      <c r="D797" s="582">
        <v>-35000000</v>
      </c>
      <c r="E797" s="582">
        <v>-37000000</v>
      </c>
      <c r="F797" s="582">
        <v>-67000000</v>
      </c>
      <c r="G797" s="582">
        <v>-45000000</v>
      </c>
      <c r="H797" s="582">
        <v>0</v>
      </c>
      <c r="I797" s="512">
        <v>0</v>
      </c>
      <c r="J797" s="512">
        <v>0</v>
      </c>
      <c r="K797" s="488">
        <v>0</v>
      </c>
      <c r="L797" s="488">
        <v>-17000000</v>
      </c>
      <c r="M797" s="488">
        <v>-17000000</v>
      </c>
      <c r="N797" s="488">
        <v>-28000000</v>
      </c>
      <c r="O797" s="488">
        <v>-54000000</v>
      </c>
      <c r="P797" s="574">
        <f t="shared" ref="P797:P822" si="258">(C797+O797+SUM(D797:N797)*2)/24</f>
        <v>-24375000</v>
      </c>
      <c r="Q797" s="490"/>
      <c r="R797" s="490"/>
      <c r="S797" s="496">
        <v>9</v>
      </c>
      <c r="T797" s="565"/>
      <c r="U797" s="566"/>
      <c r="V797" s="566">
        <f>P797</f>
        <v>-24375000</v>
      </c>
      <c r="W797" s="566"/>
      <c r="X797" s="566"/>
      <c r="Y797" s="566"/>
      <c r="Z797" s="583"/>
      <c r="AA797" s="515"/>
      <c r="AB797" s="515"/>
    </row>
    <row r="798" spans="1:28" s="16" customFormat="1" ht="12" customHeight="1">
      <c r="A798" s="584">
        <v>23108363</v>
      </c>
      <c r="B798" s="485" t="s">
        <v>635</v>
      </c>
      <c r="C798" s="582">
        <v>0</v>
      </c>
      <c r="D798" s="582">
        <v>0</v>
      </c>
      <c r="E798" s="582">
        <v>-30000000</v>
      </c>
      <c r="F798" s="582">
        <v>-31000000</v>
      </c>
      <c r="G798" s="582">
        <v>-20000000</v>
      </c>
      <c r="H798" s="582">
        <v>0</v>
      </c>
      <c r="I798" s="512">
        <v>0</v>
      </c>
      <c r="J798" s="512">
        <v>0</v>
      </c>
      <c r="K798" s="488">
        <v>0</v>
      </c>
      <c r="L798" s="488">
        <v>0</v>
      </c>
      <c r="M798" s="488">
        <v>0</v>
      </c>
      <c r="N798" s="488">
        <v>-10000000</v>
      </c>
      <c r="O798" s="488">
        <v>-52000000</v>
      </c>
      <c r="P798" s="574">
        <f t="shared" si="258"/>
        <v>-9750000</v>
      </c>
      <c r="Q798" s="490"/>
      <c r="R798" s="490"/>
      <c r="S798" s="496">
        <v>9</v>
      </c>
      <c r="T798" s="565"/>
      <c r="U798" s="566"/>
      <c r="V798" s="566">
        <f t="shared" ref="V798:V799" si="259">P798</f>
        <v>-9750000</v>
      </c>
      <c r="W798" s="566"/>
      <c r="X798" s="566"/>
      <c r="Y798" s="566"/>
      <c r="Z798" s="583"/>
      <c r="AA798" s="515"/>
      <c r="AB798" s="515"/>
    </row>
    <row r="799" spans="1:28" s="16" customFormat="1" ht="12" customHeight="1">
      <c r="A799" s="584">
        <v>23108383</v>
      </c>
      <c r="B799" s="485" t="s">
        <v>509</v>
      </c>
      <c r="C799" s="582">
        <v>-40500000</v>
      </c>
      <c r="D799" s="582">
        <v>-42000000</v>
      </c>
      <c r="E799" s="582">
        <v>-43000000</v>
      </c>
      <c r="F799" s="582">
        <v>-61004000</v>
      </c>
      <c r="G799" s="582">
        <v>-28000000</v>
      </c>
      <c r="H799" s="582">
        <v>0</v>
      </c>
      <c r="I799" s="512">
        <v>0</v>
      </c>
      <c r="J799" s="512">
        <v>0</v>
      </c>
      <c r="K799" s="488">
        <v>0</v>
      </c>
      <c r="L799" s="488">
        <v>-19000000</v>
      </c>
      <c r="M799" s="488">
        <v>-16000000</v>
      </c>
      <c r="N799" s="488">
        <v>-28000000</v>
      </c>
      <c r="O799" s="488">
        <v>-66000000</v>
      </c>
      <c r="P799" s="574">
        <f t="shared" si="258"/>
        <v>-24187833.333333332</v>
      </c>
      <c r="Q799" s="490"/>
      <c r="R799" s="490"/>
      <c r="S799" s="496">
        <v>9</v>
      </c>
      <c r="T799" s="565"/>
      <c r="U799" s="566"/>
      <c r="V799" s="566">
        <f t="shared" si="259"/>
        <v>-24187833.333333332</v>
      </c>
      <c r="W799" s="566"/>
      <c r="X799" s="566"/>
      <c r="Y799" s="566"/>
      <c r="Z799" s="583"/>
      <c r="AA799" s="515"/>
      <c r="AB799" s="515"/>
    </row>
    <row r="800" spans="1:28" s="16" customFormat="1" ht="12" customHeight="1">
      <c r="A800" s="584">
        <v>23200011</v>
      </c>
      <c r="B800" s="485" t="s">
        <v>957</v>
      </c>
      <c r="C800" s="582">
        <v>-7914794.1299999999</v>
      </c>
      <c r="D800" s="582">
        <v>-5620095.2800000003</v>
      </c>
      <c r="E800" s="582">
        <v>-6914029.0599999996</v>
      </c>
      <c r="F800" s="582">
        <v>-8339124.7599999998</v>
      </c>
      <c r="G800" s="582">
        <v>-5749772.5599999996</v>
      </c>
      <c r="H800" s="582">
        <v>-6527712.5999999996</v>
      </c>
      <c r="I800" s="512">
        <v>-7165673.2800000003</v>
      </c>
      <c r="J800" s="512">
        <v>-3424310.68</v>
      </c>
      <c r="K800" s="488">
        <v>-4020704.44</v>
      </c>
      <c r="L800" s="488">
        <v>-8772736.7300000004</v>
      </c>
      <c r="M800" s="488">
        <v>-9241264.8699999992</v>
      </c>
      <c r="N800" s="488">
        <v>-8488892.3000000007</v>
      </c>
      <c r="O800" s="488">
        <v>-9184984.0899999999</v>
      </c>
      <c r="P800" s="574">
        <f t="shared" si="258"/>
        <v>-6901183.8058333332</v>
      </c>
      <c r="Q800" s="490"/>
      <c r="R800" s="490"/>
      <c r="S800" s="496"/>
      <c r="T800" s="565"/>
      <c r="U800" s="566">
        <f>P800</f>
        <v>-6901183.8058333332</v>
      </c>
      <c r="V800" s="566"/>
      <c r="W800" s="566"/>
      <c r="X800" s="566"/>
      <c r="Y800" s="566"/>
      <c r="Z800" s="583"/>
      <c r="AA800" s="515"/>
      <c r="AB800" s="515"/>
    </row>
    <row r="801" spans="1:28" s="16" customFormat="1" ht="12" customHeight="1">
      <c r="A801" s="584">
        <v>23200031</v>
      </c>
      <c r="B801" s="485" t="s">
        <v>198</v>
      </c>
      <c r="C801" s="582">
        <v>-29625544.02</v>
      </c>
      <c r="D801" s="582">
        <v>-26663292.129999999</v>
      </c>
      <c r="E801" s="582">
        <v>-20640090.16</v>
      </c>
      <c r="F801" s="582">
        <v>-25060118.140000001</v>
      </c>
      <c r="G801" s="582">
        <v>-23107317.079999998</v>
      </c>
      <c r="H801" s="582">
        <v>-20644391</v>
      </c>
      <c r="I801" s="512">
        <v>-16782958.489999998</v>
      </c>
      <c r="J801" s="512">
        <v>-14637607.84</v>
      </c>
      <c r="K801" s="488">
        <v>-17777864</v>
      </c>
      <c r="L801" s="488">
        <v>-22775477.739999998</v>
      </c>
      <c r="M801" s="488">
        <v>-24155839.609999999</v>
      </c>
      <c r="N801" s="488">
        <v>-25164975.420000002</v>
      </c>
      <c r="O801" s="488">
        <v>-25623557.07</v>
      </c>
      <c r="P801" s="574">
        <f t="shared" si="258"/>
        <v>-22086206.846250001</v>
      </c>
      <c r="Q801" s="490"/>
      <c r="R801" s="490"/>
      <c r="S801" s="496"/>
      <c r="T801" s="565"/>
      <c r="U801" s="566">
        <f t="shared" ref="U801:U808" si="260">P801</f>
        <v>-22086206.846250001</v>
      </c>
      <c r="V801" s="566"/>
      <c r="W801" s="566"/>
      <c r="X801" s="566"/>
      <c r="Y801" s="566"/>
      <c r="Z801" s="583"/>
      <c r="AA801" s="515"/>
      <c r="AB801" s="515"/>
    </row>
    <row r="802" spans="1:28" s="16" customFormat="1" ht="12" customHeight="1">
      <c r="A802" s="584">
        <v>23200033</v>
      </c>
      <c r="B802" s="485" t="s">
        <v>1294</v>
      </c>
      <c r="C802" s="582">
        <v>-615933.84</v>
      </c>
      <c r="D802" s="582">
        <v>-660828.22</v>
      </c>
      <c r="E802" s="582">
        <v>-634430.38</v>
      </c>
      <c r="F802" s="582">
        <v>-988819</v>
      </c>
      <c r="G802" s="582">
        <v>-317849.65999999997</v>
      </c>
      <c r="H802" s="582">
        <v>-275062.5</v>
      </c>
      <c r="I802" s="512">
        <v>-290062.5</v>
      </c>
      <c r="J802" s="512">
        <v>-409746.27</v>
      </c>
      <c r="K802" s="488">
        <v>-175062.5</v>
      </c>
      <c r="L802" s="488">
        <v>-175062.5</v>
      </c>
      <c r="M802" s="488">
        <v>-277853.21000000002</v>
      </c>
      <c r="N802" s="488">
        <v>-175062.5</v>
      </c>
      <c r="O802" s="488">
        <v>-175062.5</v>
      </c>
      <c r="P802" s="574">
        <f t="shared" si="258"/>
        <v>-397944.78416666668</v>
      </c>
      <c r="Q802" s="490"/>
      <c r="R802" s="490"/>
      <c r="S802" s="496"/>
      <c r="T802" s="565"/>
      <c r="U802" s="566">
        <f t="shared" si="260"/>
        <v>-397944.78416666668</v>
      </c>
      <c r="V802" s="566"/>
      <c r="W802" s="566"/>
      <c r="X802" s="566"/>
      <c r="Y802" s="566"/>
      <c r="Z802" s="583"/>
      <c r="AA802" s="515"/>
      <c r="AB802" s="515"/>
    </row>
    <row r="803" spans="1:28" s="16" customFormat="1" ht="12" customHeight="1">
      <c r="A803" s="584">
        <v>23200041</v>
      </c>
      <c r="B803" s="485" t="s">
        <v>406</v>
      </c>
      <c r="C803" s="582">
        <v>-8698973</v>
      </c>
      <c r="D803" s="582">
        <v>-9740982</v>
      </c>
      <c r="E803" s="582">
        <v>-8442341</v>
      </c>
      <c r="F803" s="582">
        <v>-8319532</v>
      </c>
      <c r="G803" s="582">
        <v>-8903429</v>
      </c>
      <c r="H803" s="582">
        <v>-8997315</v>
      </c>
      <c r="I803" s="512">
        <v>-8974112</v>
      </c>
      <c r="J803" s="512">
        <v>-9211987</v>
      </c>
      <c r="K803" s="488">
        <v>-9218953</v>
      </c>
      <c r="L803" s="488">
        <v>-8903164</v>
      </c>
      <c r="M803" s="488">
        <v>-8985468</v>
      </c>
      <c r="N803" s="488">
        <v>-9061783</v>
      </c>
      <c r="O803" s="488">
        <v>-8990499</v>
      </c>
      <c r="P803" s="574">
        <f t="shared" si="258"/>
        <v>-8966983.5</v>
      </c>
      <c r="Q803" s="490"/>
      <c r="R803" s="489"/>
      <c r="S803" s="511"/>
      <c r="T803" s="565"/>
      <c r="U803" s="566">
        <f t="shared" si="260"/>
        <v>-8966983.5</v>
      </c>
      <c r="V803" s="566"/>
      <c r="W803" s="566"/>
      <c r="X803" s="566"/>
      <c r="Y803" s="566"/>
      <c r="Z803" s="583"/>
      <c r="AA803" s="515"/>
      <c r="AB803" s="515"/>
    </row>
    <row r="804" spans="1:28" s="16" customFormat="1" ht="12" customHeight="1">
      <c r="A804" s="584">
        <v>23200051</v>
      </c>
      <c r="B804" s="485" t="s">
        <v>407</v>
      </c>
      <c r="C804" s="582">
        <v>-6924629.1600000001</v>
      </c>
      <c r="D804" s="582">
        <v>-7044053.9100000001</v>
      </c>
      <c r="E804" s="582">
        <v>-7409645.9000000004</v>
      </c>
      <c r="F804" s="582">
        <v>-11313744.26</v>
      </c>
      <c r="G804" s="582">
        <v>-11351518.609999999</v>
      </c>
      <c r="H804" s="582">
        <v>-10656118.25</v>
      </c>
      <c r="I804" s="512">
        <v>-11022462.109999999</v>
      </c>
      <c r="J804" s="512">
        <v>-11067498.119999999</v>
      </c>
      <c r="K804" s="488">
        <v>-11289426.32</v>
      </c>
      <c r="L804" s="488">
        <v>-10904831.32</v>
      </c>
      <c r="M804" s="488">
        <v>-11416298.220000001</v>
      </c>
      <c r="N804" s="488">
        <v>-11094848.609999999</v>
      </c>
      <c r="O804" s="488">
        <v>-10706757.33</v>
      </c>
      <c r="P804" s="574">
        <f t="shared" si="258"/>
        <v>-10282178.239583332</v>
      </c>
      <c r="Q804" s="490"/>
      <c r="R804" s="489"/>
      <c r="S804" s="511"/>
      <c r="T804" s="565"/>
      <c r="U804" s="566">
        <f t="shared" si="260"/>
        <v>-10282178.239583332</v>
      </c>
      <c r="V804" s="566"/>
      <c r="W804" s="566"/>
      <c r="X804" s="566"/>
      <c r="Y804" s="566"/>
      <c r="Z804" s="583"/>
      <c r="AA804" s="515"/>
      <c r="AB804" s="515"/>
    </row>
    <row r="805" spans="1:28" s="16" customFormat="1" ht="12" customHeight="1">
      <c r="A805" s="584">
        <v>23200061</v>
      </c>
      <c r="B805" s="485" t="s">
        <v>169</v>
      </c>
      <c r="C805" s="582">
        <v>-15775185.039999999</v>
      </c>
      <c r="D805" s="582">
        <v>-10890603.939999999</v>
      </c>
      <c r="E805" s="582">
        <v>-12395087.18</v>
      </c>
      <c r="F805" s="582">
        <v>-15957547.33</v>
      </c>
      <c r="G805" s="582">
        <v>-19624604.390000001</v>
      </c>
      <c r="H805" s="582">
        <v>-13949463.609999999</v>
      </c>
      <c r="I805" s="512">
        <v>-17283436.09</v>
      </c>
      <c r="J805" s="512">
        <v>-11023173.029999999</v>
      </c>
      <c r="K805" s="488">
        <v>-9014408.1400000006</v>
      </c>
      <c r="L805" s="488">
        <v>-8422777.9199999999</v>
      </c>
      <c r="M805" s="488">
        <v>-8616670.9700000007</v>
      </c>
      <c r="N805" s="488">
        <v>-12665076.310000001</v>
      </c>
      <c r="O805" s="488">
        <v>-11542164.65</v>
      </c>
      <c r="P805" s="574">
        <f t="shared" si="258"/>
        <v>-12791793.64625</v>
      </c>
      <c r="Q805" s="490"/>
      <c r="R805" s="489"/>
      <c r="S805" s="511"/>
      <c r="T805" s="565"/>
      <c r="U805" s="566">
        <f t="shared" si="260"/>
        <v>-12791793.64625</v>
      </c>
      <c r="V805" s="566"/>
      <c r="W805" s="566"/>
      <c r="X805" s="566"/>
      <c r="Y805" s="566"/>
      <c r="Z805" s="583"/>
      <c r="AA805" s="515"/>
      <c r="AB805" s="515"/>
    </row>
    <row r="806" spans="1:28" s="16" customFormat="1" ht="12" customHeight="1">
      <c r="A806" s="584">
        <v>23200063</v>
      </c>
      <c r="B806" s="485" t="s">
        <v>1295</v>
      </c>
      <c r="C806" s="582">
        <v>-2986601.86</v>
      </c>
      <c r="D806" s="582">
        <v>0</v>
      </c>
      <c r="E806" s="582">
        <v>-490.66</v>
      </c>
      <c r="F806" s="582">
        <v>0</v>
      </c>
      <c r="G806" s="582">
        <v>0</v>
      </c>
      <c r="H806" s="582">
        <v>-2837916.34</v>
      </c>
      <c r="I806" s="512">
        <v>-3014780.23</v>
      </c>
      <c r="J806" s="512">
        <v>0</v>
      </c>
      <c r="K806" s="488">
        <v>0</v>
      </c>
      <c r="L806" s="488">
        <v>0</v>
      </c>
      <c r="M806" s="488">
        <v>0</v>
      </c>
      <c r="N806" s="488">
        <v>-2885135.74</v>
      </c>
      <c r="O806" s="488">
        <v>-131961</v>
      </c>
      <c r="P806" s="574">
        <f t="shared" si="258"/>
        <v>-858133.70000000007</v>
      </c>
      <c r="Q806" s="490"/>
      <c r="R806" s="490"/>
      <c r="S806" s="496"/>
      <c r="T806" s="565"/>
      <c r="U806" s="566">
        <f t="shared" si="260"/>
        <v>-858133.70000000007</v>
      </c>
      <c r="V806" s="566"/>
      <c r="W806" s="566"/>
      <c r="X806" s="566"/>
      <c r="Y806" s="566"/>
      <c r="Z806" s="583"/>
      <c r="AA806" s="515"/>
      <c r="AB806" s="515"/>
    </row>
    <row r="807" spans="1:28" s="16" customFormat="1" ht="12" customHeight="1">
      <c r="A807" s="584">
        <v>23200071</v>
      </c>
      <c r="B807" s="485" t="s">
        <v>1019</v>
      </c>
      <c r="C807" s="582">
        <v>-594071.09</v>
      </c>
      <c r="D807" s="582">
        <v>-566976.47</v>
      </c>
      <c r="E807" s="582">
        <v>-1774725.69</v>
      </c>
      <c r="F807" s="582">
        <v>-2193211</v>
      </c>
      <c r="G807" s="582">
        <v>-2082245.87</v>
      </c>
      <c r="H807" s="582">
        <v>-2671983.27</v>
      </c>
      <c r="I807" s="512">
        <v>-2698491.22</v>
      </c>
      <c r="J807" s="512">
        <v>-2929155.65</v>
      </c>
      <c r="K807" s="488">
        <v>-2841595.92</v>
      </c>
      <c r="L807" s="488">
        <v>-2257142.4900000002</v>
      </c>
      <c r="M807" s="488">
        <v>-1632602.62</v>
      </c>
      <c r="N807" s="488">
        <v>-1314311.3400000001</v>
      </c>
      <c r="O807" s="488">
        <v>-1133636.53</v>
      </c>
      <c r="P807" s="574">
        <f t="shared" si="258"/>
        <v>-1985524.6125000005</v>
      </c>
      <c r="Q807" s="490"/>
      <c r="R807" s="489"/>
      <c r="S807" s="511"/>
      <c r="T807" s="565"/>
      <c r="U807" s="566">
        <f t="shared" si="260"/>
        <v>-1985524.6125000005</v>
      </c>
      <c r="V807" s="566"/>
      <c r="W807" s="566"/>
      <c r="X807" s="566"/>
      <c r="Y807" s="566"/>
      <c r="Z807" s="583"/>
      <c r="AA807" s="515"/>
      <c r="AB807" s="515"/>
    </row>
    <row r="808" spans="1:28" s="16" customFormat="1" ht="12" customHeight="1">
      <c r="A808" s="584">
        <v>23200081</v>
      </c>
      <c r="B808" s="485" t="s">
        <v>1020</v>
      </c>
      <c r="C808" s="582">
        <v>-3609433.12</v>
      </c>
      <c r="D808" s="582">
        <v>-3671335.32</v>
      </c>
      <c r="E808" s="582">
        <v>-4345901.05</v>
      </c>
      <c r="F808" s="582">
        <v>-4805719.95</v>
      </c>
      <c r="G808" s="582">
        <v>-4519782.45</v>
      </c>
      <c r="H808" s="582">
        <v>-4467394.74</v>
      </c>
      <c r="I808" s="512">
        <v>-4383578.47</v>
      </c>
      <c r="J808" s="512">
        <v>-3935846.78</v>
      </c>
      <c r="K808" s="488">
        <v>-3901450.25</v>
      </c>
      <c r="L808" s="488">
        <v>-3818760.19</v>
      </c>
      <c r="M808" s="488">
        <v>-4207049.38</v>
      </c>
      <c r="N808" s="488">
        <v>-4503863.4800000004</v>
      </c>
      <c r="O808" s="488">
        <v>-3108482.88</v>
      </c>
      <c r="P808" s="574">
        <f t="shared" si="258"/>
        <v>-4159970.0050000004</v>
      </c>
      <c r="Q808" s="490"/>
      <c r="R808" s="489"/>
      <c r="S808" s="511"/>
      <c r="T808" s="565"/>
      <c r="U808" s="566">
        <f t="shared" si="260"/>
        <v>-4159970.0050000004</v>
      </c>
      <c r="V808" s="566"/>
      <c r="W808" s="566"/>
      <c r="X808" s="566"/>
      <c r="Y808" s="566"/>
      <c r="Z808" s="583"/>
      <c r="AA808" s="515"/>
      <c r="AB808" s="515"/>
    </row>
    <row r="809" spans="1:28" s="16" customFormat="1" ht="12" customHeight="1">
      <c r="A809" s="584">
        <v>23200101</v>
      </c>
      <c r="B809" s="485" t="s">
        <v>403</v>
      </c>
      <c r="C809" s="582">
        <v>-1.92</v>
      </c>
      <c r="D809" s="582">
        <v>-694808</v>
      </c>
      <c r="E809" s="582">
        <v>-330930.21000000002</v>
      </c>
      <c r="F809" s="582">
        <v>-487703.02</v>
      </c>
      <c r="G809" s="582">
        <v>-298043.86</v>
      </c>
      <c r="H809" s="582">
        <v>-98960.24</v>
      </c>
      <c r="I809" s="512">
        <v>-568927.19999999995</v>
      </c>
      <c r="J809" s="512">
        <v>-1160970.23</v>
      </c>
      <c r="K809" s="488">
        <v>-508512.28</v>
      </c>
      <c r="L809" s="488">
        <v>0.88</v>
      </c>
      <c r="M809" s="488">
        <v>-146218</v>
      </c>
      <c r="N809" s="488">
        <v>-546498</v>
      </c>
      <c r="O809" s="488">
        <v>-99192</v>
      </c>
      <c r="P809" s="574">
        <f t="shared" si="258"/>
        <v>-407597.26</v>
      </c>
      <c r="Q809" s="490"/>
      <c r="R809" s="490"/>
      <c r="S809" s="496"/>
      <c r="T809" s="565"/>
      <c r="U809" s="566">
        <f t="shared" ref="U809:U811" si="261">P809</f>
        <v>-407597.26</v>
      </c>
      <c r="V809" s="566"/>
      <c r="W809" s="566"/>
      <c r="X809" s="566"/>
      <c r="Y809" s="566"/>
      <c r="Z809" s="583"/>
      <c r="AA809" s="515"/>
      <c r="AB809" s="515"/>
    </row>
    <row r="810" spans="1:28" s="16" customFormat="1" ht="12" customHeight="1">
      <c r="A810" s="584">
        <v>23200103</v>
      </c>
      <c r="B810" s="485" t="s">
        <v>50</v>
      </c>
      <c r="C810" s="582">
        <v>-64137.51</v>
      </c>
      <c r="D810" s="582">
        <v>-67897.990000000005</v>
      </c>
      <c r="E810" s="582">
        <v>-75545.399999999994</v>
      </c>
      <c r="F810" s="582">
        <v>-98238.98</v>
      </c>
      <c r="G810" s="582">
        <v>-61237.04</v>
      </c>
      <c r="H810" s="582">
        <v>-59846.28</v>
      </c>
      <c r="I810" s="512">
        <v>-60638.26</v>
      </c>
      <c r="J810" s="512">
        <v>-45545.08</v>
      </c>
      <c r="K810" s="488">
        <v>-54748.59</v>
      </c>
      <c r="L810" s="488">
        <v>-54463.74</v>
      </c>
      <c r="M810" s="488">
        <v>-53125.96</v>
      </c>
      <c r="N810" s="488">
        <v>-57751.51</v>
      </c>
      <c r="O810" s="488">
        <v>-62676.92</v>
      </c>
      <c r="P810" s="574">
        <f t="shared" si="258"/>
        <v>-62703.837083333325</v>
      </c>
      <c r="Q810" s="490"/>
      <c r="R810" s="490"/>
      <c r="S810" s="496"/>
      <c r="T810" s="565"/>
      <c r="U810" s="566">
        <f t="shared" si="261"/>
        <v>-62703.837083333325</v>
      </c>
      <c r="V810" s="566"/>
      <c r="W810" s="566"/>
      <c r="X810" s="566"/>
      <c r="Y810" s="566"/>
      <c r="Z810" s="583"/>
      <c r="AA810" s="515"/>
      <c r="AB810" s="515"/>
    </row>
    <row r="811" spans="1:28" s="16" customFormat="1" ht="12" customHeight="1">
      <c r="A811" s="584">
        <v>23200111</v>
      </c>
      <c r="B811" s="485" t="s">
        <v>1021</v>
      </c>
      <c r="C811" s="582">
        <v>-288762.51</v>
      </c>
      <c r="D811" s="582">
        <v>-275546.38</v>
      </c>
      <c r="E811" s="582">
        <v>-476252.47</v>
      </c>
      <c r="F811" s="582">
        <v>-473439.49</v>
      </c>
      <c r="G811" s="582">
        <v>-466020.15</v>
      </c>
      <c r="H811" s="582">
        <v>-281328.40000000002</v>
      </c>
      <c r="I811" s="512">
        <v>-230747.31</v>
      </c>
      <c r="J811" s="512">
        <v>-242511</v>
      </c>
      <c r="K811" s="488">
        <v>-233984.9</v>
      </c>
      <c r="L811" s="488">
        <v>-134828.13</v>
      </c>
      <c r="M811" s="488">
        <v>-337734.73</v>
      </c>
      <c r="N811" s="488">
        <v>-297791.26</v>
      </c>
      <c r="O811" s="488">
        <v>-671270.15</v>
      </c>
      <c r="P811" s="574">
        <f t="shared" si="258"/>
        <v>-327516.71249999997</v>
      </c>
      <c r="Q811" s="490"/>
      <c r="R811" s="489"/>
      <c r="S811" s="511"/>
      <c r="T811" s="565"/>
      <c r="U811" s="566">
        <f t="shared" si="261"/>
        <v>-327516.71249999997</v>
      </c>
      <c r="V811" s="566"/>
      <c r="W811" s="566"/>
      <c r="X811" s="566"/>
      <c r="Y811" s="566"/>
      <c r="Z811" s="583"/>
      <c r="AA811" s="515"/>
      <c r="AB811" s="515"/>
    </row>
    <row r="812" spans="1:28" s="16" customFormat="1" ht="12" customHeight="1">
      <c r="A812" s="584">
        <v>23200121</v>
      </c>
      <c r="B812" s="485" t="s">
        <v>890</v>
      </c>
      <c r="C812" s="582">
        <v>-225742.34</v>
      </c>
      <c r="D812" s="582">
        <v>-344939.24</v>
      </c>
      <c r="E812" s="582">
        <v>-251317.35</v>
      </c>
      <c r="F812" s="582">
        <v>-283486.94</v>
      </c>
      <c r="G812" s="582">
        <v>-495944</v>
      </c>
      <c r="H812" s="582">
        <v>-246239.97</v>
      </c>
      <c r="I812" s="512">
        <v>-59161.05</v>
      </c>
      <c r="J812" s="512">
        <v>-115350.52</v>
      </c>
      <c r="K812" s="488">
        <v>-216795.38</v>
      </c>
      <c r="L812" s="488">
        <v>-115350.52</v>
      </c>
      <c r="M812" s="488">
        <v>-244849.02</v>
      </c>
      <c r="N812" s="488">
        <v>-59161.05</v>
      </c>
      <c r="O812" s="488">
        <v>-115350.52</v>
      </c>
      <c r="P812" s="574">
        <f t="shared" si="258"/>
        <v>-216928.45583333334</v>
      </c>
      <c r="Q812" s="490"/>
      <c r="R812" s="489"/>
      <c r="S812" s="511"/>
      <c r="T812" s="565"/>
      <c r="U812" s="566">
        <f t="shared" ref="U812" si="262">P812</f>
        <v>-216928.45583333334</v>
      </c>
      <c r="V812" s="566"/>
      <c r="W812" s="566"/>
      <c r="X812" s="566"/>
      <c r="Y812" s="566"/>
      <c r="Z812" s="583"/>
      <c r="AA812" s="515"/>
      <c r="AB812" s="515"/>
    </row>
    <row r="813" spans="1:28" s="16" customFormat="1" ht="12" customHeight="1">
      <c r="A813" s="584">
        <v>23200153</v>
      </c>
      <c r="B813" s="485" t="s">
        <v>921</v>
      </c>
      <c r="C813" s="582">
        <v>-8474.89</v>
      </c>
      <c r="D813" s="582">
        <v>0</v>
      </c>
      <c r="E813" s="582">
        <v>0</v>
      </c>
      <c r="F813" s="582">
        <v>-8.75</v>
      </c>
      <c r="G813" s="582">
        <v>0</v>
      </c>
      <c r="H813" s="582">
        <v>-11458.67</v>
      </c>
      <c r="I813" s="512">
        <v>-19859.490000000002</v>
      </c>
      <c r="J813" s="512">
        <v>0</v>
      </c>
      <c r="K813" s="488">
        <v>0</v>
      </c>
      <c r="L813" s="488">
        <v>0</v>
      </c>
      <c r="M813" s="488">
        <v>0</v>
      </c>
      <c r="N813" s="488">
        <v>0</v>
      </c>
      <c r="O813" s="488">
        <v>0</v>
      </c>
      <c r="P813" s="574">
        <f t="shared" si="258"/>
        <v>-2963.6962500000004</v>
      </c>
      <c r="Q813" s="507"/>
      <c r="R813" s="507"/>
      <c r="S813" s="556"/>
      <c r="T813" s="565"/>
      <c r="U813" s="566">
        <f t="shared" ref="U813" si="263">P813</f>
        <v>-2963.6962500000004</v>
      </c>
      <c r="V813" s="566"/>
      <c r="W813" s="566"/>
      <c r="X813" s="566"/>
      <c r="Y813" s="566"/>
      <c r="Z813" s="583"/>
      <c r="AA813" s="515"/>
      <c r="AB813" s="515"/>
    </row>
    <row r="814" spans="1:28" s="16" customFormat="1" ht="12" customHeight="1">
      <c r="A814" s="584">
        <v>23200221</v>
      </c>
      <c r="B814" s="485" t="s">
        <v>2067</v>
      </c>
      <c r="C814" s="582">
        <v>0.02</v>
      </c>
      <c r="D814" s="582">
        <v>-0.42</v>
      </c>
      <c r="E814" s="582">
        <v>-0.23</v>
      </c>
      <c r="F814" s="582">
        <v>60.48</v>
      </c>
      <c r="G814" s="582">
        <v>-2715</v>
      </c>
      <c r="H814" s="582">
        <v>-2714.32</v>
      </c>
      <c r="I814" s="512">
        <v>-0.01</v>
      </c>
      <c r="J814" s="512">
        <v>-0.02</v>
      </c>
      <c r="K814" s="488">
        <v>-51.51</v>
      </c>
      <c r="L814" s="488">
        <v>-47345.36</v>
      </c>
      <c r="M814" s="488">
        <v>-159070.59</v>
      </c>
      <c r="N814" s="488">
        <v>-110275.5</v>
      </c>
      <c r="O814" s="488">
        <v>-565.66</v>
      </c>
      <c r="P814" s="574">
        <f t="shared" si="258"/>
        <v>-26866.274999999998</v>
      </c>
      <c r="Q814" s="490"/>
      <c r="R814" s="490"/>
      <c r="S814" s="496"/>
      <c r="T814" s="565"/>
      <c r="U814" s="566">
        <f t="shared" ref="U814:U815" si="264">P814</f>
        <v>-26866.274999999998</v>
      </c>
      <c r="V814" s="566"/>
      <c r="W814" s="566"/>
      <c r="X814" s="566"/>
      <c r="Y814" s="566"/>
      <c r="Z814" s="583"/>
      <c r="AA814" s="515"/>
      <c r="AB814" s="515"/>
    </row>
    <row r="815" spans="1:28" s="16" customFormat="1" ht="12" customHeight="1">
      <c r="A815" s="584">
        <v>23200222</v>
      </c>
      <c r="B815" s="485" t="s">
        <v>120</v>
      </c>
      <c r="C815" s="582">
        <v>-9988690.0099999998</v>
      </c>
      <c r="D815" s="582">
        <v>-10232955.74</v>
      </c>
      <c r="E815" s="582">
        <v>-11173403.17</v>
      </c>
      <c r="F815" s="582">
        <v>-11782137.539999999</v>
      </c>
      <c r="G815" s="582">
        <v>-11409516.99</v>
      </c>
      <c r="H815" s="582">
        <v>-11146219.939999999</v>
      </c>
      <c r="I815" s="512">
        <v>-11712112.890000001</v>
      </c>
      <c r="J815" s="512">
        <v>-10221040.02</v>
      </c>
      <c r="K815" s="488">
        <v>-10407289.689999999</v>
      </c>
      <c r="L815" s="488">
        <v>-9744214.9399999995</v>
      </c>
      <c r="M815" s="488">
        <v>-10025852.41</v>
      </c>
      <c r="N815" s="488">
        <v>-10113080.26</v>
      </c>
      <c r="O815" s="488">
        <v>-9730433.2100000009</v>
      </c>
      <c r="P815" s="574">
        <f t="shared" si="258"/>
        <v>-10652282.1</v>
      </c>
      <c r="Q815" s="490"/>
      <c r="R815" s="490"/>
      <c r="S815" s="496"/>
      <c r="T815" s="565"/>
      <c r="U815" s="566">
        <f t="shared" si="264"/>
        <v>-10652282.1</v>
      </c>
      <c r="V815" s="566"/>
      <c r="W815" s="566"/>
      <c r="X815" s="566"/>
      <c r="Y815" s="566"/>
      <c r="Z815" s="583"/>
      <c r="AA815" s="515"/>
      <c r="AB815" s="515"/>
    </row>
    <row r="816" spans="1:28" s="16" customFormat="1" ht="12" customHeight="1">
      <c r="A816" s="584">
        <v>23200242</v>
      </c>
      <c r="B816" s="485" t="s">
        <v>922</v>
      </c>
      <c r="C816" s="582">
        <v>-25293586.690000001</v>
      </c>
      <c r="D816" s="582">
        <v>-21967354.059999999</v>
      </c>
      <c r="E816" s="582">
        <v>-27502073.190000001</v>
      </c>
      <c r="F816" s="582">
        <v>-30824173.23</v>
      </c>
      <c r="G816" s="582">
        <v>-30286861.899999999</v>
      </c>
      <c r="H816" s="582">
        <v>-20210092.559999999</v>
      </c>
      <c r="I816" s="512">
        <v>-16489378.220000001</v>
      </c>
      <c r="J816" s="512">
        <v>-12422405.83</v>
      </c>
      <c r="K816" s="488">
        <v>-12078907.09</v>
      </c>
      <c r="L816" s="488">
        <v>-12489777.65</v>
      </c>
      <c r="M816" s="488">
        <v>-18325381.370000001</v>
      </c>
      <c r="N816" s="488">
        <v>-19715862.010000002</v>
      </c>
      <c r="O816" s="488">
        <v>-22496760.48</v>
      </c>
      <c r="P816" s="574">
        <f t="shared" si="258"/>
        <v>-20517286.724583335</v>
      </c>
      <c r="Q816" s="490"/>
      <c r="R816" s="490"/>
      <c r="S816" s="496"/>
      <c r="T816" s="565"/>
      <c r="U816" s="566">
        <f t="shared" ref="U816" si="265">P816</f>
        <v>-20517286.724583335</v>
      </c>
      <c r="V816" s="566"/>
      <c r="W816" s="566"/>
      <c r="X816" s="566"/>
      <c r="Y816" s="566"/>
      <c r="Z816" s="583"/>
      <c r="AA816" s="515"/>
      <c r="AB816" s="515"/>
    </row>
    <row r="817" spans="1:28" s="16" customFormat="1" ht="12" customHeight="1">
      <c r="A817" s="584">
        <v>23200281</v>
      </c>
      <c r="B817" s="485" t="s">
        <v>248</v>
      </c>
      <c r="C817" s="582">
        <v>-254.59</v>
      </c>
      <c r="D817" s="582">
        <v>0</v>
      </c>
      <c r="E817" s="582">
        <v>-131.97</v>
      </c>
      <c r="F817" s="582">
        <v>0</v>
      </c>
      <c r="G817" s="582">
        <v>0</v>
      </c>
      <c r="H817" s="582">
        <v>-226</v>
      </c>
      <c r="I817" s="512">
        <v>-214.15</v>
      </c>
      <c r="J817" s="512">
        <v>0</v>
      </c>
      <c r="K817" s="488">
        <v>0</v>
      </c>
      <c r="L817" s="488">
        <v>0</v>
      </c>
      <c r="M817" s="488">
        <v>0</v>
      </c>
      <c r="N817" s="488">
        <v>0</v>
      </c>
      <c r="O817" s="488">
        <v>0</v>
      </c>
      <c r="P817" s="574">
        <f t="shared" si="258"/>
        <v>-58.28458333333333</v>
      </c>
      <c r="Q817" s="490"/>
      <c r="R817" s="490"/>
      <c r="S817" s="496"/>
      <c r="T817" s="565"/>
      <c r="U817" s="566">
        <f t="shared" ref="U817:U818" si="266">P817</f>
        <v>-58.28458333333333</v>
      </c>
      <c r="V817" s="566"/>
      <c r="W817" s="566"/>
      <c r="X817" s="566"/>
      <c r="Y817" s="566"/>
      <c r="Z817" s="583"/>
      <c r="AA817" s="515"/>
      <c r="AB817" s="515"/>
    </row>
    <row r="818" spans="1:28" s="16" customFormat="1" ht="12" customHeight="1">
      <c r="A818" s="584">
        <v>23200282</v>
      </c>
      <c r="B818" s="485" t="s">
        <v>527</v>
      </c>
      <c r="C818" s="582">
        <v>-4941.2700000000004</v>
      </c>
      <c r="D818" s="582">
        <v>0</v>
      </c>
      <c r="E818" s="582">
        <v>0</v>
      </c>
      <c r="F818" s="582">
        <v>0</v>
      </c>
      <c r="G818" s="582">
        <v>0</v>
      </c>
      <c r="H818" s="582">
        <v>-4999.47</v>
      </c>
      <c r="I818" s="512">
        <v>-4984.79</v>
      </c>
      <c r="J818" s="512">
        <v>0</v>
      </c>
      <c r="K818" s="488">
        <v>0</v>
      </c>
      <c r="L818" s="488">
        <v>0</v>
      </c>
      <c r="M818" s="488">
        <v>0</v>
      </c>
      <c r="N818" s="488">
        <v>-5004.2299999999996</v>
      </c>
      <c r="O818" s="488">
        <v>0</v>
      </c>
      <c r="P818" s="574">
        <f t="shared" si="258"/>
        <v>-1454.9270833333333</v>
      </c>
      <c r="Q818" s="490"/>
      <c r="R818" s="490"/>
      <c r="S818" s="496"/>
      <c r="T818" s="565"/>
      <c r="U818" s="566">
        <f t="shared" si="266"/>
        <v>-1454.9270833333333</v>
      </c>
      <c r="V818" s="566"/>
      <c r="W818" s="566"/>
      <c r="X818" s="566"/>
      <c r="Y818" s="566"/>
      <c r="Z818" s="583"/>
      <c r="AA818" s="515"/>
      <c r="AB818" s="515"/>
    </row>
    <row r="819" spans="1:28" s="16" customFormat="1" ht="12" customHeight="1">
      <c r="A819" s="584">
        <v>23200333</v>
      </c>
      <c r="B819" s="485" t="s">
        <v>528</v>
      </c>
      <c r="C819" s="582">
        <v>-13210631</v>
      </c>
      <c r="D819" s="582">
        <v>-13333865.08</v>
      </c>
      <c r="E819" s="582">
        <v>-13485584.43</v>
      </c>
      <c r="F819" s="582">
        <v>-12774922.029999999</v>
      </c>
      <c r="G819" s="582">
        <v>-13648992.359999999</v>
      </c>
      <c r="H819" s="582">
        <v>-14221215.49</v>
      </c>
      <c r="I819" s="512">
        <v>-14829449.27</v>
      </c>
      <c r="J819" s="512">
        <v>-14703088.01</v>
      </c>
      <c r="K819" s="488">
        <v>-15000332.02</v>
      </c>
      <c r="L819" s="488">
        <v>-14805414.75</v>
      </c>
      <c r="M819" s="488">
        <v>-14160597.140000001</v>
      </c>
      <c r="N819" s="488">
        <v>-13508641.65</v>
      </c>
      <c r="O819" s="488">
        <v>-13213200.789999999</v>
      </c>
      <c r="P819" s="574">
        <f t="shared" si="258"/>
        <v>-13973668.177083334</v>
      </c>
      <c r="Q819" s="490"/>
      <c r="R819" s="490"/>
      <c r="S819" s="496"/>
      <c r="T819" s="565"/>
      <c r="U819" s="566">
        <f t="shared" ref="U819:U822" si="267">P819</f>
        <v>-13973668.177083334</v>
      </c>
      <c r="V819" s="566"/>
      <c r="W819" s="566"/>
      <c r="X819" s="566"/>
      <c r="Y819" s="566"/>
      <c r="Z819" s="583"/>
      <c r="AA819" s="515"/>
      <c r="AB819" s="515"/>
    </row>
    <row r="820" spans="1:28" s="16" customFormat="1" ht="12" customHeight="1">
      <c r="A820" s="584">
        <v>23200483</v>
      </c>
      <c r="B820" s="485" t="s">
        <v>324</v>
      </c>
      <c r="C820" s="582">
        <v>-12708467.039999999</v>
      </c>
      <c r="D820" s="582">
        <v>-13182561.76</v>
      </c>
      <c r="E820" s="582">
        <v>-14500817.93</v>
      </c>
      <c r="F820" s="582">
        <v>-15600000</v>
      </c>
      <c r="G820" s="582">
        <v>-17234274.390000001</v>
      </c>
      <c r="H820" s="582">
        <v>-18964675.710000001</v>
      </c>
      <c r="I820" s="512">
        <v>-6464811.4100000001</v>
      </c>
      <c r="J820" s="512">
        <v>-7668815.4199999999</v>
      </c>
      <c r="K820" s="488">
        <v>-8924583.9499999993</v>
      </c>
      <c r="L820" s="488">
        <v>-10674421.67</v>
      </c>
      <c r="M820" s="488">
        <v>-12748725.59</v>
      </c>
      <c r="N820" s="488">
        <v>-15030076.49</v>
      </c>
      <c r="O820" s="488">
        <v>-17207901.350000001</v>
      </c>
      <c r="P820" s="574">
        <f t="shared" si="258"/>
        <v>-12995995.709583333</v>
      </c>
      <c r="Q820" s="490"/>
      <c r="R820" s="490"/>
      <c r="S820" s="496"/>
      <c r="T820" s="565"/>
      <c r="U820" s="566">
        <f t="shared" si="267"/>
        <v>-12995995.709583333</v>
      </c>
      <c r="V820" s="566"/>
      <c r="W820" s="566"/>
      <c r="X820" s="566"/>
      <c r="Y820" s="566"/>
      <c r="Z820" s="583"/>
      <c r="AA820" s="515"/>
      <c r="AB820" s="515"/>
    </row>
    <row r="821" spans="1:28" s="16" customFormat="1" ht="12" customHeight="1">
      <c r="A821" s="584">
        <v>23200493</v>
      </c>
      <c r="B821" s="485" t="s">
        <v>1893</v>
      </c>
      <c r="C821" s="582">
        <v>-105738.47</v>
      </c>
      <c r="D821" s="582">
        <v>-205803.64</v>
      </c>
      <c r="E821" s="582">
        <v>-492114.2</v>
      </c>
      <c r="F821" s="582">
        <v>-151795.97</v>
      </c>
      <c r="G821" s="582">
        <v>-326339.06</v>
      </c>
      <c r="H821" s="582">
        <v>-542974.07999999996</v>
      </c>
      <c r="I821" s="512">
        <v>-135900.04999999999</v>
      </c>
      <c r="J821" s="512">
        <v>-140633.26999999999</v>
      </c>
      <c r="K821" s="488">
        <v>-194411.28</v>
      </c>
      <c r="L821" s="488">
        <v>-82094.19</v>
      </c>
      <c r="M821" s="488">
        <v>-114513.77</v>
      </c>
      <c r="N821" s="488">
        <v>-71550.179999999993</v>
      </c>
      <c r="O821" s="488">
        <v>-109452.94</v>
      </c>
      <c r="P821" s="574">
        <f t="shared" si="258"/>
        <v>-213810.44958333336</v>
      </c>
      <c r="Q821" s="490"/>
      <c r="R821" s="490"/>
      <c r="S821" s="496"/>
      <c r="T821" s="565"/>
      <c r="U821" s="566">
        <f t="shared" si="267"/>
        <v>-213810.44958333336</v>
      </c>
      <c r="V821" s="566"/>
      <c r="W821" s="566"/>
      <c r="X821" s="566"/>
      <c r="Y821" s="566"/>
      <c r="Z821" s="583"/>
      <c r="AA821" s="515"/>
      <c r="AB821" s="515"/>
    </row>
    <row r="822" spans="1:28" s="16" customFormat="1" ht="12" customHeight="1">
      <c r="A822" s="584">
        <v>23200543</v>
      </c>
      <c r="B822" s="485" t="s">
        <v>2281</v>
      </c>
      <c r="C822" s="582">
        <v>-59285033.979999997</v>
      </c>
      <c r="D822" s="582">
        <v>-57020349.829999998</v>
      </c>
      <c r="E822" s="582">
        <v>-58926463.939999998</v>
      </c>
      <c r="F822" s="582">
        <v>-64340653.609999999</v>
      </c>
      <c r="G822" s="582">
        <v>-58522222.859999999</v>
      </c>
      <c r="H822" s="582">
        <v>-53967856.469999999</v>
      </c>
      <c r="I822" s="512">
        <v>-60534153.310000002</v>
      </c>
      <c r="J822" s="512">
        <v>-51966980.229999997</v>
      </c>
      <c r="K822" s="488">
        <v>-54011608.539999999</v>
      </c>
      <c r="L822" s="488">
        <v>-57898667.939999998</v>
      </c>
      <c r="M822" s="488">
        <v>-61629900.479999997</v>
      </c>
      <c r="N822" s="488">
        <v>-65130508.18</v>
      </c>
      <c r="O822" s="488">
        <v>-75008429.030000001</v>
      </c>
      <c r="P822" s="574">
        <f t="shared" si="258"/>
        <v>-59258008.074583329</v>
      </c>
      <c r="Q822" s="490"/>
      <c r="R822" s="490"/>
      <c r="S822" s="496"/>
      <c r="T822" s="565"/>
      <c r="U822" s="566">
        <f t="shared" si="267"/>
        <v>-59258008.074583329</v>
      </c>
      <c r="V822" s="566"/>
      <c r="W822" s="566"/>
      <c r="X822" s="566"/>
      <c r="Y822" s="566"/>
      <c r="Z822" s="583"/>
      <c r="AA822" s="515"/>
      <c r="AB822" s="515"/>
    </row>
    <row r="823" spans="1:28" s="16" customFormat="1" ht="12" customHeight="1">
      <c r="A823" s="584">
        <v>23200643</v>
      </c>
      <c r="B823" s="485" t="s">
        <v>315</v>
      </c>
      <c r="C823" s="582">
        <v>-6450380.2300000004</v>
      </c>
      <c r="D823" s="582">
        <v>-7082353.8399999999</v>
      </c>
      <c r="E823" s="582">
        <v>-7458965.96</v>
      </c>
      <c r="F823" s="582">
        <v>-7669443.0999999996</v>
      </c>
      <c r="G823" s="582">
        <v>-7299319.46</v>
      </c>
      <c r="H823" s="582">
        <v>-5890019.9100000001</v>
      </c>
      <c r="I823" s="512">
        <v>-7044689.2800000003</v>
      </c>
      <c r="J823" s="512">
        <v>-6931771.9500000002</v>
      </c>
      <c r="K823" s="488">
        <v>-7600427.9299999997</v>
      </c>
      <c r="L823" s="488">
        <v>-7667275.3499999996</v>
      </c>
      <c r="M823" s="488">
        <v>-7599955.04</v>
      </c>
      <c r="N823" s="488">
        <v>-7025921.4800000004</v>
      </c>
      <c r="O823" s="488">
        <v>-7383182.2599999998</v>
      </c>
      <c r="P823" s="574">
        <f t="shared" ref="P823:P857" si="268">(C823+O823+SUM(D823:N823)*2)/24</f>
        <v>-7182243.712083335</v>
      </c>
      <c r="Q823" s="490"/>
      <c r="R823" s="490"/>
      <c r="S823" s="496"/>
      <c r="T823" s="565"/>
      <c r="U823" s="566">
        <f t="shared" ref="U823:U824" si="269">P823</f>
        <v>-7182243.712083335</v>
      </c>
      <c r="V823" s="566"/>
      <c r="W823" s="566"/>
      <c r="X823" s="566"/>
      <c r="Y823" s="566"/>
      <c r="Z823" s="583"/>
      <c r="AA823" s="515"/>
      <c r="AB823" s="515"/>
    </row>
    <row r="824" spans="1:28" s="16" customFormat="1" ht="12" customHeight="1">
      <c r="A824" s="584">
        <v>23200653</v>
      </c>
      <c r="B824" s="485" t="s">
        <v>917</v>
      </c>
      <c r="C824" s="582">
        <v>-804827.4</v>
      </c>
      <c r="D824" s="582">
        <v>-1417031.74</v>
      </c>
      <c r="E824" s="582">
        <v>-1824949.84</v>
      </c>
      <c r="F824" s="582">
        <v>-2412954.11</v>
      </c>
      <c r="G824" s="582">
        <v>-2753320.37</v>
      </c>
      <c r="H824" s="582">
        <v>-236063.3</v>
      </c>
      <c r="I824" s="512">
        <v>-1026053.64</v>
      </c>
      <c r="J824" s="512">
        <v>-1397963.04</v>
      </c>
      <c r="K824" s="488">
        <v>-1989454.79</v>
      </c>
      <c r="L824" s="488">
        <v>-2574607.81</v>
      </c>
      <c r="M824" s="488">
        <v>-3028085.21</v>
      </c>
      <c r="N824" s="488">
        <v>-824377.68</v>
      </c>
      <c r="O824" s="488">
        <v>-1363676.05</v>
      </c>
      <c r="P824" s="574">
        <f t="shared" si="268"/>
        <v>-1714092.77125</v>
      </c>
      <c r="Q824" s="490"/>
      <c r="R824" s="490"/>
      <c r="S824" s="496"/>
      <c r="T824" s="565"/>
      <c r="U824" s="566">
        <f t="shared" si="269"/>
        <v>-1714092.77125</v>
      </c>
      <c r="V824" s="566"/>
      <c r="W824" s="566"/>
      <c r="X824" s="566"/>
      <c r="Y824" s="566"/>
      <c r="Z824" s="583"/>
      <c r="AA824" s="515"/>
      <c r="AB824" s="515"/>
    </row>
    <row r="825" spans="1:28" s="16" customFormat="1" ht="12" customHeight="1">
      <c r="A825" s="584">
        <v>23200683</v>
      </c>
      <c r="B825" s="485" t="s">
        <v>983</v>
      </c>
      <c r="C825" s="582">
        <v>-7.5</v>
      </c>
      <c r="D825" s="582">
        <v>0</v>
      </c>
      <c r="E825" s="582">
        <v>0</v>
      </c>
      <c r="F825" s="582">
        <v>0</v>
      </c>
      <c r="G825" s="582">
        <v>0</v>
      </c>
      <c r="H825" s="582">
        <v>-7.5</v>
      </c>
      <c r="I825" s="512">
        <v>-15</v>
      </c>
      <c r="J825" s="512">
        <v>0</v>
      </c>
      <c r="K825" s="488">
        <v>0</v>
      </c>
      <c r="L825" s="488">
        <v>0</v>
      </c>
      <c r="M825" s="488">
        <v>0</v>
      </c>
      <c r="N825" s="488">
        <v>-7.5</v>
      </c>
      <c r="O825" s="488">
        <v>0</v>
      </c>
      <c r="P825" s="574">
        <f t="shared" si="268"/>
        <v>-2.8125</v>
      </c>
      <c r="Q825" s="490"/>
      <c r="R825" s="490"/>
      <c r="S825" s="496"/>
      <c r="T825" s="565"/>
      <c r="U825" s="566">
        <f t="shared" ref="U825:U826" si="270">P825</f>
        <v>-2.8125</v>
      </c>
      <c r="V825" s="566"/>
      <c r="W825" s="566"/>
      <c r="X825" s="566"/>
      <c r="Y825" s="566"/>
      <c r="Z825" s="583"/>
      <c r="AA825" s="515"/>
      <c r="AB825" s="515"/>
    </row>
    <row r="826" spans="1:28" s="16" customFormat="1" ht="12" customHeight="1">
      <c r="A826" s="584">
        <v>23200693</v>
      </c>
      <c r="B826" s="485" t="s">
        <v>699</v>
      </c>
      <c r="C826" s="582">
        <v>-200521.83</v>
      </c>
      <c r="D826" s="582">
        <v>-55.08</v>
      </c>
      <c r="E826" s="582">
        <v>78.48</v>
      </c>
      <c r="F826" s="582">
        <v>52.04</v>
      </c>
      <c r="G826" s="582">
        <v>-352.32</v>
      </c>
      <c r="H826" s="582">
        <v>-206525.44</v>
      </c>
      <c r="I826" s="512">
        <v>-217533.68</v>
      </c>
      <c r="J826" s="512">
        <v>166.99</v>
      </c>
      <c r="K826" s="488">
        <v>-798.06</v>
      </c>
      <c r="L826" s="488">
        <v>-337.9</v>
      </c>
      <c r="M826" s="488">
        <v>-175.02</v>
      </c>
      <c r="N826" s="488">
        <v>-218281.97</v>
      </c>
      <c r="O826" s="488">
        <v>0</v>
      </c>
      <c r="P826" s="574">
        <f t="shared" si="268"/>
        <v>-62001.906250000007</v>
      </c>
      <c r="Q826" s="490"/>
      <c r="R826" s="490"/>
      <c r="S826" s="496"/>
      <c r="T826" s="565"/>
      <c r="U826" s="566">
        <f t="shared" si="270"/>
        <v>-62001.906250000007</v>
      </c>
      <c r="V826" s="566"/>
      <c r="W826" s="566"/>
      <c r="X826" s="566"/>
      <c r="Y826" s="566"/>
      <c r="Z826" s="583"/>
      <c r="AA826" s="515"/>
      <c r="AB826" s="515"/>
    </row>
    <row r="827" spans="1:28" s="16" customFormat="1" ht="12" customHeight="1">
      <c r="A827" s="584">
        <v>23200733</v>
      </c>
      <c r="B827" s="485" t="s">
        <v>107</v>
      </c>
      <c r="C827" s="582">
        <v>-1667.57</v>
      </c>
      <c r="D827" s="582">
        <v>-5462.87</v>
      </c>
      <c r="E827" s="582">
        <v>-977.85</v>
      </c>
      <c r="F827" s="582">
        <v>-757.1</v>
      </c>
      <c r="G827" s="582">
        <v>-1971.43</v>
      </c>
      <c r="H827" s="582">
        <v>-1675.66</v>
      </c>
      <c r="I827" s="512">
        <v>-2409.0100000000002</v>
      </c>
      <c r="J827" s="512">
        <v>-2162.96</v>
      </c>
      <c r="K827" s="488">
        <v>-2589.21</v>
      </c>
      <c r="L827" s="488">
        <v>-3270.6</v>
      </c>
      <c r="M827" s="488">
        <v>-3167.05</v>
      </c>
      <c r="N827" s="488">
        <v>-28343.19</v>
      </c>
      <c r="O827" s="488">
        <v>-1830.21</v>
      </c>
      <c r="P827" s="574">
        <f t="shared" si="268"/>
        <v>-4544.6516666666657</v>
      </c>
      <c r="Q827" s="490"/>
      <c r="R827" s="490"/>
      <c r="S827" s="496"/>
      <c r="T827" s="565"/>
      <c r="U827" s="566">
        <f t="shared" ref="U827:U831" si="271">P827</f>
        <v>-4544.6516666666657</v>
      </c>
      <c r="V827" s="566"/>
      <c r="W827" s="566"/>
      <c r="X827" s="566"/>
      <c r="Y827" s="566"/>
      <c r="Z827" s="583"/>
      <c r="AA827" s="515"/>
      <c r="AB827" s="515"/>
    </row>
    <row r="828" spans="1:28" s="16" customFormat="1" ht="12" customHeight="1">
      <c r="A828" s="584">
        <v>23200743</v>
      </c>
      <c r="B828" s="513" t="s">
        <v>1040</v>
      </c>
      <c r="C828" s="582">
        <v>-1935.31</v>
      </c>
      <c r="D828" s="582">
        <v>-4086.38</v>
      </c>
      <c r="E828" s="582">
        <v>-3607.56</v>
      </c>
      <c r="F828" s="582">
        <v>14208.73</v>
      </c>
      <c r="G828" s="582">
        <v>14871.11</v>
      </c>
      <c r="H828" s="582">
        <v>-114194.39</v>
      </c>
      <c r="I828" s="512">
        <v>53257.77</v>
      </c>
      <c r="J828" s="512">
        <v>14067.92</v>
      </c>
      <c r="K828" s="488">
        <v>13784.61</v>
      </c>
      <c r="L828" s="488">
        <v>13324.86</v>
      </c>
      <c r="M828" s="488">
        <v>13692.48</v>
      </c>
      <c r="N828" s="488">
        <v>13266.82</v>
      </c>
      <c r="O828" s="488">
        <v>12748.82</v>
      </c>
      <c r="P828" s="574">
        <f t="shared" si="268"/>
        <v>2832.7270833333337</v>
      </c>
      <c r="Q828" s="490"/>
      <c r="R828" s="490"/>
      <c r="S828" s="496"/>
      <c r="T828" s="565"/>
      <c r="U828" s="566">
        <f t="shared" si="271"/>
        <v>2832.7270833333337</v>
      </c>
      <c r="V828" s="566"/>
      <c r="W828" s="566"/>
      <c r="X828" s="566"/>
      <c r="Y828" s="566"/>
      <c r="Z828" s="583"/>
      <c r="AA828" s="515"/>
      <c r="AB828" s="515"/>
    </row>
    <row r="829" spans="1:28" s="16" customFormat="1" ht="12" customHeight="1">
      <c r="A829" s="584">
        <v>23200753</v>
      </c>
      <c r="B829" s="513" t="s">
        <v>40</v>
      </c>
      <c r="C829" s="582">
        <v>-1294.56</v>
      </c>
      <c r="D829" s="582">
        <v>-1656.52</v>
      </c>
      <c r="E829" s="582">
        <v>-1673.25</v>
      </c>
      <c r="F829" s="582">
        <v>-1824.82</v>
      </c>
      <c r="G829" s="582">
        <v>-1707.18</v>
      </c>
      <c r="H829" s="582">
        <v>-14447.08</v>
      </c>
      <c r="I829" s="512">
        <v>-1832.87</v>
      </c>
      <c r="J829" s="512">
        <v>-1857.22</v>
      </c>
      <c r="K829" s="488">
        <v>-1950.36</v>
      </c>
      <c r="L829" s="488">
        <v>-1930.99</v>
      </c>
      <c r="M829" s="488">
        <v>-1955.28</v>
      </c>
      <c r="N829" s="488">
        <v>-2030.11</v>
      </c>
      <c r="O829" s="488">
        <v>-2135.9899999999998</v>
      </c>
      <c r="P829" s="574">
        <f t="shared" si="268"/>
        <v>-2881.7462500000001</v>
      </c>
      <c r="Q829" s="490"/>
      <c r="R829" s="490"/>
      <c r="S829" s="496"/>
      <c r="T829" s="565"/>
      <c r="U829" s="566">
        <f t="shared" si="271"/>
        <v>-2881.7462500000001</v>
      </c>
      <c r="V829" s="566"/>
      <c r="W829" s="566"/>
      <c r="X829" s="566"/>
      <c r="Y829" s="566"/>
      <c r="Z829" s="583"/>
      <c r="AA829" s="515"/>
      <c r="AB829" s="515"/>
    </row>
    <row r="830" spans="1:28" s="16" customFormat="1" ht="12" customHeight="1">
      <c r="A830" s="584">
        <v>23200763</v>
      </c>
      <c r="B830" s="513" t="s">
        <v>42</v>
      </c>
      <c r="C830" s="582">
        <v>-193.59</v>
      </c>
      <c r="D830" s="582">
        <v>149.12</v>
      </c>
      <c r="E830" s="582">
        <v>-113.53</v>
      </c>
      <c r="F830" s="582">
        <v>-620.70000000000005</v>
      </c>
      <c r="G830" s="582">
        <v>3424.48</v>
      </c>
      <c r="H830" s="582">
        <v>-78412.33</v>
      </c>
      <c r="I830" s="512">
        <v>4908.2299999999996</v>
      </c>
      <c r="J830" s="512">
        <v>6811.68</v>
      </c>
      <c r="K830" s="488">
        <v>7892.25</v>
      </c>
      <c r="L830" s="488">
        <v>7852.33</v>
      </c>
      <c r="M830" s="488">
        <v>8967.75</v>
      </c>
      <c r="N830" s="488">
        <v>8247.1299999999992</v>
      </c>
      <c r="O830" s="488">
        <v>7798.25</v>
      </c>
      <c r="P830" s="574">
        <f t="shared" si="268"/>
        <v>-2257.6050000000009</v>
      </c>
      <c r="Q830" s="490"/>
      <c r="R830" s="490"/>
      <c r="S830" s="496"/>
      <c r="T830" s="565"/>
      <c r="U830" s="566">
        <f t="shared" si="271"/>
        <v>-2257.6050000000009</v>
      </c>
      <c r="V830" s="566"/>
      <c r="W830" s="566"/>
      <c r="X830" s="566"/>
      <c r="Y830" s="566"/>
      <c r="Z830" s="583"/>
      <c r="AA830" s="515"/>
      <c r="AB830" s="515"/>
    </row>
    <row r="831" spans="1:28" s="16" customFormat="1" ht="12" customHeight="1">
      <c r="A831" s="584">
        <v>23200773</v>
      </c>
      <c r="B831" s="513" t="s">
        <v>575</v>
      </c>
      <c r="C831" s="582">
        <v>-14085</v>
      </c>
      <c r="D831" s="582">
        <v>-14354.6</v>
      </c>
      <c r="E831" s="582">
        <v>-14124.4</v>
      </c>
      <c r="F831" s="582">
        <v>-14159.9</v>
      </c>
      <c r="G831" s="582">
        <v>-17574.8</v>
      </c>
      <c r="H831" s="582">
        <v>-17207.900000000001</v>
      </c>
      <c r="I831" s="512">
        <v>-16604.2</v>
      </c>
      <c r="J831" s="512">
        <v>-16738.2</v>
      </c>
      <c r="K831" s="488">
        <v>-17260.7</v>
      </c>
      <c r="L831" s="488">
        <v>-19376.599999999999</v>
      </c>
      <c r="M831" s="488">
        <v>-17025.439999999999</v>
      </c>
      <c r="N831" s="488">
        <v>-17337.2</v>
      </c>
      <c r="O831" s="488">
        <v>-17313.7</v>
      </c>
      <c r="P831" s="574">
        <f t="shared" si="268"/>
        <v>-16455.274166666666</v>
      </c>
      <c r="Q831" s="490"/>
      <c r="R831" s="490"/>
      <c r="S831" s="496"/>
      <c r="T831" s="565"/>
      <c r="U831" s="566">
        <f t="shared" si="271"/>
        <v>-16455.274166666666</v>
      </c>
      <c r="V831" s="566"/>
      <c r="W831" s="566"/>
      <c r="X831" s="566"/>
      <c r="Y831" s="566"/>
      <c r="Z831" s="583"/>
      <c r="AA831" s="515"/>
      <c r="AB831" s="515"/>
    </row>
    <row r="832" spans="1:28" s="16" customFormat="1" ht="12" customHeight="1">
      <c r="A832" s="584">
        <v>23200813</v>
      </c>
      <c r="B832" s="485" t="s">
        <v>1982</v>
      </c>
      <c r="C832" s="582">
        <v>16021.56</v>
      </c>
      <c r="D832" s="582">
        <v>100</v>
      </c>
      <c r="E832" s="582">
        <v>100</v>
      </c>
      <c r="F832" s="582">
        <v>0</v>
      </c>
      <c r="G832" s="582">
        <v>0</v>
      </c>
      <c r="H832" s="582">
        <v>-2211.16</v>
      </c>
      <c r="I832" s="512">
        <v>28.85</v>
      </c>
      <c r="J832" s="512">
        <v>28.85</v>
      </c>
      <c r="K832" s="488">
        <v>0</v>
      </c>
      <c r="L832" s="488">
        <v>0</v>
      </c>
      <c r="M832" s="488">
        <v>0</v>
      </c>
      <c r="N832" s="488">
        <v>0</v>
      </c>
      <c r="O832" s="488">
        <v>-3824.12</v>
      </c>
      <c r="P832" s="574">
        <f t="shared" si="268"/>
        <v>345.43833333333328</v>
      </c>
      <c r="Q832" s="490"/>
      <c r="R832" s="490"/>
      <c r="S832" s="496"/>
      <c r="T832" s="565"/>
      <c r="U832" s="566">
        <f t="shared" ref="U832:U834" si="272">P832</f>
        <v>345.43833333333328</v>
      </c>
      <c r="V832" s="566"/>
      <c r="W832" s="566"/>
      <c r="X832" s="566"/>
      <c r="Y832" s="566"/>
      <c r="Z832" s="583"/>
      <c r="AA832" s="515"/>
      <c r="AB832" s="515"/>
    </row>
    <row r="833" spans="1:28" s="16" customFormat="1" ht="12" customHeight="1">
      <c r="A833" s="584">
        <v>23200823</v>
      </c>
      <c r="B833" s="513" t="s">
        <v>1999</v>
      </c>
      <c r="C833" s="582">
        <v>-125604.8</v>
      </c>
      <c r="D833" s="582">
        <v>-167246.84</v>
      </c>
      <c r="E833" s="582">
        <v>-194014.81</v>
      </c>
      <c r="F833" s="582">
        <v>-268718.67</v>
      </c>
      <c r="G833" s="582">
        <v>-192448.78</v>
      </c>
      <c r="H833" s="582">
        <v>-182092.54</v>
      </c>
      <c r="I833" s="512">
        <v>-74593.039999999994</v>
      </c>
      <c r="J833" s="512">
        <v>-122074.87</v>
      </c>
      <c r="K833" s="488">
        <v>-183431.51</v>
      </c>
      <c r="L833" s="488">
        <v>-132237.85</v>
      </c>
      <c r="M833" s="488">
        <v>-256667.44</v>
      </c>
      <c r="N833" s="488">
        <v>-209704.94</v>
      </c>
      <c r="O833" s="488">
        <v>-87333.39</v>
      </c>
      <c r="P833" s="574">
        <f t="shared" si="268"/>
        <v>-174141.69875000001</v>
      </c>
      <c r="Q833" s="490"/>
      <c r="R833" s="490"/>
      <c r="S833" s="496"/>
      <c r="T833" s="565"/>
      <c r="U833" s="566">
        <f t="shared" si="272"/>
        <v>-174141.69875000001</v>
      </c>
      <c r="V833" s="566"/>
      <c r="W833" s="566"/>
      <c r="X833" s="566"/>
      <c r="Y833" s="566"/>
      <c r="Z833" s="583"/>
      <c r="AA833" s="515"/>
      <c r="AB833" s="515"/>
    </row>
    <row r="834" spans="1:28" s="16" customFormat="1" ht="12" customHeight="1">
      <c r="A834" s="584" t="s">
        <v>2240</v>
      </c>
      <c r="B834" s="485" t="s">
        <v>2238</v>
      </c>
      <c r="C834" s="582"/>
      <c r="D834" s="582"/>
      <c r="E834" s="582"/>
      <c r="F834" s="582"/>
      <c r="G834" s="582">
        <v>-4068.5</v>
      </c>
      <c r="H834" s="582">
        <v>-3813.95</v>
      </c>
      <c r="I834" s="512">
        <v>557.5</v>
      </c>
      <c r="J834" s="512">
        <v>463.5</v>
      </c>
      <c r="K834" s="488">
        <v>164</v>
      </c>
      <c r="L834" s="488">
        <v>487</v>
      </c>
      <c r="M834" s="488">
        <v>35</v>
      </c>
      <c r="N834" s="488">
        <v>481</v>
      </c>
      <c r="O834" s="488">
        <v>-167.5</v>
      </c>
      <c r="P834" s="574">
        <f t="shared" si="268"/>
        <v>-481.51666666666665</v>
      </c>
      <c r="Q834" s="490"/>
      <c r="R834" s="490"/>
      <c r="S834" s="496"/>
      <c r="T834" s="565"/>
      <c r="U834" s="566">
        <f t="shared" si="272"/>
        <v>-481.51666666666665</v>
      </c>
      <c r="V834" s="566"/>
      <c r="W834" s="566"/>
      <c r="X834" s="566"/>
      <c r="Y834" s="566"/>
      <c r="Z834" s="583"/>
      <c r="AA834" s="515"/>
      <c r="AB834" s="515"/>
    </row>
    <row r="835" spans="1:28" s="16" customFormat="1" ht="12" customHeight="1">
      <c r="A835" s="584">
        <v>23200873</v>
      </c>
      <c r="B835" s="485" t="s">
        <v>2068</v>
      </c>
      <c r="C835" s="582">
        <v>-836828.17</v>
      </c>
      <c r="D835" s="582">
        <v>-861005.63</v>
      </c>
      <c r="E835" s="582">
        <v>-1038362.49</v>
      </c>
      <c r="F835" s="582">
        <v>-992598.56</v>
      </c>
      <c r="G835" s="582">
        <v>-1147874.42</v>
      </c>
      <c r="H835" s="582">
        <v>-1530156.78</v>
      </c>
      <c r="I835" s="512">
        <v>-2613496.8199999998</v>
      </c>
      <c r="J835" s="512">
        <v>-1625647.9</v>
      </c>
      <c r="K835" s="488">
        <v>-1906434.16</v>
      </c>
      <c r="L835" s="488">
        <v>-2642448.8199999998</v>
      </c>
      <c r="M835" s="488">
        <v>-2614644.9500000002</v>
      </c>
      <c r="N835" s="488">
        <v>-2716476.23</v>
      </c>
      <c r="O835" s="488">
        <v>-3143349.44</v>
      </c>
      <c r="P835" s="574">
        <f t="shared" si="268"/>
        <v>-1806602.9637500001</v>
      </c>
      <c r="Q835" s="490"/>
      <c r="R835" s="490"/>
      <c r="S835" s="496" t="s">
        <v>572</v>
      </c>
      <c r="T835" s="565"/>
      <c r="U835" s="566" t="s">
        <v>158</v>
      </c>
      <c r="V835" s="566"/>
      <c r="W835" s="566">
        <f>P835</f>
        <v>-1806602.9637500001</v>
      </c>
      <c r="X835" s="566"/>
      <c r="Y835" s="566"/>
      <c r="Z835" s="583">
        <f>W835</f>
        <v>-1806602.9637500001</v>
      </c>
      <c r="AA835" s="515"/>
      <c r="AB835" s="515"/>
    </row>
    <row r="836" spans="1:28" s="16" customFormat="1" ht="12" customHeight="1">
      <c r="A836" s="584">
        <v>23201003</v>
      </c>
      <c r="B836" s="485" t="s">
        <v>1296</v>
      </c>
      <c r="C836" s="582">
        <v>-25733503.289999999</v>
      </c>
      <c r="D836" s="582">
        <v>-19752412.149999999</v>
      </c>
      <c r="E836" s="582">
        <v>-14803434.949999999</v>
      </c>
      <c r="F836" s="582">
        <v>-25950883.030000001</v>
      </c>
      <c r="G836" s="582">
        <v>-17089079.899999999</v>
      </c>
      <c r="H836" s="582">
        <v>-28108324.329999998</v>
      </c>
      <c r="I836" s="512">
        <v>-27660649.870000001</v>
      </c>
      <c r="J836" s="512">
        <v>-25958065.199999999</v>
      </c>
      <c r="K836" s="488">
        <v>-11727855.52</v>
      </c>
      <c r="L836" s="488">
        <v>-16273945.17</v>
      </c>
      <c r="M836" s="488">
        <v>-21382659.420000002</v>
      </c>
      <c r="N836" s="488">
        <v>-25675350.440000001</v>
      </c>
      <c r="O836" s="488">
        <v>-21410866.829999998</v>
      </c>
      <c r="P836" s="574">
        <f t="shared" si="268"/>
        <v>-21496237.08666667</v>
      </c>
      <c r="Q836" s="490"/>
      <c r="R836" s="490"/>
      <c r="S836" s="496"/>
      <c r="T836" s="565"/>
      <c r="U836" s="566">
        <f t="shared" ref="U836:U842" si="273">P836</f>
        <v>-21496237.08666667</v>
      </c>
      <c r="V836" s="566"/>
      <c r="W836" s="566"/>
      <c r="X836" s="566"/>
      <c r="Y836" s="566"/>
      <c r="Z836" s="583"/>
      <c r="AA836" s="515"/>
      <c r="AB836" s="515"/>
    </row>
    <row r="837" spans="1:28" s="16" customFormat="1" ht="12" customHeight="1">
      <c r="A837" s="584">
        <v>23201013</v>
      </c>
      <c r="B837" s="485" t="s">
        <v>752</v>
      </c>
      <c r="C837" s="582">
        <v>-3344612.68</v>
      </c>
      <c r="D837" s="582">
        <v>-10927689.109999999</v>
      </c>
      <c r="E837" s="582">
        <v>-10102591.119999999</v>
      </c>
      <c r="F837" s="582">
        <v>-21725480.239999998</v>
      </c>
      <c r="G837" s="582">
        <v>-13841381.720000001</v>
      </c>
      <c r="H837" s="582">
        <v>-9866296.8599999994</v>
      </c>
      <c r="I837" s="512">
        <v>-18207252.379999999</v>
      </c>
      <c r="J837" s="512">
        <v>-6870734.3099999996</v>
      </c>
      <c r="K837" s="488">
        <v>-5166526.45</v>
      </c>
      <c r="L837" s="488">
        <v>-3892603.97</v>
      </c>
      <c r="M837" s="488">
        <v>-5027451.5</v>
      </c>
      <c r="N837" s="488">
        <v>-7763957.8799999999</v>
      </c>
      <c r="O837" s="488">
        <v>-3860739.22</v>
      </c>
      <c r="P837" s="574">
        <f t="shared" si="268"/>
        <v>-9749553.4574999996</v>
      </c>
      <c r="Q837" s="490"/>
      <c r="R837" s="490"/>
      <c r="S837" s="496"/>
      <c r="T837" s="565"/>
      <c r="U837" s="566">
        <f t="shared" si="273"/>
        <v>-9749553.4574999996</v>
      </c>
      <c r="V837" s="566"/>
      <c r="W837" s="566"/>
      <c r="X837" s="566"/>
      <c r="Y837" s="566"/>
      <c r="Z837" s="583"/>
      <c r="AA837" s="515"/>
      <c r="AB837" s="515"/>
    </row>
    <row r="838" spans="1:28" s="16" customFormat="1" ht="12" customHeight="1">
      <c r="A838" s="584">
        <v>23201033</v>
      </c>
      <c r="B838" s="485" t="s">
        <v>531</v>
      </c>
      <c r="C838" s="582">
        <v>-128388.99</v>
      </c>
      <c r="D838" s="582">
        <v>-169775.69</v>
      </c>
      <c r="E838" s="582">
        <v>-93155.25</v>
      </c>
      <c r="F838" s="582">
        <v>-132749.98000000001</v>
      </c>
      <c r="G838" s="582">
        <v>-173412.56</v>
      </c>
      <c r="H838" s="582">
        <v>-92220.9</v>
      </c>
      <c r="I838" s="512">
        <v>-136613.16</v>
      </c>
      <c r="J838" s="512">
        <v>-179857.26</v>
      </c>
      <c r="K838" s="488">
        <v>-97329.83</v>
      </c>
      <c r="L838" s="488">
        <v>-140300.60999999999</v>
      </c>
      <c r="M838" s="488">
        <v>-182912.25</v>
      </c>
      <c r="N838" s="488">
        <v>-96088.42</v>
      </c>
      <c r="O838" s="488">
        <v>-139527.88</v>
      </c>
      <c r="P838" s="574">
        <f t="shared" si="268"/>
        <v>-135697.86208333334</v>
      </c>
      <c r="Q838" s="490"/>
      <c r="R838" s="490"/>
      <c r="S838" s="496"/>
      <c r="T838" s="565"/>
      <c r="U838" s="566">
        <f t="shared" si="273"/>
        <v>-135697.86208333334</v>
      </c>
      <c r="V838" s="566"/>
      <c r="W838" s="566"/>
      <c r="X838" s="566"/>
      <c r="Y838" s="566"/>
      <c r="Z838" s="583"/>
      <c r="AA838" s="515"/>
      <c r="AB838" s="515"/>
    </row>
    <row r="839" spans="1:28" s="16" customFormat="1" ht="12" customHeight="1">
      <c r="A839" s="584">
        <v>23201043</v>
      </c>
      <c r="B839" s="485" t="s">
        <v>1282</v>
      </c>
      <c r="C839" s="582">
        <v>-170888.69</v>
      </c>
      <c r="D839" s="582">
        <v>-190858.25</v>
      </c>
      <c r="E839" s="582">
        <v>-219970.77</v>
      </c>
      <c r="F839" s="582">
        <v>116517.51</v>
      </c>
      <c r="G839" s="582">
        <v>76440.399999999994</v>
      </c>
      <c r="H839" s="582">
        <v>70044.460000000006</v>
      </c>
      <c r="I839" s="512">
        <v>64422.16</v>
      </c>
      <c r="J839" s="512">
        <v>48515.06</v>
      </c>
      <c r="K839" s="488">
        <v>-46244.03</v>
      </c>
      <c r="L839" s="488">
        <v>-142929.24</v>
      </c>
      <c r="M839" s="488">
        <v>-6201.82</v>
      </c>
      <c r="N839" s="488">
        <v>-30153.82</v>
      </c>
      <c r="O839" s="488">
        <v>-56039.48</v>
      </c>
      <c r="P839" s="574">
        <f t="shared" si="268"/>
        <v>-31156.868750000005</v>
      </c>
      <c r="Q839" s="490"/>
      <c r="R839" s="490"/>
      <c r="S839" s="496"/>
      <c r="T839" s="565"/>
      <c r="U839" s="566">
        <f t="shared" si="273"/>
        <v>-31156.868750000005</v>
      </c>
      <c r="V839" s="566"/>
      <c r="W839" s="566"/>
      <c r="X839" s="566"/>
      <c r="Y839" s="566"/>
      <c r="Z839" s="583"/>
      <c r="AA839" s="515"/>
      <c r="AB839" s="515"/>
    </row>
    <row r="840" spans="1:28" s="16" customFormat="1" ht="12" customHeight="1">
      <c r="A840" s="584">
        <v>23201053</v>
      </c>
      <c r="B840" s="485" t="s">
        <v>1283</v>
      </c>
      <c r="C840" s="582">
        <v>-45662.559999999998</v>
      </c>
      <c r="D840" s="582">
        <v>-45662.559999999998</v>
      </c>
      <c r="E840" s="582">
        <v>-45662.559999999998</v>
      </c>
      <c r="F840" s="582">
        <v>-317661.3</v>
      </c>
      <c r="G840" s="582">
        <v>-265747.98</v>
      </c>
      <c r="H840" s="582">
        <v>-208083.09</v>
      </c>
      <c r="I840" s="512">
        <v>-181976.41</v>
      </c>
      <c r="J840" s="512">
        <v>-176281.65</v>
      </c>
      <c r="K840" s="488">
        <v>-102557.27</v>
      </c>
      <c r="L840" s="488">
        <v>-25568.28</v>
      </c>
      <c r="M840" s="488">
        <v>-176147.38</v>
      </c>
      <c r="N840" s="488">
        <v>-176147.38</v>
      </c>
      <c r="O840" s="488">
        <v>-176147.38</v>
      </c>
      <c r="P840" s="574">
        <f t="shared" si="268"/>
        <v>-152700.06916666665</v>
      </c>
      <c r="Q840" s="490"/>
      <c r="R840" s="490"/>
      <c r="S840" s="496"/>
      <c r="T840" s="565"/>
      <c r="U840" s="566">
        <f t="shared" si="273"/>
        <v>-152700.06916666665</v>
      </c>
      <c r="V840" s="566"/>
      <c r="W840" s="566"/>
      <c r="X840" s="566"/>
      <c r="Y840" s="566"/>
      <c r="Z840" s="583"/>
      <c r="AA840" s="515"/>
      <c r="AB840" s="515"/>
    </row>
    <row r="841" spans="1:28" s="16" customFormat="1" ht="12" customHeight="1">
      <c r="A841" s="584">
        <v>23201073</v>
      </c>
      <c r="B841" s="485" t="s">
        <v>46</v>
      </c>
      <c r="C841" s="582">
        <v>-349443.26</v>
      </c>
      <c r="D841" s="582">
        <v>-144.09</v>
      </c>
      <c r="E841" s="582">
        <v>123.21</v>
      </c>
      <c r="F841" s="582">
        <v>87.15</v>
      </c>
      <c r="G841" s="582">
        <v>-688.15</v>
      </c>
      <c r="H841" s="582">
        <v>-391485.94</v>
      </c>
      <c r="I841" s="512">
        <v>-422661.32</v>
      </c>
      <c r="J841" s="512">
        <v>-532.76</v>
      </c>
      <c r="K841" s="488">
        <v>-811.88</v>
      </c>
      <c r="L841" s="488">
        <v>-708.28</v>
      </c>
      <c r="M841" s="488">
        <v>-199</v>
      </c>
      <c r="N841" s="488">
        <v>-389980.79</v>
      </c>
      <c r="O841" s="488">
        <v>0</v>
      </c>
      <c r="P841" s="574">
        <f t="shared" si="268"/>
        <v>-115143.62333333334</v>
      </c>
      <c r="Q841" s="490"/>
      <c r="R841" s="490"/>
      <c r="S841" s="496"/>
      <c r="T841" s="565"/>
      <c r="U841" s="566">
        <f t="shared" si="273"/>
        <v>-115143.62333333334</v>
      </c>
      <c r="V841" s="566"/>
      <c r="W841" s="566"/>
      <c r="X841" s="566"/>
      <c r="Y841" s="566"/>
      <c r="Z841" s="583"/>
      <c r="AA841" s="515"/>
      <c r="AB841" s="515"/>
    </row>
    <row r="842" spans="1:28" s="16" customFormat="1" ht="12" customHeight="1">
      <c r="A842" s="584">
        <v>23201093</v>
      </c>
      <c r="B842" s="485" t="s">
        <v>47</v>
      </c>
      <c r="C842" s="582">
        <v>-68650.19</v>
      </c>
      <c r="D842" s="582">
        <v>0</v>
      </c>
      <c r="E842" s="582">
        <v>0</v>
      </c>
      <c r="F842" s="582">
        <v>0</v>
      </c>
      <c r="G842" s="582">
        <v>0</v>
      </c>
      <c r="H842" s="582">
        <v>-69829.81</v>
      </c>
      <c r="I842" s="512">
        <v>-68986.38</v>
      </c>
      <c r="J842" s="512">
        <v>0</v>
      </c>
      <c r="K842" s="488">
        <v>0</v>
      </c>
      <c r="L842" s="488">
        <v>0</v>
      </c>
      <c r="M842" s="488">
        <v>0</v>
      </c>
      <c r="N842" s="488">
        <v>-70812.63</v>
      </c>
      <c r="O842" s="488">
        <v>0</v>
      </c>
      <c r="P842" s="574">
        <f t="shared" si="268"/>
        <v>-20329.492916666666</v>
      </c>
      <c r="Q842" s="490"/>
      <c r="R842" s="490"/>
      <c r="S842" s="496"/>
      <c r="T842" s="565"/>
      <c r="U842" s="566">
        <f t="shared" si="273"/>
        <v>-20329.492916666666</v>
      </c>
      <c r="V842" s="566"/>
      <c r="W842" s="566"/>
      <c r="X842" s="566"/>
      <c r="Y842" s="566"/>
      <c r="Z842" s="583"/>
      <c r="AA842" s="515"/>
      <c r="AB842" s="515"/>
    </row>
    <row r="843" spans="1:28" s="16" customFormat="1" ht="12" customHeight="1">
      <c r="A843" s="602">
        <v>23201113</v>
      </c>
      <c r="B843" s="485" t="s">
        <v>282</v>
      </c>
      <c r="C843" s="582">
        <v>10623.47</v>
      </c>
      <c r="D843" s="582">
        <v>10345.6</v>
      </c>
      <c r="E843" s="582">
        <v>8014.73</v>
      </c>
      <c r="F843" s="582">
        <v>7418.64</v>
      </c>
      <c r="G843" s="582">
        <v>14917.56</v>
      </c>
      <c r="H843" s="582">
        <v>12887.49</v>
      </c>
      <c r="I843" s="512">
        <v>9094.86</v>
      </c>
      <c r="J843" s="512">
        <v>16775.82</v>
      </c>
      <c r="K843" s="488">
        <v>13093.27</v>
      </c>
      <c r="L843" s="488">
        <v>20068.09</v>
      </c>
      <c r="M843" s="488">
        <v>18078.580000000002</v>
      </c>
      <c r="N843" s="488">
        <v>21636.79</v>
      </c>
      <c r="O843" s="488">
        <v>12633.92</v>
      </c>
      <c r="P843" s="574">
        <f t="shared" si="268"/>
        <v>13663.34375</v>
      </c>
      <c r="Q843" s="490"/>
      <c r="R843" s="490"/>
      <c r="S843" s="496"/>
      <c r="T843" s="565"/>
      <c r="U843" s="566">
        <f t="shared" ref="U843:U846" si="274">P843</f>
        <v>13663.34375</v>
      </c>
      <c r="V843" s="566"/>
      <c r="W843" s="566"/>
      <c r="X843" s="566"/>
      <c r="Y843" s="566"/>
      <c r="Z843" s="583"/>
      <c r="AA843" s="515"/>
      <c r="AB843" s="515"/>
    </row>
    <row r="844" spans="1:28" s="16" customFormat="1" ht="12" customHeight="1">
      <c r="A844" s="584">
        <v>23201153</v>
      </c>
      <c r="B844" s="485" t="s">
        <v>249</v>
      </c>
      <c r="C844" s="582">
        <v>-2990.49</v>
      </c>
      <c r="D844" s="582">
        <v>-4529.33</v>
      </c>
      <c r="E844" s="582">
        <v>-7475.96</v>
      </c>
      <c r="F844" s="582">
        <v>-11230.66</v>
      </c>
      <c r="G844" s="582">
        <v>-12936.55</v>
      </c>
      <c r="H844" s="582">
        <v>-9340.18</v>
      </c>
      <c r="I844" s="512">
        <v>-12566.79</v>
      </c>
      <c r="J844" s="512">
        <v>-8106.45</v>
      </c>
      <c r="K844" s="488">
        <v>-8639.4</v>
      </c>
      <c r="L844" s="488">
        <v>-9861.9500000000007</v>
      </c>
      <c r="M844" s="488">
        <v>-9244.31</v>
      </c>
      <c r="N844" s="488">
        <v>-11714.99</v>
      </c>
      <c r="O844" s="488">
        <v>-9186.5300000000007</v>
      </c>
      <c r="P844" s="574">
        <f t="shared" si="268"/>
        <v>-9311.2566666666662</v>
      </c>
      <c r="Q844" s="490"/>
      <c r="R844" s="490"/>
      <c r="S844" s="496"/>
      <c r="T844" s="565"/>
      <c r="U844" s="566">
        <f t="shared" si="274"/>
        <v>-9311.2566666666662</v>
      </c>
      <c r="V844" s="566"/>
      <c r="W844" s="566"/>
      <c r="X844" s="566"/>
      <c r="Y844" s="566"/>
      <c r="Z844" s="583"/>
      <c r="AA844" s="515"/>
      <c r="AB844" s="515"/>
    </row>
    <row r="845" spans="1:28" s="16" customFormat="1" ht="12" customHeight="1">
      <c r="A845" s="584">
        <v>23201163</v>
      </c>
      <c r="B845" s="485" t="s">
        <v>405</v>
      </c>
      <c r="C845" s="582">
        <v>-19435.03</v>
      </c>
      <c r="D845" s="582">
        <v>-9496.08</v>
      </c>
      <c r="E845" s="582">
        <v>-5651.88</v>
      </c>
      <c r="F845" s="582">
        <v>-5862.14</v>
      </c>
      <c r="G845" s="582">
        <v>-6387.53</v>
      </c>
      <c r="H845" s="582">
        <v>-5428.82</v>
      </c>
      <c r="I845" s="512">
        <v>-7152.8</v>
      </c>
      <c r="J845" s="512">
        <v>-6936.23</v>
      </c>
      <c r="K845" s="488">
        <v>-5856.48</v>
      </c>
      <c r="L845" s="488">
        <v>-9635.2999999999993</v>
      </c>
      <c r="M845" s="488">
        <v>-5745.23</v>
      </c>
      <c r="N845" s="488">
        <v>-7983</v>
      </c>
      <c r="O845" s="488">
        <v>-7480.09</v>
      </c>
      <c r="P845" s="574">
        <f t="shared" si="268"/>
        <v>-7466.0874999999987</v>
      </c>
      <c r="Q845" s="490"/>
      <c r="R845" s="490"/>
      <c r="S845" s="496"/>
      <c r="T845" s="565"/>
      <c r="U845" s="566">
        <f t="shared" si="274"/>
        <v>-7466.0874999999987</v>
      </c>
      <c r="V845" s="566"/>
      <c r="W845" s="566"/>
      <c r="X845" s="566"/>
      <c r="Y845" s="566"/>
      <c r="Z845" s="583"/>
      <c r="AA845" s="515"/>
      <c r="AB845" s="515"/>
    </row>
    <row r="846" spans="1:28" s="16" customFormat="1" ht="12" customHeight="1">
      <c r="A846" s="584">
        <v>23201173</v>
      </c>
      <c r="B846" s="485" t="s">
        <v>238</v>
      </c>
      <c r="C846" s="582">
        <v>0</v>
      </c>
      <c r="D846" s="582">
        <v>10561.86</v>
      </c>
      <c r="E846" s="582">
        <v>95412.46</v>
      </c>
      <c r="F846" s="582">
        <v>0</v>
      </c>
      <c r="G846" s="582">
        <v>88973.51</v>
      </c>
      <c r="H846" s="582">
        <v>94670.17</v>
      </c>
      <c r="I846" s="512">
        <v>0</v>
      </c>
      <c r="J846" s="512">
        <v>88078.03</v>
      </c>
      <c r="K846" s="488">
        <v>-4203.21</v>
      </c>
      <c r="L846" s="488">
        <v>-4930.09</v>
      </c>
      <c r="M846" s="488">
        <v>-2582.7199999999998</v>
      </c>
      <c r="N846" s="488">
        <v>-1646.19</v>
      </c>
      <c r="O846" s="488">
        <v>-5891.11</v>
      </c>
      <c r="P846" s="574">
        <f t="shared" si="268"/>
        <v>30115.688750000001</v>
      </c>
      <c r="Q846" s="490"/>
      <c r="R846" s="490"/>
      <c r="S846" s="496"/>
      <c r="T846" s="565"/>
      <c r="U846" s="566">
        <f t="shared" si="274"/>
        <v>30115.688750000001</v>
      </c>
      <c r="V846" s="566"/>
      <c r="W846" s="566"/>
      <c r="X846" s="566"/>
      <c r="Y846" s="566"/>
      <c r="Z846" s="583"/>
      <c r="AA846" s="515"/>
      <c r="AB846" s="515"/>
    </row>
    <row r="847" spans="1:28" s="16" customFormat="1" ht="12" customHeight="1">
      <c r="A847" s="584">
        <v>23201193</v>
      </c>
      <c r="B847" s="485" t="s">
        <v>1298</v>
      </c>
      <c r="C847" s="582">
        <v>-25440.86</v>
      </c>
      <c r="D847" s="582">
        <v>-19619.150000000001</v>
      </c>
      <c r="E847" s="582">
        <v>-21861.87</v>
      </c>
      <c r="F847" s="582">
        <v>-19144.59</v>
      </c>
      <c r="G847" s="582">
        <v>-23851.64</v>
      </c>
      <c r="H847" s="582">
        <v>-20852.34</v>
      </c>
      <c r="I847" s="512">
        <v>-23741.27</v>
      </c>
      <c r="J847" s="512">
        <v>-22287.14</v>
      </c>
      <c r="K847" s="488">
        <v>-22323.83</v>
      </c>
      <c r="L847" s="488">
        <v>-21625.01</v>
      </c>
      <c r="M847" s="488">
        <v>-18882.82</v>
      </c>
      <c r="N847" s="488">
        <v>-18232.61</v>
      </c>
      <c r="O847" s="488">
        <v>-26531.119999999999</v>
      </c>
      <c r="P847" s="574">
        <f t="shared" si="268"/>
        <v>-21534.021666666667</v>
      </c>
      <c r="Q847" s="490"/>
      <c r="R847" s="490"/>
      <c r="S847" s="496"/>
      <c r="T847" s="565"/>
      <c r="U847" s="566">
        <f t="shared" ref="U847:U852" si="275">P847</f>
        <v>-21534.021666666667</v>
      </c>
      <c r="V847" s="566"/>
      <c r="W847" s="566"/>
      <c r="X847" s="566"/>
      <c r="Y847" s="566"/>
      <c r="Z847" s="583"/>
      <c r="AA847" s="515"/>
      <c r="AB847" s="515"/>
    </row>
    <row r="848" spans="1:28" s="16" customFormat="1" ht="12" customHeight="1">
      <c r="A848" s="584">
        <v>23201203</v>
      </c>
      <c r="B848" s="485" t="s">
        <v>1297</v>
      </c>
      <c r="C848" s="582">
        <v>-3301.36</v>
      </c>
      <c r="D848" s="582">
        <v>-3301.36</v>
      </c>
      <c r="E848" s="582">
        <v>-3361.36</v>
      </c>
      <c r="F848" s="582">
        <v>-2232.29</v>
      </c>
      <c r="G848" s="582">
        <v>-1633.01</v>
      </c>
      <c r="H848" s="582">
        <v>-1731</v>
      </c>
      <c r="I848" s="512">
        <v>-1633.01</v>
      </c>
      <c r="J848" s="512">
        <v>-1633.01</v>
      </c>
      <c r="K848" s="488">
        <v>1554.13</v>
      </c>
      <c r="L848" s="488">
        <v>-1633.01</v>
      </c>
      <c r="M848" s="488">
        <v>-1633.01</v>
      </c>
      <c r="N848" s="488">
        <v>-1633.01</v>
      </c>
      <c r="O848" s="488">
        <v>211.47</v>
      </c>
      <c r="P848" s="574">
        <f t="shared" si="268"/>
        <v>-1701.2404166666665</v>
      </c>
      <c r="Q848" s="490"/>
      <c r="R848" s="490"/>
      <c r="S848" s="496"/>
      <c r="T848" s="565"/>
      <c r="U848" s="566">
        <f t="shared" si="275"/>
        <v>-1701.2404166666665</v>
      </c>
      <c r="V848" s="566"/>
      <c r="W848" s="566"/>
      <c r="X848" s="566"/>
      <c r="Y848" s="566"/>
      <c r="Z848" s="583"/>
      <c r="AA848" s="515"/>
      <c r="AB848" s="515"/>
    </row>
    <row r="849" spans="1:28" s="16" customFormat="1" ht="12" customHeight="1">
      <c r="A849" s="584">
        <v>23201213</v>
      </c>
      <c r="B849" s="485" t="s">
        <v>1983</v>
      </c>
      <c r="C849" s="582">
        <v>0</v>
      </c>
      <c r="D849" s="582">
        <v>0</v>
      </c>
      <c r="E849" s="582">
        <v>0</v>
      </c>
      <c r="F849" s="582">
        <v>0</v>
      </c>
      <c r="G849" s="582">
        <v>0</v>
      </c>
      <c r="H849" s="582">
        <v>-1008.85</v>
      </c>
      <c r="I849" s="512">
        <v>-8.85</v>
      </c>
      <c r="J849" s="512">
        <v>-8.85</v>
      </c>
      <c r="K849" s="488">
        <v>0</v>
      </c>
      <c r="L849" s="488">
        <v>0</v>
      </c>
      <c r="M849" s="488">
        <v>-500</v>
      </c>
      <c r="N849" s="488">
        <v>0</v>
      </c>
      <c r="O849" s="488">
        <v>0</v>
      </c>
      <c r="P849" s="574">
        <f t="shared" si="268"/>
        <v>-127.21249999999999</v>
      </c>
      <c r="Q849" s="490"/>
      <c r="R849" s="490"/>
      <c r="S849" s="496"/>
      <c r="T849" s="565"/>
      <c r="U849" s="566">
        <f t="shared" si="275"/>
        <v>-127.21249999999999</v>
      </c>
      <c r="V849" s="566"/>
      <c r="W849" s="566"/>
      <c r="X849" s="566"/>
      <c r="Y849" s="566"/>
      <c r="Z849" s="583"/>
      <c r="AA849" s="515"/>
      <c r="AB849" s="515"/>
    </row>
    <row r="850" spans="1:28" s="16" customFormat="1" ht="12" customHeight="1">
      <c r="A850" s="584">
        <v>23201251</v>
      </c>
      <c r="B850" s="485" t="s">
        <v>1539</v>
      </c>
      <c r="C850" s="582">
        <v>-325473</v>
      </c>
      <c r="D850" s="582">
        <v>-325473</v>
      </c>
      <c r="E850" s="582">
        <v>-325473</v>
      </c>
      <c r="F850" s="582">
        <v>-437151</v>
      </c>
      <c r="G850" s="582">
        <v>-1005795</v>
      </c>
      <c r="H850" s="582">
        <v>-1005795</v>
      </c>
      <c r="I850" s="512">
        <v>-1110041</v>
      </c>
      <c r="J850" s="512">
        <v>-1110041</v>
      </c>
      <c r="K850" s="488">
        <v>-1110041</v>
      </c>
      <c r="L850" s="488">
        <v>-1214275</v>
      </c>
      <c r="M850" s="488">
        <v>-208480</v>
      </c>
      <c r="N850" s="488">
        <v>-208480</v>
      </c>
      <c r="O850" s="488">
        <v>-309009</v>
      </c>
      <c r="P850" s="574">
        <f t="shared" si="268"/>
        <v>-698190.5</v>
      </c>
      <c r="Q850" s="490"/>
      <c r="R850" s="490"/>
      <c r="S850" s="496"/>
      <c r="T850" s="565"/>
      <c r="U850" s="566">
        <f t="shared" si="275"/>
        <v>-698190.5</v>
      </c>
      <c r="V850" s="566"/>
      <c r="W850" s="566"/>
      <c r="X850" s="566"/>
      <c r="Y850" s="566"/>
      <c r="Z850" s="583"/>
      <c r="AA850" s="515"/>
      <c r="AB850" s="515"/>
    </row>
    <row r="851" spans="1:28" s="16" customFormat="1" ht="12" customHeight="1">
      <c r="A851" s="584">
        <v>23202173</v>
      </c>
      <c r="B851" s="485" t="s">
        <v>189</v>
      </c>
      <c r="C851" s="582">
        <v>76.540000000000006</v>
      </c>
      <c r="D851" s="582">
        <v>53.6</v>
      </c>
      <c r="E851" s="582">
        <v>31.5</v>
      </c>
      <c r="F851" s="582">
        <v>-8.6999999999999993</v>
      </c>
      <c r="G851" s="582">
        <v>-8.6999999999999993</v>
      </c>
      <c r="H851" s="582">
        <v>-188.76</v>
      </c>
      <c r="I851" s="512">
        <v>0</v>
      </c>
      <c r="J851" s="512">
        <v>0</v>
      </c>
      <c r="K851" s="488">
        <v>0</v>
      </c>
      <c r="L851" s="488">
        <v>0</v>
      </c>
      <c r="M851" s="488">
        <v>0</v>
      </c>
      <c r="N851" s="488">
        <v>0</v>
      </c>
      <c r="O851" s="488">
        <v>0</v>
      </c>
      <c r="P851" s="574">
        <f t="shared" si="268"/>
        <v>-6.899166666666666</v>
      </c>
      <c r="Q851" s="490"/>
      <c r="R851" s="490"/>
      <c r="S851" s="496"/>
      <c r="T851" s="565"/>
      <c r="U851" s="566">
        <f t="shared" si="275"/>
        <v>-6.899166666666666</v>
      </c>
      <c r="V851" s="566"/>
      <c r="W851" s="566"/>
      <c r="X851" s="566"/>
      <c r="Y851" s="566"/>
      <c r="Z851" s="583"/>
      <c r="AA851" s="515"/>
      <c r="AB851" s="515"/>
    </row>
    <row r="852" spans="1:28" s="16" customFormat="1" ht="12" customHeight="1">
      <c r="A852" s="584">
        <v>23202183</v>
      </c>
      <c r="B852" s="485" t="s">
        <v>642</v>
      </c>
      <c r="C852" s="582">
        <v>-29.94</v>
      </c>
      <c r="D852" s="582">
        <v>-17689.8</v>
      </c>
      <c r="E852" s="582">
        <v>-12523.5</v>
      </c>
      <c r="F852" s="582">
        <v>-354.34</v>
      </c>
      <c r="G852" s="582">
        <v>-19041.560000000001</v>
      </c>
      <c r="H852" s="582">
        <v>-12329.49</v>
      </c>
      <c r="I852" s="512">
        <v>-108913</v>
      </c>
      <c r="J852" s="512">
        <v>-145.31</v>
      </c>
      <c r="K852" s="488">
        <v>0</v>
      </c>
      <c r="L852" s="488">
        <v>-149605.88</v>
      </c>
      <c r="M852" s="488">
        <v>-17218.21</v>
      </c>
      <c r="N852" s="488">
        <v>-46436.07</v>
      </c>
      <c r="O852" s="488">
        <v>0</v>
      </c>
      <c r="P852" s="574">
        <f t="shared" si="268"/>
        <v>-32022.677500000002</v>
      </c>
      <c r="Q852" s="490"/>
      <c r="R852" s="490"/>
      <c r="S852" s="496"/>
      <c r="T852" s="565"/>
      <c r="U852" s="566">
        <f t="shared" si="275"/>
        <v>-32022.677500000002</v>
      </c>
      <c r="V852" s="566"/>
      <c r="W852" s="566"/>
      <c r="X852" s="566"/>
      <c r="Y852" s="566"/>
      <c r="Z852" s="583"/>
      <c r="AA852" s="515"/>
      <c r="AB852" s="515"/>
    </row>
    <row r="853" spans="1:28" s="16" customFormat="1" ht="12" customHeight="1">
      <c r="A853" s="584">
        <v>23202213</v>
      </c>
      <c r="B853" s="485" t="s">
        <v>1345</v>
      </c>
      <c r="C853" s="582">
        <v>-996.5</v>
      </c>
      <c r="D853" s="582">
        <v>0</v>
      </c>
      <c r="E853" s="582">
        <v>0</v>
      </c>
      <c r="F853" s="582">
        <v>0</v>
      </c>
      <c r="G853" s="582">
        <v>0</v>
      </c>
      <c r="H853" s="582">
        <v>-908</v>
      </c>
      <c r="I853" s="512">
        <v>-933</v>
      </c>
      <c r="J853" s="512">
        <v>0</v>
      </c>
      <c r="K853" s="488">
        <v>0</v>
      </c>
      <c r="L853" s="488">
        <v>0</v>
      </c>
      <c r="M853" s="488">
        <v>0</v>
      </c>
      <c r="N853" s="488">
        <v>-1896.11</v>
      </c>
      <c r="O853" s="488">
        <v>0</v>
      </c>
      <c r="P853" s="574">
        <f t="shared" si="268"/>
        <v>-352.94666666666666</v>
      </c>
      <c r="Q853" s="490"/>
      <c r="R853" s="490"/>
      <c r="S853" s="496"/>
      <c r="T853" s="565"/>
      <c r="U853" s="566">
        <f t="shared" ref="U853:U855" si="276">P853</f>
        <v>-352.94666666666666</v>
      </c>
      <c r="V853" s="566"/>
      <c r="W853" s="566"/>
      <c r="X853" s="566"/>
      <c r="Y853" s="566"/>
      <c r="Z853" s="583"/>
      <c r="AA853" s="515"/>
      <c r="AB853" s="515"/>
    </row>
    <row r="854" spans="1:28" s="16" customFormat="1" ht="12" customHeight="1">
      <c r="A854" s="584">
        <v>23202233</v>
      </c>
      <c r="B854" s="485" t="s">
        <v>2063</v>
      </c>
      <c r="C854" s="582">
        <v>-680725.77</v>
      </c>
      <c r="D854" s="582">
        <v>-515651.61</v>
      </c>
      <c r="E854" s="582">
        <v>-586090.72</v>
      </c>
      <c r="F854" s="582">
        <v>467541.69</v>
      </c>
      <c r="G854" s="582">
        <v>1284462.6100000001</v>
      </c>
      <c r="H854" s="582">
        <v>1729179.96</v>
      </c>
      <c r="I854" s="512">
        <v>2841940.65</v>
      </c>
      <c r="J854" s="512">
        <v>2322709.04</v>
      </c>
      <c r="K854" s="488">
        <v>1253798.79</v>
      </c>
      <c r="L854" s="488">
        <v>134886.82</v>
      </c>
      <c r="M854" s="488">
        <v>-575078.52</v>
      </c>
      <c r="N854" s="488">
        <v>-1038336.34</v>
      </c>
      <c r="O854" s="488">
        <v>-1455019.07</v>
      </c>
      <c r="P854" s="574">
        <f t="shared" si="268"/>
        <v>520957.49583333341</v>
      </c>
      <c r="Q854" s="490"/>
      <c r="R854" s="490"/>
      <c r="S854" s="496"/>
      <c r="T854" s="565"/>
      <c r="U854" s="566">
        <f t="shared" si="276"/>
        <v>520957.49583333341</v>
      </c>
      <c r="V854" s="566"/>
      <c r="W854" s="566"/>
      <c r="X854" s="566"/>
      <c r="Y854" s="566"/>
      <c r="Z854" s="583"/>
      <c r="AA854" s="515"/>
      <c r="AB854" s="515"/>
    </row>
    <row r="855" spans="1:28" s="16" customFormat="1" ht="12" customHeight="1">
      <c r="A855" s="584">
        <v>23202353</v>
      </c>
      <c r="B855" s="485" t="s">
        <v>2064</v>
      </c>
      <c r="C855" s="582">
        <v>-9414309.4900000002</v>
      </c>
      <c r="D855" s="582">
        <v>-10275656.560000001</v>
      </c>
      <c r="E855" s="582">
        <v>-11740183.66</v>
      </c>
      <c r="F855" s="582">
        <v>-10977432.140000001</v>
      </c>
      <c r="G855" s="582">
        <v>-10293440.449999999</v>
      </c>
      <c r="H855" s="582">
        <v>-11556744.109999999</v>
      </c>
      <c r="I855" s="512">
        <v>-13374785.619999999</v>
      </c>
      <c r="J855" s="512">
        <v>-13782130.1</v>
      </c>
      <c r="K855" s="488">
        <v>-15492440.289999999</v>
      </c>
      <c r="L855" s="488">
        <v>-16463571.99</v>
      </c>
      <c r="M855" s="488">
        <v>-16940438.859999999</v>
      </c>
      <c r="N855" s="488">
        <v>-18534409.25</v>
      </c>
      <c r="O855" s="488">
        <v>-18502384.34</v>
      </c>
      <c r="P855" s="574">
        <f t="shared" si="268"/>
        <v>-13615798.328749999</v>
      </c>
      <c r="Q855" s="490"/>
      <c r="R855" s="490"/>
      <c r="S855" s="496"/>
      <c r="T855" s="565"/>
      <c r="U855" s="566">
        <f t="shared" si="276"/>
        <v>-13615798.328749999</v>
      </c>
      <c r="V855" s="566"/>
      <c r="W855" s="566"/>
      <c r="X855" s="566"/>
      <c r="Y855" s="566"/>
      <c r="Z855" s="583"/>
      <c r="AA855" s="515"/>
      <c r="AB855" s="515"/>
    </row>
    <row r="856" spans="1:28" s="16" customFormat="1" ht="12" customHeight="1">
      <c r="A856" s="588">
        <v>23500003</v>
      </c>
      <c r="B856" s="485" t="s">
        <v>1620</v>
      </c>
      <c r="C856" s="607">
        <v>-22869443.239999998</v>
      </c>
      <c r="D856" s="607">
        <v>-23969140.859999999</v>
      </c>
      <c r="E856" s="582">
        <v>-24854850.510000002</v>
      </c>
      <c r="F856" s="582">
        <v>-25314306.75</v>
      </c>
      <c r="G856" s="582">
        <v>-25802206.59</v>
      </c>
      <c r="H856" s="582">
        <v>-26608345.420000002</v>
      </c>
      <c r="I856" s="512">
        <v>-27778977.940000001</v>
      </c>
      <c r="J856" s="512">
        <v>-28782942</v>
      </c>
      <c r="K856" s="488">
        <v>-30244032.469999999</v>
      </c>
      <c r="L856" s="488">
        <v>-31581982.34</v>
      </c>
      <c r="M856" s="488">
        <v>-32563711.190000001</v>
      </c>
      <c r="N856" s="488">
        <v>-33838555.509999998</v>
      </c>
      <c r="O856" s="488">
        <v>-34679107.590000004</v>
      </c>
      <c r="P856" s="574">
        <f t="shared" si="268"/>
        <v>-28342777.249583337</v>
      </c>
      <c r="Q856" s="490" t="s">
        <v>1639</v>
      </c>
      <c r="R856" s="490" t="s">
        <v>1638</v>
      </c>
      <c r="S856" s="496" t="s">
        <v>1640</v>
      </c>
      <c r="T856" s="565"/>
      <c r="U856" s="566"/>
      <c r="V856" s="566"/>
      <c r="W856" s="566">
        <f>P856</f>
        <v>-28342777.249583337</v>
      </c>
      <c r="X856" s="566">
        <f>W856*B1102</f>
        <v>-19040677.756270085</v>
      </c>
      <c r="Y856" s="566">
        <f>W856*B1103</f>
        <v>-9302099.4933132511</v>
      </c>
      <c r="Z856" s="583"/>
      <c r="AA856" s="515"/>
      <c r="AB856" s="515"/>
    </row>
    <row r="857" spans="1:28" s="16" customFormat="1" ht="12" customHeight="1">
      <c r="A857" s="602">
        <v>23500011</v>
      </c>
      <c r="B857" s="485" t="s">
        <v>498</v>
      </c>
      <c r="C857" s="582">
        <v>-4682953.8099999996</v>
      </c>
      <c r="D857" s="582">
        <v>-4672953.8099999996</v>
      </c>
      <c r="E857" s="582">
        <v>-4672953.8099999996</v>
      </c>
      <c r="F857" s="582">
        <v>-4704243.8099999996</v>
      </c>
      <c r="G857" s="582">
        <v>-4533243.8099999996</v>
      </c>
      <c r="H857" s="582">
        <v>-6686993.8099999996</v>
      </c>
      <c r="I857" s="512">
        <v>-6686993.8099999996</v>
      </c>
      <c r="J857" s="512">
        <v>-6686993.8099999996</v>
      </c>
      <c r="K857" s="488">
        <v>-6771993.8099999996</v>
      </c>
      <c r="L857" s="488">
        <v>-6771993.8099999996</v>
      </c>
      <c r="M857" s="488">
        <v>-6821993.8099999996</v>
      </c>
      <c r="N857" s="488">
        <v>-6796993.8099999996</v>
      </c>
      <c r="O857" s="488">
        <v>-6796993.8099999996</v>
      </c>
      <c r="P857" s="574">
        <f t="shared" si="268"/>
        <v>-5962277.1433333335</v>
      </c>
      <c r="Q857" s="490">
        <v>28</v>
      </c>
      <c r="R857" s="490"/>
      <c r="S857" s="496">
        <v>21</v>
      </c>
      <c r="T857" s="565"/>
      <c r="U857" s="566"/>
      <c r="V857" s="566"/>
      <c r="W857" s="566">
        <f>P857</f>
        <v>-5962277.1433333335</v>
      </c>
      <c r="X857" s="566">
        <f>W857</f>
        <v>-5962277.1433333335</v>
      </c>
      <c r="Y857" s="566"/>
      <c r="Z857" s="583"/>
      <c r="AA857" s="515"/>
      <c r="AB857" s="515"/>
    </row>
    <row r="858" spans="1:28" s="16" customFormat="1" ht="12" customHeight="1">
      <c r="A858" s="584">
        <v>23600021</v>
      </c>
      <c r="B858" s="485" t="s">
        <v>1395</v>
      </c>
      <c r="C858" s="582">
        <v>-3832781.68</v>
      </c>
      <c r="D858" s="582">
        <v>-4328773.1399999997</v>
      </c>
      <c r="E858" s="582">
        <v>-5504286.2199999997</v>
      </c>
      <c r="F858" s="582">
        <v>-5740315.6399999997</v>
      </c>
      <c r="G858" s="582">
        <v>-5481718.1100000003</v>
      </c>
      <c r="H858" s="582">
        <v>-4696578.91</v>
      </c>
      <c r="I858" s="512">
        <v>-4665281.38</v>
      </c>
      <c r="J858" s="512">
        <v>-3937129.35</v>
      </c>
      <c r="K858" s="488">
        <v>-4138133.43</v>
      </c>
      <c r="L858" s="488">
        <v>-3951306.66</v>
      </c>
      <c r="M858" s="488">
        <v>-4283127.8</v>
      </c>
      <c r="N858" s="488">
        <v>-4181333.58</v>
      </c>
      <c r="O858" s="488">
        <v>-3868439.86</v>
      </c>
      <c r="P858" s="574">
        <f t="shared" ref="P858:P879" si="277">(C858+O858+SUM(D858:N858)*2)/24</f>
        <v>-4563216.2491666665</v>
      </c>
      <c r="Q858" s="490"/>
      <c r="R858" s="490"/>
      <c r="S858" s="496"/>
      <c r="T858" s="565"/>
      <c r="U858" s="566">
        <f>P858</f>
        <v>-4563216.2491666665</v>
      </c>
      <c r="V858" s="566"/>
      <c r="W858" s="566"/>
      <c r="X858" s="566"/>
      <c r="Y858" s="566"/>
      <c r="Z858" s="583"/>
      <c r="AA858" s="515"/>
      <c r="AB858" s="515"/>
    </row>
    <row r="859" spans="1:28" s="16" customFormat="1" ht="12" customHeight="1">
      <c r="A859" s="584">
        <v>23600022</v>
      </c>
      <c r="B859" s="485" t="s">
        <v>1396</v>
      </c>
      <c r="C859" s="582">
        <v>-1104312</v>
      </c>
      <c r="D859" s="582">
        <v>-1425463.15</v>
      </c>
      <c r="E859" s="582">
        <v>-2363129.87</v>
      </c>
      <c r="F859" s="582">
        <v>-2660780.34</v>
      </c>
      <c r="G859" s="582">
        <v>-2229943.39</v>
      </c>
      <c r="H859" s="582">
        <v>-1786825.08</v>
      </c>
      <c r="I859" s="512">
        <v>-1719315.03</v>
      </c>
      <c r="J859" s="512">
        <v>-1167260.81</v>
      </c>
      <c r="K859" s="488">
        <v>-1104456.6200000001</v>
      </c>
      <c r="L859" s="488">
        <v>-933311.22</v>
      </c>
      <c r="M859" s="488">
        <v>-894651.71</v>
      </c>
      <c r="N859" s="488">
        <v>-860624.76</v>
      </c>
      <c r="O859" s="488">
        <v>-1007268.29</v>
      </c>
      <c r="P859" s="574">
        <f t="shared" si="277"/>
        <v>-1516796.0104166667</v>
      </c>
      <c r="Q859" s="490"/>
      <c r="R859" s="490"/>
      <c r="S859" s="496"/>
      <c r="T859" s="565"/>
      <c r="U859" s="566">
        <f>P859</f>
        <v>-1516796.0104166667</v>
      </c>
      <c r="V859" s="566"/>
      <c r="W859" s="566"/>
      <c r="X859" s="566"/>
      <c r="Y859" s="566"/>
      <c r="Z859" s="583"/>
      <c r="AA859" s="515"/>
      <c r="AB859" s="515"/>
    </row>
    <row r="860" spans="1:28" s="16" customFormat="1" ht="12" customHeight="1">
      <c r="A860" s="584">
        <v>23600063</v>
      </c>
      <c r="B860" s="485" t="s">
        <v>475</v>
      </c>
      <c r="C860" s="582">
        <v>-264.45</v>
      </c>
      <c r="D860" s="582">
        <v>-108.27</v>
      </c>
      <c r="E860" s="582">
        <v>-186.36</v>
      </c>
      <c r="F860" s="582">
        <v>-264.45</v>
      </c>
      <c r="G860" s="582">
        <v>-108.27</v>
      </c>
      <c r="H860" s="582">
        <v>-186.36</v>
      </c>
      <c r="I860" s="512">
        <v>-264.45</v>
      </c>
      <c r="J860" s="512">
        <v>-108.27</v>
      </c>
      <c r="K860" s="488">
        <v>-108.27</v>
      </c>
      <c r="L860" s="488">
        <v>-108.27</v>
      </c>
      <c r="M860" s="488">
        <v>0</v>
      </c>
      <c r="N860" s="488">
        <v>0</v>
      </c>
      <c r="O860" s="488">
        <v>0</v>
      </c>
      <c r="P860" s="574">
        <f t="shared" si="277"/>
        <v>-131.26624999999999</v>
      </c>
      <c r="Q860" s="490"/>
      <c r="R860" s="490"/>
      <c r="S860" s="496"/>
      <c r="T860" s="565"/>
      <c r="U860" s="566">
        <f t="shared" ref="U860:U861" si="278">P860</f>
        <v>-131.26624999999999</v>
      </c>
      <c r="V860" s="566"/>
      <c r="W860" s="566"/>
      <c r="X860" s="566"/>
      <c r="Y860" s="566"/>
      <c r="Z860" s="583"/>
      <c r="AA860" s="515"/>
      <c r="AB860" s="515"/>
    </row>
    <row r="861" spans="1:28" s="16" customFormat="1" ht="12" customHeight="1">
      <c r="A861" s="584">
        <v>23600093</v>
      </c>
      <c r="B861" s="485" t="s">
        <v>153</v>
      </c>
      <c r="C861" s="582">
        <v>30330.5</v>
      </c>
      <c r="D861" s="582">
        <v>23.44</v>
      </c>
      <c r="E861" s="582">
        <v>0</v>
      </c>
      <c r="F861" s="582">
        <v>0</v>
      </c>
      <c r="G861" s="582">
        <v>0</v>
      </c>
      <c r="H861" s="582">
        <v>-328338.48</v>
      </c>
      <c r="I861" s="512">
        <v>-351618.95</v>
      </c>
      <c r="J861" s="512">
        <v>0</v>
      </c>
      <c r="K861" s="488">
        <v>0</v>
      </c>
      <c r="L861" s="488">
        <v>0</v>
      </c>
      <c r="M861" s="488">
        <v>0</v>
      </c>
      <c r="N861" s="488">
        <v>-323745.42</v>
      </c>
      <c r="O861" s="488">
        <v>0</v>
      </c>
      <c r="P861" s="574">
        <f t="shared" si="277"/>
        <v>-82376.179999999993</v>
      </c>
      <c r="Q861" s="490"/>
      <c r="R861" s="490"/>
      <c r="S861" s="496"/>
      <c r="T861" s="565"/>
      <c r="U861" s="566">
        <f t="shared" si="278"/>
        <v>-82376.179999999993</v>
      </c>
      <c r="V861" s="566"/>
      <c r="W861" s="566"/>
      <c r="X861" s="566"/>
      <c r="Y861" s="566"/>
      <c r="Z861" s="583"/>
      <c r="AA861" s="515"/>
      <c r="AB861" s="515"/>
    </row>
    <row r="862" spans="1:28" s="16" customFormat="1" ht="12" customHeight="1">
      <c r="A862" s="587">
        <v>23600173</v>
      </c>
      <c r="B862" s="485" t="s">
        <v>2027</v>
      </c>
      <c r="C862" s="582">
        <v>0</v>
      </c>
      <c r="D862" s="582">
        <v>0</v>
      </c>
      <c r="E862" s="582">
        <v>0</v>
      </c>
      <c r="F862" s="582">
        <v>0</v>
      </c>
      <c r="G862" s="582">
        <v>0</v>
      </c>
      <c r="H862" s="582">
        <v>0</v>
      </c>
      <c r="I862" s="512">
        <v>0</v>
      </c>
      <c r="J862" s="512">
        <v>0</v>
      </c>
      <c r="K862" s="488">
        <v>0</v>
      </c>
      <c r="L862" s="488">
        <v>0</v>
      </c>
      <c r="M862" s="488">
        <v>-2264.4499999999998</v>
      </c>
      <c r="N862" s="488">
        <v>-2264.4499999999998</v>
      </c>
      <c r="O862" s="488">
        <v>-2264.4499999999998</v>
      </c>
      <c r="P862" s="574">
        <f t="shared" si="277"/>
        <v>-471.76041666666669</v>
      </c>
      <c r="Q862" s="490"/>
      <c r="R862" s="490"/>
      <c r="S862" s="496"/>
      <c r="T862" s="565"/>
      <c r="U862" s="566">
        <f t="shared" ref="U862:U866" si="279">P862</f>
        <v>-471.76041666666669</v>
      </c>
      <c r="V862" s="566"/>
      <c r="W862" s="566"/>
      <c r="X862" s="566"/>
      <c r="Y862" s="566"/>
      <c r="Z862" s="583"/>
      <c r="AA862" s="515"/>
      <c r="AB862" s="515"/>
    </row>
    <row r="863" spans="1:28" s="16" customFormat="1" ht="12" customHeight="1">
      <c r="A863" s="584">
        <v>23600201</v>
      </c>
      <c r="B863" s="485" t="s">
        <v>231</v>
      </c>
      <c r="C863" s="582">
        <v>-36384210.43</v>
      </c>
      <c r="D863" s="582">
        <v>-40426106.100000001</v>
      </c>
      <c r="E863" s="582">
        <v>-44469590.329999998</v>
      </c>
      <c r="F863" s="582">
        <v>-48285581.899999999</v>
      </c>
      <c r="G863" s="582">
        <v>-52904452.840000004</v>
      </c>
      <c r="H863" s="582">
        <v>-57523322.659999996</v>
      </c>
      <c r="I863" s="512">
        <v>-62926537.219999999</v>
      </c>
      <c r="J863" s="512">
        <v>-43050553.270000003</v>
      </c>
      <c r="K863" s="488">
        <v>-47689762.329999998</v>
      </c>
      <c r="L863" s="488">
        <v>-48343602.93</v>
      </c>
      <c r="M863" s="488">
        <v>-52318584.840000004</v>
      </c>
      <c r="N863" s="488">
        <v>-54396199.840000004</v>
      </c>
      <c r="O863" s="488">
        <v>-33640295.490000002</v>
      </c>
      <c r="P863" s="574">
        <f t="shared" si="277"/>
        <v>-48945545.601666667</v>
      </c>
      <c r="Q863" s="490"/>
      <c r="R863" s="490"/>
      <c r="S863" s="496"/>
      <c r="T863" s="565"/>
      <c r="U863" s="566">
        <f t="shared" si="279"/>
        <v>-48945545.601666667</v>
      </c>
      <c r="V863" s="566"/>
      <c r="W863" s="566"/>
      <c r="X863" s="566"/>
      <c r="Y863" s="566"/>
      <c r="Z863" s="583"/>
      <c r="AA863" s="515"/>
      <c r="AB863" s="515"/>
    </row>
    <row r="864" spans="1:28" s="16" customFormat="1" ht="12" customHeight="1">
      <c r="A864" s="584">
        <v>23600211</v>
      </c>
      <c r="B864" s="485" t="s">
        <v>232</v>
      </c>
      <c r="C864" s="582">
        <v>-7911332.6399999997</v>
      </c>
      <c r="D864" s="582">
        <v>-8790422.0800000001</v>
      </c>
      <c r="E864" s="582">
        <v>-4390164.92</v>
      </c>
      <c r="F864" s="582">
        <v>-5742885.5899999999</v>
      </c>
      <c r="G864" s="582">
        <v>-6847693.2599999998</v>
      </c>
      <c r="H864" s="582">
        <v>-7951237.9299999997</v>
      </c>
      <c r="I864" s="512">
        <v>-9054781.6099999994</v>
      </c>
      <c r="J864" s="512">
        <v>-10159057.289999999</v>
      </c>
      <c r="K864" s="488">
        <v>-5520242.6600000001</v>
      </c>
      <c r="L864" s="488">
        <v>-6038394.3399999999</v>
      </c>
      <c r="M864" s="488">
        <v>-6956256.0199999996</v>
      </c>
      <c r="N864" s="488">
        <v>-7950147.0800000001</v>
      </c>
      <c r="O864" s="488">
        <v>-8944626.0800000001</v>
      </c>
      <c r="P864" s="574">
        <f t="shared" si="277"/>
        <v>-7319105.1783333337</v>
      </c>
      <c r="Q864" s="490"/>
      <c r="R864" s="490"/>
      <c r="S864" s="496"/>
      <c r="T864" s="565"/>
      <c r="U864" s="566">
        <f t="shared" si="279"/>
        <v>-7319105.1783333337</v>
      </c>
      <c r="V864" s="566"/>
      <c r="W864" s="566"/>
      <c r="X864" s="566"/>
      <c r="Y864" s="566"/>
      <c r="Z864" s="583"/>
      <c r="AA864" s="515"/>
      <c r="AB864" s="515"/>
    </row>
    <row r="865" spans="1:28" s="16" customFormat="1" ht="12" customHeight="1">
      <c r="A865" s="584">
        <v>23600213</v>
      </c>
      <c r="B865" s="485" t="s">
        <v>318</v>
      </c>
      <c r="C865" s="582">
        <v>-76702.59</v>
      </c>
      <c r="D865" s="582">
        <v>-92809.58</v>
      </c>
      <c r="E865" s="582">
        <v>-33844.120000000003</v>
      </c>
      <c r="F865" s="582">
        <v>-44961.599999999999</v>
      </c>
      <c r="G865" s="582">
        <v>-150838.34</v>
      </c>
      <c r="H865" s="582">
        <v>-367672.46</v>
      </c>
      <c r="I865" s="512">
        <v>-587233.5</v>
      </c>
      <c r="J865" s="512">
        <v>-123625.97</v>
      </c>
      <c r="K865" s="488">
        <v>-188464.83</v>
      </c>
      <c r="L865" s="488">
        <v>-229501.91</v>
      </c>
      <c r="M865" s="488">
        <v>-25515.65</v>
      </c>
      <c r="N865" s="488">
        <v>-46158.93</v>
      </c>
      <c r="O865" s="488">
        <v>-57612.13</v>
      </c>
      <c r="P865" s="574">
        <f t="shared" si="277"/>
        <v>-163148.6875</v>
      </c>
      <c r="Q865" s="490"/>
      <c r="R865" s="490"/>
      <c r="S865" s="496"/>
      <c r="T865" s="565"/>
      <c r="U865" s="566">
        <f t="shared" si="279"/>
        <v>-163148.6875</v>
      </c>
      <c r="V865" s="566"/>
      <c r="W865" s="566"/>
      <c r="X865" s="566"/>
      <c r="Y865" s="566"/>
      <c r="Z865" s="583"/>
      <c r="AA865" s="515"/>
      <c r="AB865" s="515"/>
    </row>
    <row r="866" spans="1:28" s="16" customFormat="1" ht="12" customHeight="1">
      <c r="A866" s="584">
        <v>23600221</v>
      </c>
      <c r="B866" s="485" t="s">
        <v>348</v>
      </c>
      <c r="C866" s="582">
        <v>-145680</v>
      </c>
      <c r="D866" s="582">
        <v>-194240</v>
      </c>
      <c r="E866" s="582">
        <v>339474.39</v>
      </c>
      <c r="F866" s="582">
        <v>290977.39</v>
      </c>
      <c r="G866" s="582">
        <v>243212.29</v>
      </c>
      <c r="H866" s="582">
        <v>194570.29</v>
      </c>
      <c r="I866" s="512">
        <v>145929.29</v>
      </c>
      <c r="J866" s="512">
        <v>97287.29</v>
      </c>
      <c r="K866" s="488">
        <v>48646.29</v>
      </c>
      <c r="L866" s="488">
        <v>0</v>
      </c>
      <c r="M866" s="488">
        <v>-49717</v>
      </c>
      <c r="N866" s="488">
        <v>-99434</v>
      </c>
      <c r="O866" s="488">
        <v>-149152</v>
      </c>
      <c r="P866" s="574">
        <f t="shared" si="277"/>
        <v>72440.852500000023</v>
      </c>
      <c r="Q866" s="490"/>
      <c r="R866" s="490"/>
      <c r="S866" s="496"/>
      <c r="T866" s="565"/>
      <c r="U866" s="566">
        <f t="shared" si="279"/>
        <v>72440.852500000023</v>
      </c>
      <c r="V866" s="566"/>
      <c r="W866" s="566"/>
      <c r="X866" s="566"/>
      <c r="Y866" s="566"/>
      <c r="Z866" s="583"/>
      <c r="AA866" s="515"/>
      <c r="AB866" s="515"/>
    </row>
    <row r="867" spans="1:28" s="16" customFormat="1" ht="12" customHeight="1">
      <c r="A867" s="584">
        <v>23600232</v>
      </c>
      <c r="B867" s="485" t="s">
        <v>233</v>
      </c>
      <c r="C867" s="582">
        <v>-15926160.42</v>
      </c>
      <c r="D867" s="582">
        <v>-17695686.48</v>
      </c>
      <c r="E867" s="582">
        <v>-19465453.879999999</v>
      </c>
      <c r="F867" s="582">
        <v>-21117975.359999999</v>
      </c>
      <c r="G867" s="582">
        <v>-22976874.07</v>
      </c>
      <c r="H867" s="582">
        <v>-24835773.75</v>
      </c>
      <c r="I867" s="512">
        <v>-27399921.649999999</v>
      </c>
      <c r="J867" s="512">
        <v>-18430542.609999999</v>
      </c>
      <c r="K867" s="488">
        <v>-20323012.359999999</v>
      </c>
      <c r="L867" s="488">
        <v>-21703412.239999998</v>
      </c>
      <c r="M867" s="488">
        <v>-23440785.239999998</v>
      </c>
      <c r="N867" s="488">
        <v>-24862896.66</v>
      </c>
      <c r="O867" s="488">
        <v>-15752515.65</v>
      </c>
      <c r="P867" s="574">
        <f t="shared" si="277"/>
        <v>-21507639.361250002</v>
      </c>
      <c r="Q867" s="490"/>
      <c r="R867" s="490"/>
      <c r="S867" s="496"/>
      <c r="T867" s="565"/>
      <c r="U867" s="566">
        <f>P867</f>
        <v>-21507639.361250002</v>
      </c>
      <c r="V867" s="566"/>
      <c r="W867" s="566"/>
      <c r="X867" s="566"/>
      <c r="Y867" s="566"/>
      <c r="Z867" s="583"/>
      <c r="AA867" s="515"/>
      <c r="AB867" s="515"/>
    </row>
    <row r="868" spans="1:28" s="16" customFormat="1" ht="12" customHeight="1">
      <c r="A868" s="584">
        <v>23600351</v>
      </c>
      <c r="B868" s="485" t="s">
        <v>2282</v>
      </c>
      <c r="C868" s="582">
        <v>-9134082.0700000003</v>
      </c>
      <c r="D868" s="582">
        <v>-6317559.6200000001</v>
      </c>
      <c r="E868" s="582">
        <v>-8251693.3200000003</v>
      </c>
      <c r="F868" s="582">
        <v>-11445906.41</v>
      </c>
      <c r="G868" s="582">
        <v>-8552316.6199999992</v>
      </c>
      <c r="H868" s="582">
        <v>-10047416.609999999</v>
      </c>
      <c r="I868" s="512">
        <v>-10990029.039999999</v>
      </c>
      <c r="J868" s="512">
        <v>-6850285.7000000002</v>
      </c>
      <c r="K868" s="488">
        <v>-7561546.7800000003</v>
      </c>
      <c r="L868" s="488">
        <v>-9124802.3499999996</v>
      </c>
      <c r="M868" s="488">
        <v>-5812319.3300000001</v>
      </c>
      <c r="N868" s="488">
        <v>-7856396.29</v>
      </c>
      <c r="O868" s="488">
        <v>-8966980.6099999994</v>
      </c>
      <c r="P868" s="574">
        <f t="shared" si="277"/>
        <v>-8488400.2841666657</v>
      </c>
      <c r="Q868" s="490"/>
      <c r="R868" s="490"/>
      <c r="S868" s="496"/>
      <c r="T868" s="565"/>
      <c r="U868" s="566">
        <f>P868</f>
        <v>-8488400.2841666657</v>
      </c>
      <c r="V868" s="566"/>
      <c r="W868" s="566"/>
      <c r="X868" s="566"/>
      <c r="Y868" s="566"/>
      <c r="Z868" s="583"/>
      <c r="AA868" s="515"/>
      <c r="AB868" s="515"/>
    </row>
    <row r="869" spans="1:28" s="16" customFormat="1" ht="12" customHeight="1">
      <c r="A869" s="584">
        <v>23600391</v>
      </c>
      <c r="B869" s="485" t="s">
        <v>682</v>
      </c>
      <c r="C869" s="582">
        <v>-486160.35</v>
      </c>
      <c r="D869" s="582">
        <v>-179067.4</v>
      </c>
      <c r="E869" s="582">
        <v>-307777.96000000002</v>
      </c>
      <c r="F869" s="582">
        <v>-436488.52</v>
      </c>
      <c r="G869" s="582">
        <v>-133273.96</v>
      </c>
      <c r="H869" s="582">
        <v>-261569.67</v>
      </c>
      <c r="I869" s="512">
        <v>-389865.38</v>
      </c>
      <c r="J869" s="512">
        <v>-112997.97</v>
      </c>
      <c r="K869" s="488">
        <v>-241293.68</v>
      </c>
      <c r="L869" s="488">
        <v>-369589.39</v>
      </c>
      <c r="M869" s="488">
        <v>-264438.13</v>
      </c>
      <c r="N869" s="488">
        <v>-392733.84</v>
      </c>
      <c r="O869" s="488">
        <v>-521029.55</v>
      </c>
      <c r="P869" s="574">
        <f t="shared" si="277"/>
        <v>-299390.90416666662</v>
      </c>
      <c r="Q869" s="490"/>
      <c r="R869" s="490"/>
      <c r="S869" s="496"/>
      <c r="T869" s="565"/>
      <c r="U869" s="566">
        <f t="shared" ref="U869:U871" si="280">P869</f>
        <v>-299390.90416666662</v>
      </c>
      <c r="V869" s="566"/>
      <c r="W869" s="566"/>
      <c r="X869" s="566"/>
      <c r="Y869" s="566"/>
      <c r="Z869" s="583"/>
      <c r="AA869" s="515"/>
      <c r="AB869" s="515"/>
    </row>
    <row r="870" spans="1:28" s="16" customFormat="1" ht="12" customHeight="1">
      <c r="A870" s="584">
        <v>23600421</v>
      </c>
      <c r="B870" s="485" t="s">
        <v>791</v>
      </c>
      <c r="C870" s="582">
        <v>0</v>
      </c>
      <c r="D870" s="582">
        <v>0</v>
      </c>
      <c r="E870" s="582">
        <v>0</v>
      </c>
      <c r="F870" s="582">
        <v>0</v>
      </c>
      <c r="G870" s="582">
        <v>-9.16</v>
      </c>
      <c r="H870" s="582">
        <v>-18.329999999999998</v>
      </c>
      <c r="I870" s="512">
        <v>0</v>
      </c>
      <c r="J870" s="512">
        <v>-4.6100000000000003</v>
      </c>
      <c r="K870" s="488">
        <v>-4.6100000000000003</v>
      </c>
      <c r="L870" s="488">
        <v>0</v>
      </c>
      <c r="M870" s="488">
        <v>0</v>
      </c>
      <c r="N870" s="488">
        <v>0</v>
      </c>
      <c r="O870" s="488">
        <v>0</v>
      </c>
      <c r="P870" s="574">
        <f t="shared" si="277"/>
        <v>-3.0591666666666666</v>
      </c>
      <c r="Q870" s="490"/>
      <c r="R870" s="490"/>
      <c r="S870" s="496"/>
      <c r="T870" s="565"/>
      <c r="U870" s="566">
        <f t="shared" si="280"/>
        <v>-3.0591666666666666</v>
      </c>
      <c r="V870" s="566"/>
      <c r="W870" s="566"/>
      <c r="X870" s="566"/>
      <c r="Y870" s="566"/>
      <c r="Z870" s="583"/>
      <c r="AA870" s="515"/>
      <c r="AB870" s="515"/>
    </row>
    <row r="871" spans="1:28" s="16" customFormat="1" ht="12" customHeight="1">
      <c r="A871" s="584">
        <v>23600431</v>
      </c>
      <c r="B871" s="485" t="s">
        <v>1920</v>
      </c>
      <c r="C871" s="582">
        <v>800</v>
      </c>
      <c r="D871" s="582">
        <v>2400</v>
      </c>
      <c r="E871" s="582">
        <v>2400</v>
      </c>
      <c r="F871" s="582">
        <v>1600</v>
      </c>
      <c r="G871" s="582">
        <v>1600</v>
      </c>
      <c r="H871" s="582">
        <v>1600</v>
      </c>
      <c r="I871" s="512">
        <v>1600</v>
      </c>
      <c r="J871" s="512">
        <v>1600</v>
      </c>
      <c r="K871" s="488">
        <v>1600</v>
      </c>
      <c r="L871" s="488">
        <v>1600</v>
      </c>
      <c r="M871" s="488">
        <v>1600</v>
      </c>
      <c r="N871" s="488">
        <v>1600</v>
      </c>
      <c r="O871" s="488">
        <v>1600</v>
      </c>
      <c r="P871" s="574">
        <f t="shared" si="277"/>
        <v>1700</v>
      </c>
      <c r="Q871" s="490"/>
      <c r="R871" s="490"/>
      <c r="S871" s="496"/>
      <c r="T871" s="565"/>
      <c r="U871" s="566">
        <f t="shared" si="280"/>
        <v>1700</v>
      </c>
      <c r="V871" s="566"/>
      <c r="W871" s="566"/>
      <c r="X871" s="566"/>
      <c r="Y871" s="566"/>
      <c r="Z871" s="583"/>
      <c r="AA871" s="515"/>
      <c r="AB871" s="515"/>
    </row>
    <row r="872" spans="1:28" s="16" customFormat="1" ht="12" customHeight="1">
      <c r="A872" s="584">
        <v>23600471</v>
      </c>
      <c r="B872" s="485" t="s">
        <v>2283</v>
      </c>
      <c r="C872" s="582">
        <v>-783140.79</v>
      </c>
      <c r="D872" s="582">
        <v>-5085489.53</v>
      </c>
      <c r="E872" s="582">
        <v>-6752294.9900000002</v>
      </c>
      <c r="F872" s="582">
        <v>-8407730.9000000004</v>
      </c>
      <c r="G872" s="582">
        <v>-9053408.2599999998</v>
      </c>
      <c r="H872" s="582">
        <v>-8444309.8000000007</v>
      </c>
      <c r="I872" s="512">
        <v>-7549493.96</v>
      </c>
      <c r="J872" s="512">
        <v>-6719766.5499999998</v>
      </c>
      <c r="K872" s="488">
        <v>-5833545.8700000001</v>
      </c>
      <c r="L872" s="488">
        <v>-6065798.7300000004</v>
      </c>
      <c r="M872" s="488">
        <v>-5909908.9400000004</v>
      </c>
      <c r="N872" s="488">
        <v>-6500357.9500000002</v>
      </c>
      <c r="O872" s="488">
        <v>-1624806.04</v>
      </c>
      <c r="P872" s="574">
        <f t="shared" si="277"/>
        <v>-6460506.5745833339</v>
      </c>
      <c r="Q872" s="490"/>
      <c r="R872" s="490"/>
      <c r="S872" s="496"/>
      <c r="T872" s="565"/>
      <c r="U872" s="566">
        <f>P872</f>
        <v>-6460506.5745833339</v>
      </c>
      <c r="V872" s="566"/>
      <c r="W872" s="566"/>
      <c r="X872" s="566"/>
      <c r="Y872" s="566"/>
      <c r="Z872" s="583"/>
      <c r="AA872" s="515"/>
      <c r="AB872" s="515"/>
    </row>
    <row r="873" spans="1:28" s="16" customFormat="1" ht="12" customHeight="1">
      <c r="A873" s="584">
        <v>23600552</v>
      </c>
      <c r="B873" s="485" t="s">
        <v>2284</v>
      </c>
      <c r="C873" s="582">
        <v>-1594730</v>
      </c>
      <c r="D873" s="582">
        <v>-1799488.94</v>
      </c>
      <c r="E873" s="582">
        <v>-3058473.45</v>
      </c>
      <c r="F873" s="582">
        <v>-4503371.92</v>
      </c>
      <c r="G873" s="582">
        <v>-5110413.99</v>
      </c>
      <c r="H873" s="582">
        <v>-4168369.03</v>
      </c>
      <c r="I873" s="512">
        <v>-3693025.16</v>
      </c>
      <c r="J873" s="512">
        <v>-2783517.89</v>
      </c>
      <c r="K873" s="488">
        <v>-1881022.26</v>
      </c>
      <c r="L873" s="488">
        <v>-1729630.02</v>
      </c>
      <c r="M873" s="488">
        <v>-1502913.69</v>
      </c>
      <c r="N873" s="488">
        <v>-1325180.94</v>
      </c>
      <c r="O873" s="488">
        <v>-1422846.71</v>
      </c>
      <c r="P873" s="574">
        <f t="shared" si="277"/>
        <v>-2755349.6370833339</v>
      </c>
      <c r="Q873" s="490"/>
      <c r="R873" s="490"/>
      <c r="S873" s="496"/>
      <c r="T873" s="565"/>
      <c r="U873" s="566">
        <f t="shared" ref="U873:U874" si="281">P873</f>
        <v>-2755349.6370833339</v>
      </c>
      <c r="V873" s="566"/>
      <c r="W873" s="566"/>
      <c r="X873" s="566"/>
      <c r="Y873" s="566"/>
      <c r="Z873" s="583"/>
      <c r="AA873" s="515"/>
      <c r="AB873" s="515"/>
    </row>
    <row r="874" spans="1:28" s="16" customFormat="1" ht="12" customHeight="1">
      <c r="A874" s="584">
        <v>23600602</v>
      </c>
      <c r="B874" s="485" t="s">
        <v>2285</v>
      </c>
      <c r="C874" s="582">
        <v>-2389518.0299999998</v>
      </c>
      <c r="D874" s="582">
        <v>-2454203.2799999998</v>
      </c>
      <c r="E874" s="582">
        <v>-3983154.92</v>
      </c>
      <c r="F874" s="582">
        <v>-6103800.2999999998</v>
      </c>
      <c r="G874" s="582">
        <v>-5874816.5300000003</v>
      </c>
      <c r="H874" s="582">
        <v>-5847775.5300000003</v>
      </c>
      <c r="I874" s="512">
        <v>-5788732.1699999999</v>
      </c>
      <c r="J874" s="512">
        <v>-3453232.2</v>
      </c>
      <c r="K874" s="488">
        <v>-2849993.34</v>
      </c>
      <c r="L874" s="488">
        <v>-2948849.52</v>
      </c>
      <c r="M874" s="488">
        <v>-1725828.89</v>
      </c>
      <c r="N874" s="488">
        <v>-1889716.87</v>
      </c>
      <c r="O874" s="488">
        <v>-2177488.23</v>
      </c>
      <c r="P874" s="574">
        <f t="shared" si="277"/>
        <v>-3766967.2233333341</v>
      </c>
      <c r="Q874" s="490"/>
      <c r="R874" s="490"/>
      <c r="S874" s="496"/>
      <c r="T874" s="565"/>
      <c r="U874" s="566">
        <f t="shared" si="281"/>
        <v>-3766967.2233333341</v>
      </c>
      <c r="V874" s="566"/>
      <c r="W874" s="566"/>
      <c r="X874" s="566"/>
      <c r="Y874" s="566"/>
      <c r="Z874" s="583"/>
      <c r="AA874" s="515"/>
      <c r="AB874" s="515"/>
    </row>
    <row r="875" spans="1:28" s="16" customFormat="1" ht="12" customHeight="1">
      <c r="A875" s="584">
        <v>23601003</v>
      </c>
      <c r="B875" s="485" t="s">
        <v>935</v>
      </c>
      <c r="C875" s="582">
        <v>-114661.17</v>
      </c>
      <c r="D875" s="582">
        <v>-81776.210000000006</v>
      </c>
      <c r="E875" s="582">
        <v>-101068.08</v>
      </c>
      <c r="F875" s="582">
        <v>-182866.48</v>
      </c>
      <c r="G875" s="582">
        <v>-67029.23</v>
      </c>
      <c r="H875" s="582">
        <v>-123916.34</v>
      </c>
      <c r="I875" s="512">
        <v>-120589.11</v>
      </c>
      <c r="J875" s="512">
        <v>-117579.03</v>
      </c>
      <c r="K875" s="488">
        <v>-121170.89</v>
      </c>
      <c r="L875" s="488">
        <v>-76014.42</v>
      </c>
      <c r="M875" s="488">
        <v>-101061.46</v>
      </c>
      <c r="N875" s="488">
        <v>-103858.34</v>
      </c>
      <c r="O875" s="488">
        <v>-124277.43</v>
      </c>
      <c r="P875" s="574">
        <f t="shared" si="277"/>
        <v>-109699.90750000002</v>
      </c>
      <c r="Q875" s="490"/>
      <c r="R875" s="490"/>
      <c r="S875" s="496"/>
      <c r="T875" s="565"/>
      <c r="U875" s="566">
        <f t="shared" ref="U875:U886" si="282">P875</f>
        <v>-109699.90750000002</v>
      </c>
      <c r="V875" s="566"/>
      <c r="W875" s="566"/>
      <c r="X875" s="566"/>
      <c r="Y875" s="566"/>
      <c r="Z875" s="583"/>
      <c r="AA875" s="515"/>
      <c r="AB875" s="515"/>
    </row>
    <row r="876" spans="1:28" s="16" customFormat="1" ht="12" customHeight="1">
      <c r="A876" s="584">
        <v>23601013</v>
      </c>
      <c r="B876" s="485" t="s">
        <v>1397</v>
      </c>
      <c r="C876" s="582">
        <v>-88224.69</v>
      </c>
      <c r="D876" s="582">
        <v>-121415</v>
      </c>
      <c r="E876" s="582">
        <v>-42595.040000000001</v>
      </c>
      <c r="F876" s="582">
        <v>-141234.76999999999</v>
      </c>
      <c r="G876" s="582">
        <v>-78298.27</v>
      </c>
      <c r="H876" s="582">
        <v>-83809.22</v>
      </c>
      <c r="I876" s="512">
        <v>-78824.94</v>
      </c>
      <c r="J876" s="512">
        <v>-118184.26</v>
      </c>
      <c r="K876" s="488">
        <v>-84303.5</v>
      </c>
      <c r="L876" s="488">
        <v>-88348.06</v>
      </c>
      <c r="M876" s="488">
        <v>-84659.05</v>
      </c>
      <c r="N876" s="488">
        <v>-100762.28</v>
      </c>
      <c r="O876" s="488">
        <v>-111135.61</v>
      </c>
      <c r="P876" s="574">
        <f t="shared" si="277"/>
        <v>-93509.544999999998</v>
      </c>
      <c r="Q876" s="490"/>
      <c r="R876" s="490"/>
      <c r="S876" s="496"/>
      <c r="T876" s="565"/>
      <c r="U876" s="566">
        <f t="shared" si="282"/>
        <v>-93509.544999999998</v>
      </c>
      <c r="V876" s="566"/>
      <c r="W876" s="566"/>
      <c r="X876" s="566"/>
      <c r="Y876" s="566"/>
      <c r="Z876" s="583"/>
      <c r="AA876" s="515"/>
      <c r="AB876" s="515"/>
    </row>
    <row r="877" spans="1:28" s="16" customFormat="1" ht="12" customHeight="1">
      <c r="A877" s="584">
        <v>23601023</v>
      </c>
      <c r="B877" s="485" t="s">
        <v>334</v>
      </c>
      <c r="C877" s="582">
        <v>-10011.48</v>
      </c>
      <c r="D877" s="582">
        <v>-8858.75</v>
      </c>
      <c r="E877" s="582">
        <v>-12268.96</v>
      </c>
      <c r="F877" s="582">
        <v>-35110.61</v>
      </c>
      <c r="G877" s="582">
        <v>-2944.79</v>
      </c>
      <c r="H877" s="582">
        <v>-5202.66</v>
      </c>
      <c r="I877" s="512">
        <v>-9418.2000000000007</v>
      </c>
      <c r="J877" s="512">
        <v>-7447.12</v>
      </c>
      <c r="K877" s="488">
        <v>-8851.36</v>
      </c>
      <c r="L877" s="488">
        <v>-17003.12</v>
      </c>
      <c r="M877" s="488">
        <v>-4810.29</v>
      </c>
      <c r="N877" s="488">
        <v>-6859.18</v>
      </c>
      <c r="O877" s="488">
        <v>-7431.51</v>
      </c>
      <c r="P877" s="574">
        <f t="shared" si="277"/>
        <v>-10624.711249999998</v>
      </c>
      <c r="Q877" s="490"/>
      <c r="R877" s="490"/>
      <c r="S877" s="496"/>
      <c r="T877" s="565"/>
      <c r="U877" s="566">
        <f t="shared" si="282"/>
        <v>-10624.711249999998</v>
      </c>
      <c r="V877" s="566"/>
      <c r="W877" s="566"/>
      <c r="X877" s="566"/>
      <c r="Y877" s="566"/>
      <c r="Z877" s="583"/>
      <c r="AA877" s="515"/>
      <c r="AB877" s="515"/>
    </row>
    <row r="878" spans="1:28" s="16" customFormat="1" ht="12" customHeight="1">
      <c r="A878" s="584">
        <v>23601043</v>
      </c>
      <c r="B878" s="485" t="s">
        <v>992</v>
      </c>
      <c r="C878" s="582">
        <v>-8522.16</v>
      </c>
      <c r="D878" s="582">
        <v>-3024.19</v>
      </c>
      <c r="E878" s="582">
        <v>-4632.29</v>
      </c>
      <c r="F878" s="582">
        <v>-5118.7299999999996</v>
      </c>
      <c r="G878" s="582">
        <v>-103193.85</v>
      </c>
      <c r="H878" s="582">
        <v>-121856.35</v>
      </c>
      <c r="I878" s="512">
        <v>-123884.55</v>
      </c>
      <c r="J878" s="512">
        <v>-1410.88</v>
      </c>
      <c r="K878" s="488">
        <v>-2630.73</v>
      </c>
      <c r="L878" s="488">
        <v>-4409.57</v>
      </c>
      <c r="M878" s="488">
        <v>-1524.38</v>
      </c>
      <c r="N878" s="488">
        <v>-3239.12</v>
      </c>
      <c r="O878" s="488">
        <v>-4714.45</v>
      </c>
      <c r="P878" s="574">
        <f t="shared" si="277"/>
        <v>-31795.245416666668</v>
      </c>
      <c r="Q878" s="490"/>
      <c r="R878" s="490"/>
      <c r="S878" s="496"/>
      <c r="T878" s="565"/>
      <c r="U878" s="566">
        <f t="shared" si="282"/>
        <v>-31795.245416666668</v>
      </c>
      <c r="V878" s="566"/>
      <c r="W878" s="566"/>
      <c r="X878" s="566"/>
      <c r="Y878" s="566"/>
      <c r="Z878" s="583"/>
      <c r="AA878" s="515"/>
      <c r="AB878" s="515"/>
    </row>
    <row r="879" spans="1:28" s="16" customFormat="1" ht="12" customHeight="1">
      <c r="A879" s="584">
        <v>23700363</v>
      </c>
      <c r="B879" s="485" t="s">
        <v>925</v>
      </c>
      <c r="C879" s="582">
        <v>-312812.5</v>
      </c>
      <c r="D879" s="582">
        <v>-402187.5</v>
      </c>
      <c r="E879" s="582">
        <v>-491562.5</v>
      </c>
      <c r="F879" s="582">
        <v>-44687.5</v>
      </c>
      <c r="G879" s="582">
        <v>-134062.5</v>
      </c>
      <c r="H879" s="582">
        <v>-223437.5</v>
      </c>
      <c r="I879" s="512">
        <v>-312812.5</v>
      </c>
      <c r="J879" s="512">
        <v>-402187.5</v>
      </c>
      <c r="K879" s="488">
        <v>-491562.5</v>
      </c>
      <c r="L879" s="488">
        <v>-44687.5</v>
      </c>
      <c r="M879" s="488">
        <v>-134062.5</v>
      </c>
      <c r="N879" s="488">
        <v>-223437.5</v>
      </c>
      <c r="O879" s="488">
        <v>-312812.5</v>
      </c>
      <c r="P879" s="574">
        <f t="shared" si="277"/>
        <v>-268125</v>
      </c>
      <c r="Q879" s="490"/>
      <c r="R879" s="490"/>
      <c r="S879" s="496"/>
      <c r="T879" s="565"/>
      <c r="U879" s="566">
        <f t="shared" si="282"/>
        <v>-268125</v>
      </c>
      <c r="V879" s="566"/>
      <c r="W879" s="566"/>
      <c r="X879" s="566"/>
      <c r="Y879" s="566"/>
      <c r="Z879" s="583"/>
      <c r="AA879" s="515"/>
      <c r="AB879" s="515"/>
    </row>
    <row r="880" spans="1:28" s="16" customFormat="1" ht="12" customHeight="1">
      <c r="A880" s="584">
        <v>23700383</v>
      </c>
      <c r="B880" s="485" t="s">
        <v>88</v>
      </c>
      <c r="C880" s="582">
        <v>-42000</v>
      </c>
      <c r="D880" s="582">
        <v>-54000</v>
      </c>
      <c r="E880" s="582">
        <v>-66000</v>
      </c>
      <c r="F880" s="582">
        <v>-6000</v>
      </c>
      <c r="G880" s="582">
        <v>-18000</v>
      </c>
      <c r="H880" s="582">
        <v>-30000</v>
      </c>
      <c r="I880" s="512">
        <v>-42000</v>
      </c>
      <c r="J880" s="512">
        <v>-54000</v>
      </c>
      <c r="K880" s="488">
        <v>-66000</v>
      </c>
      <c r="L880" s="488">
        <v>-6000</v>
      </c>
      <c r="M880" s="488">
        <v>-18000</v>
      </c>
      <c r="N880" s="488">
        <v>-30000</v>
      </c>
      <c r="O880" s="488">
        <v>-42000</v>
      </c>
      <c r="P880" s="574">
        <f t="shared" ref="P880:P904" si="283">(C880+O880+SUM(D880:N880)*2)/24</f>
        <v>-36000</v>
      </c>
      <c r="Q880" s="490"/>
      <c r="R880" s="490"/>
      <c r="S880" s="496"/>
      <c r="T880" s="565"/>
      <c r="U880" s="566">
        <f t="shared" si="282"/>
        <v>-36000</v>
      </c>
      <c r="V880" s="566"/>
      <c r="W880" s="566"/>
      <c r="X880" s="566"/>
      <c r="Y880" s="566"/>
      <c r="Z880" s="583"/>
      <c r="AA880" s="515"/>
      <c r="AB880" s="515"/>
    </row>
    <row r="881" spans="1:28" s="16" customFormat="1" ht="12" customHeight="1">
      <c r="A881" s="584">
        <v>23700713</v>
      </c>
      <c r="B881" s="485" t="s">
        <v>596</v>
      </c>
      <c r="C881" s="582">
        <v>-13926.69</v>
      </c>
      <c r="D881" s="582">
        <v>-67565.86</v>
      </c>
      <c r="E881" s="582">
        <v>-116920.3</v>
      </c>
      <c r="F881" s="582">
        <v>-14031.69</v>
      </c>
      <c r="G881" s="582">
        <v>-65115.3</v>
      </c>
      <c r="H881" s="582">
        <v>-115296.14</v>
      </c>
      <c r="I881" s="512">
        <v>-13908.92</v>
      </c>
      <c r="J881" s="512">
        <v>-63291.14</v>
      </c>
      <c r="K881" s="488">
        <v>-116930.31</v>
      </c>
      <c r="L881" s="488">
        <v>-14013.92</v>
      </c>
      <c r="M881" s="488">
        <v>-65125.31</v>
      </c>
      <c r="N881" s="488">
        <v>-118764.48</v>
      </c>
      <c r="O881" s="488">
        <v>-14146.7</v>
      </c>
      <c r="P881" s="574">
        <f t="shared" si="283"/>
        <v>-65416.672083333338</v>
      </c>
      <c r="Q881" s="490"/>
      <c r="R881" s="490"/>
      <c r="S881" s="496"/>
      <c r="T881" s="565"/>
      <c r="U881" s="566">
        <f t="shared" si="282"/>
        <v>-65416.672083333338</v>
      </c>
      <c r="V881" s="566"/>
      <c r="W881" s="566"/>
      <c r="X881" s="566"/>
      <c r="Y881" s="566"/>
      <c r="Z881" s="583"/>
      <c r="AA881" s="515"/>
      <c r="AB881" s="515"/>
    </row>
    <row r="882" spans="1:28" s="16" customFormat="1" ht="12" customHeight="1">
      <c r="A882" s="584">
        <v>23700813</v>
      </c>
      <c r="B882" s="485" t="s">
        <v>180</v>
      </c>
      <c r="C882" s="582">
        <v>-3208333.13</v>
      </c>
      <c r="D882" s="582">
        <v>-291666.46000000002</v>
      </c>
      <c r="E882" s="582">
        <v>-874999.79</v>
      </c>
      <c r="F882" s="582">
        <v>-1458333.12</v>
      </c>
      <c r="G882" s="582">
        <v>-2041666.45</v>
      </c>
      <c r="H882" s="582">
        <v>-2624999.7799999998</v>
      </c>
      <c r="I882" s="512">
        <v>-3208333.11</v>
      </c>
      <c r="J882" s="512">
        <v>-291666.44</v>
      </c>
      <c r="K882" s="488">
        <v>-874999.77</v>
      </c>
      <c r="L882" s="488">
        <v>-1458333.1</v>
      </c>
      <c r="M882" s="488">
        <v>-2041666.43</v>
      </c>
      <c r="N882" s="488">
        <v>-2624999.7599999998</v>
      </c>
      <c r="O882" s="488">
        <v>-3208333.09</v>
      </c>
      <c r="P882" s="574">
        <f t="shared" si="283"/>
        <v>-1749999.7766666664</v>
      </c>
      <c r="Q882" s="490"/>
      <c r="R882" s="490"/>
      <c r="S882" s="496"/>
      <c r="T882" s="565"/>
      <c r="U882" s="566">
        <f t="shared" si="282"/>
        <v>-1749999.7766666664</v>
      </c>
      <c r="V882" s="566"/>
      <c r="W882" s="566"/>
      <c r="X882" s="566"/>
      <c r="Y882" s="566"/>
      <c r="Z882" s="583"/>
      <c r="AA882" s="515"/>
      <c r="AB882" s="515"/>
    </row>
    <row r="883" spans="1:28" s="16" customFormat="1" ht="12" customHeight="1">
      <c r="A883" s="584">
        <v>23700823</v>
      </c>
      <c r="B883" s="485" t="s">
        <v>2286</v>
      </c>
      <c r="C883" s="582">
        <v>-561666.46</v>
      </c>
      <c r="D883" s="582">
        <v>-1684999.79</v>
      </c>
      <c r="E883" s="582">
        <v>-2808333.12</v>
      </c>
      <c r="F883" s="582">
        <v>-3931666.45</v>
      </c>
      <c r="G883" s="582">
        <v>-5054999.78</v>
      </c>
      <c r="H883" s="582">
        <v>-6178333.1100000003</v>
      </c>
      <c r="I883" s="512">
        <v>-561666.43999999994</v>
      </c>
      <c r="J883" s="512">
        <v>-1684999.77</v>
      </c>
      <c r="K883" s="488">
        <v>-2808333.1</v>
      </c>
      <c r="L883" s="488">
        <v>-3931666.43</v>
      </c>
      <c r="M883" s="488">
        <v>-5054999.76</v>
      </c>
      <c r="N883" s="488">
        <v>-6178333.0899999999</v>
      </c>
      <c r="O883" s="488">
        <v>-561666.42000000004</v>
      </c>
      <c r="P883" s="574">
        <f t="shared" si="283"/>
        <v>-3369999.7733333334</v>
      </c>
      <c r="Q883" s="490"/>
      <c r="R883" s="490"/>
      <c r="S883" s="496"/>
      <c r="T883" s="565"/>
      <c r="U883" s="566">
        <f t="shared" si="282"/>
        <v>-3369999.7733333334</v>
      </c>
      <c r="V883" s="566"/>
      <c r="W883" s="566"/>
      <c r="X883" s="566"/>
      <c r="Y883" s="566"/>
      <c r="Z883" s="583"/>
      <c r="AA883" s="515"/>
      <c r="AB883" s="515"/>
    </row>
    <row r="884" spans="1:28" s="16" customFormat="1" ht="12" customHeight="1">
      <c r="A884" s="584">
        <v>23700841</v>
      </c>
      <c r="B884" s="485" t="s">
        <v>648</v>
      </c>
      <c r="C884" s="582">
        <v>-374890.42</v>
      </c>
      <c r="D884" s="582">
        <v>-374766.31</v>
      </c>
      <c r="E884" s="582">
        <v>-374766.31</v>
      </c>
      <c r="F884" s="582">
        <v>-415934.82</v>
      </c>
      <c r="G884" s="582">
        <v>-406452.5</v>
      </c>
      <c r="H884" s="582">
        <v>-406452.5</v>
      </c>
      <c r="I884" s="512">
        <v>-460251.34</v>
      </c>
      <c r="J884" s="512">
        <v>-460251.34</v>
      </c>
      <c r="K884" s="488">
        <v>-460251.34</v>
      </c>
      <c r="L884" s="488">
        <v>-522264.9</v>
      </c>
      <c r="M884" s="488">
        <v>-522264.9</v>
      </c>
      <c r="N884" s="488">
        <v>-520938.79</v>
      </c>
      <c r="O884" s="488">
        <v>-585439.44999999995</v>
      </c>
      <c r="P884" s="574">
        <f t="shared" si="283"/>
        <v>-450396.6654166666</v>
      </c>
      <c r="Q884" s="490"/>
      <c r="R884" s="490"/>
      <c r="S884" s="496"/>
      <c r="T884" s="565"/>
      <c r="U884" s="566">
        <f t="shared" si="282"/>
        <v>-450396.6654166666</v>
      </c>
      <c r="V884" s="566"/>
      <c r="W884" s="566"/>
      <c r="X884" s="566"/>
      <c r="Y884" s="566"/>
      <c r="Z884" s="583"/>
      <c r="AA884" s="515"/>
      <c r="AB884" s="515"/>
    </row>
    <row r="885" spans="1:28" s="16" customFormat="1" ht="12" customHeight="1">
      <c r="A885" s="584">
        <v>23700873</v>
      </c>
      <c r="B885" s="485" t="s">
        <v>2287</v>
      </c>
      <c r="C885" s="582">
        <v>-877500</v>
      </c>
      <c r="D885" s="582">
        <v>-2632500</v>
      </c>
      <c r="E885" s="582">
        <v>-4387500</v>
      </c>
      <c r="F885" s="582">
        <v>-6142500</v>
      </c>
      <c r="G885" s="582">
        <v>-7897500</v>
      </c>
      <c r="H885" s="582">
        <v>-9652500</v>
      </c>
      <c r="I885" s="512">
        <v>-877500</v>
      </c>
      <c r="J885" s="512">
        <v>-2632500</v>
      </c>
      <c r="K885" s="488">
        <v>-4387500</v>
      </c>
      <c r="L885" s="488">
        <v>-6142500</v>
      </c>
      <c r="M885" s="488">
        <v>-7897500</v>
      </c>
      <c r="N885" s="488">
        <v>-9652500</v>
      </c>
      <c r="O885" s="488">
        <v>-877500</v>
      </c>
      <c r="P885" s="574">
        <f t="shared" si="283"/>
        <v>-5265000</v>
      </c>
      <c r="Q885" s="490"/>
      <c r="R885" s="490"/>
      <c r="S885" s="496"/>
      <c r="T885" s="565"/>
      <c r="U885" s="566">
        <f t="shared" si="282"/>
        <v>-5265000</v>
      </c>
      <c r="V885" s="566"/>
      <c r="W885" s="566"/>
      <c r="X885" s="566"/>
      <c r="Y885" s="566"/>
      <c r="Z885" s="583"/>
      <c r="AA885" s="515"/>
      <c r="AB885" s="515"/>
    </row>
    <row r="886" spans="1:28" s="16" customFormat="1" ht="12" customHeight="1">
      <c r="A886" s="584">
        <v>23700963</v>
      </c>
      <c r="B886" s="485" t="s">
        <v>1050</v>
      </c>
      <c r="C886" s="582">
        <v>-4607243.37</v>
      </c>
      <c r="D886" s="582">
        <v>-5749535.04</v>
      </c>
      <c r="E886" s="582">
        <v>-6891826.71</v>
      </c>
      <c r="F886" s="582">
        <v>-1180368.3799999999</v>
      </c>
      <c r="G886" s="582">
        <v>-2322660.0499999998</v>
      </c>
      <c r="H886" s="582">
        <v>-3464951.72</v>
      </c>
      <c r="I886" s="512">
        <v>-4607243.3899999997</v>
      </c>
      <c r="J886" s="512">
        <v>-5749535.0599999996</v>
      </c>
      <c r="K886" s="488">
        <v>-6891826.7300000004</v>
      </c>
      <c r="L886" s="488">
        <v>-1180368.3999999999</v>
      </c>
      <c r="M886" s="488">
        <v>-2322660.0699999998</v>
      </c>
      <c r="N886" s="488">
        <v>-3464951.74</v>
      </c>
      <c r="O886" s="488">
        <v>-4607243.41</v>
      </c>
      <c r="P886" s="574">
        <f t="shared" si="283"/>
        <v>-4036097.5566666666</v>
      </c>
      <c r="Q886" s="490"/>
      <c r="R886" s="490"/>
      <c r="S886" s="496"/>
      <c r="T886" s="565"/>
      <c r="U886" s="566">
        <f t="shared" si="282"/>
        <v>-4036097.5566666666</v>
      </c>
      <c r="V886" s="566"/>
      <c r="W886" s="566"/>
      <c r="X886" s="566"/>
      <c r="Y886" s="566"/>
      <c r="Z886" s="583"/>
      <c r="AA886" s="515"/>
      <c r="AB886" s="515"/>
    </row>
    <row r="887" spans="1:28" s="16" customFormat="1" ht="12" customHeight="1">
      <c r="A887" s="585">
        <v>23701013</v>
      </c>
      <c r="B887" s="503" t="s">
        <v>521</v>
      </c>
      <c r="C887" s="582">
        <v>-7268.39</v>
      </c>
      <c r="D887" s="582">
        <v>0</v>
      </c>
      <c r="E887" s="582">
        <v>0</v>
      </c>
      <c r="F887" s="582">
        <v>0</v>
      </c>
      <c r="G887" s="582">
        <v>0</v>
      </c>
      <c r="H887" s="582">
        <v>0</v>
      </c>
      <c r="I887" s="512">
        <v>0</v>
      </c>
      <c r="J887" s="512">
        <v>0</v>
      </c>
      <c r="K887" s="488">
        <v>0</v>
      </c>
      <c r="L887" s="488">
        <v>0</v>
      </c>
      <c r="M887" s="488">
        <v>0</v>
      </c>
      <c r="N887" s="488">
        <v>0</v>
      </c>
      <c r="O887" s="488">
        <v>0</v>
      </c>
      <c r="P887" s="574">
        <f t="shared" si="283"/>
        <v>-302.84958333333333</v>
      </c>
      <c r="Q887" s="490"/>
      <c r="R887" s="490"/>
      <c r="S887" s="496"/>
      <c r="T887" s="565"/>
      <c r="U887" s="566">
        <f t="shared" ref="U887:U889" si="284">P887</f>
        <v>-302.84958333333333</v>
      </c>
      <c r="V887" s="566"/>
      <c r="W887" s="566"/>
      <c r="X887" s="566"/>
      <c r="Y887" s="566"/>
      <c r="Z887" s="583"/>
      <c r="AA887" s="515"/>
      <c r="AB887" s="515"/>
    </row>
    <row r="888" spans="1:28" s="16" customFormat="1" ht="12" customHeight="1">
      <c r="A888" s="585">
        <v>23701023</v>
      </c>
      <c r="B888" s="503" t="s">
        <v>522</v>
      </c>
      <c r="C888" s="582">
        <v>-4948971.12</v>
      </c>
      <c r="D888" s="582">
        <v>-6349804.4500000002</v>
      </c>
      <c r="E888" s="582">
        <v>-7750637.7800000003</v>
      </c>
      <c r="F888" s="582">
        <v>-746471.11</v>
      </c>
      <c r="G888" s="582">
        <v>-2147304.44</v>
      </c>
      <c r="H888" s="582">
        <v>-3548137.77</v>
      </c>
      <c r="I888" s="512">
        <v>-4948971.0999999996</v>
      </c>
      <c r="J888" s="512">
        <v>-6349804.4299999997</v>
      </c>
      <c r="K888" s="488">
        <v>-7750637.7599999998</v>
      </c>
      <c r="L888" s="488">
        <v>-746471.09</v>
      </c>
      <c r="M888" s="488">
        <v>-2147304.42</v>
      </c>
      <c r="N888" s="488">
        <v>-3548137.75</v>
      </c>
      <c r="O888" s="488">
        <v>-4948971.08</v>
      </c>
      <c r="P888" s="574">
        <f t="shared" si="283"/>
        <v>-4248554.4333333336</v>
      </c>
      <c r="Q888" s="490"/>
      <c r="R888" s="490"/>
      <c r="S888" s="496"/>
      <c r="T888" s="565"/>
      <c r="U888" s="566">
        <f t="shared" si="284"/>
        <v>-4248554.4333333336</v>
      </c>
      <c r="V888" s="566"/>
      <c r="W888" s="566"/>
      <c r="X888" s="566"/>
      <c r="Y888" s="566"/>
      <c r="Z888" s="583"/>
      <c r="AA888" s="515"/>
      <c r="AB888" s="515"/>
    </row>
    <row r="889" spans="1:28" s="16" customFormat="1" ht="12" customHeight="1">
      <c r="A889" s="585">
        <v>23701033</v>
      </c>
      <c r="B889" s="508" t="s">
        <v>2288</v>
      </c>
      <c r="C889" s="582">
        <v>-836533.33</v>
      </c>
      <c r="D889" s="582">
        <v>-2405033.33</v>
      </c>
      <c r="E889" s="582">
        <v>-3973533.33</v>
      </c>
      <c r="F889" s="582">
        <v>-5542033.3300000001</v>
      </c>
      <c r="G889" s="582">
        <v>-7110533.3300000001</v>
      </c>
      <c r="H889" s="582">
        <v>-8679033.3300000001</v>
      </c>
      <c r="I889" s="512">
        <v>-836533.33</v>
      </c>
      <c r="J889" s="512">
        <v>-2405033.33</v>
      </c>
      <c r="K889" s="488">
        <v>-3973533.33</v>
      </c>
      <c r="L889" s="488">
        <v>-5542033.3300000001</v>
      </c>
      <c r="M889" s="488">
        <v>-7110533.3300000001</v>
      </c>
      <c r="N889" s="488">
        <v>-8679033.3300000001</v>
      </c>
      <c r="O889" s="488">
        <v>-836533.33</v>
      </c>
      <c r="P889" s="574">
        <f t="shared" si="283"/>
        <v>-4757783.3299999991</v>
      </c>
      <c r="Q889" s="490"/>
      <c r="R889" s="490"/>
      <c r="S889" s="496"/>
      <c r="T889" s="565"/>
      <c r="U889" s="566">
        <f t="shared" si="284"/>
        <v>-4757783.3299999991</v>
      </c>
      <c r="V889" s="566"/>
      <c r="W889" s="566"/>
      <c r="X889" s="566"/>
      <c r="Y889" s="566"/>
      <c r="Z889" s="583"/>
      <c r="AA889" s="515"/>
      <c r="AB889" s="515"/>
    </row>
    <row r="890" spans="1:28" s="16" customFormat="1" ht="12" customHeight="1">
      <c r="A890" s="626">
        <v>23701053</v>
      </c>
      <c r="B890" s="624" t="s">
        <v>1037</v>
      </c>
      <c r="C890" s="582">
        <v>-5811666.8200000003</v>
      </c>
      <c r="D890" s="582">
        <v>-7264583.4900000002</v>
      </c>
      <c r="E890" s="582">
        <v>-8717500.1600000001</v>
      </c>
      <c r="F890" s="582">
        <v>-1452916.83</v>
      </c>
      <c r="G890" s="582">
        <v>-2905833.5</v>
      </c>
      <c r="H890" s="582">
        <v>-4358750.17</v>
      </c>
      <c r="I890" s="512">
        <v>-5811666.8399999999</v>
      </c>
      <c r="J890" s="512">
        <v>-7264583.5099999998</v>
      </c>
      <c r="K890" s="488">
        <v>-8717500.1799999997</v>
      </c>
      <c r="L890" s="488">
        <v>-1452916.85</v>
      </c>
      <c r="M890" s="488">
        <v>-2905833.52</v>
      </c>
      <c r="N890" s="488">
        <v>-4358750.1900000004</v>
      </c>
      <c r="O890" s="488">
        <v>-5811666.8600000003</v>
      </c>
      <c r="P890" s="574">
        <f t="shared" si="283"/>
        <v>-5085208.5066666668</v>
      </c>
      <c r="Q890" s="490"/>
      <c r="R890" s="490"/>
      <c r="S890" s="496"/>
      <c r="T890" s="565"/>
      <c r="U890" s="566">
        <f t="shared" ref="U890:U891" si="285">P890</f>
        <v>-5085208.5066666668</v>
      </c>
      <c r="V890" s="566"/>
      <c r="W890" s="566"/>
      <c r="X890" s="566"/>
      <c r="Y890" s="566"/>
      <c r="Z890" s="583"/>
      <c r="AA890" s="515"/>
      <c r="AB890" s="515"/>
    </row>
    <row r="891" spans="1:28" s="16" customFormat="1" ht="12" customHeight="1">
      <c r="A891" s="584">
        <v>23701063</v>
      </c>
      <c r="B891" s="485" t="s">
        <v>1284</v>
      </c>
      <c r="C891" s="582">
        <v>903.73</v>
      </c>
      <c r="D891" s="582">
        <v>-101205.97</v>
      </c>
      <c r="E891" s="582">
        <v>-199235.97</v>
      </c>
      <c r="F891" s="582">
        <v>-9837.5300000000007</v>
      </c>
      <c r="G891" s="582">
        <v>-101243.57</v>
      </c>
      <c r="H891" s="582">
        <v>-196005.57</v>
      </c>
      <c r="I891" s="512">
        <v>-9766.85</v>
      </c>
      <c r="J891" s="512">
        <v>-98014.39</v>
      </c>
      <c r="K891" s="488">
        <v>-199310.39</v>
      </c>
      <c r="L891" s="488">
        <v>-9805.67</v>
      </c>
      <c r="M891" s="488">
        <v>-100832.21</v>
      </c>
      <c r="N891" s="488">
        <v>-201796.21</v>
      </c>
      <c r="O891" s="488">
        <v>-8810.1299999999992</v>
      </c>
      <c r="P891" s="574">
        <f t="shared" si="283"/>
        <v>-102583.96083333333</v>
      </c>
      <c r="Q891" s="490"/>
      <c r="R891" s="490"/>
      <c r="S891" s="496"/>
      <c r="T891" s="565"/>
      <c r="U891" s="566">
        <f t="shared" si="285"/>
        <v>-102583.96083333333</v>
      </c>
      <c r="V891" s="566"/>
      <c r="W891" s="566"/>
      <c r="X891" s="566"/>
      <c r="Y891" s="566"/>
      <c r="Z891" s="583"/>
      <c r="AA891" s="515"/>
      <c r="AB891" s="515"/>
    </row>
    <row r="892" spans="1:28" s="16" customFormat="1" ht="12" customHeight="1">
      <c r="A892" s="584">
        <v>23701113</v>
      </c>
      <c r="B892" s="485" t="s">
        <v>2289</v>
      </c>
      <c r="C892" s="582">
        <v>-10074750</v>
      </c>
      <c r="D892" s="582">
        <v>-1679125</v>
      </c>
      <c r="E892" s="582">
        <v>-3358250</v>
      </c>
      <c r="F892" s="582">
        <v>-5037375</v>
      </c>
      <c r="G892" s="582">
        <v>-6716500</v>
      </c>
      <c r="H892" s="582">
        <v>-8395625</v>
      </c>
      <c r="I892" s="512">
        <v>-10074750</v>
      </c>
      <c r="J892" s="512">
        <v>-1679125</v>
      </c>
      <c r="K892" s="488">
        <v>-3358250</v>
      </c>
      <c r="L892" s="488">
        <v>-5037375</v>
      </c>
      <c r="M892" s="488">
        <v>-6716500</v>
      </c>
      <c r="N892" s="488">
        <v>-8395625</v>
      </c>
      <c r="O892" s="488">
        <v>-10074750</v>
      </c>
      <c r="P892" s="574">
        <f t="shared" si="283"/>
        <v>-5876937.5</v>
      </c>
      <c r="Q892" s="490"/>
      <c r="R892" s="490"/>
      <c r="S892" s="496"/>
      <c r="T892" s="565"/>
      <c r="U892" s="566">
        <f t="shared" ref="U892:U901" si="286">P892</f>
        <v>-5876937.5</v>
      </c>
      <c r="V892" s="566"/>
      <c r="W892" s="566"/>
      <c r="X892" s="566"/>
      <c r="Y892" s="566"/>
      <c r="Z892" s="583"/>
      <c r="AA892" s="515"/>
      <c r="AB892" s="515"/>
    </row>
    <row r="893" spans="1:28" s="16" customFormat="1" ht="12" customHeight="1">
      <c r="A893" s="584">
        <v>23701123</v>
      </c>
      <c r="B893" s="485" t="s">
        <v>490</v>
      </c>
      <c r="C893" s="582">
        <v>-889371.65</v>
      </c>
      <c r="D893" s="582">
        <v>-2458850.8199999998</v>
      </c>
      <c r="E893" s="582">
        <v>-4028329.99</v>
      </c>
      <c r="F893" s="582">
        <v>-5597809.1600000001</v>
      </c>
      <c r="G893" s="582">
        <v>-7167288.3300000001</v>
      </c>
      <c r="H893" s="582">
        <v>-8736767.5</v>
      </c>
      <c r="I893" s="512">
        <v>-889371.67</v>
      </c>
      <c r="J893" s="512">
        <v>-2458850.84</v>
      </c>
      <c r="K893" s="488">
        <v>-4028330.01</v>
      </c>
      <c r="L893" s="488">
        <v>-5597809.1799999997</v>
      </c>
      <c r="M893" s="488">
        <v>-7167288.3499999996</v>
      </c>
      <c r="N893" s="488">
        <v>-8736767.5199999996</v>
      </c>
      <c r="O893" s="488">
        <v>-889371.69</v>
      </c>
      <c r="P893" s="574">
        <f t="shared" si="283"/>
        <v>-4813069.5866666669</v>
      </c>
      <c r="Q893" s="490"/>
      <c r="R893" s="490"/>
      <c r="S893" s="496"/>
      <c r="T893" s="565"/>
      <c r="U893" s="566">
        <f t="shared" si="286"/>
        <v>-4813069.5866666669</v>
      </c>
      <c r="V893" s="566"/>
      <c r="W893" s="566"/>
      <c r="X893" s="566"/>
      <c r="Y893" s="566"/>
      <c r="Z893" s="583"/>
      <c r="AA893" s="515"/>
      <c r="AB893" s="515"/>
    </row>
    <row r="894" spans="1:28" s="16" customFormat="1" ht="12" customHeight="1">
      <c r="A894" s="584">
        <v>23701133</v>
      </c>
      <c r="B894" s="485" t="s">
        <v>1155</v>
      </c>
      <c r="C894" s="582">
        <v>-3042110.89</v>
      </c>
      <c r="D894" s="582">
        <v>-4242944.22</v>
      </c>
      <c r="E894" s="582">
        <v>-5443777.5499999998</v>
      </c>
      <c r="F894" s="582">
        <v>-6644610.8799999999</v>
      </c>
      <c r="G894" s="582">
        <v>-640444.21</v>
      </c>
      <c r="H894" s="582">
        <v>-1841277.54</v>
      </c>
      <c r="I894" s="512">
        <v>-3042110.87</v>
      </c>
      <c r="J894" s="512">
        <v>-4242944.2</v>
      </c>
      <c r="K894" s="488">
        <v>-5443777.5300000003</v>
      </c>
      <c r="L894" s="488">
        <v>-6644610.8600000003</v>
      </c>
      <c r="M894" s="488">
        <v>-640444.18999999994</v>
      </c>
      <c r="N894" s="488">
        <v>-1841277.52</v>
      </c>
      <c r="O894" s="488">
        <v>-3042110.85</v>
      </c>
      <c r="P894" s="574">
        <f t="shared" si="283"/>
        <v>-3642527.5366666666</v>
      </c>
      <c r="Q894" s="490"/>
      <c r="R894" s="490"/>
      <c r="S894" s="496"/>
      <c r="T894" s="565"/>
      <c r="U894" s="566">
        <f t="shared" si="286"/>
        <v>-3642527.5366666666</v>
      </c>
      <c r="V894" s="566"/>
      <c r="W894" s="566"/>
      <c r="X894" s="566"/>
      <c r="Y894" s="566"/>
      <c r="Z894" s="583"/>
      <c r="AA894" s="515"/>
      <c r="AB894" s="515"/>
    </row>
    <row r="895" spans="1:28" s="16" customFormat="1" ht="12" customHeight="1">
      <c r="A895" s="584">
        <v>23701143</v>
      </c>
      <c r="B895" s="485" t="s">
        <v>1217</v>
      </c>
      <c r="C895" s="582">
        <v>-7846216.6600000001</v>
      </c>
      <c r="D895" s="582">
        <v>-798716.66</v>
      </c>
      <c r="E895" s="582">
        <v>-2208216.66</v>
      </c>
      <c r="F895" s="582">
        <v>-3617716.66</v>
      </c>
      <c r="G895" s="582">
        <v>-5027216.66</v>
      </c>
      <c r="H895" s="582">
        <v>-6436716.6600000001</v>
      </c>
      <c r="I895" s="512">
        <v>-7846216.6600000001</v>
      </c>
      <c r="J895" s="512">
        <v>-798716.66</v>
      </c>
      <c r="K895" s="488">
        <v>-2208216.66</v>
      </c>
      <c r="L895" s="488">
        <v>-3617716.66</v>
      </c>
      <c r="M895" s="488">
        <v>-5027216.66</v>
      </c>
      <c r="N895" s="488">
        <v>-6436716.6600000001</v>
      </c>
      <c r="O895" s="488">
        <v>-7846216.6600000001</v>
      </c>
      <c r="P895" s="574">
        <f t="shared" si="283"/>
        <v>-4322466.66</v>
      </c>
      <c r="Q895" s="490"/>
      <c r="R895" s="490"/>
      <c r="S895" s="496"/>
      <c r="T895" s="565"/>
      <c r="U895" s="566">
        <f t="shared" si="286"/>
        <v>-4322466.66</v>
      </c>
      <c r="V895" s="566"/>
      <c r="W895" s="566"/>
      <c r="X895" s="566"/>
      <c r="Y895" s="566"/>
      <c r="Z895" s="583"/>
      <c r="AA895" s="515"/>
      <c r="AB895" s="515"/>
    </row>
    <row r="896" spans="1:28" s="16" customFormat="1" ht="12" customHeight="1">
      <c r="A896" s="584">
        <v>23701153</v>
      </c>
      <c r="B896" s="485" t="s">
        <v>1319</v>
      </c>
      <c r="C896" s="582">
        <v>-4187666.67</v>
      </c>
      <c r="D896" s="582">
        <v>-5111416.67</v>
      </c>
      <c r="E896" s="582">
        <v>-492666.67</v>
      </c>
      <c r="F896" s="582">
        <v>-1416416.67</v>
      </c>
      <c r="G896" s="582">
        <v>-2340166.67</v>
      </c>
      <c r="H896" s="582">
        <v>-3263916.67</v>
      </c>
      <c r="I896" s="512">
        <v>-4187666.67</v>
      </c>
      <c r="J896" s="512">
        <v>-5111416.67</v>
      </c>
      <c r="K896" s="488">
        <v>-492666.67</v>
      </c>
      <c r="L896" s="488">
        <v>-1416416.67</v>
      </c>
      <c r="M896" s="488">
        <v>-2340166.67</v>
      </c>
      <c r="N896" s="488">
        <v>-3263916.67</v>
      </c>
      <c r="O896" s="488">
        <v>-4187666.67</v>
      </c>
      <c r="P896" s="574">
        <f t="shared" si="283"/>
        <v>-2802041.6700000004</v>
      </c>
      <c r="Q896" s="490"/>
      <c r="R896" s="490"/>
      <c r="S896" s="496"/>
      <c r="T896" s="565"/>
      <c r="U896" s="566">
        <f t="shared" si="286"/>
        <v>-2802041.6700000004</v>
      </c>
      <c r="V896" s="566"/>
      <c r="W896" s="566"/>
      <c r="X896" s="566"/>
      <c r="Y896" s="566"/>
      <c r="Z896" s="583"/>
      <c r="AA896" s="515"/>
      <c r="AB896" s="515"/>
    </row>
    <row r="897" spans="1:28" s="16" customFormat="1" ht="12" customHeight="1">
      <c r="A897" s="584">
        <v>23701163</v>
      </c>
      <c r="B897" s="485" t="s">
        <v>1320</v>
      </c>
      <c r="C897" s="582">
        <v>-799000</v>
      </c>
      <c r="D897" s="582">
        <v>-975250</v>
      </c>
      <c r="E897" s="582">
        <v>-94000</v>
      </c>
      <c r="F897" s="582">
        <v>-270250</v>
      </c>
      <c r="G897" s="582">
        <v>-446500</v>
      </c>
      <c r="H897" s="582">
        <v>-622750</v>
      </c>
      <c r="I897" s="512">
        <v>-799000</v>
      </c>
      <c r="J897" s="512">
        <v>-975250</v>
      </c>
      <c r="K897" s="488">
        <v>-94000</v>
      </c>
      <c r="L897" s="488">
        <v>-270250</v>
      </c>
      <c r="M897" s="488">
        <v>-446500</v>
      </c>
      <c r="N897" s="488">
        <v>-622750</v>
      </c>
      <c r="O897" s="488">
        <v>-799000</v>
      </c>
      <c r="P897" s="574">
        <f t="shared" si="283"/>
        <v>-534625</v>
      </c>
      <c r="Q897" s="490"/>
      <c r="R897" s="490"/>
      <c r="S897" s="496"/>
      <c r="T897" s="565"/>
      <c r="U897" s="566">
        <f t="shared" si="286"/>
        <v>-534625</v>
      </c>
      <c r="V897" s="566"/>
      <c r="W897" s="566"/>
      <c r="X897" s="566"/>
      <c r="Y897" s="566"/>
      <c r="Z897" s="583"/>
      <c r="AA897" s="515"/>
      <c r="AB897" s="515"/>
    </row>
    <row r="898" spans="1:28" s="16" customFormat="1" ht="12" customHeight="1">
      <c r="A898" s="584">
        <v>23701173</v>
      </c>
      <c r="B898" s="485" t="s">
        <v>1629</v>
      </c>
      <c r="C898" s="582">
        <v>-28204.04</v>
      </c>
      <c r="D898" s="582">
        <v>-28950.03</v>
      </c>
      <c r="E898" s="582">
        <v>-30367.439999999999</v>
      </c>
      <c r="F898" s="582">
        <v>-32021.18</v>
      </c>
      <c r="G898" s="582">
        <v>-3536.71</v>
      </c>
      <c r="H898" s="582">
        <v>-13490.05</v>
      </c>
      <c r="I898" s="512">
        <v>-23366.63</v>
      </c>
      <c r="J898" s="512">
        <v>-32766.6</v>
      </c>
      <c r="K898" s="488">
        <v>-43013.91</v>
      </c>
      <c r="L898" s="488">
        <v>-52579.63</v>
      </c>
      <c r="M898" s="488">
        <v>-62263.41</v>
      </c>
      <c r="N898" s="488">
        <v>-71575.69</v>
      </c>
      <c r="O898" s="488">
        <v>-80799.039999999994</v>
      </c>
      <c r="P898" s="574">
        <f t="shared" si="283"/>
        <v>-37369.401666666665</v>
      </c>
      <c r="Q898" s="490"/>
      <c r="R898" s="490"/>
      <c r="S898" s="496"/>
      <c r="T898" s="565"/>
      <c r="U898" s="566">
        <f t="shared" si="286"/>
        <v>-37369.401666666665</v>
      </c>
      <c r="V898" s="566"/>
      <c r="W898" s="566"/>
      <c r="X898" s="566"/>
      <c r="Y898" s="566"/>
      <c r="Z898" s="583"/>
      <c r="AA898" s="515"/>
      <c r="AB898" s="515"/>
    </row>
    <row r="899" spans="1:28" s="16" customFormat="1" ht="12" customHeight="1">
      <c r="A899" s="584">
        <v>23701183</v>
      </c>
      <c r="B899" s="485" t="s">
        <v>1661</v>
      </c>
      <c r="C899" s="582">
        <v>-464994.83</v>
      </c>
      <c r="D899" s="582">
        <v>-914989.83</v>
      </c>
      <c r="E899" s="582">
        <v>-1364984.83</v>
      </c>
      <c r="F899" s="582">
        <v>-1814979.83</v>
      </c>
      <c r="G899" s="582">
        <v>-2264974.83</v>
      </c>
      <c r="H899" s="582">
        <v>-2714969.83</v>
      </c>
      <c r="I899" s="512">
        <v>-464994.83</v>
      </c>
      <c r="J899" s="512">
        <v>-914989.83</v>
      </c>
      <c r="K899" s="488">
        <v>-1364984.83</v>
      </c>
      <c r="L899" s="488">
        <v>-1814979.83</v>
      </c>
      <c r="M899" s="488">
        <v>-2264974.83</v>
      </c>
      <c r="N899" s="488">
        <v>-2714969.83</v>
      </c>
      <c r="O899" s="488">
        <v>-464994.83</v>
      </c>
      <c r="P899" s="574">
        <f t="shared" si="283"/>
        <v>-1589982.33</v>
      </c>
      <c r="Q899" s="490"/>
      <c r="R899" s="490"/>
      <c r="S899" s="496"/>
      <c r="T899" s="565"/>
      <c r="U899" s="566">
        <f t="shared" si="286"/>
        <v>-1589982.33</v>
      </c>
      <c r="V899" s="566"/>
      <c r="W899" s="566"/>
      <c r="X899" s="566"/>
      <c r="Y899" s="566"/>
      <c r="Z899" s="583"/>
      <c r="AA899" s="515"/>
      <c r="AB899" s="515"/>
    </row>
    <row r="900" spans="1:28" s="16" customFormat="1" ht="12" customHeight="1">
      <c r="A900" s="584">
        <v>23701193</v>
      </c>
      <c r="B900" s="485" t="s">
        <v>1663</v>
      </c>
      <c r="C900" s="582">
        <v>-80600</v>
      </c>
      <c r="D900" s="582">
        <v>-158600</v>
      </c>
      <c r="E900" s="582">
        <v>-236600</v>
      </c>
      <c r="F900" s="582">
        <v>-314600</v>
      </c>
      <c r="G900" s="582">
        <v>-392600</v>
      </c>
      <c r="H900" s="582">
        <v>-470600</v>
      </c>
      <c r="I900" s="512">
        <v>-80600</v>
      </c>
      <c r="J900" s="512">
        <v>-158600</v>
      </c>
      <c r="K900" s="488">
        <v>-236600</v>
      </c>
      <c r="L900" s="488">
        <v>-314600</v>
      </c>
      <c r="M900" s="488">
        <v>-392600</v>
      </c>
      <c r="N900" s="488">
        <v>-470600</v>
      </c>
      <c r="O900" s="488">
        <v>-80600</v>
      </c>
      <c r="P900" s="574">
        <f t="shared" si="283"/>
        <v>-275600</v>
      </c>
      <c r="Q900" s="490"/>
      <c r="R900" s="490"/>
      <c r="S900" s="496"/>
      <c r="T900" s="565"/>
      <c r="U900" s="566">
        <f t="shared" si="286"/>
        <v>-275600</v>
      </c>
      <c r="V900" s="566"/>
      <c r="W900" s="566"/>
      <c r="X900" s="566"/>
      <c r="Y900" s="566"/>
      <c r="Z900" s="583"/>
      <c r="AA900" s="515"/>
      <c r="AB900" s="515"/>
    </row>
    <row r="901" spans="1:28" s="16" customFormat="1" ht="12" customHeight="1">
      <c r="A901" s="584" t="s">
        <v>2046</v>
      </c>
      <c r="B901" s="599" t="s">
        <v>2044</v>
      </c>
      <c r="C901" s="582">
        <v>-6345486.1200000001</v>
      </c>
      <c r="D901" s="582">
        <v>-7868402.79</v>
      </c>
      <c r="E901" s="582">
        <v>-558402.79</v>
      </c>
      <c r="F901" s="582">
        <v>-2081319.46</v>
      </c>
      <c r="G901" s="582">
        <v>-3604236.13</v>
      </c>
      <c r="H901" s="582">
        <v>-5127152.8</v>
      </c>
      <c r="I901" s="512">
        <v>-6650069.4699999997</v>
      </c>
      <c r="J901" s="512">
        <v>-8172986.1399999997</v>
      </c>
      <c r="K901" s="488">
        <v>-558402.81000000006</v>
      </c>
      <c r="L901" s="488">
        <v>-2081319.48</v>
      </c>
      <c r="M901" s="488">
        <v>-3604236.15</v>
      </c>
      <c r="N901" s="488">
        <v>-5127152.82</v>
      </c>
      <c r="O901" s="488">
        <v>-6650069.4900000002</v>
      </c>
      <c r="P901" s="574">
        <f t="shared" si="283"/>
        <v>-4327621.55375</v>
      </c>
      <c r="Q901" s="490"/>
      <c r="R901" s="490"/>
      <c r="S901" s="496"/>
      <c r="T901" s="565"/>
      <c r="U901" s="566">
        <f t="shared" si="286"/>
        <v>-4327621.55375</v>
      </c>
      <c r="V901" s="566"/>
      <c r="W901" s="566"/>
      <c r="X901" s="566"/>
      <c r="Y901" s="566"/>
      <c r="Z901" s="583"/>
      <c r="AA901" s="515"/>
      <c r="AB901" s="515"/>
    </row>
    <row r="902" spans="1:28" s="16" customFormat="1" ht="12" customHeight="1">
      <c r="A902" s="584">
        <v>24100043</v>
      </c>
      <c r="B902" s="485" t="s">
        <v>817</v>
      </c>
      <c r="C902" s="582">
        <v>30353.94</v>
      </c>
      <c r="D902" s="582">
        <v>0</v>
      </c>
      <c r="E902" s="582">
        <v>0</v>
      </c>
      <c r="F902" s="582">
        <v>0</v>
      </c>
      <c r="G902" s="582">
        <v>0</v>
      </c>
      <c r="H902" s="582">
        <v>-328338.48</v>
      </c>
      <c r="I902" s="512">
        <v>-351618.95</v>
      </c>
      <c r="J902" s="512">
        <v>0</v>
      </c>
      <c r="K902" s="488">
        <v>0</v>
      </c>
      <c r="L902" s="488">
        <v>0</v>
      </c>
      <c r="M902" s="488">
        <v>0</v>
      </c>
      <c r="N902" s="488">
        <v>-323743.07</v>
      </c>
      <c r="O902" s="488">
        <v>0</v>
      </c>
      <c r="P902" s="574">
        <f t="shared" si="283"/>
        <v>-82376.960833333331</v>
      </c>
      <c r="Q902" s="490"/>
      <c r="R902" s="490"/>
      <c r="S902" s="496"/>
      <c r="T902" s="565"/>
      <c r="U902" s="566">
        <f t="shared" ref="U902:U903" si="287">P902</f>
        <v>-82376.960833333331</v>
      </c>
      <c r="V902" s="566"/>
      <c r="W902" s="566"/>
      <c r="X902" s="566"/>
      <c r="Y902" s="566"/>
      <c r="Z902" s="583"/>
      <c r="AA902" s="515"/>
      <c r="AB902" s="515"/>
    </row>
    <row r="903" spans="1:28" s="16" customFormat="1" ht="12" customHeight="1">
      <c r="A903" s="584">
        <v>24100063</v>
      </c>
      <c r="B903" s="485" t="s">
        <v>818</v>
      </c>
      <c r="C903" s="582">
        <v>3488.76</v>
      </c>
      <c r="D903" s="582">
        <v>-260.7</v>
      </c>
      <c r="E903" s="582">
        <v>6581.65</v>
      </c>
      <c r="F903" s="582">
        <v>2701.61</v>
      </c>
      <c r="G903" s="582">
        <v>112199.07</v>
      </c>
      <c r="H903" s="582">
        <v>2547.46</v>
      </c>
      <c r="I903" s="512">
        <v>-126.4</v>
      </c>
      <c r="J903" s="512">
        <v>-316</v>
      </c>
      <c r="K903" s="488">
        <v>-963.47</v>
      </c>
      <c r="L903" s="488">
        <v>-769.32</v>
      </c>
      <c r="M903" s="488">
        <v>-2006.85</v>
      </c>
      <c r="N903" s="488">
        <v>-2721.65</v>
      </c>
      <c r="O903" s="488">
        <v>-919.85</v>
      </c>
      <c r="P903" s="574">
        <f t="shared" si="283"/>
        <v>9845.8212500000009</v>
      </c>
      <c r="Q903" s="490"/>
      <c r="R903" s="490"/>
      <c r="S903" s="496"/>
      <c r="T903" s="565"/>
      <c r="U903" s="566">
        <f t="shared" si="287"/>
        <v>9845.8212500000009</v>
      </c>
      <c r="V903" s="566"/>
      <c r="W903" s="566"/>
      <c r="X903" s="566"/>
      <c r="Y903" s="566"/>
      <c r="Z903" s="583"/>
      <c r="AA903" s="515"/>
      <c r="AB903" s="515"/>
    </row>
    <row r="904" spans="1:28" s="16" customFormat="1" ht="12" customHeight="1">
      <c r="A904" s="584">
        <v>24100143</v>
      </c>
      <c r="B904" s="485" t="s">
        <v>302</v>
      </c>
      <c r="C904" s="582">
        <v>-11448.79</v>
      </c>
      <c r="D904" s="582">
        <v>57.2</v>
      </c>
      <c r="E904" s="582">
        <v>0</v>
      </c>
      <c r="F904" s="582">
        <v>0</v>
      </c>
      <c r="G904" s="582">
        <v>0</v>
      </c>
      <c r="H904" s="582">
        <v>-594306.15</v>
      </c>
      <c r="I904" s="512">
        <v>-667932.74</v>
      </c>
      <c r="J904" s="512">
        <v>0</v>
      </c>
      <c r="K904" s="488">
        <v>0</v>
      </c>
      <c r="L904" s="488">
        <v>0</v>
      </c>
      <c r="M904" s="488">
        <v>0</v>
      </c>
      <c r="N904" s="488">
        <v>-609346.35</v>
      </c>
      <c r="O904" s="488">
        <v>0</v>
      </c>
      <c r="P904" s="574">
        <f t="shared" si="283"/>
        <v>-156437.70291666666</v>
      </c>
      <c r="Q904" s="490"/>
      <c r="R904" s="490"/>
      <c r="S904" s="496"/>
      <c r="T904" s="565"/>
      <c r="U904" s="566">
        <f>P904</f>
        <v>-156437.70291666666</v>
      </c>
      <c r="V904" s="566"/>
      <c r="W904" s="566"/>
      <c r="X904" s="566"/>
      <c r="Y904" s="566"/>
      <c r="Z904" s="583"/>
      <c r="AA904" s="515"/>
      <c r="AB904" s="515"/>
    </row>
    <row r="905" spans="1:28" s="16" customFormat="1" ht="12" customHeight="1">
      <c r="A905" s="584">
        <v>24100173</v>
      </c>
      <c r="B905" s="485" t="s">
        <v>818</v>
      </c>
      <c r="C905" s="582">
        <v>-46269.29</v>
      </c>
      <c r="D905" s="582">
        <v>-36723.919999999998</v>
      </c>
      <c r="E905" s="582">
        <v>-188480.2</v>
      </c>
      <c r="F905" s="582">
        <v>66306.679999999993</v>
      </c>
      <c r="G905" s="582">
        <v>-34854.339999999997</v>
      </c>
      <c r="H905" s="582">
        <v>-25381.08</v>
      </c>
      <c r="I905" s="512">
        <v>-17760.900000000001</v>
      </c>
      <c r="J905" s="512">
        <v>-24901.21</v>
      </c>
      <c r="K905" s="488">
        <v>-7665.08</v>
      </c>
      <c r="L905" s="488">
        <v>-1129.9100000000001</v>
      </c>
      <c r="M905" s="488">
        <v>-4673.88</v>
      </c>
      <c r="N905" s="488">
        <v>-17378.64</v>
      </c>
      <c r="O905" s="488">
        <v>-4334.21</v>
      </c>
      <c r="P905" s="574">
        <f t="shared" ref="P905:P935" si="288">(C905+O905+SUM(D905:N905)*2)/24</f>
        <v>-26495.352499999997</v>
      </c>
      <c r="Q905" s="490"/>
      <c r="R905" s="490"/>
      <c r="S905" s="496"/>
      <c r="T905" s="565"/>
      <c r="U905" s="566">
        <f t="shared" ref="U905:U906" si="289">P905</f>
        <v>-26495.352499999997</v>
      </c>
      <c r="V905" s="566"/>
      <c r="W905" s="566"/>
      <c r="X905" s="566"/>
      <c r="Y905" s="566"/>
      <c r="Z905" s="583"/>
      <c r="AA905" s="515"/>
      <c r="AB905" s="515"/>
    </row>
    <row r="906" spans="1:28" s="16" customFormat="1" ht="12" customHeight="1">
      <c r="A906" s="584">
        <v>24100212</v>
      </c>
      <c r="B906" s="485" t="s">
        <v>503</v>
      </c>
      <c r="C906" s="582">
        <v>-1826929.44</v>
      </c>
      <c r="D906" s="582">
        <v>-1743504.03</v>
      </c>
      <c r="E906" s="582">
        <v>-1241949.53</v>
      </c>
      <c r="F906" s="582">
        <v>-945554.63</v>
      </c>
      <c r="G906" s="582">
        <v>-915593.83</v>
      </c>
      <c r="H906" s="582">
        <v>-913426.78</v>
      </c>
      <c r="I906" s="512">
        <v>-846499.96</v>
      </c>
      <c r="J906" s="512">
        <v>-630249.23</v>
      </c>
      <c r="K906" s="488">
        <v>-447069.62</v>
      </c>
      <c r="L906" s="488">
        <v>-510345.97</v>
      </c>
      <c r="M906" s="488">
        <v>-858326.26</v>
      </c>
      <c r="N906" s="488">
        <v>-1072164.1499999999</v>
      </c>
      <c r="O906" s="488">
        <v>-1265066.96</v>
      </c>
      <c r="P906" s="574">
        <f t="shared" si="288"/>
        <v>-972556.84916666662</v>
      </c>
      <c r="Q906" s="490"/>
      <c r="R906" s="490"/>
      <c r="S906" s="496"/>
      <c r="T906" s="565"/>
      <c r="U906" s="566">
        <f t="shared" si="289"/>
        <v>-972556.84916666662</v>
      </c>
      <c r="V906" s="566"/>
      <c r="W906" s="566"/>
      <c r="X906" s="566"/>
      <c r="Y906" s="566"/>
      <c r="Z906" s="583"/>
      <c r="AA906" s="515"/>
      <c r="AB906" s="515"/>
    </row>
    <row r="907" spans="1:28" s="16" customFormat="1" ht="12" customHeight="1">
      <c r="A907" s="584">
        <v>24200011</v>
      </c>
      <c r="B907" s="485" t="s">
        <v>1357</v>
      </c>
      <c r="C907" s="582">
        <v>-59888.99</v>
      </c>
      <c r="D907" s="582">
        <v>-61638.73</v>
      </c>
      <c r="E907" s="582">
        <v>-60549.9</v>
      </c>
      <c r="F907" s="582">
        <v>-60549.9</v>
      </c>
      <c r="G907" s="582">
        <v>-60549.9</v>
      </c>
      <c r="H907" s="582">
        <v>-63924.81</v>
      </c>
      <c r="I907" s="512">
        <v>-63924.81</v>
      </c>
      <c r="J907" s="512">
        <v>-63924.81</v>
      </c>
      <c r="K907" s="488">
        <v>-63924.81</v>
      </c>
      <c r="L907" s="488">
        <v>-63316.81</v>
      </c>
      <c r="M907" s="488">
        <v>-59788.81</v>
      </c>
      <c r="N907" s="488">
        <v>-59180.81</v>
      </c>
      <c r="O907" s="488">
        <v>-47806.31</v>
      </c>
      <c r="P907" s="574">
        <f t="shared" si="288"/>
        <v>-61260.145833333343</v>
      </c>
      <c r="Q907" s="490"/>
      <c r="R907" s="490"/>
      <c r="S907" s="496"/>
      <c r="T907" s="565"/>
      <c r="U907" s="566">
        <f>P907</f>
        <v>-61260.145833333343</v>
      </c>
      <c r="V907" s="566"/>
      <c r="W907" s="566"/>
      <c r="X907" s="566"/>
      <c r="Y907" s="566"/>
      <c r="Z907" s="583"/>
      <c r="AA907" s="515"/>
      <c r="AB907" s="515"/>
    </row>
    <row r="908" spans="1:28" s="16" customFormat="1" ht="12" customHeight="1">
      <c r="A908" s="584" t="s">
        <v>2324</v>
      </c>
      <c r="B908" s="485" t="s">
        <v>2322</v>
      </c>
      <c r="C908" s="582"/>
      <c r="D908" s="582"/>
      <c r="E908" s="582"/>
      <c r="F908" s="582"/>
      <c r="G908" s="582"/>
      <c r="H908" s="582"/>
      <c r="I908" s="512"/>
      <c r="J908" s="512"/>
      <c r="K908" s="488"/>
      <c r="L908" s="488"/>
      <c r="M908" s="488"/>
      <c r="N908" s="488"/>
      <c r="O908" s="488">
        <v>-3200000</v>
      </c>
      <c r="P908" s="574">
        <f t="shared" si="288"/>
        <v>-133333.33333333334</v>
      </c>
      <c r="Q908" s="490"/>
      <c r="R908" s="490"/>
      <c r="S908" s="496" t="s">
        <v>572</v>
      </c>
      <c r="T908" s="565"/>
      <c r="U908" s="566"/>
      <c r="V908" s="566"/>
      <c r="W908" s="566">
        <f>P908</f>
        <v>-133333.33333333334</v>
      </c>
      <c r="X908" s="566"/>
      <c r="Y908" s="566"/>
      <c r="Z908" s="583">
        <f>W908</f>
        <v>-133333.33333333334</v>
      </c>
      <c r="AA908" s="515"/>
      <c r="AB908" s="515"/>
    </row>
    <row r="909" spans="1:28" s="16" customFormat="1" ht="12" customHeight="1">
      <c r="A909" s="586">
        <v>24200041</v>
      </c>
      <c r="B909" s="485" t="s">
        <v>624</v>
      </c>
      <c r="C909" s="582">
        <v>-201380</v>
      </c>
      <c r="D909" s="582">
        <v>-201380</v>
      </c>
      <c r="E909" s="582">
        <v>-201380</v>
      </c>
      <c r="F909" s="582">
        <v>-166120</v>
      </c>
      <c r="G909" s="582">
        <v>-166120</v>
      </c>
      <c r="H909" s="582">
        <v>-130120</v>
      </c>
      <c r="I909" s="512">
        <v>-59670</v>
      </c>
      <c r="J909" s="512">
        <v>-59670</v>
      </c>
      <c r="K909" s="488">
        <v>-59670</v>
      </c>
      <c r="L909" s="488">
        <v>-140850</v>
      </c>
      <c r="M909" s="488">
        <v>-140850</v>
      </c>
      <c r="N909" s="488">
        <v>-140850</v>
      </c>
      <c r="O909" s="488">
        <v>-247250</v>
      </c>
      <c r="P909" s="574">
        <f t="shared" si="288"/>
        <v>-140916.25</v>
      </c>
      <c r="Q909" s="490"/>
      <c r="R909" s="490"/>
      <c r="S909" s="496" t="s">
        <v>572</v>
      </c>
      <c r="T909" s="565"/>
      <c r="U909" s="566"/>
      <c r="V909" s="566"/>
      <c r="W909" s="566">
        <f>P909</f>
        <v>-140916.25</v>
      </c>
      <c r="X909" s="566"/>
      <c r="Y909" s="566"/>
      <c r="Z909" s="583">
        <f>W909</f>
        <v>-140916.25</v>
      </c>
      <c r="AA909" s="515"/>
      <c r="AB909" s="515"/>
    </row>
    <row r="910" spans="1:28" s="16" customFormat="1" ht="12" customHeight="1">
      <c r="A910" s="586">
        <v>24200061</v>
      </c>
      <c r="B910" s="485" t="s">
        <v>1606</v>
      </c>
      <c r="C910" s="582">
        <v>-700765.63</v>
      </c>
      <c r="D910" s="582">
        <v>-800875</v>
      </c>
      <c r="E910" s="582">
        <v>-900984.38</v>
      </c>
      <c r="F910" s="582">
        <v>-1001093.75</v>
      </c>
      <c r="G910" s="582">
        <v>-1079179.06</v>
      </c>
      <c r="H910" s="582">
        <v>-1165273.1299999999</v>
      </c>
      <c r="I910" s="512">
        <v>-1265382.51</v>
      </c>
      <c r="J910" s="512">
        <v>-1365491.88</v>
      </c>
      <c r="K910" s="488">
        <v>-1465601.26</v>
      </c>
      <c r="L910" s="488">
        <v>-1565710.63</v>
      </c>
      <c r="M910" s="488">
        <v>-1665820.01</v>
      </c>
      <c r="N910" s="488">
        <v>-1669824.38</v>
      </c>
      <c r="O910" s="488">
        <v>-700765.63</v>
      </c>
      <c r="P910" s="574">
        <f t="shared" si="288"/>
        <v>-1220500.1350000002</v>
      </c>
      <c r="Q910" s="490"/>
      <c r="R910" s="490"/>
      <c r="S910" s="496"/>
      <c r="T910" s="565"/>
      <c r="U910" s="566">
        <f>P910</f>
        <v>-1220500.1350000002</v>
      </c>
      <c r="V910" s="566"/>
      <c r="W910" s="566"/>
      <c r="X910" s="566"/>
      <c r="Y910" s="566"/>
      <c r="Z910" s="583"/>
      <c r="AA910" s="515"/>
      <c r="AB910" s="515"/>
    </row>
    <row r="911" spans="1:28" s="16" customFormat="1" ht="12" customHeight="1">
      <c r="A911" s="584">
        <v>24200071</v>
      </c>
      <c r="B911" s="485" t="s">
        <v>1968</v>
      </c>
      <c r="C911" s="582">
        <v>-34267.199999999997</v>
      </c>
      <c r="D911" s="582">
        <v>-34267.199999999997</v>
      </c>
      <c r="E911" s="582">
        <v>-34267.199999999997</v>
      </c>
      <c r="F911" s="582">
        <v>0</v>
      </c>
      <c r="G911" s="582">
        <v>0</v>
      </c>
      <c r="H911" s="582">
        <v>0</v>
      </c>
      <c r="I911" s="512">
        <v>0</v>
      </c>
      <c r="J911" s="512">
        <v>0</v>
      </c>
      <c r="K911" s="488">
        <v>0</v>
      </c>
      <c r="L911" s="488">
        <v>0</v>
      </c>
      <c r="M911" s="488">
        <v>0</v>
      </c>
      <c r="N911" s="488">
        <v>0</v>
      </c>
      <c r="O911" s="488">
        <v>0</v>
      </c>
      <c r="P911" s="574">
        <f t="shared" si="288"/>
        <v>-7139</v>
      </c>
      <c r="Q911" s="490"/>
      <c r="R911" s="490"/>
      <c r="S911" s="496" t="s">
        <v>158</v>
      </c>
      <c r="T911" s="565"/>
      <c r="U911" s="566">
        <f>P911</f>
        <v>-7139</v>
      </c>
      <c r="V911" s="566"/>
      <c r="W911" s="566"/>
      <c r="X911" s="566"/>
      <c r="Y911" s="566"/>
      <c r="Z911" s="583"/>
      <c r="AA911" s="515"/>
      <c r="AB911" s="515"/>
    </row>
    <row r="912" spans="1:28" s="16" customFormat="1" ht="12" customHeight="1">
      <c r="A912" s="584">
        <v>24200103</v>
      </c>
      <c r="B912" s="485" t="s">
        <v>1509</v>
      </c>
      <c r="C912" s="582">
        <v>-25000</v>
      </c>
      <c r="D912" s="582">
        <v>-25000</v>
      </c>
      <c r="E912" s="582">
        <v>-25000</v>
      </c>
      <c r="F912" s="582">
        <v>-25000</v>
      </c>
      <c r="G912" s="582">
        <v>-25000</v>
      </c>
      <c r="H912" s="582">
        <v>-25000</v>
      </c>
      <c r="I912" s="512">
        <v>-25000</v>
      </c>
      <c r="J912" s="512">
        <v>-25000</v>
      </c>
      <c r="K912" s="488">
        <v>-25000</v>
      </c>
      <c r="L912" s="488">
        <v>-25000</v>
      </c>
      <c r="M912" s="488">
        <v>-25000</v>
      </c>
      <c r="N912" s="488">
        <v>-25000</v>
      </c>
      <c r="O912" s="488">
        <v>-25000</v>
      </c>
      <c r="P912" s="574">
        <f t="shared" si="288"/>
        <v>-25000</v>
      </c>
      <c r="Q912" s="490"/>
      <c r="R912" s="490"/>
      <c r="S912" s="496"/>
      <c r="T912" s="565"/>
      <c r="U912" s="566">
        <f>P912</f>
        <v>-25000</v>
      </c>
      <c r="V912" s="566"/>
      <c r="W912" s="566"/>
      <c r="X912" s="566"/>
      <c r="Y912" s="566"/>
      <c r="Z912" s="583"/>
      <c r="AA912" s="515"/>
      <c r="AB912" s="515"/>
    </row>
    <row r="913" spans="1:28" s="16" customFormat="1" ht="12" customHeight="1">
      <c r="A913" s="584">
        <v>24200451</v>
      </c>
      <c r="B913" s="485" t="s">
        <v>1205</v>
      </c>
      <c r="C913" s="582">
        <v>-992608.98</v>
      </c>
      <c r="D913" s="582">
        <v>-786762.26</v>
      </c>
      <c r="E913" s="582">
        <v>-531075.1</v>
      </c>
      <c r="F913" s="582">
        <v>-250782.17</v>
      </c>
      <c r="G913" s="582">
        <v>-2789536.91</v>
      </c>
      <c r="H913" s="582">
        <v>-2518725.2599999998</v>
      </c>
      <c r="I913" s="512">
        <v>-2251085.52</v>
      </c>
      <c r="J913" s="512">
        <v>-2031139.4</v>
      </c>
      <c r="K913" s="488">
        <v>-1811238.71</v>
      </c>
      <c r="L913" s="488">
        <v>-1596722.81</v>
      </c>
      <c r="M913" s="488">
        <v>-1368200.25</v>
      </c>
      <c r="N913" s="488">
        <v>-1138117.23</v>
      </c>
      <c r="O913" s="488">
        <v>-924559.5</v>
      </c>
      <c r="P913" s="574">
        <f t="shared" si="288"/>
        <v>-1502664.1549999996</v>
      </c>
      <c r="Q913" s="490"/>
      <c r="R913" s="490"/>
      <c r="S913" s="496" t="s">
        <v>572</v>
      </c>
      <c r="T913" s="565"/>
      <c r="U913" s="566"/>
      <c r="V913" s="566"/>
      <c r="W913" s="566">
        <f>P913</f>
        <v>-1502664.1549999996</v>
      </c>
      <c r="X913" s="566"/>
      <c r="Y913" s="566"/>
      <c r="Z913" s="583">
        <f>W913</f>
        <v>-1502664.1549999996</v>
      </c>
      <c r="AA913" s="515"/>
      <c r="AB913" s="515"/>
    </row>
    <row r="914" spans="1:28" s="16" customFormat="1" ht="12" customHeight="1">
      <c r="A914" s="584">
        <v>24200461</v>
      </c>
      <c r="B914" s="485" t="s">
        <v>1528</v>
      </c>
      <c r="C914" s="582">
        <v>-7001303.3099999996</v>
      </c>
      <c r="D914" s="582">
        <v>-5529640.7999999998</v>
      </c>
      <c r="E914" s="582">
        <v>-3701653.46</v>
      </c>
      <c r="F914" s="582">
        <v>-1697751.7</v>
      </c>
      <c r="G914" s="582">
        <v>-19885024.66</v>
      </c>
      <c r="H914" s="582">
        <v>-17954803.32</v>
      </c>
      <c r="I914" s="512">
        <v>-16047189.939999999</v>
      </c>
      <c r="J914" s="512">
        <v>-14479514.84</v>
      </c>
      <c r="K914" s="488">
        <v>-12912163.550000001</v>
      </c>
      <c r="L914" s="488">
        <v>-11383192.550000001</v>
      </c>
      <c r="M914" s="488">
        <v>-9754388.4900000002</v>
      </c>
      <c r="N914" s="488">
        <v>-8114462.2199999997</v>
      </c>
      <c r="O914" s="488">
        <v>-6592320.6699999999</v>
      </c>
      <c r="P914" s="574">
        <f t="shared" si="288"/>
        <v>-10688049.793333331</v>
      </c>
      <c r="Q914" s="490"/>
      <c r="R914" s="490"/>
      <c r="S914" s="496" t="s">
        <v>572</v>
      </c>
      <c r="T914" s="565"/>
      <c r="U914" s="566"/>
      <c r="V914" s="566"/>
      <c r="W914" s="566">
        <f>P914</f>
        <v>-10688049.793333331</v>
      </c>
      <c r="X914" s="566"/>
      <c r="Y914" s="566"/>
      <c r="Z914" s="583">
        <f>W914</f>
        <v>-10688049.793333331</v>
      </c>
      <c r="AA914" s="515"/>
      <c r="AB914" s="515"/>
    </row>
    <row r="915" spans="1:28" s="16" customFormat="1" ht="12" customHeight="1">
      <c r="A915" s="584">
        <v>24200511</v>
      </c>
      <c r="B915" s="485" t="s">
        <v>96</v>
      </c>
      <c r="C915" s="582">
        <v>-3041094</v>
      </c>
      <c r="D915" s="582">
        <v>-3378885</v>
      </c>
      <c r="E915" s="582">
        <v>-3786170</v>
      </c>
      <c r="F915" s="582">
        <v>-4222911</v>
      </c>
      <c r="G915" s="582">
        <v>-4677058</v>
      </c>
      <c r="H915" s="582">
        <v>-5092235</v>
      </c>
      <c r="I915" s="512">
        <v>-5476419</v>
      </c>
      <c r="J915" s="512">
        <v>-1587280.2</v>
      </c>
      <c r="K915" s="488">
        <v>-1910752.2</v>
      </c>
      <c r="L915" s="488">
        <v>-2241071.2000000002</v>
      </c>
      <c r="M915" s="488">
        <v>-2566672.2000000002</v>
      </c>
      <c r="N915" s="488">
        <v>-2935973.2</v>
      </c>
      <c r="O915" s="488">
        <v>-3257997.2</v>
      </c>
      <c r="P915" s="574">
        <f t="shared" si="288"/>
        <v>-3418747.7166666668</v>
      </c>
      <c r="Q915" s="490"/>
      <c r="R915" s="490"/>
      <c r="S915" s="496"/>
      <c r="T915" s="565"/>
      <c r="U915" s="566">
        <f>P915</f>
        <v>-3418747.7166666668</v>
      </c>
      <c r="V915" s="566"/>
      <c r="W915" s="566"/>
      <c r="X915" s="566"/>
      <c r="Y915" s="566"/>
      <c r="Z915" s="583"/>
      <c r="AA915" s="515"/>
      <c r="AB915" s="515"/>
    </row>
    <row r="916" spans="1:28" s="16" customFormat="1" ht="12" customHeight="1">
      <c r="A916" s="584">
        <v>24200521</v>
      </c>
      <c r="B916" s="485" t="s">
        <v>1214</v>
      </c>
      <c r="C916" s="582">
        <v>0</v>
      </c>
      <c r="D916" s="582">
        <v>-82436.12</v>
      </c>
      <c r="E916" s="582">
        <v>-164872.24</v>
      </c>
      <c r="F916" s="582">
        <v>-247308.36</v>
      </c>
      <c r="G916" s="582">
        <v>-329744.48</v>
      </c>
      <c r="H916" s="582">
        <v>-412180.6</v>
      </c>
      <c r="I916" s="512">
        <v>-494616.72</v>
      </c>
      <c r="J916" s="512">
        <v>-577052.84</v>
      </c>
      <c r="K916" s="488">
        <v>-659488.96</v>
      </c>
      <c r="L916" s="488">
        <v>0</v>
      </c>
      <c r="M916" s="488">
        <v>-82436.12</v>
      </c>
      <c r="N916" s="488">
        <v>-164872.24</v>
      </c>
      <c r="O916" s="488">
        <v>0</v>
      </c>
      <c r="P916" s="574">
        <f t="shared" si="288"/>
        <v>-267917.38999999996</v>
      </c>
      <c r="Q916" s="490"/>
      <c r="R916" s="490"/>
      <c r="S916" s="496"/>
      <c r="T916" s="565"/>
      <c r="U916" s="566">
        <f t="shared" ref="U916:U920" si="290">P916</f>
        <v>-267917.38999999996</v>
      </c>
      <c r="V916" s="566"/>
      <c r="W916" s="566"/>
      <c r="X916" s="566"/>
      <c r="Y916" s="566"/>
      <c r="Z916" s="583"/>
      <c r="AA916" s="515"/>
      <c r="AB916" s="515"/>
    </row>
    <row r="917" spans="1:28" s="16" customFormat="1" ht="12" customHeight="1">
      <c r="A917" s="584">
        <v>24200541</v>
      </c>
      <c r="B917" s="485" t="s">
        <v>660</v>
      </c>
      <c r="C917" s="582">
        <v>-39512.839999999997</v>
      </c>
      <c r="D917" s="582">
        <v>-59269.26</v>
      </c>
      <c r="E917" s="582">
        <v>-79025.679999999993</v>
      </c>
      <c r="F917" s="582">
        <v>-98782.1</v>
      </c>
      <c r="G917" s="582">
        <v>-118538.52</v>
      </c>
      <c r="H917" s="582">
        <v>-138294.94</v>
      </c>
      <c r="I917" s="512">
        <v>-158051.35999999999</v>
      </c>
      <c r="J917" s="512">
        <v>-177807.78</v>
      </c>
      <c r="K917" s="488">
        <v>-197564.2</v>
      </c>
      <c r="L917" s="488">
        <v>-217320.62</v>
      </c>
      <c r="M917" s="488">
        <v>-237077.01</v>
      </c>
      <c r="N917" s="488">
        <v>-203254.04</v>
      </c>
      <c r="O917" s="488">
        <v>-31269.86</v>
      </c>
      <c r="P917" s="574">
        <f t="shared" si="288"/>
        <v>-143364.73833333334</v>
      </c>
      <c r="Q917" s="490"/>
      <c r="R917" s="490"/>
      <c r="S917" s="496"/>
      <c r="T917" s="565"/>
      <c r="U917" s="566">
        <f t="shared" si="290"/>
        <v>-143364.73833333334</v>
      </c>
      <c r="V917" s="566"/>
      <c r="W917" s="566"/>
      <c r="X917" s="566"/>
      <c r="Y917" s="566"/>
      <c r="Z917" s="583"/>
      <c r="AA917" s="515"/>
      <c r="AB917" s="515"/>
    </row>
    <row r="918" spans="1:28" s="16" customFormat="1" ht="12" customHeight="1">
      <c r="A918" s="584">
        <v>24200551</v>
      </c>
      <c r="B918" s="485" t="s">
        <v>15</v>
      </c>
      <c r="C918" s="582">
        <v>-39512.839999999997</v>
      </c>
      <c r="D918" s="582">
        <v>-59269.26</v>
      </c>
      <c r="E918" s="582">
        <v>-79025.679999999993</v>
      </c>
      <c r="F918" s="582">
        <v>-98782.1</v>
      </c>
      <c r="G918" s="582">
        <v>-118538.52</v>
      </c>
      <c r="H918" s="582">
        <v>-138294.94</v>
      </c>
      <c r="I918" s="512">
        <v>-158051.35999999999</v>
      </c>
      <c r="J918" s="512">
        <v>-177807.78</v>
      </c>
      <c r="K918" s="488">
        <v>-197564.2</v>
      </c>
      <c r="L918" s="488">
        <v>-217320.62</v>
      </c>
      <c r="M918" s="488">
        <v>-237077.01</v>
      </c>
      <c r="N918" s="488">
        <v>-203254.04</v>
      </c>
      <c r="O918" s="488">
        <v>-31269.86</v>
      </c>
      <c r="P918" s="574">
        <f t="shared" si="288"/>
        <v>-143364.73833333334</v>
      </c>
      <c r="Q918" s="490"/>
      <c r="R918" s="490"/>
      <c r="S918" s="496"/>
      <c r="T918" s="565"/>
      <c r="U918" s="566">
        <f t="shared" si="290"/>
        <v>-143364.73833333334</v>
      </c>
      <c r="V918" s="566"/>
      <c r="W918" s="566"/>
      <c r="X918" s="566"/>
      <c r="Y918" s="566"/>
      <c r="Z918" s="583"/>
      <c r="AA918" s="515"/>
      <c r="AB918" s="515"/>
    </row>
    <row r="919" spans="1:28" s="16" customFormat="1" ht="12" customHeight="1">
      <c r="A919" s="584">
        <v>24200561</v>
      </c>
      <c r="B919" s="485" t="s">
        <v>424</v>
      </c>
      <c r="C919" s="582">
        <v>-10451.08</v>
      </c>
      <c r="D919" s="582">
        <v>-15676.62</v>
      </c>
      <c r="E919" s="582">
        <v>-20902.16</v>
      </c>
      <c r="F919" s="582">
        <v>-26127.7</v>
      </c>
      <c r="G919" s="582">
        <v>-31353.24</v>
      </c>
      <c r="H919" s="582">
        <v>-36578.78</v>
      </c>
      <c r="I919" s="512">
        <v>-41804.32</v>
      </c>
      <c r="J919" s="512">
        <v>-47029.86</v>
      </c>
      <c r="K919" s="488">
        <v>-52255.4</v>
      </c>
      <c r="L919" s="488">
        <v>-57480.94</v>
      </c>
      <c r="M919" s="488">
        <v>-62706.45</v>
      </c>
      <c r="N919" s="488">
        <v>-42395.51</v>
      </c>
      <c r="O919" s="488">
        <v>-6522.38</v>
      </c>
      <c r="P919" s="574">
        <f t="shared" si="288"/>
        <v>-36899.809166666666</v>
      </c>
      <c r="Q919" s="490"/>
      <c r="R919" s="490"/>
      <c r="S919" s="496"/>
      <c r="T919" s="565"/>
      <c r="U919" s="566">
        <f t="shared" si="290"/>
        <v>-36899.809166666666</v>
      </c>
      <c r="V919" s="566"/>
      <c r="W919" s="566"/>
      <c r="X919" s="566"/>
      <c r="Y919" s="566"/>
      <c r="Z919" s="583"/>
      <c r="AA919" s="515"/>
      <c r="AB919" s="515"/>
    </row>
    <row r="920" spans="1:28" s="16" customFormat="1" ht="12" customHeight="1">
      <c r="A920" s="584">
        <v>24200571</v>
      </c>
      <c r="B920" s="485" t="s">
        <v>190</v>
      </c>
      <c r="C920" s="582">
        <v>-10451.08</v>
      </c>
      <c r="D920" s="582">
        <v>-15676.62</v>
      </c>
      <c r="E920" s="582">
        <v>-20902.16</v>
      </c>
      <c r="F920" s="582">
        <v>-26127.7</v>
      </c>
      <c r="G920" s="582">
        <v>-31353.24</v>
      </c>
      <c r="H920" s="582">
        <v>-36578.78</v>
      </c>
      <c r="I920" s="512">
        <v>-41804.32</v>
      </c>
      <c r="J920" s="512">
        <v>-47029.86</v>
      </c>
      <c r="K920" s="488">
        <v>-52255.4</v>
      </c>
      <c r="L920" s="488">
        <v>-57480.94</v>
      </c>
      <c r="M920" s="488">
        <v>-62706.45</v>
      </c>
      <c r="N920" s="488">
        <v>-42395.51</v>
      </c>
      <c r="O920" s="488">
        <v>-6522.38</v>
      </c>
      <c r="P920" s="574">
        <f t="shared" si="288"/>
        <v>-36899.809166666666</v>
      </c>
      <c r="Q920" s="490"/>
      <c r="R920" s="490"/>
      <c r="S920" s="496"/>
      <c r="T920" s="565"/>
      <c r="U920" s="566">
        <f t="shared" si="290"/>
        <v>-36899.809166666666</v>
      </c>
      <c r="V920" s="566"/>
      <c r="W920" s="566"/>
      <c r="X920" s="566"/>
      <c r="Y920" s="566"/>
      <c r="Z920" s="583"/>
      <c r="AA920" s="515"/>
      <c r="AB920" s="515"/>
    </row>
    <row r="921" spans="1:28" s="16" customFormat="1" ht="12" customHeight="1">
      <c r="A921" s="602">
        <v>24200611</v>
      </c>
      <c r="B921" s="485" t="s">
        <v>409</v>
      </c>
      <c r="C921" s="582">
        <v>0</v>
      </c>
      <c r="D921" s="582">
        <v>-55746.75</v>
      </c>
      <c r="E921" s="582">
        <v>-111493.5</v>
      </c>
      <c r="F921" s="582">
        <v>-167240.25</v>
      </c>
      <c r="G921" s="582">
        <v>-222987</v>
      </c>
      <c r="H921" s="582">
        <v>-278733.75</v>
      </c>
      <c r="I921" s="512">
        <v>-334480.5</v>
      </c>
      <c r="J921" s="512">
        <v>-390227.25</v>
      </c>
      <c r="K921" s="488">
        <v>-445974</v>
      </c>
      <c r="L921" s="488">
        <v>-527094.5</v>
      </c>
      <c r="M921" s="488">
        <v>-608215</v>
      </c>
      <c r="N921" s="488">
        <v>0</v>
      </c>
      <c r="O921" s="488">
        <v>0</v>
      </c>
      <c r="P921" s="574">
        <f t="shared" si="288"/>
        <v>-261849.375</v>
      </c>
      <c r="Q921" s="490"/>
      <c r="R921" s="490"/>
      <c r="S921" s="496"/>
      <c r="T921" s="565"/>
      <c r="U921" s="566">
        <f>P921</f>
        <v>-261849.375</v>
      </c>
      <c r="V921" s="566"/>
      <c r="W921" s="566"/>
      <c r="X921" s="566"/>
      <c r="Y921" s="566"/>
      <c r="Z921" s="583"/>
      <c r="AA921" s="515"/>
      <c r="AB921" s="515"/>
    </row>
    <row r="922" spans="1:28" s="16" customFormat="1" ht="12" customHeight="1">
      <c r="A922" s="584">
        <v>24200622</v>
      </c>
      <c r="B922" s="485" t="s">
        <v>2290</v>
      </c>
      <c r="C922" s="582">
        <v>-1337889</v>
      </c>
      <c r="D922" s="582">
        <v>-1487088</v>
      </c>
      <c r="E922" s="582">
        <v>-1696960</v>
      </c>
      <c r="F922" s="582">
        <v>-1915057</v>
      </c>
      <c r="G922" s="582">
        <v>-2179469</v>
      </c>
      <c r="H922" s="582">
        <v>-2373779</v>
      </c>
      <c r="I922" s="512">
        <v>-2560062</v>
      </c>
      <c r="J922" s="512">
        <v>-779678.22</v>
      </c>
      <c r="K922" s="488">
        <v>-878350.22</v>
      </c>
      <c r="L922" s="488">
        <v>-975102.22</v>
      </c>
      <c r="M922" s="488">
        <v>-1050839.22</v>
      </c>
      <c r="N922" s="488">
        <v>-1119822.22</v>
      </c>
      <c r="O922" s="488">
        <v>-1202540.22</v>
      </c>
      <c r="P922" s="574">
        <f t="shared" si="288"/>
        <v>-1523868.4758333333</v>
      </c>
      <c r="Q922" s="490"/>
      <c r="R922" s="490"/>
      <c r="S922" s="496"/>
      <c r="T922" s="565"/>
      <c r="U922" s="566">
        <f>P922</f>
        <v>-1523868.4758333333</v>
      </c>
      <c r="V922" s="566"/>
      <c r="W922" s="566"/>
      <c r="X922" s="566"/>
      <c r="Y922" s="566"/>
      <c r="Z922" s="583"/>
      <c r="AA922" s="515"/>
      <c r="AB922" s="515"/>
    </row>
    <row r="923" spans="1:28" s="16" customFormat="1" ht="12" customHeight="1">
      <c r="A923" s="584">
        <v>24200632</v>
      </c>
      <c r="B923" s="485" t="s">
        <v>994</v>
      </c>
      <c r="C923" s="582">
        <v>-113058</v>
      </c>
      <c r="D923" s="582">
        <v>-113058</v>
      </c>
      <c r="E923" s="582">
        <v>-113058</v>
      </c>
      <c r="F923" s="582">
        <v>-353894.99</v>
      </c>
      <c r="G923" s="582">
        <v>-353894.99</v>
      </c>
      <c r="H923" s="582">
        <v>-353894.99</v>
      </c>
      <c r="I923" s="512">
        <v>-353894.99</v>
      </c>
      <c r="J923" s="512">
        <v>-113058</v>
      </c>
      <c r="K923" s="488">
        <v>0</v>
      </c>
      <c r="L923" s="488">
        <v>0</v>
      </c>
      <c r="M923" s="488">
        <v>0</v>
      </c>
      <c r="N923" s="488">
        <v>0</v>
      </c>
      <c r="O923" s="488">
        <v>0</v>
      </c>
      <c r="P923" s="574">
        <f t="shared" si="288"/>
        <v>-150940.24666666667</v>
      </c>
      <c r="Q923" s="490"/>
      <c r="R923" s="490"/>
      <c r="S923" s="496" t="s">
        <v>572</v>
      </c>
      <c r="T923" s="565"/>
      <c r="U923" s="566"/>
      <c r="V923" s="566"/>
      <c r="W923" s="566">
        <f>P923</f>
        <v>-150940.24666666667</v>
      </c>
      <c r="X923" s="566"/>
      <c r="Y923" s="566"/>
      <c r="Z923" s="583">
        <f>W923</f>
        <v>-150940.24666666667</v>
      </c>
      <c r="AA923" s="515"/>
      <c r="AB923" s="515"/>
    </row>
    <row r="924" spans="1:28" s="16" customFormat="1" ht="12" customHeight="1">
      <c r="A924" s="584">
        <v>24200633</v>
      </c>
      <c r="B924" s="485" t="s">
        <v>1022</v>
      </c>
      <c r="C924" s="582">
        <v>-1837372.7</v>
      </c>
      <c r="D924" s="582">
        <v>-2084123.19</v>
      </c>
      <c r="E924" s="582">
        <v>-2337618.46</v>
      </c>
      <c r="F924" s="582">
        <v>-2550080.67</v>
      </c>
      <c r="G924" s="582">
        <v>-2798480.45</v>
      </c>
      <c r="H924" s="582">
        <v>-532348.09</v>
      </c>
      <c r="I924" s="512">
        <v>-777529.39</v>
      </c>
      <c r="J924" s="512">
        <v>-1038466.94</v>
      </c>
      <c r="K924" s="488">
        <v>-1301601.26</v>
      </c>
      <c r="L924" s="488">
        <v>-1559682.5</v>
      </c>
      <c r="M924" s="488">
        <v>-1834149.23</v>
      </c>
      <c r="N924" s="488">
        <v>-2162410.23</v>
      </c>
      <c r="O924" s="488">
        <v>-2372829.27</v>
      </c>
      <c r="P924" s="574">
        <f t="shared" si="288"/>
        <v>-1756799.2829166667</v>
      </c>
      <c r="Q924" s="490"/>
      <c r="R924" s="490"/>
      <c r="S924" s="496"/>
      <c r="T924" s="565"/>
      <c r="U924" s="566">
        <f>P924</f>
        <v>-1756799.2829166667</v>
      </c>
      <c r="V924" s="566"/>
      <c r="W924" s="566"/>
      <c r="X924" s="566"/>
      <c r="Y924" s="566"/>
      <c r="Z924" s="583"/>
      <c r="AA924" s="515"/>
      <c r="AB924" s="515"/>
    </row>
    <row r="925" spans="1:28" s="16" customFormat="1" ht="12" customHeight="1">
      <c r="A925" s="584">
        <v>24200641</v>
      </c>
      <c r="B925" s="485" t="s">
        <v>915</v>
      </c>
      <c r="C925" s="582">
        <v>-156942</v>
      </c>
      <c r="D925" s="582">
        <v>-156942</v>
      </c>
      <c r="E925" s="582">
        <v>-156942</v>
      </c>
      <c r="F925" s="582">
        <v>-491261.01</v>
      </c>
      <c r="G925" s="582">
        <v>-491261.01</v>
      </c>
      <c r="H925" s="582">
        <v>-491261.01</v>
      </c>
      <c r="I925" s="512">
        <v>-491261.01</v>
      </c>
      <c r="J925" s="512">
        <v>-732098</v>
      </c>
      <c r="K925" s="488">
        <v>0</v>
      </c>
      <c r="L925" s="488">
        <v>0</v>
      </c>
      <c r="M925" s="488">
        <v>0</v>
      </c>
      <c r="N925" s="488">
        <v>0</v>
      </c>
      <c r="O925" s="488">
        <v>0</v>
      </c>
      <c r="P925" s="574">
        <f t="shared" si="288"/>
        <v>-257458.08666666667</v>
      </c>
      <c r="Q925" s="490"/>
      <c r="R925" s="490"/>
      <c r="S925" s="496" t="s">
        <v>572</v>
      </c>
      <c r="T925" s="565"/>
      <c r="U925" s="566"/>
      <c r="V925" s="566"/>
      <c r="W925" s="566">
        <f>P925</f>
        <v>-257458.08666666667</v>
      </c>
      <c r="X925" s="566"/>
      <c r="Y925" s="566"/>
      <c r="Z925" s="583">
        <f>W925</f>
        <v>-257458.08666666667</v>
      </c>
      <c r="AA925" s="515"/>
      <c r="AB925" s="515"/>
    </row>
    <row r="926" spans="1:28" s="16" customFormat="1" ht="12" customHeight="1">
      <c r="A926" s="584">
        <v>24200651</v>
      </c>
      <c r="B926" s="485" t="s">
        <v>708</v>
      </c>
      <c r="C926" s="582">
        <v>-25750</v>
      </c>
      <c r="D926" s="582">
        <v>-28000</v>
      </c>
      <c r="E926" s="582">
        <v>-30250</v>
      </c>
      <c r="F926" s="582">
        <v>-32500</v>
      </c>
      <c r="G926" s="582">
        <v>-9750</v>
      </c>
      <c r="H926" s="582">
        <v>-12000</v>
      </c>
      <c r="I926" s="512">
        <v>-14250</v>
      </c>
      <c r="J926" s="512">
        <v>-16500</v>
      </c>
      <c r="K926" s="488">
        <v>-18750</v>
      </c>
      <c r="L926" s="488">
        <v>-21000</v>
      </c>
      <c r="M926" s="488">
        <v>-23250</v>
      </c>
      <c r="N926" s="488">
        <v>-25500</v>
      </c>
      <c r="O926" s="488">
        <v>-27750</v>
      </c>
      <c r="P926" s="574">
        <f t="shared" si="288"/>
        <v>-21541.666666666668</v>
      </c>
      <c r="Q926" s="490"/>
      <c r="R926" s="489"/>
      <c r="S926" s="511"/>
      <c r="T926" s="565"/>
      <c r="U926" s="566">
        <f t="shared" ref="U926:U930" si="291">P926</f>
        <v>-21541.666666666668</v>
      </c>
      <c r="V926" s="566"/>
      <c r="W926" s="566"/>
      <c r="X926" s="566"/>
      <c r="Y926" s="566"/>
      <c r="Z926" s="583"/>
      <c r="AA926" s="515"/>
      <c r="AB926" s="515"/>
    </row>
    <row r="927" spans="1:28" s="16" customFormat="1" ht="12" customHeight="1">
      <c r="A927" s="602">
        <v>24200653</v>
      </c>
      <c r="B927" s="485" t="s">
        <v>928</v>
      </c>
      <c r="C927" s="582">
        <v>-762508.02</v>
      </c>
      <c r="D927" s="582">
        <v>-790953.71</v>
      </c>
      <c r="E927" s="582">
        <v>-870049.08</v>
      </c>
      <c r="F927" s="582">
        <v>-914195.8</v>
      </c>
      <c r="G927" s="582">
        <v>-1034056.46</v>
      </c>
      <c r="H927" s="582">
        <v>-1137880.54</v>
      </c>
      <c r="I927" s="512">
        <v>-387888.68</v>
      </c>
      <c r="J927" s="512">
        <v>-460128.93</v>
      </c>
      <c r="K927" s="488">
        <v>-535475.04</v>
      </c>
      <c r="L927" s="488">
        <v>-640465.30000000005</v>
      </c>
      <c r="M927" s="488">
        <v>-764923.54</v>
      </c>
      <c r="N927" s="488">
        <v>-901804.59</v>
      </c>
      <c r="O927" s="488">
        <v>-1032474.08</v>
      </c>
      <c r="P927" s="574">
        <f t="shared" si="288"/>
        <v>-777942.72666666668</v>
      </c>
      <c r="Q927" s="490"/>
      <c r="R927" s="497"/>
      <c r="S927" s="554"/>
      <c r="T927" s="565"/>
      <c r="U927" s="566">
        <f t="shared" si="291"/>
        <v>-777942.72666666668</v>
      </c>
      <c r="V927" s="566"/>
      <c r="W927" s="566"/>
      <c r="X927" s="566"/>
      <c r="Y927" s="566"/>
      <c r="Z927" s="583"/>
      <c r="AA927" s="515"/>
      <c r="AB927" s="515"/>
    </row>
    <row r="928" spans="1:28" s="16" customFormat="1" ht="12" customHeight="1">
      <c r="A928" s="584">
        <v>24200661</v>
      </c>
      <c r="B928" s="485" t="s">
        <v>709</v>
      </c>
      <c r="C928" s="582">
        <v>-213864.12</v>
      </c>
      <c r="D928" s="582">
        <v>-249508.14</v>
      </c>
      <c r="E928" s="582">
        <v>-285152.15999999997</v>
      </c>
      <c r="F928" s="582">
        <v>-320796.18</v>
      </c>
      <c r="G928" s="582">
        <v>-356440.2</v>
      </c>
      <c r="H928" s="582">
        <v>-392084.22</v>
      </c>
      <c r="I928" s="512">
        <v>0</v>
      </c>
      <c r="J928" s="512">
        <v>-36713.339999999997</v>
      </c>
      <c r="K928" s="488">
        <v>-73426.679999999993</v>
      </c>
      <c r="L928" s="488">
        <v>-110140.02</v>
      </c>
      <c r="M928" s="488">
        <v>-146853.35999999999</v>
      </c>
      <c r="N928" s="488">
        <v>-183566.7</v>
      </c>
      <c r="O928" s="488">
        <v>-220280.04</v>
      </c>
      <c r="P928" s="574">
        <f t="shared" si="288"/>
        <v>-197646.09</v>
      </c>
      <c r="Q928" s="490"/>
      <c r="R928" s="489"/>
      <c r="S928" s="511"/>
      <c r="T928" s="565"/>
      <c r="U928" s="566">
        <f t="shared" si="291"/>
        <v>-197646.09</v>
      </c>
      <c r="V928" s="566"/>
      <c r="W928" s="566"/>
      <c r="X928" s="566"/>
      <c r="Y928" s="566"/>
      <c r="Z928" s="583"/>
      <c r="AA928" s="515"/>
      <c r="AB928" s="515"/>
    </row>
    <row r="929" spans="1:28" s="16" customFormat="1" ht="12" customHeight="1">
      <c r="A929" s="584">
        <v>24200671</v>
      </c>
      <c r="B929" s="485" t="s">
        <v>710</v>
      </c>
      <c r="C929" s="582">
        <v>-63338.52</v>
      </c>
      <c r="D929" s="582">
        <v>-73894.94</v>
      </c>
      <c r="E929" s="582">
        <v>-84451.36</v>
      </c>
      <c r="F929" s="582">
        <v>-95007.78</v>
      </c>
      <c r="G929" s="582">
        <v>-105564.2</v>
      </c>
      <c r="H929" s="582">
        <v>-116120.62</v>
      </c>
      <c r="I929" s="512">
        <v>0</v>
      </c>
      <c r="J929" s="512">
        <v>-10873.11</v>
      </c>
      <c r="K929" s="488">
        <v>-21746.22</v>
      </c>
      <c r="L929" s="488">
        <v>-32619.33</v>
      </c>
      <c r="M929" s="488">
        <v>-43492.44</v>
      </c>
      <c r="N929" s="488">
        <v>-54365.55</v>
      </c>
      <c r="O929" s="488">
        <v>-65238.66</v>
      </c>
      <c r="P929" s="574">
        <f t="shared" si="288"/>
        <v>-58535.345000000001</v>
      </c>
      <c r="Q929" s="490"/>
      <c r="R929" s="489"/>
      <c r="S929" s="511"/>
      <c r="T929" s="565"/>
      <c r="U929" s="566">
        <f t="shared" si="291"/>
        <v>-58535.345000000001</v>
      </c>
      <c r="V929" s="566"/>
      <c r="W929" s="566"/>
      <c r="X929" s="566"/>
      <c r="Y929" s="566"/>
      <c r="Z929" s="583"/>
      <c r="AA929" s="515"/>
      <c r="AB929" s="515"/>
    </row>
    <row r="930" spans="1:28" s="16" customFormat="1" ht="12" customHeight="1">
      <c r="A930" s="584">
        <v>24200681</v>
      </c>
      <c r="B930" s="485" t="s">
        <v>711</v>
      </c>
      <c r="C930" s="582">
        <v>-63338.52</v>
      </c>
      <c r="D930" s="582">
        <v>-73894.94</v>
      </c>
      <c r="E930" s="582">
        <v>-84451.36</v>
      </c>
      <c r="F930" s="582">
        <v>-95007.78</v>
      </c>
      <c r="G930" s="582">
        <v>-105564.2</v>
      </c>
      <c r="H930" s="582">
        <v>-116120.62</v>
      </c>
      <c r="I930" s="512">
        <v>0</v>
      </c>
      <c r="J930" s="512">
        <v>-10873.11</v>
      </c>
      <c r="K930" s="488">
        <v>-21746.22</v>
      </c>
      <c r="L930" s="488">
        <v>-32619.33</v>
      </c>
      <c r="M930" s="488">
        <v>-43492.44</v>
      </c>
      <c r="N930" s="488">
        <v>-54365.55</v>
      </c>
      <c r="O930" s="488">
        <v>-65238.66</v>
      </c>
      <c r="P930" s="574">
        <f t="shared" si="288"/>
        <v>-58535.345000000001</v>
      </c>
      <c r="Q930" s="490"/>
      <c r="R930" s="489"/>
      <c r="S930" s="511"/>
      <c r="T930" s="565"/>
      <c r="U930" s="566">
        <f t="shared" si="291"/>
        <v>-58535.345000000001</v>
      </c>
      <c r="V930" s="566"/>
      <c r="W930" s="566"/>
      <c r="X930" s="566"/>
      <c r="Y930" s="566"/>
      <c r="Z930" s="583"/>
      <c r="AA930" s="515"/>
      <c r="AB930" s="515"/>
    </row>
    <row r="931" spans="1:28" s="16" customFormat="1" ht="12" customHeight="1">
      <c r="A931" s="584">
        <v>24200811</v>
      </c>
      <c r="B931" s="485" t="s">
        <v>759</v>
      </c>
      <c r="C931" s="582">
        <v>-153106.01999999999</v>
      </c>
      <c r="D931" s="582">
        <v>-173136.64000000001</v>
      </c>
      <c r="E931" s="582">
        <v>-173136.64000000001</v>
      </c>
      <c r="F931" s="582">
        <v>-173136.64000000001</v>
      </c>
      <c r="G931" s="582">
        <v>-173136.64000000001</v>
      </c>
      <c r="H931" s="582">
        <v>-176240.08</v>
      </c>
      <c r="I931" s="512">
        <v>-176240.08</v>
      </c>
      <c r="J931" s="512">
        <v>-176240.08</v>
      </c>
      <c r="K931" s="488">
        <v>-176240.08</v>
      </c>
      <c r="L931" s="488">
        <v>-176240.08</v>
      </c>
      <c r="M931" s="488">
        <v>-176240.08</v>
      </c>
      <c r="N931" s="488">
        <v>-176240.08</v>
      </c>
      <c r="O931" s="488">
        <v>-176240.08</v>
      </c>
      <c r="P931" s="574">
        <f t="shared" si="288"/>
        <v>-174241.68083333338</v>
      </c>
      <c r="Q931" s="523"/>
      <c r="R931" s="523"/>
      <c r="S931" s="553" t="s">
        <v>641</v>
      </c>
      <c r="T931" s="565"/>
      <c r="U931" s="566"/>
      <c r="V931" s="566"/>
      <c r="W931" s="566">
        <f t="shared" ref="W931:W949" si="292">P931</f>
        <v>-174241.68083333338</v>
      </c>
      <c r="X931" s="566"/>
      <c r="Y931" s="566"/>
      <c r="Z931" s="583">
        <f t="shared" ref="Z931:Z949" si="293">W931</f>
        <v>-174241.68083333338</v>
      </c>
      <c r="AA931" s="515"/>
      <c r="AB931" s="515"/>
    </row>
    <row r="932" spans="1:28" s="16" customFormat="1" ht="12" customHeight="1">
      <c r="A932" s="584">
        <v>24200821</v>
      </c>
      <c r="B932" s="485" t="s">
        <v>760</v>
      </c>
      <c r="C932" s="582">
        <v>-153074.01999999999</v>
      </c>
      <c r="D932" s="582">
        <v>-173104.63</v>
      </c>
      <c r="E932" s="582">
        <v>-173104.63</v>
      </c>
      <c r="F932" s="582">
        <v>-173104.63</v>
      </c>
      <c r="G932" s="582">
        <v>-173104.63</v>
      </c>
      <c r="H932" s="582">
        <v>-176208.07</v>
      </c>
      <c r="I932" s="512">
        <v>-147054.12</v>
      </c>
      <c r="J932" s="512">
        <v>-147054.12</v>
      </c>
      <c r="K932" s="488">
        <v>-147054.12</v>
      </c>
      <c r="L932" s="488">
        <v>-147054.12</v>
      </c>
      <c r="M932" s="488">
        <v>-147054.12</v>
      </c>
      <c r="N932" s="488">
        <v>-143576.62</v>
      </c>
      <c r="O932" s="488">
        <v>-137659.09</v>
      </c>
      <c r="P932" s="574">
        <f t="shared" si="288"/>
        <v>-157736.69708333336</v>
      </c>
      <c r="Q932" s="523"/>
      <c r="R932" s="523"/>
      <c r="S932" s="553" t="s">
        <v>641</v>
      </c>
      <c r="T932" s="565"/>
      <c r="U932" s="566"/>
      <c r="V932" s="566"/>
      <c r="W932" s="566">
        <f t="shared" si="292"/>
        <v>-157736.69708333336</v>
      </c>
      <c r="X932" s="566"/>
      <c r="Y932" s="566"/>
      <c r="Z932" s="583">
        <f t="shared" si="293"/>
        <v>-157736.69708333336</v>
      </c>
      <c r="AA932" s="515"/>
      <c r="AB932" s="515"/>
    </row>
    <row r="933" spans="1:28" s="16" customFormat="1" ht="12" customHeight="1">
      <c r="A933" s="584">
        <v>24200831</v>
      </c>
      <c r="B933" s="485" t="s">
        <v>761</v>
      </c>
      <c r="C933" s="582">
        <v>-77674.210000000006</v>
      </c>
      <c r="D933" s="582">
        <v>-87689.75</v>
      </c>
      <c r="E933" s="582">
        <v>-86828.55</v>
      </c>
      <c r="F933" s="582">
        <v>-86706.65</v>
      </c>
      <c r="G933" s="582">
        <v>-86706.65</v>
      </c>
      <c r="H933" s="582">
        <v>-88258.37</v>
      </c>
      <c r="I933" s="512">
        <v>-88258.37</v>
      </c>
      <c r="J933" s="512">
        <v>-88258.37</v>
      </c>
      <c r="K933" s="488">
        <v>-88258.37</v>
      </c>
      <c r="L933" s="488">
        <v>-88258.37</v>
      </c>
      <c r="M933" s="488">
        <v>-87663.9</v>
      </c>
      <c r="N933" s="488">
        <v>-87068.73</v>
      </c>
      <c r="O933" s="488">
        <v>-86635.41</v>
      </c>
      <c r="P933" s="574">
        <f t="shared" si="288"/>
        <v>-87175.907499999987</v>
      </c>
      <c r="Q933" s="523"/>
      <c r="R933" s="523"/>
      <c r="S933" s="553" t="s">
        <v>641</v>
      </c>
      <c r="T933" s="565"/>
      <c r="U933" s="566"/>
      <c r="V933" s="566"/>
      <c r="W933" s="566">
        <f t="shared" si="292"/>
        <v>-87175.907499999987</v>
      </c>
      <c r="X933" s="566"/>
      <c r="Y933" s="566"/>
      <c r="Z933" s="583">
        <f t="shared" si="293"/>
        <v>-87175.907499999987</v>
      </c>
      <c r="AA933" s="515"/>
      <c r="AB933" s="515"/>
    </row>
    <row r="934" spans="1:28" s="16" customFormat="1" ht="12" customHeight="1">
      <c r="A934" s="584">
        <v>24200841</v>
      </c>
      <c r="B934" s="485" t="s">
        <v>762</v>
      </c>
      <c r="C934" s="582">
        <v>-323058.53000000003</v>
      </c>
      <c r="D934" s="582">
        <v>-323123.15000000002</v>
      </c>
      <c r="E934" s="582">
        <v>-322434.17</v>
      </c>
      <c r="F934" s="582">
        <v>-322434.17</v>
      </c>
      <c r="G934" s="582">
        <v>-322434.17</v>
      </c>
      <c r="H934" s="582">
        <v>-322434.17</v>
      </c>
      <c r="I934" s="512">
        <v>-322434.17</v>
      </c>
      <c r="J934" s="512">
        <v>-322434.17</v>
      </c>
      <c r="K934" s="488">
        <v>-322434.17</v>
      </c>
      <c r="L934" s="488">
        <v>-322434.17</v>
      </c>
      <c r="M934" s="488">
        <v>-322434.17</v>
      </c>
      <c r="N934" s="488">
        <v>-307434.17</v>
      </c>
      <c r="O934" s="488">
        <v>-304836.09999999998</v>
      </c>
      <c r="P934" s="574">
        <f t="shared" si="288"/>
        <v>-320534.3470833333</v>
      </c>
      <c r="Q934" s="523"/>
      <c r="R934" s="523"/>
      <c r="S934" s="553" t="s">
        <v>641</v>
      </c>
      <c r="T934" s="565"/>
      <c r="U934" s="566"/>
      <c r="V934" s="566"/>
      <c r="W934" s="566">
        <f t="shared" si="292"/>
        <v>-320534.3470833333</v>
      </c>
      <c r="X934" s="566"/>
      <c r="Y934" s="566"/>
      <c r="Z934" s="583">
        <f t="shared" si="293"/>
        <v>-320534.3470833333</v>
      </c>
      <c r="AA934" s="515"/>
      <c r="AB934" s="515"/>
    </row>
    <row r="935" spans="1:28" s="16" customFormat="1" ht="12" customHeight="1">
      <c r="A935" s="584">
        <v>24200851</v>
      </c>
      <c r="B935" s="485" t="s">
        <v>763</v>
      </c>
      <c r="C935" s="582">
        <v>-50887.05</v>
      </c>
      <c r="D935" s="582">
        <v>-75897.23</v>
      </c>
      <c r="E935" s="582">
        <v>-75897.23</v>
      </c>
      <c r="F935" s="582">
        <v>-75897.23</v>
      </c>
      <c r="G935" s="582">
        <v>-75897.23</v>
      </c>
      <c r="H935" s="582">
        <v>-83655.850000000006</v>
      </c>
      <c r="I935" s="512">
        <v>-83655.850000000006</v>
      </c>
      <c r="J935" s="512">
        <v>-83655.850000000006</v>
      </c>
      <c r="K935" s="488">
        <v>-83655.850000000006</v>
      </c>
      <c r="L935" s="488">
        <v>-83655.850000000006</v>
      </c>
      <c r="M935" s="488">
        <v>-83655.850000000006</v>
      </c>
      <c r="N935" s="488">
        <v>-83655.850000000006</v>
      </c>
      <c r="O935" s="488">
        <v>-83655.850000000006</v>
      </c>
      <c r="P935" s="574">
        <f t="shared" si="288"/>
        <v>-79704.276666666658</v>
      </c>
      <c r="Q935" s="523"/>
      <c r="R935" s="523"/>
      <c r="S935" s="553" t="s">
        <v>641</v>
      </c>
      <c r="T935" s="565"/>
      <c r="U935" s="566"/>
      <c r="V935" s="566"/>
      <c r="W935" s="566">
        <f t="shared" si="292"/>
        <v>-79704.276666666658</v>
      </c>
      <c r="X935" s="566"/>
      <c r="Y935" s="566"/>
      <c r="Z935" s="583">
        <f t="shared" si="293"/>
        <v>-79704.276666666658</v>
      </c>
      <c r="AA935" s="515"/>
      <c r="AB935" s="515"/>
    </row>
    <row r="936" spans="1:28" s="16" customFormat="1" ht="12" customHeight="1">
      <c r="A936" s="584">
        <v>24200871</v>
      </c>
      <c r="B936" s="485" t="s">
        <v>764</v>
      </c>
      <c r="C936" s="582">
        <v>-94672.71</v>
      </c>
      <c r="D936" s="582">
        <v>-94691.64</v>
      </c>
      <c r="E936" s="582">
        <v>-94691.64</v>
      </c>
      <c r="F936" s="582">
        <v>-94691.64</v>
      </c>
      <c r="G936" s="582">
        <v>-94691.64</v>
      </c>
      <c r="H936" s="582">
        <v>-94691.64</v>
      </c>
      <c r="I936" s="512">
        <v>-94691.64</v>
      </c>
      <c r="J936" s="512">
        <v>-94691.64</v>
      </c>
      <c r="K936" s="488">
        <v>-94691.64</v>
      </c>
      <c r="L936" s="488">
        <v>-94691.64</v>
      </c>
      <c r="M936" s="488">
        <v>-94691.64</v>
      </c>
      <c r="N936" s="488">
        <v>-94691.64</v>
      </c>
      <c r="O936" s="488">
        <v>-94691.64</v>
      </c>
      <c r="P936" s="574">
        <f t="shared" ref="P936:P959" si="294">(C936+O936+SUM(D936:N936)*2)/24</f>
        <v>-94690.851250000007</v>
      </c>
      <c r="Q936" s="523"/>
      <c r="R936" s="523"/>
      <c r="S936" s="553" t="s">
        <v>641</v>
      </c>
      <c r="T936" s="565"/>
      <c r="U936" s="566"/>
      <c r="V936" s="566"/>
      <c r="W936" s="566">
        <f t="shared" si="292"/>
        <v>-94690.851250000007</v>
      </c>
      <c r="X936" s="566"/>
      <c r="Y936" s="566"/>
      <c r="Z936" s="583">
        <f t="shared" si="293"/>
        <v>-94690.851250000007</v>
      </c>
      <c r="AA936" s="515"/>
      <c r="AB936" s="515"/>
    </row>
    <row r="937" spans="1:28" s="16" customFormat="1" ht="12" customHeight="1">
      <c r="A937" s="584">
        <v>24200881</v>
      </c>
      <c r="B937" s="514" t="s">
        <v>784</v>
      </c>
      <c r="C937" s="582">
        <v>-202614.06</v>
      </c>
      <c r="D937" s="582">
        <v>-262654.58</v>
      </c>
      <c r="E937" s="582">
        <v>-262654.58</v>
      </c>
      <c r="F937" s="582">
        <v>-262654.58</v>
      </c>
      <c r="G937" s="582">
        <v>-262654.58</v>
      </c>
      <c r="H937" s="582">
        <v>-271964.90999999997</v>
      </c>
      <c r="I937" s="512">
        <v>-271964.90999999997</v>
      </c>
      <c r="J937" s="512">
        <v>-271964.90999999997</v>
      </c>
      <c r="K937" s="488">
        <v>-271964.90999999997</v>
      </c>
      <c r="L937" s="488">
        <v>-271964.90999999997</v>
      </c>
      <c r="M937" s="488">
        <v>-232939.91</v>
      </c>
      <c r="N937" s="488">
        <v>-158517.53</v>
      </c>
      <c r="O937" s="488">
        <v>-158517.53</v>
      </c>
      <c r="P937" s="574">
        <f t="shared" si="294"/>
        <v>-248538.84208333332</v>
      </c>
      <c r="Q937" s="523"/>
      <c r="R937" s="523"/>
      <c r="S937" s="553" t="s">
        <v>641</v>
      </c>
      <c r="T937" s="565"/>
      <c r="U937" s="566"/>
      <c r="V937" s="566"/>
      <c r="W937" s="566">
        <f t="shared" si="292"/>
        <v>-248538.84208333332</v>
      </c>
      <c r="X937" s="566"/>
      <c r="Y937" s="566"/>
      <c r="Z937" s="583">
        <f t="shared" si="293"/>
        <v>-248538.84208333332</v>
      </c>
      <c r="AA937" s="515"/>
      <c r="AB937" s="515"/>
    </row>
    <row r="938" spans="1:28" s="16" customFormat="1" ht="12" customHeight="1">
      <c r="A938" s="584">
        <v>24200891</v>
      </c>
      <c r="B938" s="514" t="s">
        <v>785</v>
      </c>
      <c r="C938" s="582">
        <v>-67375.5</v>
      </c>
      <c r="D938" s="582">
        <v>-67388.98</v>
      </c>
      <c r="E938" s="582">
        <v>-67388.98</v>
      </c>
      <c r="F938" s="582">
        <v>-67388.98</v>
      </c>
      <c r="G938" s="582">
        <v>-67388.98</v>
      </c>
      <c r="H938" s="582">
        <v>-67388.98</v>
      </c>
      <c r="I938" s="512">
        <v>-67388.98</v>
      </c>
      <c r="J938" s="512">
        <v>-67388.98</v>
      </c>
      <c r="K938" s="488">
        <v>-67388.98</v>
      </c>
      <c r="L938" s="488">
        <v>-67388.98</v>
      </c>
      <c r="M938" s="488">
        <v>-67388.98</v>
      </c>
      <c r="N938" s="488">
        <v>-67388.98</v>
      </c>
      <c r="O938" s="488">
        <v>-67388.98</v>
      </c>
      <c r="P938" s="574">
        <f t="shared" si="294"/>
        <v>-67388.41833333332</v>
      </c>
      <c r="Q938" s="523"/>
      <c r="R938" s="523"/>
      <c r="S938" s="553" t="s">
        <v>641</v>
      </c>
      <c r="T938" s="565"/>
      <c r="U938" s="566"/>
      <c r="V938" s="566"/>
      <c r="W938" s="566">
        <f t="shared" si="292"/>
        <v>-67388.41833333332</v>
      </c>
      <c r="X938" s="566"/>
      <c r="Y938" s="566"/>
      <c r="Z938" s="583">
        <f t="shared" si="293"/>
        <v>-67388.41833333332</v>
      </c>
      <c r="AA938" s="515"/>
      <c r="AB938" s="515"/>
    </row>
    <row r="939" spans="1:28" s="16" customFormat="1" ht="12" customHeight="1">
      <c r="A939" s="584">
        <v>24200901</v>
      </c>
      <c r="B939" s="514" t="s">
        <v>781</v>
      </c>
      <c r="C939" s="582">
        <v>-163563</v>
      </c>
      <c r="D939" s="582">
        <v>-163595.71</v>
      </c>
      <c r="E939" s="582">
        <v>-163595.71</v>
      </c>
      <c r="F939" s="582">
        <v>-163595.71</v>
      </c>
      <c r="G939" s="582">
        <v>-163595.71</v>
      </c>
      <c r="H939" s="582">
        <v>-163595.71</v>
      </c>
      <c r="I939" s="512">
        <v>-163595.71</v>
      </c>
      <c r="J939" s="512">
        <v>-163595.71</v>
      </c>
      <c r="K939" s="488">
        <v>-163595.71</v>
      </c>
      <c r="L939" s="488">
        <v>-163595.71</v>
      </c>
      <c r="M939" s="488">
        <v>-163595.71</v>
      </c>
      <c r="N939" s="488">
        <v>-163595.71</v>
      </c>
      <c r="O939" s="488">
        <v>-163595.71</v>
      </c>
      <c r="P939" s="574">
        <f t="shared" si="294"/>
        <v>-163594.34708333333</v>
      </c>
      <c r="Q939" s="523"/>
      <c r="R939" s="523"/>
      <c r="S939" s="553" t="s">
        <v>641</v>
      </c>
      <c r="T939" s="565"/>
      <c r="U939" s="566"/>
      <c r="V939" s="566"/>
      <c r="W939" s="566">
        <f t="shared" si="292"/>
        <v>-163594.34708333333</v>
      </c>
      <c r="X939" s="566"/>
      <c r="Y939" s="566"/>
      <c r="Z939" s="583">
        <f t="shared" si="293"/>
        <v>-163594.34708333333</v>
      </c>
      <c r="AA939" s="515"/>
      <c r="AB939" s="515"/>
    </row>
    <row r="940" spans="1:28" s="16" customFormat="1" ht="12" customHeight="1">
      <c r="A940" s="584">
        <v>24200911</v>
      </c>
      <c r="B940" s="514" t="s">
        <v>786</v>
      </c>
      <c r="C940" s="582">
        <v>-16925.07</v>
      </c>
      <c r="D940" s="582">
        <v>-16928.46</v>
      </c>
      <c r="E940" s="582">
        <v>-16928.46</v>
      </c>
      <c r="F940" s="582">
        <v>-16928.46</v>
      </c>
      <c r="G940" s="582">
        <v>-16928.46</v>
      </c>
      <c r="H940" s="582">
        <v>-16928.46</v>
      </c>
      <c r="I940" s="512">
        <v>-16928.46</v>
      </c>
      <c r="J940" s="512">
        <v>-16928.46</v>
      </c>
      <c r="K940" s="488">
        <v>-16928.46</v>
      </c>
      <c r="L940" s="488">
        <v>-16928.46</v>
      </c>
      <c r="M940" s="488">
        <v>-16928.46</v>
      </c>
      <c r="N940" s="488">
        <v>-16928.46</v>
      </c>
      <c r="O940" s="488">
        <v>-16426.490000000002</v>
      </c>
      <c r="P940" s="574">
        <f t="shared" si="294"/>
        <v>-16907.403333333328</v>
      </c>
      <c r="Q940" s="523"/>
      <c r="R940" s="523"/>
      <c r="S940" s="553" t="s">
        <v>641</v>
      </c>
      <c r="T940" s="565"/>
      <c r="U940" s="566"/>
      <c r="V940" s="566"/>
      <c r="W940" s="566">
        <f t="shared" si="292"/>
        <v>-16907.403333333328</v>
      </c>
      <c r="X940" s="566"/>
      <c r="Y940" s="566"/>
      <c r="Z940" s="583">
        <f t="shared" si="293"/>
        <v>-16907.403333333328</v>
      </c>
      <c r="AA940" s="515"/>
      <c r="AB940" s="515"/>
    </row>
    <row r="941" spans="1:28" s="16" customFormat="1" ht="12" customHeight="1">
      <c r="A941" s="584">
        <v>24200921</v>
      </c>
      <c r="B941" s="514" t="s">
        <v>780</v>
      </c>
      <c r="C941" s="582">
        <v>-2232017.86</v>
      </c>
      <c r="D941" s="582">
        <v>-2232450.67</v>
      </c>
      <c r="E941" s="582">
        <v>-2232450.67</v>
      </c>
      <c r="F941" s="582">
        <v>-2232333.2200000002</v>
      </c>
      <c r="G941" s="582">
        <v>-2232333.2200000002</v>
      </c>
      <c r="H941" s="582">
        <v>-2232333.2200000002</v>
      </c>
      <c r="I941" s="512">
        <v>-2232333.2200000002</v>
      </c>
      <c r="J941" s="512">
        <v>-2232333.2200000002</v>
      </c>
      <c r="K941" s="488">
        <v>-2232333.2200000002</v>
      </c>
      <c r="L941" s="488">
        <v>-2232333.2200000002</v>
      </c>
      <c r="M941" s="488">
        <v>-2232333.2200000002</v>
      </c>
      <c r="N941" s="488">
        <v>-2232333.2200000002</v>
      </c>
      <c r="O941" s="488">
        <v>-2232333.2200000002</v>
      </c>
      <c r="P941" s="574">
        <f t="shared" si="294"/>
        <v>-2232339.6549999998</v>
      </c>
      <c r="Q941" s="523"/>
      <c r="R941" s="523"/>
      <c r="S941" s="553" t="s">
        <v>641</v>
      </c>
      <c r="T941" s="565"/>
      <c r="U941" s="566"/>
      <c r="V941" s="566"/>
      <c r="W941" s="566">
        <f t="shared" si="292"/>
        <v>-2232339.6549999998</v>
      </c>
      <c r="X941" s="566"/>
      <c r="Y941" s="566"/>
      <c r="Z941" s="583">
        <f t="shared" si="293"/>
        <v>-2232339.6549999998</v>
      </c>
      <c r="AA941" s="515"/>
      <c r="AB941" s="515"/>
    </row>
    <row r="942" spans="1:28" s="16" customFormat="1" ht="12" customHeight="1">
      <c r="A942" s="584">
        <v>24200931</v>
      </c>
      <c r="B942" s="514" t="s">
        <v>787</v>
      </c>
      <c r="C942" s="582">
        <v>-304005.81</v>
      </c>
      <c r="D942" s="582">
        <v>-344267.89</v>
      </c>
      <c r="E942" s="582">
        <v>-343309.3</v>
      </c>
      <c r="F942" s="582">
        <v>-280230.01</v>
      </c>
      <c r="G942" s="582">
        <v>-296902.15000000002</v>
      </c>
      <c r="H942" s="582">
        <v>-304632.84000000003</v>
      </c>
      <c r="I942" s="512">
        <v>-304527.34000000003</v>
      </c>
      <c r="J942" s="512">
        <v>-297234.61</v>
      </c>
      <c r="K942" s="488">
        <v>-285317.05</v>
      </c>
      <c r="L942" s="488">
        <v>-285317.05</v>
      </c>
      <c r="M942" s="488">
        <v>-284920.25</v>
      </c>
      <c r="N942" s="488">
        <v>-284920.25</v>
      </c>
      <c r="O942" s="488">
        <v>-248014.65</v>
      </c>
      <c r="P942" s="574">
        <f t="shared" si="294"/>
        <v>-298965.7475</v>
      </c>
      <c r="Q942" s="523"/>
      <c r="R942" s="523"/>
      <c r="S942" s="553" t="s">
        <v>641</v>
      </c>
      <c r="T942" s="565"/>
      <c r="U942" s="566"/>
      <c r="V942" s="566"/>
      <c r="W942" s="566">
        <f t="shared" si="292"/>
        <v>-298965.7475</v>
      </c>
      <c r="X942" s="566"/>
      <c r="Y942" s="566"/>
      <c r="Z942" s="583">
        <f t="shared" si="293"/>
        <v>-298965.7475</v>
      </c>
      <c r="AA942" s="515"/>
      <c r="AB942" s="515"/>
    </row>
    <row r="943" spans="1:28" s="16" customFormat="1" ht="12" customHeight="1">
      <c r="A943" s="584">
        <v>24200941</v>
      </c>
      <c r="B943" s="514" t="s">
        <v>788</v>
      </c>
      <c r="C943" s="582">
        <v>-67986</v>
      </c>
      <c r="D943" s="582">
        <v>-67999.600000000006</v>
      </c>
      <c r="E943" s="582">
        <v>-67999.600000000006</v>
      </c>
      <c r="F943" s="582">
        <v>-67999.600000000006</v>
      </c>
      <c r="G943" s="582">
        <v>-67999.600000000006</v>
      </c>
      <c r="H943" s="582">
        <v>-67999.600000000006</v>
      </c>
      <c r="I943" s="512">
        <v>-67999.600000000006</v>
      </c>
      <c r="J943" s="512">
        <v>-67999.600000000006</v>
      </c>
      <c r="K943" s="488">
        <v>-67999.600000000006</v>
      </c>
      <c r="L943" s="488">
        <v>-67999.600000000006</v>
      </c>
      <c r="M943" s="488">
        <v>-67999.600000000006</v>
      </c>
      <c r="N943" s="488">
        <v>-67999.600000000006</v>
      </c>
      <c r="O943" s="488">
        <v>-67999.600000000006</v>
      </c>
      <c r="P943" s="574">
        <f t="shared" si="294"/>
        <v>-67999.033333333326</v>
      </c>
      <c r="Q943" s="523"/>
      <c r="R943" s="523"/>
      <c r="S943" s="553" t="s">
        <v>641</v>
      </c>
      <c r="T943" s="565"/>
      <c r="U943" s="566"/>
      <c r="V943" s="566"/>
      <c r="W943" s="566">
        <f t="shared" si="292"/>
        <v>-67999.033333333326</v>
      </c>
      <c r="X943" s="566"/>
      <c r="Y943" s="566"/>
      <c r="Z943" s="583">
        <f t="shared" si="293"/>
        <v>-67999.033333333326</v>
      </c>
      <c r="AA943" s="515"/>
      <c r="AB943" s="515"/>
    </row>
    <row r="944" spans="1:28" s="16" customFormat="1" ht="12" customHeight="1">
      <c r="A944" s="584">
        <v>24200951</v>
      </c>
      <c r="B944" s="514" t="s">
        <v>789</v>
      </c>
      <c r="C944" s="582">
        <v>-204557.72</v>
      </c>
      <c r="D944" s="582">
        <v>-204389.16</v>
      </c>
      <c r="E944" s="582">
        <v>-204389.16</v>
      </c>
      <c r="F944" s="582">
        <v>-204389.16</v>
      </c>
      <c r="G944" s="582">
        <v>-204389.16</v>
      </c>
      <c r="H944" s="582">
        <v>-204389.16</v>
      </c>
      <c r="I944" s="512">
        <v>-202951.63</v>
      </c>
      <c r="J944" s="512">
        <v>-202748.05</v>
      </c>
      <c r="K944" s="488">
        <v>-202736.8</v>
      </c>
      <c r="L944" s="488">
        <v>-202736.8</v>
      </c>
      <c r="M944" s="488">
        <v>-202736.8</v>
      </c>
      <c r="N944" s="488">
        <v>-202736.8</v>
      </c>
      <c r="O944" s="488">
        <v>-202318.5</v>
      </c>
      <c r="P944" s="574">
        <f t="shared" si="294"/>
        <v>-203502.56583333333</v>
      </c>
      <c r="Q944" s="523"/>
      <c r="R944" s="523"/>
      <c r="S944" s="553" t="s">
        <v>641</v>
      </c>
      <c r="T944" s="565"/>
      <c r="U944" s="566"/>
      <c r="V944" s="566"/>
      <c r="W944" s="566">
        <f t="shared" si="292"/>
        <v>-203502.56583333333</v>
      </c>
      <c r="X944" s="566"/>
      <c r="Y944" s="566"/>
      <c r="Z944" s="583">
        <f t="shared" si="293"/>
        <v>-203502.56583333333</v>
      </c>
      <c r="AA944" s="515"/>
      <c r="AB944" s="515"/>
    </row>
    <row r="945" spans="1:28" s="16" customFormat="1" ht="12" customHeight="1">
      <c r="A945" s="584">
        <v>24200961</v>
      </c>
      <c r="B945" s="514" t="s">
        <v>783</v>
      </c>
      <c r="C945" s="582">
        <v>-1317869.83</v>
      </c>
      <c r="D945" s="582">
        <v>-1318133.58</v>
      </c>
      <c r="E945" s="582">
        <v>-1318133.58</v>
      </c>
      <c r="F945" s="582">
        <v>-1255744.27</v>
      </c>
      <c r="G945" s="582">
        <v>-1255744.27</v>
      </c>
      <c r="H945" s="582">
        <v>-1255744.27</v>
      </c>
      <c r="I945" s="512">
        <v>-1223700.68</v>
      </c>
      <c r="J945" s="512">
        <v>-1223700.68</v>
      </c>
      <c r="K945" s="488">
        <v>-1223700.68</v>
      </c>
      <c r="L945" s="488">
        <v>-1250259.75</v>
      </c>
      <c r="M945" s="488">
        <v>-1250259.75</v>
      </c>
      <c r="N945" s="488">
        <v>-1250259.75</v>
      </c>
      <c r="O945" s="488">
        <v>-3425380.05</v>
      </c>
      <c r="P945" s="574">
        <f t="shared" si="294"/>
        <v>-1349750.5166666666</v>
      </c>
      <c r="Q945" s="523"/>
      <c r="R945" s="523"/>
      <c r="S945" s="553" t="s">
        <v>641</v>
      </c>
      <c r="T945" s="565"/>
      <c r="U945" s="566"/>
      <c r="V945" s="566"/>
      <c r="W945" s="566">
        <f t="shared" si="292"/>
        <v>-1349750.5166666666</v>
      </c>
      <c r="X945" s="566"/>
      <c r="Y945" s="566"/>
      <c r="Z945" s="583">
        <f t="shared" si="293"/>
        <v>-1349750.5166666666</v>
      </c>
      <c r="AA945" s="515"/>
      <c r="AB945" s="515"/>
    </row>
    <row r="946" spans="1:28" s="16" customFormat="1" ht="12" customHeight="1">
      <c r="A946" s="584">
        <v>24200971</v>
      </c>
      <c r="B946" s="514" t="s">
        <v>790</v>
      </c>
      <c r="C946" s="582">
        <v>-102857.7</v>
      </c>
      <c r="D946" s="582">
        <v>-117878.28</v>
      </c>
      <c r="E946" s="582">
        <v>-117878.28</v>
      </c>
      <c r="F946" s="582">
        <v>-117878.28</v>
      </c>
      <c r="G946" s="582">
        <v>-117878.28</v>
      </c>
      <c r="H946" s="582">
        <v>-120205.86</v>
      </c>
      <c r="I946" s="512">
        <v>-119487.09</v>
      </c>
      <c r="J946" s="512">
        <v>-117172.62</v>
      </c>
      <c r="K946" s="488">
        <v>-102133.5</v>
      </c>
      <c r="L946" s="488">
        <v>-97060.160000000003</v>
      </c>
      <c r="M946" s="488">
        <v>-77020.45</v>
      </c>
      <c r="N946" s="488">
        <v>-76462.89</v>
      </c>
      <c r="O946" s="488">
        <v>-73881.009999999995</v>
      </c>
      <c r="P946" s="574">
        <f t="shared" si="294"/>
        <v>-105785.42041666666</v>
      </c>
      <c r="Q946" s="523"/>
      <c r="R946" s="523"/>
      <c r="S946" s="553" t="s">
        <v>641</v>
      </c>
      <c r="T946" s="565"/>
      <c r="U946" s="566"/>
      <c r="V946" s="566"/>
      <c r="W946" s="566">
        <f t="shared" si="292"/>
        <v>-105785.42041666666</v>
      </c>
      <c r="X946" s="566"/>
      <c r="Y946" s="566"/>
      <c r="Z946" s="583">
        <f t="shared" si="293"/>
        <v>-105785.42041666666</v>
      </c>
      <c r="AA946" s="515"/>
      <c r="AB946" s="515"/>
    </row>
    <row r="947" spans="1:28" s="16" customFormat="1" ht="12" customHeight="1">
      <c r="A947" s="584">
        <v>24200991</v>
      </c>
      <c r="B947" s="514" t="s">
        <v>552</v>
      </c>
      <c r="C947" s="582">
        <v>-1282.01</v>
      </c>
      <c r="D947" s="582">
        <v>-1267.27</v>
      </c>
      <c r="E947" s="582">
        <v>-1267.27</v>
      </c>
      <c r="F947" s="582">
        <v>-1267.27</v>
      </c>
      <c r="G947" s="582">
        <v>-1267.27</v>
      </c>
      <c r="H947" s="582">
        <v>-1267.27</v>
      </c>
      <c r="I947" s="512">
        <v>-1267.27</v>
      </c>
      <c r="J947" s="512">
        <v>-1267.27</v>
      </c>
      <c r="K947" s="488">
        <v>-1267.27</v>
      </c>
      <c r="L947" s="488">
        <v>-1267.27</v>
      </c>
      <c r="M947" s="488">
        <v>-1267.27</v>
      </c>
      <c r="N947" s="488">
        <v>-1267.27</v>
      </c>
      <c r="O947" s="488">
        <v>-1267.27</v>
      </c>
      <c r="P947" s="574">
        <f t="shared" si="294"/>
        <v>-1267.8841666666669</v>
      </c>
      <c r="Q947" s="523"/>
      <c r="R947" s="523"/>
      <c r="S947" s="553" t="s">
        <v>641</v>
      </c>
      <c r="T947" s="565"/>
      <c r="U947" s="566"/>
      <c r="V947" s="566"/>
      <c r="W947" s="566">
        <f t="shared" si="292"/>
        <v>-1267.8841666666669</v>
      </c>
      <c r="X947" s="566"/>
      <c r="Y947" s="566"/>
      <c r="Z947" s="583">
        <f t="shared" si="293"/>
        <v>-1267.8841666666669</v>
      </c>
      <c r="AA947" s="515"/>
      <c r="AB947" s="515"/>
    </row>
    <row r="948" spans="1:28" s="16" customFormat="1" ht="12" customHeight="1">
      <c r="A948" s="584">
        <v>24201031</v>
      </c>
      <c r="B948" s="514" t="s">
        <v>1472</v>
      </c>
      <c r="C948" s="582">
        <v>-92347.35</v>
      </c>
      <c r="D948" s="582">
        <v>-96365.82</v>
      </c>
      <c r="E948" s="582">
        <v>-96365.82</v>
      </c>
      <c r="F948" s="582">
        <v>-96365.82</v>
      </c>
      <c r="G948" s="582">
        <v>-96365.82</v>
      </c>
      <c r="H948" s="582">
        <v>-96986.5</v>
      </c>
      <c r="I948" s="512">
        <v>-96986.5</v>
      </c>
      <c r="J948" s="512">
        <v>-96986.5</v>
      </c>
      <c r="K948" s="488">
        <v>-96986.5</v>
      </c>
      <c r="L948" s="488">
        <v>-96986.5</v>
      </c>
      <c r="M948" s="488">
        <v>-96986.5</v>
      </c>
      <c r="N948" s="488">
        <v>-96986.5</v>
      </c>
      <c r="O948" s="488">
        <v>-96986.5</v>
      </c>
      <c r="P948" s="574">
        <f t="shared" si="294"/>
        <v>-96586.308750000011</v>
      </c>
      <c r="Q948" s="523"/>
      <c r="R948" s="523"/>
      <c r="S948" s="553" t="s">
        <v>641</v>
      </c>
      <c r="T948" s="565"/>
      <c r="U948" s="566"/>
      <c r="V948" s="566"/>
      <c r="W948" s="566">
        <f t="shared" si="292"/>
        <v>-96586.308750000011</v>
      </c>
      <c r="X948" s="566"/>
      <c r="Y948" s="566"/>
      <c r="Z948" s="583">
        <f t="shared" si="293"/>
        <v>-96586.308750000011</v>
      </c>
      <c r="AA948" s="515"/>
      <c r="AB948" s="515"/>
    </row>
    <row r="949" spans="1:28" s="16" customFormat="1" ht="12" customHeight="1">
      <c r="A949" s="584">
        <v>24201041</v>
      </c>
      <c r="B949" s="514" t="s">
        <v>1474</v>
      </c>
      <c r="C949" s="582">
        <v>-18842.48</v>
      </c>
      <c r="D949" s="582">
        <v>-22846.25</v>
      </c>
      <c r="E949" s="582">
        <v>-22846.25</v>
      </c>
      <c r="F949" s="582">
        <v>-22338.47</v>
      </c>
      <c r="G949" s="582">
        <v>-22338.47</v>
      </c>
      <c r="H949" s="582">
        <v>-22959.15</v>
      </c>
      <c r="I949" s="512">
        <v>-22848.97</v>
      </c>
      <c r="J949" s="512">
        <v>-22848.97</v>
      </c>
      <c r="K949" s="488">
        <v>-22848.97</v>
      </c>
      <c r="L949" s="488">
        <v>-22848.97</v>
      </c>
      <c r="M949" s="488">
        <v>-22848.97</v>
      </c>
      <c r="N949" s="488">
        <v>-22848.97</v>
      </c>
      <c r="O949" s="488">
        <v>-22848.97</v>
      </c>
      <c r="P949" s="574">
        <f t="shared" si="294"/>
        <v>-22605.677916666667</v>
      </c>
      <c r="Q949" s="523"/>
      <c r="R949" s="523"/>
      <c r="S949" s="553" t="s">
        <v>641</v>
      </c>
      <c r="T949" s="565"/>
      <c r="U949" s="566"/>
      <c r="V949" s="566"/>
      <c r="W949" s="566">
        <f t="shared" si="292"/>
        <v>-22605.677916666667</v>
      </c>
      <c r="X949" s="566"/>
      <c r="Y949" s="566"/>
      <c r="Z949" s="583">
        <f t="shared" si="293"/>
        <v>-22605.677916666667</v>
      </c>
      <c r="AA949" s="515"/>
      <c r="AB949" s="515"/>
    </row>
    <row r="950" spans="1:28" s="16" customFormat="1" ht="12" customHeight="1">
      <c r="A950" s="584">
        <v>24300013</v>
      </c>
      <c r="B950" s="485" t="s">
        <v>1253</v>
      </c>
      <c r="C950" s="582">
        <v>-756461.72</v>
      </c>
      <c r="D950" s="582">
        <v>-630384.77</v>
      </c>
      <c r="E950" s="582">
        <v>-504307.82</v>
      </c>
      <c r="F950" s="582">
        <v>-378230.87</v>
      </c>
      <c r="G950" s="582">
        <v>-252153.92</v>
      </c>
      <c r="H950" s="582">
        <v>-126076.97</v>
      </c>
      <c r="I950" s="512">
        <v>0</v>
      </c>
      <c r="J950" s="512">
        <v>0</v>
      </c>
      <c r="K950" s="488">
        <v>0</v>
      </c>
      <c r="L950" s="488">
        <v>0</v>
      </c>
      <c r="M950" s="488">
        <v>0</v>
      </c>
      <c r="N950" s="488">
        <v>0</v>
      </c>
      <c r="O950" s="488">
        <v>0</v>
      </c>
      <c r="P950" s="574">
        <f t="shared" si="294"/>
        <v>-189115.43416666667</v>
      </c>
      <c r="Q950" s="499"/>
      <c r="R950" s="499"/>
      <c r="S950" s="500" t="s">
        <v>572</v>
      </c>
      <c r="T950" s="565"/>
      <c r="U950" s="566"/>
      <c r="V950" s="566"/>
      <c r="W950" s="566">
        <f t="shared" ref="W950" si="295">P950</f>
        <v>-189115.43416666667</v>
      </c>
      <c r="X950" s="566"/>
      <c r="Y950" s="566"/>
      <c r="Z950" s="583">
        <f t="shared" ref="Z950" si="296">W950</f>
        <v>-189115.43416666667</v>
      </c>
      <c r="AA950" s="515"/>
      <c r="AB950" s="515"/>
    </row>
    <row r="951" spans="1:28" s="16" customFormat="1" ht="12" customHeight="1">
      <c r="A951" s="584">
        <v>24400001</v>
      </c>
      <c r="B951" s="485" t="s">
        <v>1492</v>
      </c>
      <c r="C951" s="582">
        <v>-74793073.200000003</v>
      </c>
      <c r="D951" s="582">
        <v>-81575679.75</v>
      </c>
      <c r="E951" s="582">
        <v>-88676965.819999993</v>
      </c>
      <c r="F951" s="582">
        <v>-81453449.269999996</v>
      </c>
      <c r="G951" s="582">
        <v>-86821355.549999997</v>
      </c>
      <c r="H951" s="582">
        <v>-119560733.55</v>
      </c>
      <c r="I951" s="512">
        <v>-92985543.480000004</v>
      </c>
      <c r="J951" s="512">
        <v>-67563731.480000004</v>
      </c>
      <c r="K951" s="488">
        <v>-59922455.329999998</v>
      </c>
      <c r="L951" s="488">
        <v>-44012765.350000001</v>
      </c>
      <c r="M951" s="488">
        <v>-38679699.950000003</v>
      </c>
      <c r="N951" s="488">
        <v>-35878146.840000004</v>
      </c>
      <c r="O951" s="488">
        <v>-31839193.699999999</v>
      </c>
      <c r="P951" s="574">
        <f t="shared" si="294"/>
        <v>-70870554.985000014</v>
      </c>
      <c r="Q951" s="490"/>
      <c r="R951" s="490"/>
      <c r="S951" s="554" t="s">
        <v>572</v>
      </c>
      <c r="T951" s="565"/>
      <c r="U951" s="566"/>
      <c r="V951" s="566"/>
      <c r="W951" s="566">
        <f t="shared" ref="W951:W954" si="297">P951</f>
        <v>-70870554.985000014</v>
      </c>
      <c r="X951" s="566"/>
      <c r="Y951" s="566"/>
      <c r="Z951" s="583">
        <f t="shared" ref="Z951:Z954" si="298">W951</f>
        <v>-70870554.985000014</v>
      </c>
      <c r="AA951" s="515"/>
      <c r="AB951" s="515"/>
    </row>
    <row r="952" spans="1:28" s="16" customFormat="1" ht="12" customHeight="1">
      <c r="A952" s="584">
        <v>24400002</v>
      </c>
      <c r="B952" s="485" t="s">
        <v>1485</v>
      </c>
      <c r="C952" s="582">
        <v>-52284415.579999998</v>
      </c>
      <c r="D952" s="582">
        <v>-58254246.039999999</v>
      </c>
      <c r="E952" s="582">
        <v>-58586755.189999998</v>
      </c>
      <c r="F952" s="582">
        <v>-49966864.789999999</v>
      </c>
      <c r="G952" s="582">
        <v>-48426015.539999999</v>
      </c>
      <c r="H952" s="582">
        <v>-60368673.93</v>
      </c>
      <c r="I952" s="512">
        <v>-44244619.960000001</v>
      </c>
      <c r="J952" s="512">
        <v>-34672813.780000001</v>
      </c>
      <c r="K952" s="488">
        <v>-29210862.949999999</v>
      </c>
      <c r="L952" s="488">
        <v>-20222942.600000001</v>
      </c>
      <c r="M952" s="488">
        <v>-18950166.399999999</v>
      </c>
      <c r="N952" s="488">
        <v>-18574766.75</v>
      </c>
      <c r="O952" s="488">
        <v>-18127025.32</v>
      </c>
      <c r="P952" s="574">
        <f t="shared" si="294"/>
        <v>-39723704.031666659</v>
      </c>
      <c r="Q952" s="490"/>
      <c r="R952" s="490"/>
      <c r="S952" s="554" t="s">
        <v>572</v>
      </c>
      <c r="T952" s="565"/>
      <c r="U952" s="566"/>
      <c r="V952" s="566"/>
      <c r="W952" s="566">
        <f t="shared" si="297"/>
        <v>-39723704.031666659</v>
      </c>
      <c r="X952" s="566"/>
      <c r="Y952" s="566"/>
      <c r="Z952" s="583">
        <f t="shared" si="298"/>
        <v>-39723704.031666659</v>
      </c>
      <c r="AA952" s="515"/>
      <c r="AB952" s="515"/>
    </row>
    <row r="953" spans="1:28" s="16" customFormat="1" ht="12" customHeight="1">
      <c r="A953" s="584">
        <v>24400011</v>
      </c>
      <c r="B953" s="485" t="s">
        <v>1493</v>
      </c>
      <c r="C953" s="582">
        <v>-36679318.259999998</v>
      </c>
      <c r="D953" s="582">
        <v>-33276516</v>
      </c>
      <c r="E953" s="582">
        <v>-34197738.549999997</v>
      </c>
      <c r="F953" s="582">
        <v>-30652366.300000001</v>
      </c>
      <c r="G953" s="582">
        <v>-27991451.66</v>
      </c>
      <c r="H953" s="582">
        <v>-31113403.52</v>
      </c>
      <c r="I953" s="512">
        <v>-18983862.850000001</v>
      </c>
      <c r="J953" s="512">
        <v>-13989756.93</v>
      </c>
      <c r="K953" s="488">
        <v>-12997192.91</v>
      </c>
      <c r="L953" s="488">
        <v>-12761623.57</v>
      </c>
      <c r="M953" s="488">
        <v>-11171159.92</v>
      </c>
      <c r="N953" s="488">
        <v>-11722522.130000001</v>
      </c>
      <c r="O953" s="488">
        <v>-13073739.57</v>
      </c>
      <c r="P953" s="574">
        <f t="shared" si="294"/>
        <v>-21977843.60458333</v>
      </c>
      <c r="Q953" s="490"/>
      <c r="R953" s="490"/>
      <c r="S953" s="554" t="s">
        <v>572</v>
      </c>
      <c r="T953" s="565"/>
      <c r="U953" s="566"/>
      <c r="V953" s="566"/>
      <c r="W953" s="566">
        <f t="shared" si="297"/>
        <v>-21977843.60458333</v>
      </c>
      <c r="X953" s="566"/>
      <c r="Y953" s="566"/>
      <c r="Z953" s="583">
        <f t="shared" si="298"/>
        <v>-21977843.60458333</v>
      </c>
      <c r="AA953" s="515"/>
      <c r="AB953" s="515"/>
    </row>
    <row r="954" spans="1:28" s="16" customFormat="1" ht="12" customHeight="1">
      <c r="A954" s="584">
        <v>24400012</v>
      </c>
      <c r="B954" s="485" t="s">
        <v>1487</v>
      </c>
      <c r="C954" s="582">
        <v>-17283919.140000001</v>
      </c>
      <c r="D954" s="582">
        <v>-18829613.449999999</v>
      </c>
      <c r="E954" s="582">
        <v>-18611713.640000001</v>
      </c>
      <c r="F954" s="582">
        <v>-17123292.219999999</v>
      </c>
      <c r="G954" s="582">
        <v>-16078181.890000001</v>
      </c>
      <c r="H954" s="582">
        <v>-17176965.399999999</v>
      </c>
      <c r="I954" s="512">
        <v>-11238751.630000001</v>
      </c>
      <c r="J954" s="512">
        <v>-9185396.5299999993</v>
      </c>
      <c r="K954" s="488">
        <v>-8182862.0300000003</v>
      </c>
      <c r="L954" s="488">
        <v>-7097374.9400000004</v>
      </c>
      <c r="M954" s="488">
        <v>-6176465.9400000004</v>
      </c>
      <c r="N954" s="488">
        <v>-6658443.1900000004</v>
      </c>
      <c r="O954" s="488">
        <v>-7343667.1399999997</v>
      </c>
      <c r="P954" s="574">
        <f t="shared" si="294"/>
        <v>-12389404.5</v>
      </c>
      <c r="Q954" s="490"/>
      <c r="R954" s="490"/>
      <c r="S954" s="554" t="s">
        <v>572</v>
      </c>
      <c r="T954" s="565"/>
      <c r="U954" s="566"/>
      <c r="V954" s="566"/>
      <c r="W954" s="566">
        <f t="shared" si="297"/>
        <v>-12389404.5</v>
      </c>
      <c r="X954" s="566"/>
      <c r="Y954" s="566"/>
      <c r="Z954" s="583">
        <f t="shared" si="298"/>
        <v>-12389404.5</v>
      </c>
      <c r="AA954" s="515"/>
      <c r="AB954" s="515"/>
    </row>
    <row r="955" spans="1:28" s="16" customFormat="1" ht="12" customHeight="1">
      <c r="A955" s="584">
        <v>25200121</v>
      </c>
      <c r="B955" s="485" t="s">
        <v>1018</v>
      </c>
      <c r="C955" s="582">
        <v>-135739.34</v>
      </c>
      <c r="D955" s="582">
        <v>-135739.34</v>
      </c>
      <c r="E955" s="582">
        <v>0</v>
      </c>
      <c r="F955" s="582">
        <v>0</v>
      </c>
      <c r="G955" s="582">
        <v>0</v>
      </c>
      <c r="H955" s="582">
        <v>0</v>
      </c>
      <c r="I955" s="512">
        <v>0</v>
      </c>
      <c r="J955" s="512">
        <v>0</v>
      </c>
      <c r="K955" s="488">
        <v>0</v>
      </c>
      <c r="L955" s="488">
        <v>0</v>
      </c>
      <c r="M955" s="488">
        <v>0</v>
      </c>
      <c r="N955" s="488">
        <v>0</v>
      </c>
      <c r="O955" s="488">
        <v>0</v>
      </c>
      <c r="P955" s="574">
        <f t="shared" si="294"/>
        <v>-16967.4175</v>
      </c>
      <c r="Q955" s="490">
        <v>30</v>
      </c>
      <c r="R955" s="490"/>
      <c r="S955" s="496">
        <v>20</v>
      </c>
      <c r="T955" s="565"/>
      <c r="U955" s="566"/>
      <c r="V955" s="566"/>
      <c r="W955" s="566">
        <f>P955</f>
        <v>-16967.4175</v>
      </c>
      <c r="X955" s="566">
        <f>W955</f>
        <v>-16967.4175</v>
      </c>
      <c r="Y955" s="566"/>
      <c r="Z955" s="583"/>
      <c r="AA955" s="515"/>
      <c r="AB955" s="515"/>
    </row>
    <row r="956" spans="1:28" s="16" customFormat="1" ht="12" customHeight="1">
      <c r="A956" s="584">
        <v>25200152</v>
      </c>
      <c r="B956" s="485" t="s">
        <v>649</v>
      </c>
      <c r="C956" s="582">
        <v>-107354.9</v>
      </c>
      <c r="D956" s="582">
        <v>-107354.9</v>
      </c>
      <c r="E956" s="582">
        <v>-15660.38</v>
      </c>
      <c r="F956" s="582">
        <v>-15660.38</v>
      </c>
      <c r="G956" s="582">
        <v>-15660.38</v>
      </c>
      <c r="H956" s="582">
        <v>-15660.38</v>
      </c>
      <c r="I956" s="512">
        <v>-15660.38</v>
      </c>
      <c r="J956" s="512">
        <v>-15660.38</v>
      </c>
      <c r="K956" s="488">
        <v>-15660.38</v>
      </c>
      <c r="L956" s="488">
        <v>-15660.38</v>
      </c>
      <c r="M956" s="488">
        <v>-15660.38</v>
      </c>
      <c r="N956" s="488">
        <v>-15660.38</v>
      </c>
      <c r="O956" s="488">
        <v>-15660.38</v>
      </c>
      <c r="P956" s="574">
        <f t="shared" si="294"/>
        <v>-27122.195000000003</v>
      </c>
      <c r="Q956" s="490"/>
      <c r="R956" s="490">
        <v>8</v>
      </c>
      <c r="S956" s="556" t="s">
        <v>962</v>
      </c>
      <c r="T956" s="565"/>
      <c r="U956" s="566"/>
      <c r="V956" s="566"/>
      <c r="W956" s="566">
        <f>P956</f>
        <v>-27122.195000000003</v>
      </c>
      <c r="X956" s="566"/>
      <c r="Y956" s="566">
        <f>W956</f>
        <v>-27122.195000000003</v>
      </c>
      <c r="Z956" s="583"/>
      <c r="AA956" s="515"/>
      <c r="AB956" s="515"/>
    </row>
    <row r="957" spans="1:28" s="16" customFormat="1" ht="12" customHeight="1">
      <c r="A957" s="584">
        <v>25200161</v>
      </c>
      <c r="B957" s="485" t="s">
        <v>18</v>
      </c>
      <c r="C957" s="582">
        <v>-6328524.6399999997</v>
      </c>
      <c r="D957" s="582">
        <v>-6537682.3099999996</v>
      </c>
      <c r="E957" s="582">
        <v>-5715126.54</v>
      </c>
      <c r="F957" s="582">
        <v>-5891810.0499999998</v>
      </c>
      <c r="G957" s="582">
        <v>-6045290.8899999997</v>
      </c>
      <c r="H957" s="582">
        <v>-6154055.6600000001</v>
      </c>
      <c r="I957" s="512">
        <v>-6290780.9199999999</v>
      </c>
      <c r="J957" s="512">
        <v>-6430928.9199999999</v>
      </c>
      <c r="K957" s="488">
        <v>-6616703.9699999997</v>
      </c>
      <c r="L957" s="488">
        <v>-6748935.21</v>
      </c>
      <c r="M957" s="488">
        <v>-6840582.5199999996</v>
      </c>
      <c r="N957" s="488">
        <v>-7065758.4299999997</v>
      </c>
      <c r="O957" s="488">
        <v>-7309827.9900000002</v>
      </c>
      <c r="P957" s="574">
        <f t="shared" si="294"/>
        <v>-6429735.9779166654</v>
      </c>
      <c r="Q957" s="490">
        <v>30</v>
      </c>
      <c r="R957" s="490"/>
      <c r="S957" s="496">
        <v>20</v>
      </c>
      <c r="T957" s="565"/>
      <c r="U957" s="566"/>
      <c r="V957" s="566"/>
      <c r="W957" s="566">
        <f t="shared" ref="W957:W959" si="299">P957</f>
        <v>-6429735.9779166654</v>
      </c>
      <c r="X957" s="566">
        <f t="shared" ref="X957:X959" si="300">W957</f>
        <v>-6429735.9779166654</v>
      </c>
      <c r="Y957" s="566"/>
      <c r="Z957" s="583"/>
      <c r="AA957" s="515"/>
      <c r="AB957" s="515"/>
    </row>
    <row r="958" spans="1:28" s="16" customFormat="1" ht="12" customHeight="1">
      <c r="A958" s="584">
        <v>25200171</v>
      </c>
      <c r="B958" s="485" t="s">
        <v>19</v>
      </c>
      <c r="C958" s="582">
        <v>-13718266.960000001</v>
      </c>
      <c r="D958" s="582">
        <v>-14238513.24</v>
      </c>
      <c r="E958" s="582">
        <v>-14203667.52</v>
      </c>
      <c r="F958" s="582">
        <v>-13888513.93</v>
      </c>
      <c r="G958" s="582">
        <v>-13850204.67</v>
      </c>
      <c r="H958" s="582">
        <v>-14103746.630000001</v>
      </c>
      <c r="I958" s="512">
        <v>-14187551.65</v>
      </c>
      <c r="J958" s="512">
        <v>-15093602.380000001</v>
      </c>
      <c r="K958" s="488">
        <v>-15509477.33</v>
      </c>
      <c r="L958" s="488">
        <v>-15405629.75</v>
      </c>
      <c r="M958" s="488">
        <v>-15311890.09</v>
      </c>
      <c r="N958" s="488">
        <v>-15765278.390000001</v>
      </c>
      <c r="O958" s="488">
        <v>-16599170.85</v>
      </c>
      <c r="P958" s="574">
        <f t="shared" si="294"/>
        <v>-14726399.540416665</v>
      </c>
      <c r="Q958" s="490">
        <v>30</v>
      </c>
      <c r="R958" s="490"/>
      <c r="S958" s="496">
        <v>20</v>
      </c>
      <c r="T958" s="565"/>
      <c r="U958" s="566"/>
      <c r="V958" s="566"/>
      <c r="W958" s="566">
        <f t="shared" si="299"/>
        <v>-14726399.540416665</v>
      </c>
      <c r="X958" s="566">
        <f t="shared" si="300"/>
        <v>-14726399.540416665</v>
      </c>
      <c r="Y958" s="566"/>
      <c r="Z958" s="583"/>
      <c r="AA958" s="515"/>
      <c r="AB958" s="515"/>
    </row>
    <row r="959" spans="1:28" s="16" customFormat="1" ht="12" customHeight="1">
      <c r="A959" s="584">
        <v>25200181</v>
      </c>
      <c r="B959" s="485" t="s">
        <v>652</v>
      </c>
      <c r="C959" s="582">
        <v>-32391132.699999999</v>
      </c>
      <c r="D959" s="582">
        <v>-33133719.09</v>
      </c>
      <c r="E959" s="582">
        <v>-30298118.91</v>
      </c>
      <c r="F959" s="582">
        <v>-31030159.25</v>
      </c>
      <c r="G959" s="582">
        <v>-31887632.120000001</v>
      </c>
      <c r="H959" s="582">
        <v>-32515280.82</v>
      </c>
      <c r="I959" s="512">
        <v>-33062558.52</v>
      </c>
      <c r="J959" s="512">
        <v>-33446510.52</v>
      </c>
      <c r="K959" s="488">
        <v>-34548596.07</v>
      </c>
      <c r="L959" s="488">
        <v>-35015323.869999997</v>
      </c>
      <c r="M959" s="488">
        <v>-35688031.079999998</v>
      </c>
      <c r="N959" s="488">
        <v>-36801976.229999997</v>
      </c>
      <c r="O959" s="488">
        <v>-37894853.18</v>
      </c>
      <c r="P959" s="574">
        <f t="shared" si="294"/>
        <v>-33547574.951666668</v>
      </c>
      <c r="Q959" s="490">
        <v>30</v>
      </c>
      <c r="R959" s="490"/>
      <c r="S959" s="496">
        <v>20</v>
      </c>
      <c r="T959" s="565"/>
      <c r="U959" s="566"/>
      <c r="V959" s="566"/>
      <c r="W959" s="566">
        <f t="shared" si="299"/>
        <v>-33547574.951666668</v>
      </c>
      <c r="X959" s="566">
        <f t="shared" si="300"/>
        <v>-33547574.951666668</v>
      </c>
      <c r="Y959" s="566"/>
      <c r="Z959" s="583"/>
      <c r="AA959" s="515"/>
      <c r="AB959" s="515"/>
    </row>
    <row r="960" spans="1:28" s="16" customFormat="1" ht="12" customHeight="1">
      <c r="A960" s="584">
        <v>25200202</v>
      </c>
      <c r="B960" s="485" t="s">
        <v>702</v>
      </c>
      <c r="C960" s="582">
        <v>-21339624.16</v>
      </c>
      <c r="D960" s="582">
        <v>-21764799.370000001</v>
      </c>
      <c r="E960" s="582">
        <v>-17871221.739999998</v>
      </c>
      <c r="F960" s="582">
        <v>-18083738.289999999</v>
      </c>
      <c r="G960" s="582">
        <v>-18405436.68</v>
      </c>
      <c r="H960" s="582">
        <v>-18742426.719999999</v>
      </c>
      <c r="I960" s="512">
        <v>-18991805.960000001</v>
      </c>
      <c r="J960" s="512">
        <v>-19210975.829999998</v>
      </c>
      <c r="K960" s="488">
        <v>-19342140.960000001</v>
      </c>
      <c r="L960" s="488">
        <v>-19643383.859999999</v>
      </c>
      <c r="M960" s="488">
        <v>-20484401.579999998</v>
      </c>
      <c r="N960" s="488">
        <v>-20775746.489999998</v>
      </c>
      <c r="O960" s="488">
        <v>-21017779.32</v>
      </c>
      <c r="P960" s="574">
        <f t="shared" ref="P960:P988" si="301">(C960+O960+SUM(D960:N960)*2)/24</f>
        <v>-19541231.601666663</v>
      </c>
      <c r="Q960" s="507"/>
      <c r="R960" s="499">
        <v>8</v>
      </c>
      <c r="S960" s="556" t="s">
        <v>962</v>
      </c>
      <c r="T960" s="565"/>
      <c r="U960" s="566"/>
      <c r="V960" s="566"/>
      <c r="W960" s="566">
        <f>P960</f>
        <v>-19541231.601666663</v>
      </c>
      <c r="X960" s="566"/>
      <c r="Y960" s="566">
        <f>W960</f>
        <v>-19541231.601666663</v>
      </c>
      <c r="Z960" s="583"/>
      <c r="AA960" s="515"/>
      <c r="AB960" s="515"/>
    </row>
    <row r="961" spans="1:28" s="16" customFormat="1" ht="12" customHeight="1">
      <c r="A961" s="584">
        <v>25200222</v>
      </c>
      <c r="B961" s="485" t="s">
        <v>703</v>
      </c>
      <c r="C961" s="582">
        <v>-1572884</v>
      </c>
      <c r="D961" s="582">
        <v>-1572884</v>
      </c>
      <c r="E961" s="582">
        <v>-1338611</v>
      </c>
      <c r="F961" s="582">
        <v>-1294568</v>
      </c>
      <c r="G961" s="582">
        <v>-1283049</v>
      </c>
      <c r="H961" s="582">
        <v>-1189811</v>
      </c>
      <c r="I961" s="512">
        <v>-1192764</v>
      </c>
      <c r="J961" s="512">
        <v>-1210591.99</v>
      </c>
      <c r="K961" s="488">
        <v>-1213152.99</v>
      </c>
      <c r="L961" s="488">
        <v>-1213996.99</v>
      </c>
      <c r="M961" s="488">
        <v>-1218609.99</v>
      </c>
      <c r="N961" s="488">
        <v>-1288723.99</v>
      </c>
      <c r="O961" s="488">
        <v>-1267886.99</v>
      </c>
      <c r="P961" s="574">
        <f t="shared" si="301"/>
        <v>-1286429.0370833334</v>
      </c>
      <c r="Q961" s="507"/>
      <c r="R961" s="499">
        <v>8</v>
      </c>
      <c r="S961" s="556" t="s">
        <v>962</v>
      </c>
      <c r="T961" s="565"/>
      <c r="U961" s="566"/>
      <c r="V961" s="566"/>
      <c r="W961" s="566">
        <f>P961</f>
        <v>-1286429.0370833334</v>
      </c>
      <c r="X961" s="566"/>
      <c r="Y961" s="566">
        <f>W961</f>
        <v>-1286429.0370833334</v>
      </c>
      <c r="Z961" s="583"/>
      <c r="AA961" s="515"/>
      <c r="AB961" s="515"/>
    </row>
    <row r="962" spans="1:28" s="16" customFormat="1" ht="12" customHeight="1">
      <c r="A962" s="584">
        <v>25200262</v>
      </c>
      <c r="B962" s="485" t="s">
        <v>582</v>
      </c>
      <c r="C962" s="582">
        <v>-39367.31</v>
      </c>
      <c r="D962" s="582">
        <v>-39367.31</v>
      </c>
      <c r="E962" s="582">
        <v>0</v>
      </c>
      <c r="F962" s="582">
        <v>0</v>
      </c>
      <c r="G962" s="582">
        <v>0</v>
      </c>
      <c r="H962" s="582">
        <v>0</v>
      </c>
      <c r="I962" s="512">
        <v>0</v>
      </c>
      <c r="J962" s="512">
        <v>0</v>
      </c>
      <c r="K962" s="488">
        <v>0</v>
      </c>
      <c r="L962" s="488">
        <v>0</v>
      </c>
      <c r="M962" s="488">
        <v>0</v>
      </c>
      <c r="N962" s="488">
        <v>0</v>
      </c>
      <c r="O962" s="488">
        <v>0</v>
      </c>
      <c r="P962" s="574">
        <f t="shared" si="301"/>
        <v>-4920.9137499999997</v>
      </c>
      <c r="Q962" s="507"/>
      <c r="R962" s="489">
        <v>8</v>
      </c>
      <c r="S962" s="556" t="s">
        <v>962</v>
      </c>
      <c r="T962" s="565"/>
      <c r="U962" s="566"/>
      <c r="V962" s="566"/>
      <c r="W962" s="566">
        <f>P962</f>
        <v>-4920.9137499999997</v>
      </c>
      <c r="X962" s="566"/>
      <c r="Y962" s="566">
        <f>W962</f>
        <v>-4920.9137499999997</v>
      </c>
      <c r="Z962" s="583"/>
      <c r="AA962" s="515"/>
      <c r="AB962" s="515"/>
    </row>
    <row r="963" spans="1:28" s="16" customFormat="1" ht="12" customHeight="1">
      <c r="A963" s="584">
        <v>25300001</v>
      </c>
      <c r="B963" s="485" t="s">
        <v>37</v>
      </c>
      <c r="C963" s="582">
        <v>-111458.82</v>
      </c>
      <c r="D963" s="582">
        <v>-117022.96</v>
      </c>
      <c r="E963" s="582">
        <v>-105010.01</v>
      </c>
      <c r="F963" s="582">
        <v>-107583.23</v>
      </c>
      <c r="G963" s="582">
        <v>-100089.64</v>
      </c>
      <c r="H963" s="582">
        <v>-104675.87</v>
      </c>
      <c r="I963" s="512">
        <v>-66585.37</v>
      </c>
      <c r="J963" s="512">
        <v>-39585.18</v>
      </c>
      <c r="K963" s="488">
        <v>-2988792.51</v>
      </c>
      <c r="L963" s="488">
        <v>0</v>
      </c>
      <c r="M963" s="488">
        <v>77235.740000000005</v>
      </c>
      <c r="N963" s="488">
        <v>-70910.509999999995</v>
      </c>
      <c r="O963" s="488">
        <v>-68646.12</v>
      </c>
      <c r="P963" s="574">
        <f t="shared" si="301"/>
        <v>-309422.66749999992</v>
      </c>
      <c r="Q963" s="507"/>
      <c r="R963" s="489"/>
      <c r="S963" s="560"/>
      <c r="T963" s="565"/>
      <c r="U963" s="566">
        <f>P963</f>
        <v>-309422.66749999992</v>
      </c>
      <c r="V963" s="566"/>
      <c r="W963" s="566"/>
      <c r="X963" s="566"/>
      <c r="Y963" s="566"/>
      <c r="Z963" s="583"/>
      <c r="AA963" s="515"/>
      <c r="AB963" s="515"/>
    </row>
    <row r="964" spans="1:28" s="16" customFormat="1" ht="12" customHeight="1">
      <c r="A964" s="584">
        <v>25300011</v>
      </c>
      <c r="B964" s="485" t="s">
        <v>539</v>
      </c>
      <c r="C964" s="582">
        <v>-6901</v>
      </c>
      <c r="D964" s="582">
        <v>-6901</v>
      </c>
      <c r="E964" s="582">
        <v>-5000</v>
      </c>
      <c r="F964" s="582">
        <v>-5000</v>
      </c>
      <c r="G964" s="582">
        <v>-5000</v>
      </c>
      <c r="H964" s="582">
        <v>-5000</v>
      </c>
      <c r="I964" s="512">
        <v>-5000</v>
      </c>
      <c r="J964" s="512">
        <v>-5000</v>
      </c>
      <c r="K964" s="488">
        <v>-5000</v>
      </c>
      <c r="L964" s="488">
        <v>-5000</v>
      </c>
      <c r="M964" s="488">
        <v>-5000</v>
      </c>
      <c r="N964" s="488">
        <v>-5000</v>
      </c>
      <c r="O964" s="488">
        <v>-5000</v>
      </c>
      <c r="P964" s="574">
        <f t="shared" si="301"/>
        <v>-5237.625</v>
      </c>
      <c r="Q964" s="507"/>
      <c r="R964" s="509"/>
      <c r="S964" s="560"/>
      <c r="T964" s="565"/>
      <c r="U964" s="566">
        <f>P964</f>
        <v>-5237.625</v>
      </c>
      <c r="V964" s="566"/>
      <c r="W964" s="566"/>
      <c r="X964" s="566"/>
      <c r="Y964" s="566"/>
      <c r="Z964" s="583"/>
      <c r="AA964" s="515"/>
      <c r="AB964" s="515"/>
    </row>
    <row r="965" spans="1:28" s="16" customFormat="1" ht="12" customHeight="1">
      <c r="A965" s="584">
        <v>25300033</v>
      </c>
      <c r="B965" s="485" t="s">
        <v>150</v>
      </c>
      <c r="C965" s="582">
        <v>-8973883.1999999993</v>
      </c>
      <c r="D965" s="582">
        <v>-8836465.9299999997</v>
      </c>
      <c r="E965" s="582">
        <v>-8628154.6099999994</v>
      </c>
      <c r="F965" s="582">
        <v>-8792412.3000000007</v>
      </c>
      <c r="G965" s="582">
        <v>-8646585.8399999999</v>
      </c>
      <c r="H965" s="582">
        <v>-8513103.1500000004</v>
      </c>
      <c r="I965" s="512">
        <v>-8701294.8399999999</v>
      </c>
      <c r="J965" s="512">
        <v>-8598422.0700000003</v>
      </c>
      <c r="K965" s="488">
        <v>-8448067.8499999996</v>
      </c>
      <c r="L965" s="488">
        <v>-8442712.8300000001</v>
      </c>
      <c r="M965" s="488">
        <v>-8330492.2800000003</v>
      </c>
      <c r="N965" s="488">
        <v>-8209927.4299999997</v>
      </c>
      <c r="O965" s="488">
        <v>-8260540.0999999996</v>
      </c>
      <c r="P965" s="574">
        <f t="shared" si="301"/>
        <v>-8563737.5649999995</v>
      </c>
      <c r="Q965" s="490"/>
      <c r="R965" s="489"/>
      <c r="S965" s="511"/>
      <c r="T965" s="565"/>
      <c r="U965" s="566">
        <f>P965</f>
        <v>-8563737.5649999995</v>
      </c>
      <c r="V965" s="566"/>
      <c r="W965" s="566"/>
      <c r="X965" s="566"/>
      <c r="Y965" s="566"/>
      <c r="Z965" s="583"/>
      <c r="AA965" s="515"/>
      <c r="AB965" s="515"/>
    </row>
    <row r="966" spans="1:28" s="16" customFormat="1" ht="12" customHeight="1">
      <c r="A966" s="587">
        <v>25300071</v>
      </c>
      <c r="B966" s="485" t="s">
        <v>1179</v>
      </c>
      <c r="C966" s="582">
        <v>-170198346</v>
      </c>
      <c r="D966" s="582">
        <v>-172877620</v>
      </c>
      <c r="E966" s="582">
        <v>-175799180</v>
      </c>
      <c r="F966" s="582">
        <v>-177321272</v>
      </c>
      <c r="G966" s="582">
        <v>-178537997</v>
      </c>
      <c r="H966" s="582">
        <v>-180173108</v>
      </c>
      <c r="I966" s="512">
        <v>-182478178</v>
      </c>
      <c r="J966" s="512">
        <v>-184000490</v>
      </c>
      <c r="K966" s="488">
        <v>-186167012</v>
      </c>
      <c r="L966" s="488">
        <v>-188141427</v>
      </c>
      <c r="M966" s="488">
        <v>-189887837</v>
      </c>
      <c r="N966" s="488">
        <v>-191246149</v>
      </c>
      <c r="O966" s="488">
        <v>-193097986</v>
      </c>
      <c r="P966" s="574">
        <f t="shared" si="301"/>
        <v>-182356536.33333334</v>
      </c>
      <c r="Q966" s="523"/>
      <c r="R966" s="524"/>
      <c r="S966" s="561" t="s">
        <v>641</v>
      </c>
      <c r="T966" s="565"/>
      <c r="U966" s="566"/>
      <c r="V966" s="566"/>
      <c r="W966" s="566">
        <f>P966</f>
        <v>-182356536.33333334</v>
      </c>
      <c r="X966" s="566"/>
      <c r="Y966" s="566"/>
      <c r="Z966" s="583">
        <f>W966</f>
        <v>-182356536.33333334</v>
      </c>
      <c r="AA966" s="515"/>
      <c r="AB966" s="515"/>
    </row>
    <row r="967" spans="1:28" s="16" customFormat="1" ht="12" customHeight="1">
      <c r="A967" s="587">
        <v>25300081</v>
      </c>
      <c r="B967" s="485" t="s">
        <v>1681</v>
      </c>
      <c r="C967" s="582">
        <v>-1000</v>
      </c>
      <c r="D967" s="582">
        <v>-1000</v>
      </c>
      <c r="E967" s="582">
        <v>-1000</v>
      </c>
      <c r="F967" s="582">
        <v>-1000</v>
      </c>
      <c r="G967" s="582">
        <v>-1000</v>
      </c>
      <c r="H967" s="582">
        <v>-1000</v>
      </c>
      <c r="I967" s="512">
        <v>-1000</v>
      </c>
      <c r="J967" s="512">
        <v>-1000</v>
      </c>
      <c r="K967" s="488">
        <v>-1000</v>
      </c>
      <c r="L967" s="488">
        <v>-1000</v>
      </c>
      <c r="M967" s="488">
        <v>-1000</v>
      </c>
      <c r="N967" s="488">
        <v>-1000</v>
      </c>
      <c r="O967" s="488">
        <v>-1000</v>
      </c>
      <c r="P967" s="574">
        <f t="shared" si="301"/>
        <v>-1000</v>
      </c>
      <c r="Q967" s="490"/>
      <c r="R967" s="501"/>
      <c r="S967" s="560"/>
      <c r="T967" s="565"/>
      <c r="U967" s="566">
        <f>P967</f>
        <v>-1000</v>
      </c>
      <c r="V967" s="566"/>
      <c r="W967" s="566"/>
      <c r="X967" s="566"/>
      <c r="Y967" s="566"/>
      <c r="Z967" s="583"/>
      <c r="AA967" s="515"/>
      <c r="AB967" s="515"/>
    </row>
    <row r="968" spans="1:28" s="16" customFormat="1" ht="12" customHeight="1">
      <c r="A968" s="587">
        <v>25300091</v>
      </c>
      <c r="B968" s="485" t="s">
        <v>1653</v>
      </c>
      <c r="C968" s="582">
        <v>-2685077.14</v>
      </c>
      <c r="D968" s="582">
        <v>-2612507.4900000002</v>
      </c>
      <c r="E968" s="582">
        <v>-2539937.84</v>
      </c>
      <c r="F968" s="582">
        <v>-2467368.19</v>
      </c>
      <c r="G968" s="582">
        <v>-2394798.54</v>
      </c>
      <c r="H968" s="582">
        <v>-2322228.89</v>
      </c>
      <c r="I968" s="512">
        <v>-2249659.2400000002</v>
      </c>
      <c r="J968" s="512">
        <v>-2177089.59</v>
      </c>
      <c r="K968" s="488">
        <v>-2104519.94</v>
      </c>
      <c r="L968" s="488">
        <v>-2031950.29</v>
      </c>
      <c r="M968" s="488">
        <v>-1959380.64</v>
      </c>
      <c r="N968" s="488">
        <v>-1886810.99</v>
      </c>
      <c r="O968" s="488">
        <v>-1814241.34</v>
      </c>
      <c r="P968" s="574">
        <f t="shared" si="301"/>
        <v>-2249659.2399999998</v>
      </c>
      <c r="Q968" s="490"/>
      <c r="R968" s="501"/>
      <c r="S968" s="560" t="s">
        <v>641</v>
      </c>
      <c r="T968" s="565"/>
      <c r="U968" s="566"/>
      <c r="V968" s="566"/>
      <c r="W968" s="566">
        <f t="shared" ref="W968:W969" si="302">P968</f>
        <v>-2249659.2399999998</v>
      </c>
      <c r="X968" s="566"/>
      <c r="Y968" s="566"/>
      <c r="Z968" s="583">
        <f t="shared" ref="Z968:Z969" si="303">W968</f>
        <v>-2249659.2399999998</v>
      </c>
      <c r="AA968" s="515"/>
      <c r="AB968" s="515"/>
    </row>
    <row r="969" spans="1:28" s="16" customFormat="1" ht="12" customHeight="1">
      <c r="A969" s="587">
        <v>25300121</v>
      </c>
      <c r="B969" s="485" t="s">
        <v>1696</v>
      </c>
      <c r="C969" s="582">
        <v>-675143.1</v>
      </c>
      <c r="D969" s="582">
        <v>-656895.99</v>
      </c>
      <c r="E969" s="582">
        <v>-638648.88</v>
      </c>
      <c r="F969" s="582">
        <v>-620401.77</v>
      </c>
      <c r="G969" s="582">
        <v>-602154.66</v>
      </c>
      <c r="H969" s="582">
        <v>-583907.55000000005</v>
      </c>
      <c r="I969" s="512">
        <v>-565660.43999999994</v>
      </c>
      <c r="J969" s="512">
        <v>-547413.32999999996</v>
      </c>
      <c r="K969" s="488">
        <v>-529166.22</v>
      </c>
      <c r="L969" s="488">
        <v>-510919.11</v>
      </c>
      <c r="M969" s="488">
        <v>-492672</v>
      </c>
      <c r="N969" s="488">
        <v>-474424.89</v>
      </c>
      <c r="O969" s="488">
        <v>-456177.78</v>
      </c>
      <c r="P969" s="574">
        <f t="shared" si="301"/>
        <v>-565660.43999999994</v>
      </c>
      <c r="Q969" s="490"/>
      <c r="R969" s="501"/>
      <c r="S969" s="560" t="s">
        <v>641</v>
      </c>
      <c r="T969" s="565"/>
      <c r="U969" s="566"/>
      <c r="V969" s="566"/>
      <c r="W969" s="566">
        <f t="shared" si="302"/>
        <v>-565660.43999999994</v>
      </c>
      <c r="X969" s="566"/>
      <c r="Y969" s="566"/>
      <c r="Z969" s="583">
        <f t="shared" si="303"/>
        <v>-565660.43999999994</v>
      </c>
      <c r="AA969" s="515"/>
      <c r="AB969" s="515"/>
    </row>
    <row r="970" spans="1:28" s="16" customFormat="1" ht="12" customHeight="1">
      <c r="A970" s="602">
        <v>25300141</v>
      </c>
      <c r="B970" s="485" t="s">
        <v>388</v>
      </c>
      <c r="C970" s="582">
        <v>-1955403.57</v>
      </c>
      <c r="D970" s="582">
        <v>-2059858.3</v>
      </c>
      <c r="E970" s="582">
        <v>-1343770.92</v>
      </c>
      <c r="F970" s="582">
        <v>-2836727.1</v>
      </c>
      <c r="G970" s="582">
        <v>-2477956.9300000002</v>
      </c>
      <c r="H970" s="582">
        <v>-3955661.35</v>
      </c>
      <c r="I970" s="512">
        <v>-3938686.42</v>
      </c>
      <c r="J970" s="512">
        <v>-3061282.89</v>
      </c>
      <c r="K970" s="488">
        <v>-3033405.8</v>
      </c>
      <c r="L970" s="488">
        <v>-3401232.97</v>
      </c>
      <c r="M970" s="488">
        <v>-3119013.74</v>
      </c>
      <c r="N970" s="488">
        <v>-2591506</v>
      </c>
      <c r="O970" s="488">
        <v>-2066406.24</v>
      </c>
      <c r="P970" s="574">
        <f t="shared" si="301"/>
        <v>-2819167.2770833336</v>
      </c>
      <c r="Q970" s="490"/>
      <c r="R970" s="501"/>
      <c r="S970" s="560"/>
      <c r="T970" s="565"/>
      <c r="U970" s="566">
        <f>P970</f>
        <v>-2819167.2770833336</v>
      </c>
      <c r="V970" s="566"/>
      <c r="W970" s="566"/>
      <c r="X970" s="566"/>
      <c r="Y970" s="566"/>
      <c r="Z970" s="583"/>
      <c r="AA970" s="515"/>
      <c r="AB970" s="515"/>
    </row>
    <row r="971" spans="1:28" s="16" customFormat="1" ht="12" customHeight="1">
      <c r="A971" s="584">
        <v>25300151</v>
      </c>
      <c r="B971" s="485" t="s">
        <v>643</v>
      </c>
      <c r="C971" s="582">
        <v>-9606354.9399999995</v>
      </c>
      <c r="D971" s="582">
        <v>-9738245.4600000009</v>
      </c>
      <c r="E971" s="582">
        <v>-9747303.9499999993</v>
      </c>
      <c r="F971" s="582">
        <v>-9826754.6899999995</v>
      </c>
      <c r="G971" s="582">
        <v>-9901707.6799999997</v>
      </c>
      <c r="H971" s="582">
        <v>-9923335.1799999997</v>
      </c>
      <c r="I971" s="512">
        <v>-9986116.2799999993</v>
      </c>
      <c r="J971" s="512">
        <v>-10014019.439999999</v>
      </c>
      <c r="K971" s="488">
        <v>-10058023.99</v>
      </c>
      <c r="L971" s="488">
        <v>-10109503.369999999</v>
      </c>
      <c r="M971" s="488">
        <v>-10139498.73</v>
      </c>
      <c r="N971" s="488">
        <v>-10262919.560000001</v>
      </c>
      <c r="O971" s="488">
        <v>-10355863.109999999</v>
      </c>
      <c r="P971" s="574">
        <f t="shared" si="301"/>
        <v>-9974044.7795833349</v>
      </c>
      <c r="Q971" s="490"/>
      <c r="R971" s="489"/>
      <c r="S971" s="511"/>
      <c r="T971" s="565"/>
      <c r="U971" s="566">
        <f t="shared" ref="U971:U973" si="304">P971</f>
        <v>-9974044.7795833349</v>
      </c>
      <c r="V971" s="566"/>
      <c r="W971" s="566"/>
      <c r="X971" s="566"/>
      <c r="Y971" s="566"/>
      <c r="Z971" s="583"/>
      <c r="AA971" s="515"/>
      <c r="AB971" s="515"/>
    </row>
    <row r="972" spans="1:28" s="16" customFormat="1" ht="12" customHeight="1">
      <c r="A972" s="584">
        <v>25300153</v>
      </c>
      <c r="B972" s="485" t="s">
        <v>1511</v>
      </c>
      <c r="C972" s="582">
        <v>-100000</v>
      </c>
      <c r="D972" s="582">
        <v>-100000</v>
      </c>
      <c r="E972" s="582">
        <v>-100000</v>
      </c>
      <c r="F972" s="582">
        <v>-100000</v>
      </c>
      <c r="G972" s="582">
        <v>-100000</v>
      </c>
      <c r="H972" s="582">
        <v>-75000</v>
      </c>
      <c r="I972" s="512">
        <v>-75000</v>
      </c>
      <c r="J972" s="512">
        <v>-75000</v>
      </c>
      <c r="K972" s="488">
        <v>-75000</v>
      </c>
      <c r="L972" s="488">
        <v>-75000</v>
      </c>
      <c r="M972" s="488">
        <v>-75000</v>
      </c>
      <c r="N972" s="488">
        <v>-75000</v>
      </c>
      <c r="O972" s="488">
        <v>-75000</v>
      </c>
      <c r="P972" s="574">
        <f t="shared" si="301"/>
        <v>-84375</v>
      </c>
      <c r="Q972" s="490"/>
      <c r="R972" s="489"/>
      <c r="S972" s="511"/>
      <c r="T972" s="565"/>
      <c r="U972" s="566">
        <f t="shared" si="304"/>
        <v>-84375</v>
      </c>
      <c r="V972" s="566"/>
      <c r="W972" s="566"/>
      <c r="X972" s="566"/>
      <c r="Y972" s="566"/>
      <c r="Z972" s="583"/>
      <c r="AA972" s="515"/>
      <c r="AB972" s="515"/>
    </row>
    <row r="973" spans="1:28" s="16" customFormat="1" ht="12" customHeight="1">
      <c r="A973" s="584">
        <v>25300161</v>
      </c>
      <c r="B973" s="485" t="s">
        <v>177</v>
      </c>
      <c r="C973" s="582">
        <v>-1020477.55</v>
      </c>
      <c r="D973" s="582">
        <v>-862959.66</v>
      </c>
      <c r="E973" s="582">
        <v>-696478.95</v>
      </c>
      <c r="F973" s="582">
        <v>-520435.51</v>
      </c>
      <c r="G973" s="582">
        <v>-511821.43</v>
      </c>
      <c r="H973" s="582">
        <v>-505824.03</v>
      </c>
      <c r="I973" s="512">
        <v>-505560.83</v>
      </c>
      <c r="J973" s="512">
        <v>-505560.83</v>
      </c>
      <c r="K973" s="488">
        <v>-505560.83</v>
      </c>
      <c r="L973" s="488">
        <v>-505560.83</v>
      </c>
      <c r="M973" s="488">
        <v>-505560.83</v>
      </c>
      <c r="N973" s="488">
        <v>-505560.83</v>
      </c>
      <c r="O973" s="488">
        <v>-505560.83</v>
      </c>
      <c r="P973" s="574">
        <f t="shared" si="301"/>
        <v>-574491.97916666674</v>
      </c>
      <c r="Q973" s="490"/>
      <c r="R973" s="489"/>
      <c r="S973" s="511"/>
      <c r="T973" s="565"/>
      <c r="U973" s="566">
        <f t="shared" si="304"/>
        <v>-574491.97916666674</v>
      </c>
      <c r="V973" s="566"/>
      <c r="W973" s="566"/>
      <c r="X973" s="566"/>
      <c r="Y973" s="566"/>
      <c r="Z973" s="583"/>
      <c r="AA973" s="515"/>
      <c r="AB973" s="515"/>
    </row>
    <row r="974" spans="1:28" s="16" customFormat="1" ht="12" customHeight="1">
      <c r="A974" s="584">
        <v>25300181</v>
      </c>
      <c r="B974" s="485" t="s">
        <v>1173</v>
      </c>
      <c r="C974" s="582">
        <v>-4371301.71</v>
      </c>
      <c r="D974" s="582">
        <v>-4359683.7699999996</v>
      </c>
      <c r="E974" s="582">
        <v>-4347556.6900000004</v>
      </c>
      <c r="F974" s="582">
        <v>-4335667.74</v>
      </c>
      <c r="G974" s="582">
        <v>-4323799.45</v>
      </c>
      <c r="H974" s="582">
        <v>-4311268.26</v>
      </c>
      <c r="I974" s="512">
        <v>-4299270.97</v>
      </c>
      <c r="J974" s="512">
        <v>-4286994.66</v>
      </c>
      <c r="K974" s="488">
        <v>-4274951.63</v>
      </c>
      <c r="L974" s="488">
        <v>-4262550.25</v>
      </c>
      <c r="M974" s="488">
        <v>-4250460.09</v>
      </c>
      <c r="N974" s="488">
        <v>-4238305.43</v>
      </c>
      <c r="O974" s="488">
        <v>-4225797.05</v>
      </c>
      <c r="P974" s="574">
        <f t="shared" si="301"/>
        <v>-4299088.1933333343</v>
      </c>
      <c r="Q974" s="523"/>
      <c r="R974" s="487"/>
      <c r="S974" s="553" t="s">
        <v>641</v>
      </c>
      <c r="T974" s="565"/>
      <c r="U974" s="566"/>
      <c r="V974" s="566"/>
      <c r="W974" s="566">
        <f t="shared" ref="W974:W979" si="305">P974</f>
        <v>-4299088.1933333343</v>
      </c>
      <c r="X974" s="566"/>
      <c r="Y974" s="566"/>
      <c r="Z974" s="583">
        <f>W974</f>
        <v>-4299088.1933333343</v>
      </c>
      <c r="AA974" s="515"/>
      <c r="AB974" s="515"/>
    </row>
    <row r="975" spans="1:28" s="16" customFormat="1" ht="12" customHeight="1">
      <c r="A975" s="584">
        <v>25300201</v>
      </c>
      <c r="B975" s="485" t="s">
        <v>1177</v>
      </c>
      <c r="C975" s="582">
        <v>-5971505</v>
      </c>
      <c r="D975" s="582">
        <v>-5948449</v>
      </c>
      <c r="E975" s="582">
        <v>-5925393</v>
      </c>
      <c r="F975" s="582">
        <v>-5902337</v>
      </c>
      <c r="G975" s="582">
        <v>-5879281</v>
      </c>
      <c r="H975" s="582">
        <v>-5856225</v>
      </c>
      <c r="I975" s="512">
        <v>-5833169</v>
      </c>
      <c r="J975" s="512">
        <v>-5810113</v>
      </c>
      <c r="K975" s="488">
        <v>-5787057</v>
      </c>
      <c r="L975" s="488">
        <v>-5764001</v>
      </c>
      <c r="M975" s="488">
        <v>-5740945</v>
      </c>
      <c r="N975" s="488">
        <v>-5717889</v>
      </c>
      <c r="O975" s="488">
        <v>-5694833</v>
      </c>
      <c r="P975" s="574">
        <f t="shared" si="301"/>
        <v>-5833169</v>
      </c>
      <c r="Q975" s="490"/>
      <c r="R975" s="489"/>
      <c r="S975" s="496" t="s">
        <v>641</v>
      </c>
      <c r="T975" s="565"/>
      <c r="U975" s="566"/>
      <c r="V975" s="566"/>
      <c r="W975" s="566">
        <f t="shared" si="305"/>
        <v>-5833169</v>
      </c>
      <c r="X975" s="566"/>
      <c r="Y975" s="566"/>
      <c r="Z975" s="583">
        <f>W975</f>
        <v>-5833169</v>
      </c>
      <c r="AA975" s="515"/>
      <c r="AB975" s="515"/>
    </row>
    <row r="976" spans="1:28" s="16" customFormat="1" ht="12" customHeight="1">
      <c r="A976" s="584">
        <v>25300212</v>
      </c>
      <c r="B976" s="485" t="s">
        <v>489</v>
      </c>
      <c r="C976" s="582">
        <v>-107953.05</v>
      </c>
      <c r="D976" s="582">
        <v>-104954.35</v>
      </c>
      <c r="E976" s="582">
        <v>-101955.65</v>
      </c>
      <c r="F976" s="582">
        <v>-98956.95</v>
      </c>
      <c r="G976" s="582">
        <v>-95958.25</v>
      </c>
      <c r="H976" s="582">
        <v>-92959.55</v>
      </c>
      <c r="I976" s="512">
        <v>-89960.85</v>
      </c>
      <c r="J976" s="512">
        <v>-86962.15</v>
      </c>
      <c r="K976" s="488">
        <v>-83963.45</v>
      </c>
      <c r="L976" s="488">
        <v>-80964.75</v>
      </c>
      <c r="M976" s="488">
        <v>-77966.05</v>
      </c>
      <c r="N976" s="488">
        <v>-74967.350000000006</v>
      </c>
      <c r="O976" s="488">
        <v>-71968.649999999994</v>
      </c>
      <c r="P976" s="574">
        <f t="shared" si="301"/>
        <v>-89960.849999999991</v>
      </c>
      <c r="Q976" s="490" t="s">
        <v>158</v>
      </c>
      <c r="R976" s="489" t="s">
        <v>1077</v>
      </c>
      <c r="S976" s="496" t="s">
        <v>966</v>
      </c>
      <c r="T976" s="565"/>
      <c r="U976" s="566"/>
      <c r="V976" s="566"/>
      <c r="W976" s="566">
        <f t="shared" si="305"/>
        <v>-89960.849999999991</v>
      </c>
      <c r="X976" s="566"/>
      <c r="Y976" s="566">
        <f>W976</f>
        <v>-89960.849999999991</v>
      </c>
      <c r="Z976" s="583"/>
      <c r="AA976" s="515"/>
      <c r="AB976" s="515"/>
    </row>
    <row r="977" spans="1:28" s="16" customFormat="1" ht="12" customHeight="1">
      <c r="A977" s="584">
        <v>25300271</v>
      </c>
      <c r="B977" s="485" t="s">
        <v>1378</v>
      </c>
      <c r="C977" s="582">
        <v>-897361.32</v>
      </c>
      <c r="D977" s="582">
        <v>-776412.62</v>
      </c>
      <c r="E977" s="582">
        <v>-655463.92000000004</v>
      </c>
      <c r="F977" s="582">
        <v>-534515.22</v>
      </c>
      <c r="G977" s="582">
        <v>-413566.52</v>
      </c>
      <c r="H977" s="582">
        <v>-292617.82</v>
      </c>
      <c r="I977" s="512">
        <v>-171669.12</v>
      </c>
      <c r="J977" s="512">
        <v>0</v>
      </c>
      <c r="K977" s="488">
        <v>0</v>
      </c>
      <c r="L977" s="488">
        <v>0</v>
      </c>
      <c r="M977" s="488">
        <v>0</v>
      </c>
      <c r="N977" s="488">
        <v>0</v>
      </c>
      <c r="O977" s="488">
        <v>0</v>
      </c>
      <c r="P977" s="574">
        <f t="shared" si="301"/>
        <v>-274410.49000000005</v>
      </c>
      <c r="Q977" s="490"/>
      <c r="R977" s="489"/>
      <c r="S977" s="496" t="s">
        <v>641</v>
      </c>
      <c r="T977" s="565"/>
      <c r="U977" s="566"/>
      <c r="V977" s="566"/>
      <c r="W977" s="566">
        <f t="shared" si="305"/>
        <v>-274410.49000000005</v>
      </c>
      <c r="X977" s="566"/>
      <c r="Y977" s="566"/>
      <c r="Z977" s="583">
        <f>W977</f>
        <v>-274410.49000000005</v>
      </c>
      <c r="AA977" s="515"/>
      <c r="AB977" s="515"/>
    </row>
    <row r="978" spans="1:28" s="16" customFormat="1" ht="12" customHeight="1">
      <c r="A978" s="584">
        <v>25300281</v>
      </c>
      <c r="B978" s="485" t="s">
        <v>1456</v>
      </c>
      <c r="C978" s="582">
        <v>-502860</v>
      </c>
      <c r="D978" s="582">
        <v>-506260</v>
      </c>
      <c r="E978" s="582">
        <v>-506260</v>
      </c>
      <c r="F978" s="582">
        <v>-506260</v>
      </c>
      <c r="G978" s="582">
        <v>-506260</v>
      </c>
      <c r="H978" s="582">
        <v>-506260</v>
      </c>
      <c r="I978" s="512">
        <v>-506260</v>
      </c>
      <c r="J978" s="512">
        <v>-506260</v>
      </c>
      <c r="K978" s="488">
        <v>-506260</v>
      </c>
      <c r="L978" s="488">
        <v>-506260</v>
      </c>
      <c r="M978" s="488">
        <v>-506260</v>
      </c>
      <c r="N978" s="488">
        <v>-506260</v>
      </c>
      <c r="O978" s="488">
        <v>-506260</v>
      </c>
      <c r="P978" s="574">
        <f t="shared" si="301"/>
        <v>-506118.33333333331</v>
      </c>
      <c r="Q978" s="523" t="s">
        <v>158</v>
      </c>
      <c r="R978" s="487"/>
      <c r="S978" s="553" t="s">
        <v>641</v>
      </c>
      <c r="T978" s="565"/>
      <c r="U978" s="566"/>
      <c r="V978" s="566"/>
      <c r="W978" s="566">
        <f t="shared" si="305"/>
        <v>-506118.33333333331</v>
      </c>
      <c r="X978" s="566"/>
      <c r="Y978" s="566"/>
      <c r="Z978" s="583">
        <f>W978</f>
        <v>-506118.33333333331</v>
      </c>
      <c r="AA978" s="515"/>
      <c r="AB978" s="515"/>
    </row>
    <row r="979" spans="1:28" s="16" customFormat="1" ht="12" customHeight="1">
      <c r="A979" s="584">
        <v>25300293</v>
      </c>
      <c r="B979" s="485" t="s">
        <v>989</v>
      </c>
      <c r="C979" s="582">
        <v>-6930255</v>
      </c>
      <c r="D979" s="582">
        <v>-7264477</v>
      </c>
      <c r="E979" s="582">
        <v>-7598699</v>
      </c>
      <c r="F979" s="582">
        <v>-8537308</v>
      </c>
      <c r="G979" s="582">
        <v>-8878308</v>
      </c>
      <c r="H979" s="582">
        <v>-9219308</v>
      </c>
      <c r="I979" s="512">
        <v>-5771198.3200000003</v>
      </c>
      <c r="J979" s="512">
        <v>-6133198.3200000003</v>
      </c>
      <c r="K979" s="488">
        <v>-6495198.3200000003</v>
      </c>
      <c r="L979" s="488">
        <v>-6746981.3200000003</v>
      </c>
      <c r="M979" s="488">
        <v>-7123981.3200000003</v>
      </c>
      <c r="N979" s="488">
        <v>-7500981.3200000003</v>
      </c>
      <c r="O979" s="488">
        <v>-7523047.3200000003</v>
      </c>
      <c r="P979" s="574">
        <f t="shared" si="301"/>
        <v>-7374690.8399999989</v>
      </c>
      <c r="Q979" s="490"/>
      <c r="R979" s="489"/>
      <c r="S979" s="496" t="s">
        <v>641</v>
      </c>
      <c r="T979" s="565"/>
      <c r="U979" s="566"/>
      <c r="V979" s="566"/>
      <c r="W979" s="566">
        <f t="shared" si="305"/>
        <v>-7374690.8399999989</v>
      </c>
      <c r="X979" s="566"/>
      <c r="Y979" s="566"/>
      <c r="Z979" s="583">
        <f>W979</f>
        <v>-7374690.8399999989</v>
      </c>
      <c r="AA979" s="515"/>
      <c r="AB979" s="515"/>
    </row>
    <row r="980" spans="1:28" s="16" customFormat="1" ht="12" customHeight="1">
      <c r="A980" s="584">
        <v>25300303</v>
      </c>
      <c r="B980" s="485" t="s">
        <v>990</v>
      </c>
      <c r="C980" s="582">
        <v>0</v>
      </c>
      <c r="D980" s="582">
        <v>0</v>
      </c>
      <c r="E980" s="582">
        <v>-0.01</v>
      </c>
      <c r="F980" s="582">
        <v>-0.01</v>
      </c>
      <c r="G980" s="582">
        <v>-0.01</v>
      </c>
      <c r="H980" s="582">
        <v>-0.01</v>
      </c>
      <c r="I980" s="512">
        <v>-0.01</v>
      </c>
      <c r="J980" s="512">
        <v>-0.01</v>
      </c>
      <c r="K980" s="488">
        <v>-0.01</v>
      </c>
      <c r="L980" s="488">
        <v>-0.01</v>
      </c>
      <c r="M980" s="488">
        <v>-0.01</v>
      </c>
      <c r="N980" s="488">
        <v>-0.01</v>
      </c>
      <c r="O980" s="488">
        <v>-0.01</v>
      </c>
      <c r="P980" s="574">
        <f t="shared" si="301"/>
        <v>-8.7499999999999991E-3</v>
      </c>
      <c r="Q980" s="490"/>
      <c r="R980" s="489"/>
      <c r="S980" s="511"/>
      <c r="T980" s="565"/>
      <c r="U980" s="566"/>
      <c r="V980" s="566"/>
      <c r="W980" s="566"/>
      <c r="X980" s="566"/>
      <c r="Y980" s="566"/>
      <c r="Z980" s="583"/>
      <c r="AA980" s="515"/>
      <c r="AB980" s="515"/>
    </row>
    <row r="981" spans="1:28" s="16" customFormat="1" ht="12" customHeight="1">
      <c r="A981" s="584">
        <v>25300323</v>
      </c>
      <c r="B981" s="485" t="s">
        <v>60</v>
      </c>
      <c r="C981" s="582">
        <v>-57809.81</v>
      </c>
      <c r="D981" s="582">
        <v>-56663.98</v>
      </c>
      <c r="E981" s="582">
        <v>-55518.15</v>
      </c>
      <c r="F981" s="582">
        <v>-54372.32</v>
      </c>
      <c r="G981" s="582">
        <v>-53226.49</v>
      </c>
      <c r="H981" s="582">
        <v>-52080.66</v>
      </c>
      <c r="I981" s="512">
        <v>-50934.83</v>
      </c>
      <c r="J981" s="512">
        <v>-49789</v>
      </c>
      <c r="K981" s="488">
        <v>-48643.17</v>
      </c>
      <c r="L981" s="488">
        <v>-47497.34</v>
      </c>
      <c r="M981" s="488">
        <v>-46351.51</v>
      </c>
      <c r="N981" s="488">
        <v>-45205.68</v>
      </c>
      <c r="O981" s="488">
        <v>-44059.85</v>
      </c>
      <c r="P981" s="574">
        <f t="shared" si="301"/>
        <v>-50934.829999999994</v>
      </c>
      <c r="Q981" s="490"/>
      <c r="R981" s="490"/>
      <c r="S981" s="496"/>
      <c r="T981" s="565"/>
      <c r="U981" s="566">
        <f>P981</f>
        <v>-50934.829999999994</v>
      </c>
      <c r="V981" s="566"/>
      <c r="W981" s="566"/>
      <c r="X981" s="566"/>
      <c r="Y981" s="566"/>
      <c r="Z981" s="583"/>
      <c r="AA981" s="515"/>
      <c r="AB981" s="515"/>
    </row>
    <row r="982" spans="1:28" s="16" customFormat="1" ht="12" customHeight="1">
      <c r="A982" s="584">
        <v>25300343</v>
      </c>
      <c r="B982" s="485" t="s">
        <v>1634</v>
      </c>
      <c r="C982" s="582">
        <v>-3274792.39</v>
      </c>
      <c r="D982" s="582">
        <v>-3274792.39</v>
      </c>
      <c r="E982" s="582">
        <v>-3274792.39</v>
      </c>
      <c r="F982" s="582">
        <v>-3180708.68</v>
      </c>
      <c r="G982" s="582">
        <v>-3180708.68</v>
      </c>
      <c r="H982" s="582">
        <v>-3180708.68</v>
      </c>
      <c r="I982" s="512">
        <v>-2794875.48</v>
      </c>
      <c r="J982" s="512">
        <v>-2794875.48</v>
      </c>
      <c r="K982" s="488">
        <v>-2794875.48</v>
      </c>
      <c r="L982" s="488">
        <v>-2706078</v>
      </c>
      <c r="M982" s="488">
        <v>-2706078</v>
      </c>
      <c r="N982" s="488">
        <v>-2706078</v>
      </c>
      <c r="O982" s="488">
        <v>-2664901.7799999998</v>
      </c>
      <c r="P982" s="574">
        <f t="shared" si="301"/>
        <v>-2963701.5287500001</v>
      </c>
      <c r="Q982" s="490"/>
      <c r="R982" s="490"/>
      <c r="S982" s="496"/>
      <c r="T982" s="565"/>
      <c r="U982" s="566">
        <f>P982</f>
        <v>-2963701.5287500001</v>
      </c>
      <c r="V982" s="566"/>
      <c r="W982" s="566"/>
      <c r="X982" s="566"/>
      <c r="Y982" s="566"/>
      <c r="Z982" s="583"/>
      <c r="AA982" s="515"/>
      <c r="AB982" s="515"/>
    </row>
    <row r="983" spans="1:28" s="16" customFormat="1" ht="12" customHeight="1">
      <c r="A983" s="584">
        <v>25300353</v>
      </c>
      <c r="B983" s="485" t="s">
        <v>993</v>
      </c>
      <c r="C983" s="582">
        <v>-6289342.3600000003</v>
      </c>
      <c r="D983" s="582">
        <v>-6289342.3600000003</v>
      </c>
      <c r="E983" s="582">
        <v>-6184521.2999999998</v>
      </c>
      <c r="F983" s="582">
        <v>-6079700.5999999996</v>
      </c>
      <c r="G983" s="582">
        <v>-5974879.9000000004</v>
      </c>
      <c r="H983" s="582">
        <v>-5870059.2000000002</v>
      </c>
      <c r="I983" s="512">
        <v>-5765238.5</v>
      </c>
      <c r="J983" s="512">
        <v>-5660417.7999999998</v>
      </c>
      <c r="K983" s="488">
        <v>-5555597.0999999996</v>
      </c>
      <c r="L983" s="488">
        <v>-5450776.4000000004</v>
      </c>
      <c r="M983" s="488">
        <v>-5345955.7</v>
      </c>
      <c r="N983" s="488">
        <v>-5241135</v>
      </c>
      <c r="O983" s="488">
        <v>-5136314.3</v>
      </c>
      <c r="P983" s="574">
        <f t="shared" si="301"/>
        <v>-5760871.0158333331</v>
      </c>
      <c r="Q983" s="490">
        <v>5</v>
      </c>
      <c r="R983" s="490" t="s">
        <v>665</v>
      </c>
      <c r="S983" s="496" t="s">
        <v>964</v>
      </c>
      <c r="T983" s="565"/>
      <c r="U983" s="566"/>
      <c r="V983" s="566"/>
      <c r="W983" s="566">
        <f>P983</f>
        <v>-5760871.0158333331</v>
      </c>
      <c r="X983" s="566">
        <f>W983*B1102</f>
        <v>-3870153.1484368327</v>
      </c>
      <c r="Y983" s="566">
        <f>W983*B1103</f>
        <v>-1890717.8673965</v>
      </c>
      <c r="Z983" s="583"/>
      <c r="AA983" s="515"/>
      <c r="AB983" s="515"/>
    </row>
    <row r="984" spans="1:28" s="16" customFormat="1" ht="12" customHeight="1">
      <c r="A984" s="584">
        <v>25300363</v>
      </c>
      <c r="B984" s="485" t="s">
        <v>946</v>
      </c>
      <c r="C984" s="582">
        <v>-1841867.76</v>
      </c>
      <c r="D984" s="582">
        <v>-1787695.17</v>
      </c>
      <c r="E984" s="582">
        <v>-1733522.58</v>
      </c>
      <c r="F984" s="582">
        <v>-1679349.99</v>
      </c>
      <c r="G984" s="582">
        <v>-1625177.4</v>
      </c>
      <c r="H984" s="582">
        <v>-1571004.81</v>
      </c>
      <c r="I984" s="512">
        <v>-1516832.22</v>
      </c>
      <c r="J984" s="512">
        <v>-1462659.63</v>
      </c>
      <c r="K984" s="488">
        <v>-1408487.04</v>
      </c>
      <c r="L984" s="488">
        <v>-1354314.45</v>
      </c>
      <c r="M984" s="488">
        <v>-1300141.8600000001</v>
      </c>
      <c r="N984" s="488">
        <v>-1245969.27</v>
      </c>
      <c r="O984" s="488">
        <v>-1191796.68</v>
      </c>
      <c r="P984" s="574">
        <f t="shared" si="301"/>
        <v>-1516832.2199999997</v>
      </c>
      <c r="Q984" s="490">
        <v>5</v>
      </c>
      <c r="R984" s="490" t="s">
        <v>665</v>
      </c>
      <c r="S984" s="496" t="s">
        <v>964</v>
      </c>
      <c r="T984" s="565"/>
      <c r="U984" s="566"/>
      <c r="V984" s="566"/>
      <c r="W984" s="566">
        <f>P984</f>
        <v>-1516832.2199999997</v>
      </c>
      <c r="X984" s="566">
        <f>W984*B1102</f>
        <v>-1019007.8853959998</v>
      </c>
      <c r="Y984" s="566">
        <f>W984*B1103</f>
        <v>-497824.33460399992</v>
      </c>
      <c r="Z984" s="583"/>
      <c r="AA984" s="515"/>
      <c r="AB984" s="515"/>
    </row>
    <row r="985" spans="1:28" s="16" customFormat="1" ht="12" customHeight="1">
      <c r="A985" s="584">
        <v>25300371</v>
      </c>
      <c r="B985" s="485" t="s">
        <v>912</v>
      </c>
      <c r="C985" s="582">
        <v>0</v>
      </c>
      <c r="D985" s="582">
        <v>0</v>
      </c>
      <c r="E985" s="582">
        <v>0</v>
      </c>
      <c r="F985" s="582">
        <v>0</v>
      </c>
      <c r="G985" s="582">
        <v>-1402396.64</v>
      </c>
      <c r="H985" s="582">
        <v>-1402396.64</v>
      </c>
      <c r="I985" s="512">
        <v>-1402396.64</v>
      </c>
      <c r="J985" s="512">
        <v>-1402396.64</v>
      </c>
      <c r="K985" s="488">
        <v>-1402396.64</v>
      </c>
      <c r="L985" s="488">
        <v>0</v>
      </c>
      <c r="M985" s="488">
        <v>0</v>
      </c>
      <c r="N985" s="488">
        <v>0</v>
      </c>
      <c r="O985" s="488">
        <v>0</v>
      </c>
      <c r="P985" s="574">
        <f t="shared" si="301"/>
        <v>-584331.93333333323</v>
      </c>
      <c r="Q985" s="490"/>
      <c r="R985" s="490"/>
      <c r="S985" s="496"/>
      <c r="T985" s="565"/>
      <c r="U985" s="566">
        <f>P985</f>
        <v>-584331.93333333323</v>
      </c>
      <c r="V985" s="566"/>
      <c r="W985" s="566"/>
      <c r="X985" s="566"/>
      <c r="Y985" s="566"/>
      <c r="Z985" s="583"/>
      <c r="AA985" s="515"/>
      <c r="AB985" s="515"/>
    </row>
    <row r="986" spans="1:28" s="16" customFormat="1" ht="12" customHeight="1">
      <c r="A986" s="584">
        <v>25300413</v>
      </c>
      <c r="B986" s="485" t="s">
        <v>468</v>
      </c>
      <c r="C986" s="582">
        <v>-688979.3</v>
      </c>
      <c r="D986" s="582">
        <v>-668715.19999999995</v>
      </c>
      <c r="E986" s="582">
        <v>-648451.1</v>
      </c>
      <c r="F986" s="582">
        <v>-628187</v>
      </c>
      <c r="G986" s="582">
        <v>-607922.9</v>
      </c>
      <c r="H986" s="582">
        <v>-587658.80000000005</v>
      </c>
      <c r="I986" s="512">
        <v>-567394.69999999995</v>
      </c>
      <c r="J986" s="512">
        <v>-547130.6</v>
      </c>
      <c r="K986" s="488">
        <v>-526866.5</v>
      </c>
      <c r="L986" s="488">
        <v>-506602.4</v>
      </c>
      <c r="M986" s="488">
        <v>-486338.3</v>
      </c>
      <c r="N986" s="488">
        <v>-466074.2</v>
      </c>
      <c r="O986" s="488">
        <v>-445810.1</v>
      </c>
      <c r="P986" s="574">
        <f t="shared" si="301"/>
        <v>-567394.70000000007</v>
      </c>
      <c r="Q986" s="490">
        <v>5</v>
      </c>
      <c r="R986" s="490" t="s">
        <v>665</v>
      </c>
      <c r="S986" s="496" t="s">
        <v>964</v>
      </c>
      <c r="T986" s="565"/>
      <c r="U986" s="566"/>
      <c r="V986" s="566"/>
      <c r="W986" s="566">
        <f>P986</f>
        <v>-567394.70000000007</v>
      </c>
      <c r="X986" s="566">
        <f>W986*B1102</f>
        <v>-381175.75946000003</v>
      </c>
      <c r="Y986" s="566">
        <f>W986*B1103</f>
        <v>-186218.94054000001</v>
      </c>
      <c r="Z986" s="583"/>
      <c r="AA986" s="515"/>
      <c r="AB986" s="515"/>
    </row>
    <row r="987" spans="1:28" s="16" customFormat="1" ht="12" customHeight="1">
      <c r="A987" s="584">
        <v>25300443</v>
      </c>
      <c r="B987" s="485" t="s">
        <v>1216</v>
      </c>
      <c r="C987" s="582">
        <v>-791981.16</v>
      </c>
      <c r="D987" s="582">
        <v>-780503.18</v>
      </c>
      <c r="E987" s="582">
        <v>-769025.2</v>
      </c>
      <c r="F987" s="582">
        <v>-757547.22</v>
      </c>
      <c r="G987" s="582">
        <v>-746069.24</v>
      </c>
      <c r="H987" s="582">
        <v>-734591.26</v>
      </c>
      <c r="I987" s="512">
        <v>-723113.28</v>
      </c>
      <c r="J987" s="512">
        <v>-711635.3</v>
      </c>
      <c r="K987" s="488">
        <v>-700157.32</v>
      </c>
      <c r="L987" s="488">
        <v>-688679.34</v>
      </c>
      <c r="M987" s="488">
        <v>-677201.36</v>
      </c>
      <c r="N987" s="488">
        <v>-665723.38</v>
      </c>
      <c r="O987" s="488">
        <v>-654245.4</v>
      </c>
      <c r="P987" s="574">
        <f t="shared" si="301"/>
        <v>-723113.27999999991</v>
      </c>
      <c r="Q987" s="490">
        <v>5</v>
      </c>
      <c r="R987" s="490" t="s">
        <v>665</v>
      </c>
      <c r="S987" s="496" t="s">
        <v>964</v>
      </c>
      <c r="T987" s="565"/>
      <c r="U987" s="566"/>
      <c r="V987" s="566"/>
      <c r="W987" s="566">
        <f>P987</f>
        <v>-723113.27999999991</v>
      </c>
      <c r="X987" s="566">
        <f>W987*B1102</f>
        <v>-485787.50150399993</v>
      </c>
      <c r="Y987" s="566">
        <f>W987*B1103</f>
        <v>-237325.77849599996</v>
      </c>
      <c r="Z987" s="583"/>
      <c r="AA987" s="515"/>
      <c r="AB987" s="515"/>
    </row>
    <row r="988" spans="1:28" s="16" customFormat="1" ht="12" customHeight="1">
      <c r="A988" s="584">
        <v>25300503</v>
      </c>
      <c r="B988" s="485" t="s">
        <v>197</v>
      </c>
      <c r="C988" s="582">
        <v>-563274.27</v>
      </c>
      <c r="D988" s="582">
        <v>-500</v>
      </c>
      <c r="E988" s="582">
        <v>-500</v>
      </c>
      <c r="F988" s="582">
        <v>-1915.18</v>
      </c>
      <c r="G988" s="582">
        <v>-1915.18</v>
      </c>
      <c r="H988" s="582">
        <v>-1915.18</v>
      </c>
      <c r="I988" s="512">
        <v>-1915.18</v>
      </c>
      <c r="J988" s="512">
        <v>-1915.18</v>
      </c>
      <c r="K988" s="488">
        <v>-1915.18</v>
      </c>
      <c r="L988" s="488">
        <v>-1915.18</v>
      </c>
      <c r="M988" s="488">
        <v>-1915.18</v>
      </c>
      <c r="N988" s="488">
        <v>-1915.18</v>
      </c>
      <c r="O988" s="488">
        <v>-148305.53</v>
      </c>
      <c r="P988" s="574">
        <f t="shared" si="301"/>
        <v>-31168.876666666667</v>
      </c>
      <c r="Q988" s="490"/>
      <c r="R988" s="489"/>
      <c r="S988" s="511"/>
      <c r="T988" s="565"/>
      <c r="U988" s="566">
        <f>P988</f>
        <v>-31168.876666666667</v>
      </c>
      <c r="V988" s="566"/>
      <c r="W988" s="566"/>
      <c r="X988" s="566"/>
      <c r="Y988" s="566"/>
      <c r="Z988" s="583"/>
      <c r="AA988" s="515"/>
      <c r="AB988" s="515"/>
    </row>
    <row r="989" spans="1:28" s="16" customFormat="1" ht="12" customHeight="1">
      <c r="A989" s="584">
        <v>25300541</v>
      </c>
      <c r="B989" s="485" t="s">
        <v>455</v>
      </c>
      <c r="C989" s="582">
        <v>-7966998.29</v>
      </c>
      <c r="D989" s="582">
        <v>-7454265.7400000002</v>
      </c>
      <c r="E989" s="582">
        <v>-5810168.9500000002</v>
      </c>
      <c r="F989" s="582">
        <v>-5453799.6500000004</v>
      </c>
      <c r="G989" s="582">
        <v>-5955240.4500000002</v>
      </c>
      <c r="H989" s="582">
        <v>-7264027.8899999997</v>
      </c>
      <c r="I989" s="512">
        <v>-7914899.75</v>
      </c>
      <c r="J989" s="512">
        <v>-9167223.7100000009</v>
      </c>
      <c r="K989" s="488">
        <v>-9589801.2300000004</v>
      </c>
      <c r="L989" s="488">
        <v>-9904485.5999999996</v>
      </c>
      <c r="M989" s="488">
        <v>-9810039.3699999992</v>
      </c>
      <c r="N989" s="488">
        <v>-9850693.5999999996</v>
      </c>
      <c r="O989" s="488">
        <v>-7611087.1900000004</v>
      </c>
      <c r="P989" s="574">
        <f t="shared" ref="P989:P1011" si="306">(C989+O989+SUM(D989:N989)*2)/24</f>
        <v>-7996974.0566666657</v>
      </c>
      <c r="Q989" s="523"/>
      <c r="R989" s="487"/>
      <c r="S989" s="562" t="s">
        <v>158</v>
      </c>
      <c r="T989" s="565"/>
      <c r="U989" s="566">
        <f>P989</f>
        <v>-7996974.0566666657</v>
      </c>
      <c r="V989" s="566"/>
      <c r="W989" s="566"/>
      <c r="X989" s="566"/>
      <c r="Y989" s="566"/>
      <c r="Z989" s="583"/>
      <c r="AA989" s="515"/>
      <c r="AB989" s="515"/>
    </row>
    <row r="990" spans="1:28" s="16" customFormat="1" ht="12" customHeight="1">
      <c r="A990" s="584">
        <v>25300553</v>
      </c>
      <c r="B990" s="510" t="s">
        <v>187</v>
      </c>
      <c r="C990" s="582">
        <v>0</v>
      </c>
      <c r="D990" s="582">
        <v>-3513.77</v>
      </c>
      <c r="E990" s="582">
        <v>-3513.77</v>
      </c>
      <c r="F990" s="582">
        <v>-3513.77</v>
      </c>
      <c r="G990" s="582">
        <v>-3513.77</v>
      </c>
      <c r="H990" s="582">
        <v>-3513.77</v>
      </c>
      <c r="I990" s="512">
        <v>-3513.77</v>
      </c>
      <c r="J990" s="512">
        <v>-3513.77</v>
      </c>
      <c r="K990" s="488">
        <v>-3513.77</v>
      </c>
      <c r="L990" s="488">
        <v>-3513.77</v>
      </c>
      <c r="M990" s="488">
        <v>-3513.77</v>
      </c>
      <c r="N990" s="488">
        <v>-3513.77</v>
      </c>
      <c r="O990" s="488">
        <v>-3375.06</v>
      </c>
      <c r="P990" s="574">
        <f t="shared" si="306"/>
        <v>-3361.5833333333326</v>
      </c>
      <c r="Q990" s="490"/>
      <c r="R990" s="490"/>
      <c r="S990" s="496"/>
      <c r="T990" s="565"/>
      <c r="U990" s="566">
        <f>P990</f>
        <v>-3361.5833333333326</v>
      </c>
      <c r="V990" s="566"/>
      <c r="W990" s="566"/>
      <c r="X990" s="566"/>
      <c r="Y990" s="566"/>
      <c r="Z990" s="583"/>
      <c r="AA990" s="515"/>
      <c r="AB990" s="515"/>
    </row>
    <row r="991" spans="1:28" s="16" customFormat="1" ht="12" customHeight="1">
      <c r="A991" s="584">
        <v>25300561</v>
      </c>
      <c r="B991" s="485" t="s">
        <v>1041</v>
      </c>
      <c r="C991" s="582">
        <v>-8126893</v>
      </c>
      <c r="D991" s="582">
        <v>-8126893</v>
      </c>
      <c r="E991" s="582">
        <v>-8126893</v>
      </c>
      <c r="F991" s="582">
        <v>-7979899</v>
      </c>
      <c r="G991" s="582">
        <v>-7979899</v>
      </c>
      <c r="H991" s="582">
        <v>-7979899</v>
      </c>
      <c r="I991" s="512">
        <v>-7989232</v>
      </c>
      <c r="J991" s="512">
        <v>-7989232</v>
      </c>
      <c r="K991" s="488">
        <v>-7989232</v>
      </c>
      <c r="L991" s="488">
        <v>-7998721</v>
      </c>
      <c r="M991" s="488">
        <v>-7998721</v>
      </c>
      <c r="N991" s="488">
        <v>-7998721</v>
      </c>
      <c r="O991" s="488">
        <v>-8008370</v>
      </c>
      <c r="P991" s="574">
        <f t="shared" si="306"/>
        <v>-8018747.791666667</v>
      </c>
      <c r="Q991" s="490"/>
      <c r="R991" s="490"/>
      <c r="S991" s="496" t="s">
        <v>641</v>
      </c>
      <c r="T991" s="565"/>
      <c r="U991" s="566"/>
      <c r="V991" s="566"/>
      <c r="W991" s="566">
        <f>P991</f>
        <v>-8018747.791666667</v>
      </c>
      <c r="X991" s="566"/>
      <c r="Y991" s="566"/>
      <c r="Z991" s="583">
        <f>W991</f>
        <v>-8018747.791666667</v>
      </c>
      <c r="AA991" s="515"/>
      <c r="AB991" s="515"/>
    </row>
    <row r="992" spans="1:28" s="16" customFormat="1" ht="12" customHeight="1">
      <c r="A992" s="588">
        <v>25300581</v>
      </c>
      <c r="B992" s="589" t="s">
        <v>32</v>
      </c>
      <c r="C992" s="582">
        <v>-4536636.9400000004</v>
      </c>
      <c r="D992" s="582">
        <v>-5048811.0999999996</v>
      </c>
      <c r="E992" s="582">
        <v>-5048811.0999999996</v>
      </c>
      <c r="F992" s="582">
        <v>-5174706.6399999997</v>
      </c>
      <c r="G992" s="582">
        <v>-5174706.6399999997</v>
      </c>
      <c r="H992" s="582">
        <v>-5174706.6399999997</v>
      </c>
      <c r="I992" s="512">
        <v>-5174706.6399999997</v>
      </c>
      <c r="J992" s="512">
        <v>-5174706.6399999997</v>
      </c>
      <c r="K992" s="488">
        <v>-5174706.6399999997</v>
      </c>
      <c r="L992" s="488">
        <v>-5174706.6399999997</v>
      </c>
      <c r="M992" s="488">
        <v>-5174706.6399999997</v>
      </c>
      <c r="N992" s="488">
        <v>-5174706.6399999997</v>
      </c>
      <c r="O992" s="488">
        <v>-5174706.6399999997</v>
      </c>
      <c r="P992" s="574">
        <f t="shared" si="306"/>
        <v>-5127137.8125</v>
      </c>
      <c r="Q992" s="490"/>
      <c r="R992" s="489"/>
      <c r="S992" s="511"/>
      <c r="T992" s="565"/>
      <c r="U992" s="566">
        <f>P992</f>
        <v>-5127137.8125</v>
      </c>
      <c r="V992" s="566"/>
      <c r="W992" s="566"/>
      <c r="X992" s="566"/>
      <c r="Y992" s="566"/>
      <c r="Z992" s="583"/>
      <c r="AA992" s="515"/>
      <c r="AB992" s="515"/>
    </row>
    <row r="993" spans="1:28" s="16" customFormat="1" ht="12" customHeight="1">
      <c r="A993" s="588">
        <v>25300582</v>
      </c>
      <c r="B993" s="589" t="s">
        <v>33</v>
      </c>
      <c r="C993" s="582">
        <v>-1916881.14</v>
      </c>
      <c r="D993" s="582">
        <v>-2151861.11</v>
      </c>
      <c r="E993" s="582">
        <v>-2151861.11</v>
      </c>
      <c r="F993" s="582">
        <v>-2209620.63</v>
      </c>
      <c r="G993" s="582">
        <v>-2209620.63</v>
      </c>
      <c r="H993" s="582">
        <v>-2209620.63</v>
      </c>
      <c r="I993" s="512">
        <v>-2209620.63</v>
      </c>
      <c r="J993" s="512">
        <v>-2209620.63</v>
      </c>
      <c r="K993" s="488">
        <v>-2209620.63</v>
      </c>
      <c r="L993" s="488">
        <v>-2209620.63</v>
      </c>
      <c r="M993" s="488">
        <v>-2209620.63</v>
      </c>
      <c r="N993" s="488">
        <v>-2209620.63</v>
      </c>
      <c r="O993" s="488">
        <v>-2209620.63</v>
      </c>
      <c r="P993" s="574">
        <f t="shared" si="306"/>
        <v>-2187796.5645833327</v>
      </c>
      <c r="Q993" s="490"/>
      <c r="R993" s="489"/>
      <c r="S993" s="511"/>
      <c r="T993" s="565"/>
      <c r="U993" s="566">
        <f>P993</f>
        <v>-2187796.5645833327</v>
      </c>
      <c r="V993" s="566"/>
      <c r="W993" s="566"/>
      <c r="X993" s="566"/>
      <c r="Y993" s="566"/>
      <c r="Z993" s="583"/>
      <c r="AA993" s="515"/>
      <c r="AB993" s="515"/>
    </row>
    <row r="994" spans="1:28" s="16" customFormat="1" ht="12" customHeight="1">
      <c r="A994" s="588">
        <v>25300591</v>
      </c>
      <c r="B994" s="589" t="s">
        <v>34</v>
      </c>
      <c r="C994" s="582">
        <v>4536636.9400000004</v>
      </c>
      <c r="D994" s="582">
        <v>5048811.0999999996</v>
      </c>
      <c r="E994" s="582">
        <v>5048811.0999999996</v>
      </c>
      <c r="F994" s="582">
        <v>5174706.6399999997</v>
      </c>
      <c r="G994" s="582">
        <v>5174706.6399999997</v>
      </c>
      <c r="H994" s="582">
        <v>5174706.6399999997</v>
      </c>
      <c r="I994" s="512">
        <v>5174706.6399999997</v>
      </c>
      <c r="J994" s="512">
        <v>5174706.6399999997</v>
      </c>
      <c r="K994" s="488">
        <v>5174706.6399999997</v>
      </c>
      <c r="L994" s="488">
        <v>5174706.6399999997</v>
      </c>
      <c r="M994" s="488">
        <v>5174706.6399999997</v>
      </c>
      <c r="N994" s="488">
        <v>5174706.6399999997</v>
      </c>
      <c r="O994" s="488">
        <v>5174706.6399999997</v>
      </c>
      <c r="P994" s="574">
        <f t="shared" si="306"/>
        <v>5127137.8125</v>
      </c>
      <c r="Q994" s="490"/>
      <c r="R994" s="489"/>
      <c r="S994" s="511"/>
      <c r="T994" s="565"/>
      <c r="U994" s="566">
        <f t="shared" ref="U994:U995" si="307">P994</f>
        <v>5127137.8125</v>
      </c>
      <c r="V994" s="566"/>
      <c r="W994" s="566"/>
      <c r="X994" s="566"/>
      <c r="Y994" s="566"/>
      <c r="Z994" s="583"/>
      <c r="AA994" s="515"/>
      <c r="AB994" s="515"/>
    </row>
    <row r="995" spans="1:28" s="16" customFormat="1" ht="12" customHeight="1">
      <c r="A995" s="588">
        <v>25300592</v>
      </c>
      <c r="B995" s="589" t="s">
        <v>35</v>
      </c>
      <c r="C995" s="582">
        <v>1916881.14</v>
      </c>
      <c r="D995" s="582">
        <v>2151861.11</v>
      </c>
      <c r="E995" s="582">
        <v>2151861.11</v>
      </c>
      <c r="F995" s="582">
        <v>2209620.63</v>
      </c>
      <c r="G995" s="582">
        <v>2209620.63</v>
      </c>
      <c r="H995" s="582">
        <v>2209620.63</v>
      </c>
      <c r="I995" s="512">
        <v>2209620.63</v>
      </c>
      <c r="J995" s="512">
        <v>2209620.63</v>
      </c>
      <c r="K995" s="488">
        <v>2209620.63</v>
      </c>
      <c r="L995" s="488">
        <v>2209620.63</v>
      </c>
      <c r="M995" s="488">
        <v>2209620.63</v>
      </c>
      <c r="N995" s="488">
        <v>2209620.63</v>
      </c>
      <c r="O995" s="488">
        <v>2209620.63</v>
      </c>
      <c r="P995" s="574">
        <f t="shared" si="306"/>
        <v>2187796.5645833327</v>
      </c>
      <c r="Q995" s="490"/>
      <c r="R995" s="489"/>
      <c r="S995" s="511"/>
      <c r="T995" s="565"/>
      <c r="U995" s="566">
        <f t="shared" si="307"/>
        <v>2187796.5645833327</v>
      </c>
      <c r="V995" s="566"/>
      <c r="W995" s="566"/>
      <c r="X995" s="566"/>
      <c r="Y995" s="566"/>
      <c r="Z995" s="583"/>
      <c r="AA995" s="515"/>
      <c r="AB995" s="515"/>
    </row>
    <row r="996" spans="1:28" s="16" customFormat="1" ht="12" customHeight="1">
      <c r="A996" s="584">
        <v>25300611</v>
      </c>
      <c r="B996" s="485" t="s">
        <v>725</v>
      </c>
      <c r="C996" s="582">
        <v>-60429728.780000001</v>
      </c>
      <c r="D996" s="582">
        <v>-60429728.780000001</v>
      </c>
      <c r="E996" s="582">
        <v>-60429728.780000001</v>
      </c>
      <c r="F996" s="582">
        <v>-63393508.810000002</v>
      </c>
      <c r="G996" s="582">
        <v>-63393508.810000002</v>
      </c>
      <c r="H996" s="582">
        <v>-63393508.810000002</v>
      </c>
      <c r="I996" s="512">
        <v>-62260372.530000001</v>
      </c>
      <c r="J996" s="512">
        <v>-62260372.530000001</v>
      </c>
      <c r="K996" s="488">
        <v>-62260372.530000001</v>
      </c>
      <c r="L996" s="488">
        <v>-62246365.829999998</v>
      </c>
      <c r="M996" s="488">
        <v>-62246365.829999998</v>
      </c>
      <c r="N996" s="488">
        <v>-62246365.829999998</v>
      </c>
      <c r="O996" s="488">
        <v>-62946100.609999999</v>
      </c>
      <c r="P996" s="574">
        <f t="shared" si="306"/>
        <v>-62187342.813750006</v>
      </c>
      <c r="Q996" s="490"/>
      <c r="R996" s="490"/>
      <c r="S996" s="496" t="s">
        <v>641</v>
      </c>
      <c r="T996" s="565"/>
      <c r="U996" s="566"/>
      <c r="V996" s="566"/>
      <c r="W996" s="566">
        <f>P996</f>
        <v>-62187342.813750006</v>
      </c>
      <c r="X996" s="566"/>
      <c r="Y996" s="566"/>
      <c r="Z996" s="583">
        <f>W996</f>
        <v>-62187342.813750006</v>
      </c>
      <c r="AA996" s="515"/>
      <c r="AB996" s="515"/>
    </row>
    <row r="997" spans="1:28" s="16" customFormat="1" ht="12" customHeight="1">
      <c r="A997" s="584">
        <v>25300621</v>
      </c>
      <c r="B997" s="485" t="s">
        <v>731</v>
      </c>
      <c r="C997" s="582">
        <v>-8422064.4000000004</v>
      </c>
      <c r="D997" s="582">
        <v>-8348337.4400000004</v>
      </c>
      <c r="E997" s="582">
        <v>-8274610.4800000004</v>
      </c>
      <c r="F997" s="582">
        <v>-8200883.5199999996</v>
      </c>
      <c r="G997" s="582">
        <v>-8127156.5599999996</v>
      </c>
      <c r="H997" s="582">
        <v>-8053429.5999999996</v>
      </c>
      <c r="I997" s="512">
        <v>-7979702.6399999997</v>
      </c>
      <c r="J997" s="512">
        <v>-7905975.6799999997</v>
      </c>
      <c r="K997" s="488">
        <v>-7832248.7199999997</v>
      </c>
      <c r="L997" s="488">
        <v>-7758521.7599999998</v>
      </c>
      <c r="M997" s="488">
        <v>-7684794.7999999998</v>
      </c>
      <c r="N997" s="488">
        <v>-7611067.8399999999</v>
      </c>
      <c r="O997" s="488">
        <v>-7537340.8799999999</v>
      </c>
      <c r="P997" s="574">
        <f t="shared" si="306"/>
        <v>-7979702.6400000006</v>
      </c>
      <c r="Q997" s="490"/>
      <c r="R997" s="489"/>
      <c r="S997" s="511" t="s">
        <v>641</v>
      </c>
      <c r="T997" s="565"/>
      <c r="U997" s="566"/>
      <c r="V997" s="566"/>
      <c r="W997" s="566">
        <f>P997</f>
        <v>-7979702.6400000006</v>
      </c>
      <c r="X997" s="566"/>
      <c r="Y997" s="566"/>
      <c r="Z997" s="583">
        <f>W997</f>
        <v>-7979702.6400000006</v>
      </c>
      <c r="AA997" s="515"/>
      <c r="AB997" s="515"/>
    </row>
    <row r="998" spans="1:28" s="16" customFormat="1" ht="12" customHeight="1">
      <c r="A998" s="584">
        <v>25300641</v>
      </c>
      <c r="B998" s="485" t="s">
        <v>1266</v>
      </c>
      <c r="C998" s="582">
        <v>-406343.95</v>
      </c>
      <c r="D998" s="582">
        <v>-335521.65999999997</v>
      </c>
      <c r="E998" s="582">
        <v>-264699.37</v>
      </c>
      <c r="F998" s="582">
        <v>-193877.08</v>
      </c>
      <c r="G998" s="582">
        <v>-137762.94</v>
      </c>
      <c r="H998" s="582">
        <v>-81648.800000000003</v>
      </c>
      <c r="I998" s="512">
        <v>0</v>
      </c>
      <c r="J998" s="512">
        <v>0</v>
      </c>
      <c r="K998" s="488">
        <v>0</v>
      </c>
      <c r="L998" s="488">
        <v>0</v>
      </c>
      <c r="M998" s="488">
        <v>0</v>
      </c>
      <c r="N998" s="488">
        <v>0</v>
      </c>
      <c r="O998" s="488">
        <v>0</v>
      </c>
      <c r="P998" s="574">
        <f t="shared" si="306"/>
        <v>-101390.15208333335</v>
      </c>
      <c r="Q998" s="490"/>
      <c r="R998" s="489"/>
      <c r="S998" s="496" t="s">
        <v>641</v>
      </c>
      <c r="T998" s="565"/>
      <c r="U998" s="566"/>
      <c r="V998" s="566"/>
      <c r="W998" s="566">
        <f>P998</f>
        <v>-101390.15208333335</v>
      </c>
      <c r="X998" s="566"/>
      <c r="Y998" s="566"/>
      <c r="Z998" s="583">
        <f>W998</f>
        <v>-101390.15208333335</v>
      </c>
      <c r="AA998" s="515"/>
      <c r="AB998" s="515"/>
    </row>
    <row r="999" spans="1:28" s="16" customFormat="1" ht="12" customHeight="1">
      <c r="A999" s="584">
        <v>25300642</v>
      </c>
      <c r="B999" s="485" t="s">
        <v>1267</v>
      </c>
      <c r="C999" s="582">
        <v>-247406.02</v>
      </c>
      <c r="D999" s="582">
        <v>-196644.98</v>
      </c>
      <c r="E999" s="582">
        <v>-145883.94</v>
      </c>
      <c r="F999" s="582">
        <v>-95122.9</v>
      </c>
      <c r="G999" s="582">
        <v>-54903.76</v>
      </c>
      <c r="H999" s="582">
        <v>-14684.62</v>
      </c>
      <c r="I999" s="512">
        <v>0</v>
      </c>
      <c r="J999" s="512">
        <v>0</v>
      </c>
      <c r="K999" s="488">
        <v>0</v>
      </c>
      <c r="L999" s="488">
        <v>0</v>
      </c>
      <c r="M999" s="488">
        <v>0</v>
      </c>
      <c r="N999" s="488">
        <v>0</v>
      </c>
      <c r="O999" s="488">
        <v>0</v>
      </c>
      <c r="P999" s="574">
        <f t="shared" si="306"/>
        <v>-52578.600833333338</v>
      </c>
      <c r="Q999" s="490"/>
      <c r="R999" s="489"/>
      <c r="S999" s="496" t="s">
        <v>641</v>
      </c>
      <c r="T999" s="565"/>
      <c r="U999" s="566"/>
      <c r="V999" s="566"/>
      <c r="W999" s="566">
        <f>P999</f>
        <v>-52578.600833333338</v>
      </c>
      <c r="X999" s="566"/>
      <c r="Y999" s="566"/>
      <c r="Z999" s="583">
        <f>W999</f>
        <v>-52578.600833333338</v>
      </c>
      <c r="AA999" s="515"/>
      <c r="AB999" s="515"/>
    </row>
    <row r="1000" spans="1:28" s="16" customFormat="1" ht="12" customHeight="1">
      <c r="A1000" s="584">
        <v>25300663</v>
      </c>
      <c r="B1000" s="485" t="s">
        <v>1469</v>
      </c>
      <c r="C1000" s="582">
        <v>-95805.92</v>
      </c>
      <c r="D1000" s="582">
        <v>-92121.08</v>
      </c>
      <c r="E1000" s="582">
        <v>-88436.24</v>
      </c>
      <c r="F1000" s="582">
        <v>-84751.4</v>
      </c>
      <c r="G1000" s="582">
        <v>-81066.559999999998</v>
      </c>
      <c r="H1000" s="582">
        <v>-77381.72</v>
      </c>
      <c r="I1000" s="512">
        <v>-73696.88</v>
      </c>
      <c r="J1000" s="512">
        <v>-70012.039999999994</v>
      </c>
      <c r="K1000" s="488">
        <v>-66327.199999999997</v>
      </c>
      <c r="L1000" s="488">
        <v>-62642.36</v>
      </c>
      <c r="M1000" s="488">
        <v>-58957.52</v>
      </c>
      <c r="N1000" s="488">
        <v>-55272.68</v>
      </c>
      <c r="O1000" s="488">
        <v>-51587.839999999997</v>
      </c>
      <c r="P1000" s="574">
        <f t="shared" si="306"/>
        <v>-73696.88</v>
      </c>
      <c r="Q1000" s="490" t="s">
        <v>1048</v>
      </c>
      <c r="R1000" s="489" t="s">
        <v>665</v>
      </c>
      <c r="S1000" s="496" t="s">
        <v>964</v>
      </c>
      <c r="T1000" s="565"/>
      <c r="U1000" s="566"/>
      <c r="V1000" s="566"/>
      <c r="W1000" s="566">
        <f>P1000</f>
        <v>-73696.88</v>
      </c>
      <c r="X1000" s="566">
        <f>W1000*B1102</f>
        <v>-49509.563984</v>
      </c>
      <c r="Y1000" s="566">
        <f>W1000*B1103</f>
        <v>-24187.316016000001</v>
      </c>
      <c r="Z1000" s="583"/>
      <c r="AA1000" s="515"/>
      <c r="AB1000" s="515"/>
    </row>
    <row r="1001" spans="1:28" s="16" customFormat="1" ht="12" customHeight="1">
      <c r="A1001" s="584">
        <v>25300731</v>
      </c>
      <c r="B1001" s="485" t="s">
        <v>1980</v>
      </c>
      <c r="C1001" s="582">
        <v>-15154.75</v>
      </c>
      <c r="D1001" s="582">
        <v>-15154.75</v>
      </c>
      <c r="E1001" s="582">
        <v>-15154.75</v>
      </c>
      <c r="F1001" s="582">
        <v>-15154.75</v>
      </c>
      <c r="G1001" s="582">
        <v>-15154.75</v>
      </c>
      <c r="H1001" s="582">
        <v>-15154.75</v>
      </c>
      <c r="I1001" s="512">
        <v>-15154.75</v>
      </c>
      <c r="J1001" s="512">
        <v>-15154.75</v>
      </c>
      <c r="K1001" s="488">
        <v>-15154.75</v>
      </c>
      <c r="L1001" s="488">
        <v>-15154.75</v>
      </c>
      <c r="M1001" s="488">
        <v>-15154.75</v>
      </c>
      <c r="N1001" s="488">
        <v>-15154.75</v>
      </c>
      <c r="O1001" s="488">
        <v>-15154.75</v>
      </c>
      <c r="P1001" s="574">
        <f t="shared" si="306"/>
        <v>-15154.75</v>
      </c>
      <c r="Q1001" s="490"/>
      <c r="R1001" s="489"/>
      <c r="S1001" s="496"/>
      <c r="T1001" s="565"/>
      <c r="U1001" s="566">
        <f>P1001</f>
        <v>-15154.75</v>
      </c>
      <c r="V1001" s="566"/>
      <c r="W1001" s="566"/>
      <c r="X1001" s="566"/>
      <c r="Y1001" s="566"/>
      <c r="Z1001" s="583"/>
      <c r="AA1001" s="515"/>
      <c r="AB1001" s="515"/>
    </row>
    <row r="1002" spans="1:28" s="16" customFormat="1" ht="12" customHeight="1">
      <c r="A1002" s="584">
        <v>25300733</v>
      </c>
      <c r="B1002" s="485" t="s">
        <v>1981</v>
      </c>
      <c r="C1002" s="582">
        <v>-50468.17</v>
      </c>
      <c r="D1002" s="582">
        <v>-50468.17</v>
      </c>
      <c r="E1002" s="582">
        <v>-50468.17</v>
      </c>
      <c r="F1002" s="582">
        <v>-50468.17</v>
      </c>
      <c r="G1002" s="582">
        <v>-50468.17</v>
      </c>
      <c r="H1002" s="582">
        <v>-50468.17</v>
      </c>
      <c r="I1002" s="512">
        <v>-50468.17</v>
      </c>
      <c r="J1002" s="512">
        <v>-50468.17</v>
      </c>
      <c r="K1002" s="488">
        <v>-50468.17</v>
      </c>
      <c r="L1002" s="488">
        <v>-50468.17</v>
      </c>
      <c r="M1002" s="488">
        <v>-50468.17</v>
      </c>
      <c r="N1002" s="488">
        <v>-50468.17</v>
      </c>
      <c r="O1002" s="488">
        <v>-50468.17</v>
      </c>
      <c r="P1002" s="574">
        <f t="shared" si="306"/>
        <v>-50468.169999999991</v>
      </c>
      <c r="Q1002" s="490"/>
      <c r="R1002" s="489"/>
      <c r="S1002" s="496"/>
      <c r="T1002" s="565"/>
      <c r="U1002" s="566">
        <f>P1002</f>
        <v>-50468.169999999991</v>
      </c>
      <c r="V1002" s="566"/>
      <c r="W1002" s="566"/>
      <c r="X1002" s="566"/>
      <c r="Y1002" s="566"/>
      <c r="Z1002" s="583"/>
      <c r="AA1002" s="515"/>
      <c r="AB1002" s="515"/>
    </row>
    <row r="1003" spans="1:28" s="16" customFormat="1" ht="12" customHeight="1">
      <c r="A1003" s="587">
        <v>25300741</v>
      </c>
      <c r="B1003" s="485" t="s">
        <v>2033</v>
      </c>
      <c r="C1003" s="582">
        <v>0</v>
      </c>
      <c r="D1003" s="582">
        <v>0</v>
      </c>
      <c r="E1003" s="582">
        <v>0</v>
      </c>
      <c r="F1003" s="582">
        <v>0</v>
      </c>
      <c r="G1003" s="582">
        <v>0</v>
      </c>
      <c r="H1003" s="582">
        <v>0</v>
      </c>
      <c r="I1003" s="512">
        <v>0</v>
      </c>
      <c r="J1003" s="512">
        <v>0</v>
      </c>
      <c r="K1003" s="488">
        <v>-51042</v>
      </c>
      <c r="L1003" s="488">
        <v>-751584.99</v>
      </c>
      <c r="M1003" s="488">
        <v>-821697.73</v>
      </c>
      <c r="N1003" s="488">
        <v>-972162</v>
      </c>
      <c r="O1003" s="488">
        <v>-368806</v>
      </c>
      <c r="P1003" s="574">
        <f t="shared" si="306"/>
        <v>-231740.80999999997</v>
      </c>
      <c r="Q1003" s="490"/>
      <c r="R1003" s="489"/>
      <c r="S1003" s="496" t="s">
        <v>641</v>
      </c>
      <c r="T1003" s="565"/>
      <c r="U1003" s="566"/>
      <c r="V1003" s="566"/>
      <c r="W1003" s="566">
        <f t="shared" ref="W1003:W1004" si="308">P1003</f>
        <v>-231740.80999999997</v>
      </c>
      <c r="X1003" s="566"/>
      <c r="Y1003" s="566"/>
      <c r="Z1003" s="583">
        <f t="shared" ref="Z1003:Z1004" si="309">W1003</f>
        <v>-231740.80999999997</v>
      </c>
      <c r="AA1003" s="515"/>
      <c r="AB1003" s="515"/>
    </row>
    <row r="1004" spans="1:28" s="16" customFormat="1" ht="12" customHeight="1">
      <c r="A1004" s="587">
        <v>25300742</v>
      </c>
      <c r="B1004" s="485" t="s">
        <v>2030</v>
      </c>
      <c r="C1004" s="582">
        <v>-4957106.62</v>
      </c>
      <c r="D1004" s="582">
        <v>-9788541.9800000004</v>
      </c>
      <c r="E1004" s="582">
        <v>-8058444</v>
      </c>
      <c r="F1004" s="582">
        <v>-9979828</v>
      </c>
      <c r="G1004" s="582">
        <v>-9979828</v>
      </c>
      <c r="H1004" s="582">
        <v>-9979828</v>
      </c>
      <c r="I1004" s="512">
        <v>-9979828</v>
      </c>
      <c r="J1004" s="512">
        <v>-9979828</v>
      </c>
      <c r="K1004" s="488">
        <v>-9068170</v>
      </c>
      <c r="L1004" s="488">
        <v>-10562901.4</v>
      </c>
      <c r="M1004" s="488">
        <v>-11185871.85</v>
      </c>
      <c r="N1004" s="488">
        <v>-11943114</v>
      </c>
      <c r="O1004" s="488">
        <v>-13260885</v>
      </c>
      <c r="P1004" s="574">
        <f t="shared" si="306"/>
        <v>-9967931.5866666678</v>
      </c>
      <c r="Q1004" s="490"/>
      <c r="R1004" s="489"/>
      <c r="S1004" s="496" t="s">
        <v>641</v>
      </c>
      <c r="T1004" s="565"/>
      <c r="U1004" s="566"/>
      <c r="V1004" s="566"/>
      <c r="W1004" s="566">
        <f t="shared" si="308"/>
        <v>-9967931.5866666678</v>
      </c>
      <c r="X1004" s="566"/>
      <c r="Y1004" s="566"/>
      <c r="Z1004" s="583">
        <f t="shared" si="309"/>
        <v>-9967931.5866666678</v>
      </c>
      <c r="AA1004" s="515"/>
      <c r="AB1004" s="515"/>
    </row>
    <row r="1005" spans="1:28" s="16" customFormat="1" ht="12" customHeight="1">
      <c r="A1005" s="584">
        <v>25300761</v>
      </c>
      <c r="B1005" s="485" t="s">
        <v>172</v>
      </c>
      <c r="C1005" s="582">
        <v>-189789.05</v>
      </c>
      <c r="D1005" s="582">
        <v>-187542.61</v>
      </c>
      <c r="E1005" s="582">
        <v>-185296.17</v>
      </c>
      <c r="F1005" s="582">
        <v>-183049.73</v>
      </c>
      <c r="G1005" s="582">
        <v>-180803.29</v>
      </c>
      <c r="H1005" s="582">
        <v>-178556.85</v>
      </c>
      <c r="I1005" s="512">
        <v>-176310.41</v>
      </c>
      <c r="J1005" s="512">
        <v>-174063.97</v>
      </c>
      <c r="K1005" s="488">
        <v>-171817.53</v>
      </c>
      <c r="L1005" s="488">
        <v>-169571.09</v>
      </c>
      <c r="M1005" s="488">
        <v>-167324.65</v>
      </c>
      <c r="N1005" s="488">
        <v>-165078.21</v>
      </c>
      <c r="O1005" s="488">
        <v>-162831.76999999999</v>
      </c>
      <c r="P1005" s="574">
        <f t="shared" si="306"/>
        <v>-176310.41</v>
      </c>
      <c r="Q1005" s="490"/>
      <c r="R1005" s="489"/>
      <c r="S1005" s="511"/>
      <c r="T1005" s="565"/>
      <c r="U1005" s="566">
        <f t="shared" ref="U1005:U1007" si="310">P1005</f>
        <v>-176310.41</v>
      </c>
      <c r="V1005" s="566"/>
      <c r="W1005" s="566"/>
      <c r="X1005" s="566"/>
      <c r="Y1005" s="566"/>
      <c r="Z1005" s="583"/>
      <c r="AA1005" s="515"/>
      <c r="AB1005" s="515"/>
    </row>
    <row r="1006" spans="1:28" s="16" customFormat="1" ht="12" customHeight="1">
      <c r="A1006" s="584">
        <v>25300771</v>
      </c>
      <c r="B1006" s="485" t="s">
        <v>103</v>
      </c>
      <c r="C1006" s="582">
        <v>-4735444.3899999997</v>
      </c>
      <c r="D1006" s="582">
        <v>-4772049.84</v>
      </c>
      <c r="E1006" s="582">
        <v>-4833743.4800000004</v>
      </c>
      <c r="F1006" s="582">
        <v>-4587305.4400000004</v>
      </c>
      <c r="G1006" s="582">
        <v>-4385985.3899999997</v>
      </c>
      <c r="H1006" s="582">
        <v>-4890403.99</v>
      </c>
      <c r="I1006" s="512">
        <v>-5187925.78</v>
      </c>
      <c r="J1006" s="512">
        <v>-5370587.5199999996</v>
      </c>
      <c r="K1006" s="488">
        <v>-5563914.6500000004</v>
      </c>
      <c r="L1006" s="488">
        <v>-5782581.9000000004</v>
      </c>
      <c r="M1006" s="488">
        <v>-5882297.4800000004</v>
      </c>
      <c r="N1006" s="488">
        <v>-6060449.5099999998</v>
      </c>
      <c r="O1006" s="488">
        <v>-6298853.25</v>
      </c>
      <c r="P1006" s="574">
        <f t="shared" si="306"/>
        <v>-5236199.4833333334</v>
      </c>
      <c r="Q1006" s="490"/>
      <c r="R1006" s="489"/>
      <c r="S1006" s="511" t="s">
        <v>158</v>
      </c>
      <c r="T1006" s="565"/>
      <c r="U1006" s="566">
        <f t="shared" si="310"/>
        <v>-5236199.4833333334</v>
      </c>
      <c r="V1006" s="566"/>
      <c r="W1006" s="566"/>
      <c r="X1006" s="566"/>
      <c r="Y1006" s="566"/>
      <c r="Z1006" s="583"/>
      <c r="AA1006" s="515"/>
      <c r="AB1006" s="515"/>
    </row>
    <row r="1007" spans="1:28" s="16" customFormat="1" ht="12" customHeight="1">
      <c r="A1007" s="584">
        <v>25300772</v>
      </c>
      <c r="B1007" s="485" t="s">
        <v>1225</v>
      </c>
      <c r="C1007" s="582">
        <v>0</v>
      </c>
      <c r="D1007" s="582">
        <v>0</v>
      </c>
      <c r="E1007" s="582">
        <v>0</v>
      </c>
      <c r="F1007" s="582">
        <v>0</v>
      </c>
      <c r="G1007" s="582">
        <v>0</v>
      </c>
      <c r="H1007" s="582">
        <v>0</v>
      </c>
      <c r="I1007" s="512">
        <v>0</v>
      </c>
      <c r="J1007" s="512">
        <v>7674.62</v>
      </c>
      <c r="K1007" s="488">
        <v>16894.34</v>
      </c>
      <c r="L1007" s="488">
        <v>0</v>
      </c>
      <c r="M1007" s="488">
        <v>-6202.69</v>
      </c>
      <c r="N1007" s="488">
        <v>-10865.42</v>
      </c>
      <c r="O1007" s="488">
        <v>0</v>
      </c>
      <c r="P1007" s="574">
        <f t="shared" si="306"/>
        <v>625.07083333333333</v>
      </c>
      <c r="Q1007" s="490"/>
      <c r="R1007" s="489"/>
      <c r="S1007" s="511" t="s">
        <v>158</v>
      </c>
      <c r="T1007" s="565"/>
      <c r="U1007" s="566">
        <f t="shared" si="310"/>
        <v>625.07083333333333</v>
      </c>
      <c r="V1007" s="566"/>
      <c r="W1007" s="566"/>
      <c r="X1007" s="566"/>
      <c r="Y1007" s="566"/>
      <c r="Z1007" s="583"/>
      <c r="AA1007" s="515"/>
      <c r="AB1007" s="515"/>
    </row>
    <row r="1008" spans="1:28" s="16" customFormat="1" ht="12" customHeight="1">
      <c r="A1008" s="584">
        <v>25301073</v>
      </c>
      <c r="B1008" s="485" t="s">
        <v>41</v>
      </c>
      <c r="C1008" s="582">
        <v>-1470.92</v>
      </c>
      <c r="D1008" s="582">
        <v>-1476.92</v>
      </c>
      <c r="E1008" s="582">
        <v>-1652.97</v>
      </c>
      <c r="F1008" s="582">
        <v>0</v>
      </c>
      <c r="G1008" s="582">
        <v>-129</v>
      </c>
      <c r="H1008" s="582">
        <v>-143</v>
      </c>
      <c r="I1008" s="512">
        <v>-200</v>
      </c>
      <c r="J1008" s="512">
        <v>-680.54</v>
      </c>
      <c r="K1008" s="488">
        <v>-780.54</v>
      </c>
      <c r="L1008" s="488">
        <v>-977.54</v>
      </c>
      <c r="M1008" s="488">
        <v>-924.48</v>
      </c>
      <c r="N1008" s="488">
        <v>-1074.48</v>
      </c>
      <c r="O1008" s="488">
        <v>-1184.48</v>
      </c>
      <c r="P1008" s="574">
        <f t="shared" si="306"/>
        <v>-780.59749999999997</v>
      </c>
      <c r="Q1008" s="490"/>
      <c r="R1008" s="490"/>
      <c r="S1008" s="496"/>
      <c r="T1008" s="565"/>
      <c r="U1008" s="566">
        <f>P1008</f>
        <v>-780.59749999999997</v>
      </c>
      <c r="V1008" s="566"/>
      <c r="W1008" s="566"/>
      <c r="X1008" s="566"/>
      <c r="Y1008" s="566"/>
      <c r="Z1008" s="583"/>
      <c r="AA1008" s="515"/>
      <c r="AB1008" s="515"/>
    </row>
    <row r="1009" spans="1:28" s="16" customFormat="1" ht="12" customHeight="1">
      <c r="A1009" s="584">
        <v>25301151</v>
      </c>
      <c r="B1009" s="485" t="s">
        <v>1520</v>
      </c>
      <c r="C1009" s="582">
        <v>-2210322.52</v>
      </c>
      <c r="D1009" s="582">
        <v>-2165213.89</v>
      </c>
      <c r="E1009" s="582">
        <v>-2120105.2599999998</v>
      </c>
      <c r="F1009" s="582">
        <v>-2074996.63</v>
      </c>
      <c r="G1009" s="582">
        <v>-2029888</v>
      </c>
      <c r="H1009" s="582">
        <v>-1984779.37</v>
      </c>
      <c r="I1009" s="512">
        <v>-1939670.74</v>
      </c>
      <c r="J1009" s="512">
        <v>-1894562.11</v>
      </c>
      <c r="K1009" s="488">
        <v>-1849453.48</v>
      </c>
      <c r="L1009" s="488">
        <v>-1804344.85</v>
      </c>
      <c r="M1009" s="488">
        <v>-1759236.22</v>
      </c>
      <c r="N1009" s="488">
        <v>-1714127.59</v>
      </c>
      <c r="O1009" s="488">
        <v>-1669018.96</v>
      </c>
      <c r="P1009" s="574">
        <f t="shared" si="306"/>
        <v>-1939670.74</v>
      </c>
      <c r="Q1009" s="490" t="s">
        <v>158</v>
      </c>
      <c r="R1009" s="490"/>
      <c r="S1009" s="496" t="s">
        <v>641</v>
      </c>
      <c r="T1009" s="565"/>
      <c r="U1009" s="566"/>
      <c r="V1009" s="566"/>
      <c r="W1009" s="566">
        <f>P1009</f>
        <v>-1939670.74</v>
      </c>
      <c r="X1009" s="566"/>
      <c r="Y1009" s="566"/>
      <c r="Z1009" s="583">
        <f>W1009</f>
        <v>-1939670.74</v>
      </c>
      <c r="AA1009" s="515"/>
      <c r="AB1009" s="515"/>
    </row>
    <row r="1010" spans="1:28" s="16" customFormat="1" ht="12" customHeight="1">
      <c r="A1010" s="584">
        <v>25301203</v>
      </c>
      <c r="B1010" s="485" t="s">
        <v>546</v>
      </c>
      <c r="C1010" s="582">
        <v>-199831.98</v>
      </c>
      <c r="D1010" s="582">
        <v>-192146.15</v>
      </c>
      <c r="E1010" s="582">
        <v>-184460.32</v>
      </c>
      <c r="F1010" s="582">
        <v>-176774.49</v>
      </c>
      <c r="G1010" s="582">
        <v>-169088.66</v>
      </c>
      <c r="H1010" s="582">
        <v>-161402.82999999999</v>
      </c>
      <c r="I1010" s="512">
        <v>-153717</v>
      </c>
      <c r="J1010" s="512">
        <v>-146031.17000000001</v>
      </c>
      <c r="K1010" s="488">
        <v>-138345.34</v>
      </c>
      <c r="L1010" s="488">
        <v>-130659.51</v>
      </c>
      <c r="M1010" s="488">
        <v>-122973.68</v>
      </c>
      <c r="N1010" s="488">
        <v>-115287.85</v>
      </c>
      <c r="O1010" s="488">
        <v>-107602.02</v>
      </c>
      <c r="P1010" s="574">
        <f t="shared" si="306"/>
        <v>-153717</v>
      </c>
      <c r="Q1010" s="490">
        <v>5</v>
      </c>
      <c r="R1010" s="490" t="s">
        <v>665</v>
      </c>
      <c r="S1010" s="496" t="s">
        <v>964</v>
      </c>
      <c r="T1010" s="565"/>
      <c r="U1010" s="566"/>
      <c r="V1010" s="566"/>
      <c r="W1010" s="566">
        <f>P1010</f>
        <v>-153717</v>
      </c>
      <c r="X1010" s="566">
        <f>W1010*B1102</f>
        <v>-103267.08059999999</v>
      </c>
      <c r="Y1010" s="566">
        <f>W1010*B1103</f>
        <v>-50449.919399999999</v>
      </c>
      <c r="Z1010" s="583"/>
      <c r="AA1010" s="515"/>
      <c r="AB1010" s="515"/>
    </row>
    <row r="1011" spans="1:28" s="16" customFormat="1" ht="12" customHeight="1">
      <c r="A1011" s="584">
        <v>25301213</v>
      </c>
      <c r="B1011" s="485" t="s">
        <v>1987</v>
      </c>
      <c r="C1011" s="582">
        <v>-675825</v>
      </c>
      <c r="D1011" s="582">
        <v>-675825</v>
      </c>
      <c r="E1011" s="582">
        <v>-675825</v>
      </c>
      <c r="F1011" s="582">
        <v>-675825</v>
      </c>
      <c r="G1011" s="582">
        <v>-675825</v>
      </c>
      <c r="H1011" s="582">
        <v>-675825</v>
      </c>
      <c r="I1011" s="512">
        <v>-675825</v>
      </c>
      <c r="J1011" s="512">
        <v>-675825</v>
      </c>
      <c r="K1011" s="488">
        <v>-675825</v>
      </c>
      <c r="L1011" s="488">
        <v>-675825</v>
      </c>
      <c r="M1011" s="488">
        <v>-675825</v>
      </c>
      <c r="N1011" s="488">
        <v>-675825</v>
      </c>
      <c r="O1011" s="488">
        <v>-675825</v>
      </c>
      <c r="P1011" s="574">
        <f t="shared" si="306"/>
        <v>-675825</v>
      </c>
      <c r="Q1011" s="490" t="s">
        <v>1048</v>
      </c>
      <c r="R1011" s="490" t="s">
        <v>665</v>
      </c>
      <c r="S1011" s="496" t="s">
        <v>964</v>
      </c>
      <c r="T1011" s="565"/>
      <c r="U1011" s="566"/>
      <c r="V1011" s="566"/>
      <c r="W1011" s="566">
        <f>P1011</f>
        <v>-675825</v>
      </c>
      <c r="X1011" s="566">
        <f>W1011*B1102</f>
        <v>-454019.23499999999</v>
      </c>
      <c r="Y1011" s="566">
        <f>W1011*B1103</f>
        <v>-221805.76499999998</v>
      </c>
      <c r="Z1011" s="583"/>
      <c r="AA1011" s="515"/>
      <c r="AB1011" s="515"/>
    </row>
    <row r="1012" spans="1:28" s="16" customFormat="1" ht="12" customHeight="1">
      <c r="A1012" s="584">
        <v>25302221</v>
      </c>
      <c r="B1012" s="485" t="s">
        <v>977</v>
      </c>
      <c r="C1012" s="582">
        <v>-1821930.31</v>
      </c>
      <c r="D1012" s="582">
        <v>-2451710.17</v>
      </c>
      <c r="E1012" s="582">
        <v>-2541361.52</v>
      </c>
      <c r="F1012" s="582">
        <v>-2438070.2999999998</v>
      </c>
      <c r="G1012" s="582">
        <v>-3141411.39</v>
      </c>
      <c r="H1012" s="582">
        <v>-3044741.1200000001</v>
      </c>
      <c r="I1012" s="512">
        <v>-3955001.96</v>
      </c>
      <c r="J1012" s="512">
        <v>-3711115.17</v>
      </c>
      <c r="K1012" s="488">
        <v>-3737354.88</v>
      </c>
      <c r="L1012" s="488">
        <v>-3161967.49</v>
      </c>
      <c r="M1012" s="488">
        <v>-3127470.21</v>
      </c>
      <c r="N1012" s="488">
        <v>-3413863.62</v>
      </c>
      <c r="O1012" s="488">
        <v>-3195173.19</v>
      </c>
      <c r="P1012" s="574">
        <f t="shared" ref="P1012:P1029" si="311">(C1012+O1012+SUM(D1012:N1012)*2)/24</f>
        <v>-3102718.2983333333</v>
      </c>
      <c r="Q1012" s="523"/>
      <c r="R1012" s="487"/>
      <c r="S1012" s="562"/>
      <c r="T1012" s="565"/>
      <c r="U1012" s="566">
        <f t="shared" ref="U1012:U1013" si="312">P1012</f>
        <v>-3102718.2983333333</v>
      </c>
      <c r="V1012" s="566"/>
      <c r="W1012" s="566"/>
      <c r="X1012" s="566"/>
      <c r="Y1012" s="566"/>
      <c r="Z1012" s="583"/>
      <c r="AA1012" s="515"/>
      <c r="AB1012" s="515"/>
    </row>
    <row r="1013" spans="1:28" s="16" customFormat="1" ht="12" customHeight="1">
      <c r="A1013" s="584">
        <v>25302222</v>
      </c>
      <c r="B1013" s="485" t="s">
        <v>658</v>
      </c>
      <c r="C1013" s="582">
        <v>-3518154.78</v>
      </c>
      <c r="D1013" s="582">
        <v>-3731000.5</v>
      </c>
      <c r="E1013" s="582">
        <v>-4257776.16</v>
      </c>
      <c r="F1013" s="582">
        <v>-4746203.17</v>
      </c>
      <c r="G1013" s="582">
        <v>-5339521.24</v>
      </c>
      <c r="H1013" s="582">
        <v>-5778279.4800000004</v>
      </c>
      <c r="I1013" s="512">
        <v>-6186727.46</v>
      </c>
      <c r="J1013" s="512">
        <v>-6199652.1900000004</v>
      </c>
      <c r="K1013" s="488">
        <v>-6391780.2000000002</v>
      </c>
      <c r="L1013" s="488">
        <v>-6253910.5199999996</v>
      </c>
      <c r="M1013" s="488">
        <v>-6222819.1100000003</v>
      </c>
      <c r="N1013" s="488">
        <v>-6291851.5099999998</v>
      </c>
      <c r="O1013" s="488">
        <v>-6345283.5700000003</v>
      </c>
      <c r="P1013" s="574">
        <f t="shared" si="311"/>
        <v>-5527603.3929166663</v>
      </c>
      <c r="Q1013" s="523"/>
      <c r="R1013" s="487"/>
      <c r="S1013" s="562"/>
      <c r="T1013" s="565"/>
      <c r="U1013" s="566">
        <f t="shared" si="312"/>
        <v>-5527603.3929166663</v>
      </c>
      <c r="V1013" s="566"/>
      <c r="W1013" s="566"/>
      <c r="X1013" s="566"/>
      <c r="Y1013" s="566"/>
      <c r="Z1013" s="583"/>
      <c r="AA1013" s="515"/>
      <c r="AB1013" s="515"/>
    </row>
    <row r="1014" spans="1:28" s="16" customFormat="1" ht="12" customHeight="1">
      <c r="A1014" s="584">
        <v>25302223</v>
      </c>
      <c r="B1014" s="485" t="s">
        <v>1972</v>
      </c>
      <c r="C1014" s="582">
        <v>-5402685</v>
      </c>
      <c r="D1014" s="582">
        <v>-5391282</v>
      </c>
      <c r="E1014" s="582">
        <v>-6085105</v>
      </c>
      <c r="F1014" s="582">
        <v>-6803607</v>
      </c>
      <c r="G1014" s="582">
        <v>-7417503</v>
      </c>
      <c r="H1014" s="582">
        <v>-7502997</v>
      </c>
      <c r="I1014" s="512">
        <v>-7582336</v>
      </c>
      <c r="J1014" s="512">
        <v>-7642404</v>
      </c>
      <c r="K1014" s="488">
        <v>-7642404</v>
      </c>
      <c r="L1014" s="488">
        <v>-7726826</v>
      </c>
      <c r="M1014" s="488">
        <v>-7726826</v>
      </c>
      <c r="N1014" s="488">
        <v>-7726826</v>
      </c>
      <c r="O1014" s="488">
        <v>-7772522</v>
      </c>
      <c r="P1014" s="574">
        <f t="shared" si="311"/>
        <v>-7152976.625</v>
      </c>
      <c r="Q1014" s="490"/>
      <c r="R1014" s="489"/>
      <c r="S1014" s="511" t="s">
        <v>572</v>
      </c>
      <c r="T1014" s="565"/>
      <c r="U1014" s="566"/>
      <c r="V1014" s="566"/>
      <c r="W1014" s="566">
        <f>P1014</f>
        <v>-7152976.625</v>
      </c>
      <c r="X1014" s="566"/>
      <c r="Y1014" s="566"/>
      <c r="Z1014" s="583">
        <f>W1014</f>
        <v>-7152976.625</v>
      </c>
      <c r="AA1014" s="515"/>
      <c r="AB1014" s="515"/>
    </row>
    <row r="1015" spans="1:28" s="16" customFormat="1" ht="12" customHeight="1">
      <c r="A1015" s="584">
        <v>25400101</v>
      </c>
      <c r="B1015" s="485" t="s">
        <v>576</v>
      </c>
      <c r="C1015" s="582">
        <v>-40212.589999999997</v>
      </c>
      <c r="D1015" s="582">
        <v>-38047.199999999997</v>
      </c>
      <c r="E1015" s="582">
        <v>-35881.81</v>
      </c>
      <c r="F1015" s="582">
        <v>-33631.07</v>
      </c>
      <c r="G1015" s="582">
        <v>-31465.68</v>
      </c>
      <c r="H1015" s="582">
        <v>-29300.29</v>
      </c>
      <c r="I1015" s="512">
        <v>-27134.9</v>
      </c>
      <c r="J1015" s="512">
        <v>-24969.51</v>
      </c>
      <c r="K1015" s="488">
        <v>-22804.52</v>
      </c>
      <c r="L1015" s="488">
        <v>-21666.6</v>
      </c>
      <c r="M1015" s="488">
        <v>-20528.68</v>
      </c>
      <c r="N1015" s="488">
        <v>-19390.759999999998</v>
      </c>
      <c r="O1015" s="488">
        <v>-18252.84</v>
      </c>
      <c r="P1015" s="574">
        <f t="shared" si="311"/>
        <v>-27837.811249999999</v>
      </c>
      <c r="Q1015" s="490"/>
      <c r="R1015" s="490"/>
      <c r="S1015" s="496"/>
      <c r="T1015" s="565"/>
      <c r="U1015" s="566">
        <f>P1015</f>
        <v>-27837.811249999999</v>
      </c>
      <c r="V1015" s="566"/>
      <c r="W1015" s="566"/>
      <c r="X1015" s="566"/>
      <c r="Y1015" s="566"/>
      <c r="Z1015" s="583"/>
      <c r="AA1015" s="515"/>
      <c r="AB1015" s="515"/>
    </row>
    <row r="1016" spans="1:28" s="16" customFormat="1" ht="12" customHeight="1">
      <c r="A1016" s="584">
        <v>25400111</v>
      </c>
      <c r="B1016" s="485" t="s">
        <v>576</v>
      </c>
      <c r="C1016" s="582">
        <v>-9006.9699999999993</v>
      </c>
      <c r="D1016" s="582">
        <v>-8521.91</v>
      </c>
      <c r="E1016" s="582">
        <v>-8036.85</v>
      </c>
      <c r="F1016" s="582">
        <v>-7533.05</v>
      </c>
      <c r="G1016" s="582">
        <v>-7047.99</v>
      </c>
      <c r="H1016" s="582">
        <v>-6562.93</v>
      </c>
      <c r="I1016" s="512">
        <v>-6077.87</v>
      </c>
      <c r="J1016" s="512">
        <v>-5592.81</v>
      </c>
      <c r="K1016" s="488">
        <v>-5108.3500000000004</v>
      </c>
      <c r="L1016" s="488">
        <v>-4853.47</v>
      </c>
      <c r="M1016" s="488">
        <v>-4598.59</v>
      </c>
      <c r="N1016" s="488">
        <v>-4343.71</v>
      </c>
      <c r="O1016" s="488">
        <v>-4088.83</v>
      </c>
      <c r="P1016" s="574">
        <f t="shared" si="311"/>
        <v>-6235.4525000000003</v>
      </c>
      <c r="Q1016" s="490"/>
      <c r="R1016" s="490"/>
      <c r="S1016" s="496"/>
      <c r="T1016" s="565"/>
      <c r="U1016" s="566">
        <f>P1016</f>
        <v>-6235.4525000000003</v>
      </c>
      <c r="V1016" s="566"/>
      <c r="W1016" s="566"/>
      <c r="X1016" s="566"/>
      <c r="Y1016" s="566"/>
      <c r="Z1016" s="583"/>
      <c r="AA1016" s="515"/>
      <c r="AB1016" s="515"/>
    </row>
    <row r="1017" spans="1:28" s="16" customFormat="1" ht="12" customHeight="1">
      <c r="A1017" s="584">
        <v>25400181</v>
      </c>
      <c r="B1017" s="628" t="s">
        <v>958</v>
      </c>
      <c r="C1017" s="582">
        <v>-5216103</v>
      </c>
      <c r="D1017" s="582">
        <v>-5130594</v>
      </c>
      <c r="E1017" s="582">
        <v>-5045085</v>
      </c>
      <c r="F1017" s="582">
        <v>-4959576</v>
      </c>
      <c r="G1017" s="582">
        <v>-4874067</v>
      </c>
      <c r="H1017" s="582">
        <v>-4788558</v>
      </c>
      <c r="I1017" s="512">
        <v>-4703049</v>
      </c>
      <c r="J1017" s="512">
        <v>-4617540</v>
      </c>
      <c r="K1017" s="488">
        <v>-4532031</v>
      </c>
      <c r="L1017" s="488">
        <v>-4446522</v>
      </c>
      <c r="M1017" s="488">
        <v>-4361013</v>
      </c>
      <c r="N1017" s="488">
        <v>-4275504</v>
      </c>
      <c r="O1017" s="488">
        <v>-4189995</v>
      </c>
      <c r="P1017" s="574">
        <f t="shared" si="311"/>
        <v>-4703049</v>
      </c>
      <c r="Q1017" s="490"/>
      <c r="R1017" s="490"/>
      <c r="S1017" s="496"/>
      <c r="T1017" s="565"/>
      <c r="U1017" s="566">
        <f>P1017</f>
        <v>-4703049</v>
      </c>
      <c r="V1017" s="566"/>
      <c r="W1017" s="566"/>
      <c r="X1017" s="566"/>
      <c r="Y1017" s="566"/>
      <c r="Z1017" s="583"/>
      <c r="AA1017" s="515"/>
      <c r="AB1017" s="515"/>
    </row>
    <row r="1018" spans="1:28" s="16" customFormat="1" ht="12" customHeight="1">
      <c r="A1018" s="584">
        <v>25400182</v>
      </c>
      <c r="B1018" s="628" t="s">
        <v>959</v>
      </c>
      <c r="C1018" s="582">
        <v>-2790147</v>
      </c>
      <c r="D1018" s="582">
        <v>-2744406</v>
      </c>
      <c r="E1018" s="582">
        <v>-2698665</v>
      </c>
      <c r="F1018" s="582">
        <v>-2652924</v>
      </c>
      <c r="G1018" s="582">
        <v>-2607183</v>
      </c>
      <c r="H1018" s="582">
        <v>-2561442</v>
      </c>
      <c r="I1018" s="512">
        <v>-2515701</v>
      </c>
      <c r="J1018" s="512">
        <v>-2469960</v>
      </c>
      <c r="K1018" s="488">
        <v>-2424219</v>
      </c>
      <c r="L1018" s="488">
        <v>-2378478</v>
      </c>
      <c r="M1018" s="488">
        <v>-2332737</v>
      </c>
      <c r="N1018" s="488">
        <v>-2286996</v>
      </c>
      <c r="O1018" s="488">
        <v>-2241255</v>
      </c>
      <c r="P1018" s="574">
        <f t="shared" si="311"/>
        <v>-2515701</v>
      </c>
      <c r="Q1018" s="490"/>
      <c r="R1018" s="490"/>
      <c r="S1018" s="496"/>
      <c r="T1018" s="565"/>
      <c r="U1018" s="566">
        <f>P1018</f>
        <v>-2515701</v>
      </c>
      <c r="V1018" s="566"/>
      <c r="W1018" s="566"/>
      <c r="X1018" s="566"/>
      <c r="Y1018" s="566"/>
      <c r="Z1018" s="583"/>
      <c r="AA1018" s="515"/>
      <c r="AB1018" s="515"/>
    </row>
    <row r="1019" spans="1:28" s="16" customFormat="1" ht="12" customHeight="1">
      <c r="A1019" s="584">
        <v>25400191</v>
      </c>
      <c r="B1019" s="485" t="s">
        <v>1106</v>
      </c>
      <c r="C1019" s="582">
        <v>-1657681.12</v>
      </c>
      <c r="D1019" s="582">
        <v>-1612878.94</v>
      </c>
      <c r="E1019" s="582">
        <v>-1568076.76</v>
      </c>
      <c r="F1019" s="582">
        <v>-1523274.58</v>
      </c>
      <c r="G1019" s="582">
        <v>-1478472.4</v>
      </c>
      <c r="H1019" s="582">
        <v>-1433670.22</v>
      </c>
      <c r="I1019" s="512">
        <v>-1388868.04</v>
      </c>
      <c r="J1019" s="512">
        <v>-1344065.86</v>
      </c>
      <c r="K1019" s="488">
        <v>-1299263.68</v>
      </c>
      <c r="L1019" s="488">
        <v>-1254461.5</v>
      </c>
      <c r="M1019" s="488">
        <v>-1209659.32</v>
      </c>
      <c r="N1019" s="488">
        <v>-1164857.1399999999</v>
      </c>
      <c r="O1019" s="488">
        <v>-1120054.96</v>
      </c>
      <c r="P1019" s="574">
        <f t="shared" si="311"/>
        <v>-1388868.04</v>
      </c>
      <c r="Q1019" s="526" t="s">
        <v>71</v>
      </c>
      <c r="R1019" s="526"/>
      <c r="S1019" s="563" t="s">
        <v>435</v>
      </c>
      <c r="T1019" s="565"/>
      <c r="U1019" s="566"/>
      <c r="V1019" s="566"/>
      <c r="W1019" s="566">
        <f>P1019</f>
        <v>-1388868.04</v>
      </c>
      <c r="X1019" s="566">
        <f>W1019</f>
        <v>-1388868.04</v>
      </c>
      <c r="Y1019" s="566"/>
      <c r="Z1019" s="583"/>
      <c r="AA1019" s="515"/>
      <c r="AB1019" s="515"/>
    </row>
    <row r="1020" spans="1:28" s="16" customFormat="1" ht="12" customHeight="1">
      <c r="A1020" s="584">
        <v>25400201</v>
      </c>
      <c r="B1020" s="485" t="s">
        <v>1107</v>
      </c>
      <c r="C1020" s="582">
        <v>-1209190.17</v>
      </c>
      <c r="D1020" s="582">
        <v>-1176509.3600000001</v>
      </c>
      <c r="E1020" s="582">
        <v>-1143828.55</v>
      </c>
      <c r="F1020" s="582">
        <v>-1111147.74</v>
      </c>
      <c r="G1020" s="582">
        <v>-1078466.93</v>
      </c>
      <c r="H1020" s="582">
        <v>-1045786.12</v>
      </c>
      <c r="I1020" s="512">
        <v>-1013105.31</v>
      </c>
      <c r="J1020" s="512">
        <v>-980424.5</v>
      </c>
      <c r="K1020" s="488">
        <v>-947743.69</v>
      </c>
      <c r="L1020" s="488">
        <v>-915062.88</v>
      </c>
      <c r="M1020" s="488">
        <v>-882382.07</v>
      </c>
      <c r="N1020" s="488">
        <v>-849701.26</v>
      </c>
      <c r="O1020" s="488">
        <v>-817020.45</v>
      </c>
      <c r="P1020" s="574">
        <f t="shared" si="311"/>
        <v>-1013105.31</v>
      </c>
      <c r="Q1020" s="526" t="s">
        <v>71</v>
      </c>
      <c r="R1020" s="526"/>
      <c r="S1020" s="563" t="s">
        <v>435</v>
      </c>
      <c r="T1020" s="565"/>
      <c r="U1020" s="566"/>
      <c r="V1020" s="566"/>
      <c r="W1020" s="566">
        <f>P1020</f>
        <v>-1013105.31</v>
      </c>
      <c r="X1020" s="566">
        <f>W1020</f>
        <v>-1013105.31</v>
      </c>
      <c r="Y1020" s="566"/>
      <c r="Z1020" s="583"/>
      <c r="AA1020" s="515"/>
      <c r="AB1020" s="515"/>
    </row>
    <row r="1021" spans="1:28" s="16" customFormat="1" ht="12" customHeight="1">
      <c r="A1021" s="584">
        <v>25400221</v>
      </c>
      <c r="B1021" s="485" t="s">
        <v>1183</v>
      </c>
      <c r="C1021" s="582">
        <v>-771675</v>
      </c>
      <c r="D1021" s="582">
        <v>-768033.26</v>
      </c>
      <c r="E1021" s="582">
        <v>-767137.57</v>
      </c>
      <c r="F1021" s="582">
        <v>-801100.66</v>
      </c>
      <c r="G1021" s="582">
        <v>-58105.79</v>
      </c>
      <c r="H1021" s="582">
        <v>-58735.32</v>
      </c>
      <c r="I1021" s="512">
        <v>-73852.7</v>
      </c>
      <c r="J1021" s="512">
        <v>-71278.94</v>
      </c>
      <c r="K1021" s="488">
        <v>-68683.009999999995</v>
      </c>
      <c r="L1021" s="488">
        <v>-55782.96</v>
      </c>
      <c r="M1021" s="488">
        <v>-54689</v>
      </c>
      <c r="N1021" s="488">
        <v>-53898.21</v>
      </c>
      <c r="O1021" s="488">
        <v>-52965.279999999999</v>
      </c>
      <c r="P1021" s="574">
        <f t="shared" si="311"/>
        <v>-270301.46333333332</v>
      </c>
      <c r="Q1021" s="526"/>
      <c r="R1021" s="526"/>
      <c r="S1021" s="563" t="s">
        <v>641</v>
      </c>
      <c r="T1021" s="565"/>
      <c r="U1021" s="566"/>
      <c r="V1021" s="566"/>
      <c r="W1021" s="566">
        <f>P1021</f>
        <v>-270301.46333333332</v>
      </c>
      <c r="X1021" s="566"/>
      <c r="Y1021" s="566"/>
      <c r="Z1021" s="583">
        <f>W1021</f>
        <v>-270301.46333333332</v>
      </c>
      <c r="AA1021" s="515"/>
      <c r="AB1021" s="515"/>
    </row>
    <row r="1022" spans="1:28" s="16" customFormat="1" ht="12" customHeight="1">
      <c r="A1022" s="584">
        <v>25400261</v>
      </c>
      <c r="B1022" s="485" t="s">
        <v>1195</v>
      </c>
      <c r="C1022" s="582">
        <v>-93615823</v>
      </c>
      <c r="D1022" s="582">
        <v>-93615823</v>
      </c>
      <c r="E1022" s="582">
        <v>-93615823</v>
      </c>
      <c r="F1022" s="582">
        <v>-93615823</v>
      </c>
      <c r="G1022" s="582">
        <v>-93615823</v>
      </c>
      <c r="H1022" s="582">
        <v>-93615823</v>
      </c>
      <c r="I1022" s="512">
        <v>-93615823</v>
      </c>
      <c r="J1022" s="512">
        <v>-93615823</v>
      </c>
      <c r="K1022" s="488">
        <v>-93615823</v>
      </c>
      <c r="L1022" s="488">
        <v>-93615823</v>
      </c>
      <c r="M1022" s="488">
        <v>-93615823</v>
      </c>
      <c r="N1022" s="488">
        <v>-93615823</v>
      </c>
      <c r="O1022" s="488">
        <v>-93615823</v>
      </c>
      <c r="P1022" s="574">
        <f t="shared" si="311"/>
        <v>-93615823</v>
      </c>
      <c r="Q1022" s="526"/>
      <c r="R1022" s="526"/>
      <c r="S1022" s="563" t="s">
        <v>641</v>
      </c>
      <c r="T1022" s="565"/>
      <c r="U1022" s="566"/>
      <c r="V1022" s="566"/>
      <c r="W1022" s="566">
        <f>P1022</f>
        <v>-93615823</v>
      </c>
      <c r="X1022" s="566"/>
      <c r="Y1022" s="566"/>
      <c r="Z1022" s="583">
        <f>W1022</f>
        <v>-93615823</v>
      </c>
      <c r="AA1022" s="515"/>
      <c r="AB1022" s="515"/>
    </row>
    <row r="1023" spans="1:28" s="16" customFormat="1" ht="12" customHeight="1">
      <c r="A1023" s="584">
        <v>25400291</v>
      </c>
      <c r="B1023" s="485" t="s">
        <v>1433</v>
      </c>
      <c r="C1023" s="582">
        <v>-658589.87</v>
      </c>
      <c r="D1023" s="582">
        <v>-515226.98</v>
      </c>
      <c r="E1023" s="582">
        <v>-336542.32</v>
      </c>
      <c r="F1023" s="582">
        <v>-140927.70000000001</v>
      </c>
      <c r="G1023" s="582">
        <v>-837291.76</v>
      </c>
      <c r="H1023" s="582">
        <v>-751794.1</v>
      </c>
      <c r="I1023" s="512">
        <v>-670951.01</v>
      </c>
      <c r="J1023" s="512">
        <v>-604378.72</v>
      </c>
      <c r="K1023" s="488">
        <v>-538103.55000000005</v>
      </c>
      <c r="L1023" s="488">
        <v>-473486.25</v>
      </c>
      <c r="M1023" s="488">
        <v>-404638.46</v>
      </c>
      <c r="N1023" s="488">
        <v>-335503.07</v>
      </c>
      <c r="O1023" s="488">
        <v>-271173.87</v>
      </c>
      <c r="P1023" s="574">
        <f t="shared" si="311"/>
        <v>-506143.81583333336</v>
      </c>
      <c r="Q1023" s="526"/>
      <c r="R1023" s="526"/>
      <c r="S1023" s="563" t="s">
        <v>641</v>
      </c>
      <c r="T1023" s="565"/>
      <c r="U1023" s="566"/>
      <c r="V1023" s="566"/>
      <c r="W1023" s="566">
        <f t="shared" ref="W1023:W1028" si="313">P1023</f>
        <v>-506143.81583333336</v>
      </c>
      <c r="X1023" s="566"/>
      <c r="Y1023" s="566"/>
      <c r="Z1023" s="583">
        <f t="shared" ref="Z1023:Z1028" si="314">W1023</f>
        <v>-506143.81583333336</v>
      </c>
      <c r="AA1023" s="515"/>
      <c r="AB1023" s="515"/>
    </row>
    <row r="1024" spans="1:28" s="16" customFormat="1" ht="12" customHeight="1">
      <c r="A1024" s="584">
        <v>25400301</v>
      </c>
      <c r="B1024" s="485" t="s">
        <v>1451</v>
      </c>
      <c r="C1024" s="582">
        <v>-19415.27</v>
      </c>
      <c r="D1024" s="582">
        <v>-9864.9</v>
      </c>
      <c r="E1024" s="582">
        <v>3678.93</v>
      </c>
      <c r="F1024" s="582">
        <v>19749.93</v>
      </c>
      <c r="G1024" s="582">
        <v>-25176.85</v>
      </c>
      <c r="H1024" s="582">
        <v>-24028.95</v>
      </c>
      <c r="I1024" s="512">
        <v>-23075.09</v>
      </c>
      <c r="J1024" s="512">
        <v>-22230.22</v>
      </c>
      <c r="K1024" s="488">
        <v>-21033.54</v>
      </c>
      <c r="L1024" s="488">
        <v>-19575.14</v>
      </c>
      <c r="M1024" s="488">
        <v>-17481.47</v>
      </c>
      <c r="N1024" s="488">
        <v>-14985.28</v>
      </c>
      <c r="O1024" s="488">
        <v>-12416.12</v>
      </c>
      <c r="P1024" s="574">
        <f t="shared" si="311"/>
        <v>-14161.522916666667</v>
      </c>
      <c r="Q1024" s="526"/>
      <c r="R1024" s="526"/>
      <c r="S1024" s="563" t="s">
        <v>641</v>
      </c>
      <c r="T1024" s="565"/>
      <c r="U1024" s="566"/>
      <c r="V1024" s="566"/>
      <c r="W1024" s="566">
        <f t="shared" si="313"/>
        <v>-14161.522916666667</v>
      </c>
      <c r="X1024" s="566"/>
      <c r="Y1024" s="566"/>
      <c r="Z1024" s="583">
        <f t="shared" si="314"/>
        <v>-14161.522916666667</v>
      </c>
      <c r="AA1024" s="515"/>
      <c r="AB1024" s="515"/>
    </row>
    <row r="1025" spans="1:28" s="16" customFormat="1" ht="12" customHeight="1">
      <c r="A1025" s="584">
        <v>25400311</v>
      </c>
      <c r="B1025" s="485" t="s">
        <v>1437</v>
      </c>
      <c r="C1025" s="582">
        <v>-29946.99</v>
      </c>
      <c r="D1025" s="582">
        <v>-34238.93</v>
      </c>
      <c r="E1025" s="582">
        <v>-38518.22</v>
      </c>
      <c r="F1025" s="582">
        <v>-42889.68</v>
      </c>
      <c r="G1025" s="582">
        <v>-2395.04</v>
      </c>
      <c r="H1025" s="582">
        <v>-2720.73</v>
      </c>
      <c r="I1025" s="512">
        <v>-3090.32</v>
      </c>
      <c r="J1025" s="512">
        <v>-3494.87</v>
      </c>
      <c r="K1025" s="488">
        <v>-3885.01</v>
      </c>
      <c r="L1025" s="488">
        <v>-4231.96</v>
      </c>
      <c r="M1025" s="488">
        <v>-4539.8999999999996</v>
      </c>
      <c r="N1025" s="488">
        <v>-4842.59</v>
      </c>
      <c r="O1025" s="488">
        <v>-5140.47</v>
      </c>
      <c r="P1025" s="574">
        <f t="shared" si="311"/>
        <v>-13532.581666666665</v>
      </c>
      <c r="Q1025" s="526"/>
      <c r="R1025" s="526"/>
      <c r="S1025" s="563" t="s">
        <v>641</v>
      </c>
      <c r="T1025" s="565"/>
      <c r="U1025" s="566"/>
      <c r="V1025" s="566"/>
      <c r="W1025" s="566">
        <f t="shared" si="313"/>
        <v>-13532.581666666665</v>
      </c>
      <c r="X1025" s="566"/>
      <c r="Y1025" s="566"/>
      <c r="Z1025" s="583">
        <f t="shared" si="314"/>
        <v>-13532.581666666665</v>
      </c>
      <c r="AA1025" s="515"/>
      <c r="AB1025" s="515"/>
    </row>
    <row r="1026" spans="1:28" s="16" customFormat="1" ht="12" customHeight="1">
      <c r="A1026" s="584">
        <v>25400321</v>
      </c>
      <c r="B1026" s="485" t="s">
        <v>1457</v>
      </c>
      <c r="C1026" s="582">
        <v>-183330.37</v>
      </c>
      <c r="D1026" s="582">
        <v>-194327.02</v>
      </c>
      <c r="E1026" s="582">
        <v>-179844.25</v>
      </c>
      <c r="F1026" s="582">
        <v>-151461.54999999999</v>
      </c>
      <c r="G1026" s="582">
        <v>-138520.76999999999</v>
      </c>
      <c r="H1026" s="582">
        <v>-129631.07</v>
      </c>
      <c r="I1026" s="512">
        <v>-120544.19</v>
      </c>
      <c r="J1026" s="512">
        <v>-128144.03</v>
      </c>
      <c r="K1026" s="488">
        <v>-133875.76</v>
      </c>
      <c r="L1026" s="488">
        <v>-139864.56</v>
      </c>
      <c r="M1026" s="488">
        <v>-138438.72</v>
      </c>
      <c r="N1026" s="488">
        <v>-134431.5</v>
      </c>
      <c r="O1026" s="488">
        <v>-135027.54999999999</v>
      </c>
      <c r="P1026" s="574">
        <f t="shared" si="311"/>
        <v>-145688.53166666668</v>
      </c>
      <c r="Q1026" s="507"/>
      <c r="R1026" s="507"/>
      <c r="S1026" s="556" t="s">
        <v>572</v>
      </c>
      <c r="T1026" s="565"/>
      <c r="U1026" s="566"/>
      <c r="V1026" s="566"/>
      <c r="W1026" s="566">
        <f t="shared" si="313"/>
        <v>-145688.53166666668</v>
      </c>
      <c r="X1026" s="566"/>
      <c r="Y1026" s="566"/>
      <c r="Z1026" s="583">
        <f t="shared" si="314"/>
        <v>-145688.53166666668</v>
      </c>
      <c r="AA1026" s="515"/>
      <c r="AB1026" s="515"/>
    </row>
    <row r="1027" spans="1:28" s="16" customFormat="1" ht="12" customHeight="1">
      <c r="A1027" s="584">
        <v>25400331</v>
      </c>
      <c r="B1027" s="485" t="s">
        <v>1527</v>
      </c>
      <c r="C1027" s="582">
        <v>-2058079.63</v>
      </c>
      <c r="D1027" s="582">
        <v>-2196965.2400000002</v>
      </c>
      <c r="E1027" s="582">
        <v>-2040380.46</v>
      </c>
      <c r="F1027" s="582">
        <v>-1728477.79</v>
      </c>
      <c r="G1027" s="582">
        <v>-1436249.06</v>
      </c>
      <c r="H1027" s="582">
        <v>-1290352.92</v>
      </c>
      <c r="I1027" s="512">
        <v>-1153612.1200000001</v>
      </c>
      <c r="J1027" s="512">
        <v>-1243168.3400000001</v>
      </c>
      <c r="K1027" s="488">
        <v>-1319509.32</v>
      </c>
      <c r="L1027" s="488">
        <v>-1409804.79</v>
      </c>
      <c r="M1027" s="488">
        <v>-1415722.34</v>
      </c>
      <c r="N1027" s="488">
        <v>-1399730.2</v>
      </c>
      <c r="O1027" s="488">
        <v>-1453751.45</v>
      </c>
      <c r="P1027" s="574">
        <f t="shared" si="311"/>
        <v>-1532490.6766666665</v>
      </c>
      <c r="Q1027" s="507"/>
      <c r="R1027" s="507"/>
      <c r="S1027" s="556" t="s">
        <v>572</v>
      </c>
      <c r="T1027" s="565"/>
      <c r="U1027" s="566"/>
      <c r="V1027" s="566"/>
      <c r="W1027" s="566">
        <f t="shared" si="313"/>
        <v>-1532490.6766666665</v>
      </c>
      <c r="X1027" s="566"/>
      <c r="Y1027" s="566"/>
      <c r="Z1027" s="583">
        <f t="shared" si="314"/>
        <v>-1532490.6766666665</v>
      </c>
      <c r="AA1027" s="515"/>
      <c r="AB1027" s="515"/>
    </row>
    <row r="1028" spans="1:28" s="16" customFormat="1" ht="12" customHeight="1">
      <c r="A1028" s="584">
        <v>25400341</v>
      </c>
      <c r="B1028" s="485" t="s">
        <v>1690</v>
      </c>
      <c r="C1028" s="582">
        <v>0</v>
      </c>
      <c r="D1028" s="582">
        <v>0</v>
      </c>
      <c r="E1028" s="582">
        <v>0</v>
      </c>
      <c r="F1028" s="582">
        <v>0</v>
      </c>
      <c r="G1028" s="582">
        <v>0</v>
      </c>
      <c r="H1028" s="582">
        <v>0</v>
      </c>
      <c r="I1028" s="512">
        <v>0</v>
      </c>
      <c r="J1028" s="512">
        <v>0</v>
      </c>
      <c r="K1028" s="488">
        <v>0</v>
      </c>
      <c r="L1028" s="488">
        <v>0</v>
      </c>
      <c r="M1028" s="488">
        <v>-786417.32</v>
      </c>
      <c r="N1028" s="488">
        <v>-1762292.4</v>
      </c>
      <c r="O1028" s="488">
        <v>-1762292.4</v>
      </c>
      <c r="P1028" s="574">
        <f t="shared" si="311"/>
        <v>-285821.32666666666</v>
      </c>
      <c r="Q1028" s="523"/>
      <c r="R1028" s="523"/>
      <c r="S1028" s="553" t="s">
        <v>641</v>
      </c>
      <c r="T1028" s="565"/>
      <c r="U1028" s="566"/>
      <c r="V1028" s="566"/>
      <c r="W1028" s="566">
        <f t="shared" si="313"/>
        <v>-285821.32666666666</v>
      </c>
      <c r="X1028" s="566"/>
      <c r="Y1028" s="566"/>
      <c r="Z1028" s="583">
        <f t="shared" si="314"/>
        <v>-285821.32666666666</v>
      </c>
      <c r="AA1028" s="515"/>
      <c r="AB1028" s="515"/>
    </row>
    <row r="1029" spans="1:28" s="16" customFormat="1" ht="12" customHeight="1">
      <c r="A1029" s="584">
        <v>25400352</v>
      </c>
      <c r="B1029" s="485" t="s">
        <v>1691</v>
      </c>
      <c r="C1029" s="582">
        <v>0</v>
      </c>
      <c r="D1029" s="582">
        <v>0</v>
      </c>
      <c r="E1029" s="582">
        <v>0</v>
      </c>
      <c r="F1029" s="582">
        <v>0</v>
      </c>
      <c r="G1029" s="582">
        <v>0</v>
      </c>
      <c r="H1029" s="582">
        <v>0</v>
      </c>
      <c r="I1029" s="512">
        <v>0</v>
      </c>
      <c r="J1029" s="512">
        <v>0</v>
      </c>
      <c r="K1029" s="488">
        <v>0</v>
      </c>
      <c r="L1029" s="488">
        <v>0</v>
      </c>
      <c r="M1029" s="488">
        <v>0</v>
      </c>
      <c r="N1029" s="488">
        <v>0</v>
      </c>
      <c r="O1029" s="488">
        <v>-34198.32</v>
      </c>
      <c r="P1029" s="574">
        <f t="shared" si="311"/>
        <v>-1424.93</v>
      </c>
      <c r="Q1029" s="523"/>
      <c r="R1029" s="523"/>
      <c r="S1029" s="553" t="s">
        <v>641</v>
      </c>
      <c r="T1029" s="565"/>
      <c r="U1029" s="566"/>
      <c r="V1029" s="566"/>
      <c r="W1029" s="566">
        <f>P1029</f>
        <v>-1424.93</v>
      </c>
      <c r="X1029" s="566"/>
      <c r="Y1029" s="566"/>
      <c r="Z1029" s="583">
        <f>W1029</f>
        <v>-1424.93</v>
      </c>
      <c r="AA1029" s="515"/>
      <c r="AB1029" s="515"/>
    </row>
    <row r="1030" spans="1:28" s="16" customFormat="1" ht="12" customHeight="1">
      <c r="A1030" s="584">
        <v>25400381</v>
      </c>
      <c r="B1030" s="485" t="s">
        <v>1817</v>
      </c>
      <c r="C1030" s="582">
        <v>-224053.69</v>
      </c>
      <c r="D1030" s="582">
        <v>0</v>
      </c>
      <c r="E1030" s="582">
        <v>0</v>
      </c>
      <c r="F1030" s="582">
        <v>0</v>
      </c>
      <c r="G1030" s="582">
        <v>0</v>
      </c>
      <c r="H1030" s="582">
        <v>0</v>
      </c>
      <c r="I1030" s="512">
        <v>0</v>
      </c>
      <c r="J1030" s="512">
        <v>0</v>
      </c>
      <c r="K1030" s="488">
        <v>0</v>
      </c>
      <c r="L1030" s="488">
        <v>-263465.25</v>
      </c>
      <c r="M1030" s="488">
        <v>-577535.24</v>
      </c>
      <c r="N1030" s="488">
        <v>-847706.3</v>
      </c>
      <c r="O1030" s="488">
        <v>-1211073.43</v>
      </c>
      <c r="P1030" s="574">
        <f t="shared" ref="P1030:P1055" si="315">(C1030+O1030+SUM(D1030:N1030)*2)/24</f>
        <v>-200522.52916666667</v>
      </c>
      <c r="Q1030" s="526"/>
      <c r="R1030" s="526"/>
      <c r="S1030" s="563" t="s">
        <v>641</v>
      </c>
      <c r="T1030" s="565"/>
      <c r="U1030" s="566"/>
      <c r="V1030" s="566"/>
      <c r="W1030" s="566">
        <f t="shared" ref="W1030:W1033" si="316">P1030</f>
        <v>-200522.52916666667</v>
      </c>
      <c r="X1030" s="566"/>
      <c r="Y1030" s="566"/>
      <c r="Z1030" s="583">
        <f t="shared" ref="Z1030:Z1033" si="317">W1030</f>
        <v>-200522.52916666667</v>
      </c>
      <c r="AA1030" s="515"/>
      <c r="AB1030" s="515"/>
    </row>
    <row r="1031" spans="1:28" s="16" customFormat="1" ht="12" customHeight="1">
      <c r="A1031" s="584">
        <v>25400391</v>
      </c>
      <c r="B1031" s="485" t="s">
        <v>1816</v>
      </c>
      <c r="C1031" s="582">
        <v>0</v>
      </c>
      <c r="D1031" s="582">
        <v>0</v>
      </c>
      <c r="E1031" s="582">
        <v>0</v>
      </c>
      <c r="F1031" s="582">
        <v>0</v>
      </c>
      <c r="G1031" s="582">
        <v>0</v>
      </c>
      <c r="H1031" s="582">
        <v>0</v>
      </c>
      <c r="I1031" s="512">
        <v>0</v>
      </c>
      <c r="J1031" s="512">
        <v>0</v>
      </c>
      <c r="K1031" s="488">
        <v>0</v>
      </c>
      <c r="L1031" s="488">
        <v>-179653.08</v>
      </c>
      <c r="M1031" s="488">
        <v>-179653.08</v>
      </c>
      <c r="N1031" s="488">
        <v>-813122.55</v>
      </c>
      <c r="O1031" s="488">
        <v>-920232.24</v>
      </c>
      <c r="P1031" s="574">
        <f t="shared" si="315"/>
        <v>-136045.4025</v>
      </c>
      <c r="Q1031" s="526"/>
      <c r="R1031" s="526"/>
      <c r="S1031" s="563" t="s">
        <v>641</v>
      </c>
      <c r="T1031" s="565"/>
      <c r="U1031" s="566"/>
      <c r="V1031" s="566"/>
      <c r="W1031" s="566">
        <f t="shared" si="316"/>
        <v>-136045.4025</v>
      </c>
      <c r="X1031" s="566"/>
      <c r="Y1031" s="566"/>
      <c r="Z1031" s="583">
        <f t="shared" si="317"/>
        <v>-136045.4025</v>
      </c>
      <c r="AA1031" s="515"/>
      <c r="AB1031" s="515"/>
    </row>
    <row r="1032" spans="1:28" s="16" customFormat="1" ht="12" customHeight="1">
      <c r="A1032" s="584">
        <v>25400392</v>
      </c>
      <c r="B1032" s="485" t="s">
        <v>1842</v>
      </c>
      <c r="C1032" s="582">
        <v>-8970000</v>
      </c>
      <c r="D1032" s="582">
        <v>-8970000</v>
      </c>
      <c r="E1032" s="582">
        <v>-8970000</v>
      </c>
      <c r="F1032" s="582">
        <v>-9224636</v>
      </c>
      <c r="G1032" s="582">
        <v>-9224636</v>
      </c>
      <c r="H1032" s="582">
        <v>-9224636</v>
      </c>
      <c r="I1032" s="512">
        <v>-13924636</v>
      </c>
      <c r="J1032" s="512">
        <v>-13924636</v>
      </c>
      <c r="K1032" s="488">
        <v>-8662087.2300000004</v>
      </c>
      <c r="L1032" s="488">
        <v>-5200000</v>
      </c>
      <c r="M1032" s="488">
        <v>-5200000</v>
      </c>
      <c r="N1032" s="488">
        <v>-5200000</v>
      </c>
      <c r="O1032" s="488">
        <v>-3700000</v>
      </c>
      <c r="P1032" s="574">
        <f t="shared" si="315"/>
        <v>-8671688.9358333331</v>
      </c>
      <c r="Q1032" s="526"/>
      <c r="R1032" s="526"/>
      <c r="S1032" s="563" t="s">
        <v>641</v>
      </c>
      <c r="T1032" s="565"/>
      <c r="U1032" s="566"/>
      <c r="V1032" s="566"/>
      <c r="W1032" s="566">
        <f t="shared" si="316"/>
        <v>-8671688.9358333331</v>
      </c>
      <c r="X1032" s="566"/>
      <c r="Y1032" s="566"/>
      <c r="Z1032" s="583">
        <f t="shared" si="317"/>
        <v>-8671688.9358333331</v>
      </c>
      <c r="AA1032" s="515"/>
      <c r="AB1032" s="515"/>
    </row>
    <row r="1033" spans="1:28" s="16" customFormat="1" ht="12" customHeight="1">
      <c r="A1033" s="584">
        <v>25400411</v>
      </c>
      <c r="B1033" s="485" t="s">
        <v>1870</v>
      </c>
      <c r="C1033" s="582">
        <v>0</v>
      </c>
      <c r="D1033" s="582">
        <v>0</v>
      </c>
      <c r="E1033" s="582">
        <v>0</v>
      </c>
      <c r="F1033" s="582">
        <v>0</v>
      </c>
      <c r="G1033" s="582">
        <v>0</v>
      </c>
      <c r="H1033" s="582">
        <v>0</v>
      </c>
      <c r="I1033" s="512">
        <v>0</v>
      </c>
      <c r="J1033" s="512">
        <v>-6340.01</v>
      </c>
      <c r="K1033" s="488">
        <v>0</v>
      </c>
      <c r="L1033" s="488">
        <v>0</v>
      </c>
      <c r="M1033" s="488">
        <v>0</v>
      </c>
      <c r="N1033" s="488">
        <v>0</v>
      </c>
      <c r="O1033" s="488">
        <v>0</v>
      </c>
      <c r="P1033" s="574">
        <f t="shared" si="315"/>
        <v>-528.33416666666665</v>
      </c>
      <c r="Q1033" s="526"/>
      <c r="R1033" s="526"/>
      <c r="S1033" s="563" t="s">
        <v>641</v>
      </c>
      <c r="T1033" s="565"/>
      <c r="U1033" s="566"/>
      <c r="V1033" s="566"/>
      <c r="W1033" s="566">
        <f t="shared" si="316"/>
        <v>-528.33416666666665</v>
      </c>
      <c r="X1033" s="566"/>
      <c r="Y1033" s="566"/>
      <c r="Z1033" s="583">
        <f t="shared" si="317"/>
        <v>-528.33416666666665</v>
      </c>
      <c r="AA1033" s="515"/>
      <c r="AB1033" s="515"/>
    </row>
    <row r="1034" spans="1:28" s="16" customFormat="1" ht="12" customHeight="1">
      <c r="A1034" s="584">
        <v>25400431</v>
      </c>
      <c r="B1034" s="485" t="s">
        <v>1778</v>
      </c>
      <c r="C1034" s="582">
        <v>-778288.46</v>
      </c>
      <c r="D1034" s="582">
        <v>-716355.64</v>
      </c>
      <c r="E1034" s="582">
        <v>-639163.81999999995</v>
      </c>
      <c r="F1034" s="582">
        <v>-554658.26</v>
      </c>
      <c r="G1034" s="582">
        <v>-468574.83</v>
      </c>
      <c r="H1034" s="582">
        <v>-416738.48</v>
      </c>
      <c r="I1034" s="512">
        <v>-367724.14</v>
      </c>
      <c r="J1034" s="512">
        <v>-327362.05</v>
      </c>
      <c r="K1034" s="488">
        <v>-287180.09999999998</v>
      </c>
      <c r="L1034" s="488">
        <v>-248003.31</v>
      </c>
      <c r="M1034" s="488">
        <v>-206261.6</v>
      </c>
      <c r="N1034" s="488">
        <v>-164345.53</v>
      </c>
      <c r="O1034" s="488">
        <v>-125343.41</v>
      </c>
      <c r="P1034" s="574">
        <f t="shared" si="315"/>
        <v>-404015.30791666661</v>
      </c>
      <c r="Q1034" s="507"/>
      <c r="R1034" s="507"/>
      <c r="S1034" s="556" t="s">
        <v>641</v>
      </c>
      <c r="T1034" s="565"/>
      <c r="U1034" s="566"/>
      <c r="V1034" s="566"/>
      <c r="W1034" s="566">
        <f t="shared" ref="W1034:W1035" si="318">P1034</f>
        <v>-404015.30791666661</v>
      </c>
      <c r="X1034" s="566"/>
      <c r="Y1034" s="566"/>
      <c r="Z1034" s="583">
        <f t="shared" ref="Z1034:Z1035" si="319">W1034</f>
        <v>-404015.30791666661</v>
      </c>
      <c r="AA1034" s="515"/>
      <c r="AB1034" s="515"/>
    </row>
    <row r="1035" spans="1:28" s="16" customFormat="1" ht="12" customHeight="1">
      <c r="A1035" s="584">
        <v>25400441</v>
      </c>
      <c r="B1035" s="485" t="s">
        <v>1784</v>
      </c>
      <c r="C1035" s="582">
        <v>-45841.64</v>
      </c>
      <c r="D1035" s="582">
        <v>-11838.07</v>
      </c>
      <c r="E1035" s="582">
        <v>31956.720000000001</v>
      </c>
      <c r="F1035" s="582">
        <v>80710.03</v>
      </c>
      <c r="G1035" s="582">
        <v>57596.93</v>
      </c>
      <c r="H1035" s="582">
        <v>60323.69</v>
      </c>
      <c r="I1035" s="512">
        <v>14362.73</v>
      </c>
      <c r="J1035" s="512">
        <v>8379.86</v>
      </c>
      <c r="K1035" s="488">
        <v>2640.05</v>
      </c>
      <c r="L1035" s="488">
        <v>-2778.04</v>
      </c>
      <c r="M1035" s="488">
        <v>-8227.16</v>
      </c>
      <c r="N1035" s="488">
        <v>-13460.76</v>
      </c>
      <c r="O1035" s="488">
        <v>-18177.34</v>
      </c>
      <c r="P1035" s="574">
        <f t="shared" si="315"/>
        <v>15638.040833333333</v>
      </c>
      <c r="Q1035" s="507"/>
      <c r="R1035" s="507"/>
      <c r="S1035" s="556" t="s">
        <v>641</v>
      </c>
      <c r="T1035" s="565"/>
      <c r="U1035" s="566"/>
      <c r="V1035" s="566"/>
      <c r="W1035" s="566">
        <f t="shared" si="318"/>
        <v>15638.040833333333</v>
      </c>
      <c r="X1035" s="566"/>
      <c r="Y1035" s="566"/>
      <c r="Z1035" s="583">
        <f t="shared" si="319"/>
        <v>15638.040833333333</v>
      </c>
      <c r="AA1035" s="515"/>
      <c r="AB1035" s="515"/>
    </row>
    <row r="1036" spans="1:28" s="16" customFormat="1" ht="12" customHeight="1">
      <c r="A1036" s="584">
        <v>25400471</v>
      </c>
      <c r="B1036" s="485" t="s">
        <v>1873</v>
      </c>
      <c r="C1036" s="582">
        <v>0</v>
      </c>
      <c r="D1036" s="582">
        <v>0</v>
      </c>
      <c r="E1036" s="582">
        <v>0</v>
      </c>
      <c r="F1036" s="582">
        <v>0</v>
      </c>
      <c r="G1036" s="582">
        <v>0</v>
      </c>
      <c r="H1036" s="582">
        <v>0</v>
      </c>
      <c r="I1036" s="512">
        <v>0</v>
      </c>
      <c r="J1036" s="512">
        <v>0</v>
      </c>
      <c r="K1036" s="488">
        <v>0</v>
      </c>
      <c r="L1036" s="488">
        <v>-3151.43</v>
      </c>
      <c r="M1036" s="488">
        <v>-10978.56</v>
      </c>
      <c r="N1036" s="488">
        <v>-18716.34</v>
      </c>
      <c r="O1036" s="488">
        <v>-27032.61</v>
      </c>
      <c r="P1036" s="574">
        <f t="shared" si="315"/>
        <v>-3863.552916666667</v>
      </c>
      <c r="Q1036" s="526"/>
      <c r="R1036" s="526"/>
      <c r="S1036" s="563" t="s">
        <v>641</v>
      </c>
      <c r="T1036" s="565"/>
      <c r="U1036" s="566"/>
      <c r="V1036" s="566"/>
      <c r="W1036" s="566">
        <f t="shared" ref="W1036:W1039" si="320">P1036</f>
        <v>-3863.552916666667</v>
      </c>
      <c r="X1036" s="566"/>
      <c r="Y1036" s="566"/>
      <c r="Z1036" s="583">
        <f t="shared" ref="Z1036:Z1037" si="321">W1036</f>
        <v>-3863.552916666667</v>
      </c>
      <c r="AA1036" s="515"/>
      <c r="AB1036" s="515"/>
    </row>
    <row r="1037" spans="1:28" s="16" customFormat="1" ht="12" customHeight="1">
      <c r="A1037" s="584">
        <v>25400481</v>
      </c>
      <c r="B1037" s="485" t="s">
        <v>1874</v>
      </c>
      <c r="C1037" s="582">
        <v>1074.3900000000001</v>
      </c>
      <c r="D1037" s="582">
        <v>1074.3900000000001</v>
      </c>
      <c r="E1037" s="582">
        <v>1074.3900000000001</v>
      </c>
      <c r="F1037" s="582">
        <v>1074.28</v>
      </c>
      <c r="G1037" s="582">
        <v>1074.28</v>
      </c>
      <c r="H1037" s="582">
        <v>1074.28</v>
      </c>
      <c r="I1037" s="512">
        <v>1074.28</v>
      </c>
      <c r="J1037" s="512">
        <v>1074.28</v>
      </c>
      <c r="K1037" s="488">
        <v>0</v>
      </c>
      <c r="L1037" s="488">
        <v>0</v>
      </c>
      <c r="M1037" s="488">
        <v>0</v>
      </c>
      <c r="N1037" s="488">
        <v>0</v>
      </c>
      <c r="O1037" s="488">
        <v>0</v>
      </c>
      <c r="P1037" s="574">
        <f t="shared" si="315"/>
        <v>671.44791666666663</v>
      </c>
      <c r="Q1037" s="526"/>
      <c r="R1037" s="526"/>
      <c r="S1037" s="563" t="s">
        <v>641</v>
      </c>
      <c r="T1037" s="565"/>
      <c r="U1037" s="566"/>
      <c r="V1037" s="566"/>
      <c r="W1037" s="566">
        <f t="shared" si="320"/>
        <v>671.44791666666663</v>
      </c>
      <c r="X1037" s="566"/>
      <c r="Y1037" s="566"/>
      <c r="Z1037" s="583">
        <f t="shared" si="321"/>
        <v>671.44791666666663</v>
      </c>
      <c r="AA1037" s="515"/>
      <c r="AB1037" s="515"/>
    </row>
    <row r="1038" spans="1:28" s="16" customFormat="1" ht="12" customHeight="1">
      <c r="A1038" s="584">
        <v>25400491</v>
      </c>
      <c r="B1038" s="485" t="s">
        <v>1858</v>
      </c>
      <c r="C1038" s="582">
        <v>-5112851</v>
      </c>
      <c r="D1038" s="582">
        <v>-4974666</v>
      </c>
      <c r="E1038" s="582">
        <v>-4836481</v>
      </c>
      <c r="F1038" s="582">
        <v>-4698296</v>
      </c>
      <c r="G1038" s="582">
        <v>-4560111</v>
      </c>
      <c r="H1038" s="582">
        <v>-4421926</v>
      </c>
      <c r="I1038" s="512">
        <v>-4283741</v>
      </c>
      <c r="J1038" s="512">
        <v>-4145556</v>
      </c>
      <c r="K1038" s="488">
        <v>-4007371</v>
      </c>
      <c r="L1038" s="488">
        <v>-3869186</v>
      </c>
      <c r="M1038" s="488">
        <v>-3731001</v>
      </c>
      <c r="N1038" s="488">
        <v>-3592816</v>
      </c>
      <c r="O1038" s="488">
        <v>-3454631</v>
      </c>
      <c r="P1038" s="574">
        <f t="shared" si="315"/>
        <v>-4283741</v>
      </c>
      <c r="Q1038" s="507" t="s">
        <v>305</v>
      </c>
      <c r="R1038" s="507"/>
      <c r="S1038" s="556" t="s">
        <v>970</v>
      </c>
      <c r="T1038" s="565"/>
      <c r="U1038" s="566"/>
      <c r="V1038" s="566"/>
      <c r="W1038" s="566">
        <f t="shared" si="320"/>
        <v>-4283741</v>
      </c>
      <c r="X1038" s="566">
        <f>W1038</f>
        <v>-4283741</v>
      </c>
      <c r="Y1038" s="566"/>
      <c r="Z1038" s="583"/>
      <c r="AA1038" s="515"/>
      <c r="AB1038" s="515"/>
    </row>
    <row r="1039" spans="1:28" s="16" customFormat="1" ht="12" customHeight="1">
      <c r="A1039" s="584">
        <v>25400501</v>
      </c>
      <c r="B1039" s="485" t="s">
        <v>1865</v>
      </c>
      <c r="C1039" s="582">
        <v>-1480083</v>
      </c>
      <c r="D1039" s="582">
        <v>-1440081</v>
      </c>
      <c r="E1039" s="582">
        <v>-1400079</v>
      </c>
      <c r="F1039" s="582">
        <v>-1360077</v>
      </c>
      <c r="G1039" s="582">
        <v>-1320075</v>
      </c>
      <c r="H1039" s="582">
        <v>-1280073</v>
      </c>
      <c r="I1039" s="512">
        <v>-1240071</v>
      </c>
      <c r="J1039" s="512">
        <v>-1200069</v>
      </c>
      <c r="K1039" s="488">
        <v>-1160067</v>
      </c>
      <c r="L1039" s="488">
        <v>-1120065</v>
      </c>
      <c r="M1039" s="488">
        <v>-1080063</v>
      </c>
      <c r="N1039" s="488">
        <v>-1040061</v>
      </c>
      <c r="O1039" s="488">
        <v>-1000059</v>
      </c>
      <c r="P1039" s="574">
        <f t="shared" si="315"/>
        <v>-1240071</v>
      </c>
      <c r="Q1039" s="507" t="s">
        <v>305</v>
      </c>
      <c r="R1039" s="507"/>
      <c r="S1039" s="556" t="s">
        <v>970</v>
      </c>
      <c r="T1039" s="565"/>
      <c r="U1039" s="566"/>
      <c r="V1039" s="566"/>
      <c r="W1039" s="566">
        <f t="shared" si="320"/>
        <v>-1240071</v>
      </c>
      <c r="X1039" s="566">
        <f>W1039</f>
        <v>-1240071</v>
      </c>
      <c r="Y1039" s="566"/>
      <c r="Z1039" s="583"/>
      <c r="AA1039" s="515"/>
      <c r="AB1039" s="515"/>
    </row>
    <row r="1040" spans="1:28" s="16" customFormat="1" ht="12" customHeight="1">
      <c r="A1040" s="584">
        <v>25400511</v>
      </c>
      <c r="B1040" s="485" t="s">
        <v>1915</v>
      </c>
      <c r="C1040" s="582">
        <v>-228306.85</v>
      </c>
      <c r="D1040" s="582">
        <v>8507.3700000000008</v>
      </c>
      <c r="E1040" s="582">
        <v>5168.34</v>
      </c>
      <c r="F1040" s="582">
        <v>0</v>
      </c>
      <c r="G1040" s="582">
        <v>0</v>
      </c>
      <c r="H1040" s="582">
        <v>0</v>
      </c>
      <c r="I1040" s="512">
        <v>0</v>
      </c>
      <c r="J1040" s="512">
        <v>0</v>
      </c>
      <c r="K1040" s="488">
        <v>0</v>
      </c>
      <c r="L1040" s="488">
        <v>0</v>
      </c>
      <c r="M1040" s="488">
        <v>0</v>
      </c>
      <c r="N1040" s="488">
        <v>0</v>
      </c>
      <c r="O1040" s="488">
        <v>0</v>
      </c>
      <c r="P1040" s="574">
        <f t="shared" si="315"/>
        <v>-8373.1429166666658</v>
      </c>
      <c r="Q1040" s="507"/>
      <c r="R1040" s="507"/>
      <c r="S1040" s="556" t="s">
        <v>641</v>
      </c>
      <c r="T1040" s="565"/>
      <c r="U1040" s="566"/>
      <c r="V1040" s="566"/>
      <c r="W1040" s="566">
        <f>P1040</f>
        <v>-8373.1429166666658</v>
      </c>
      <c r="X1040" s="566"/>
      <c r="Y1040" s="566"/>
      <c r="Z1040" s="583">
        <f>W1040</f>
        <v>-8373.1429166666658</v>
      </c>
      <c r="AA1040" s="515"/>
      <c r="AB1040" s="515"/>
    </row>
    <row r="1041" spans="1:28" s="16" customFormat="1" ht="12" customHeight="1">
      <c r="A1041" s="584" t="s">
        <v>2135</v>
      </c>
      <c r="B1041" s="485" t="s">
        <v>1967</v>
      </c>
      <c r="C1041" s="582">
        <v>-8690000</v>
      </c>
      <c r="D1041" s="582">
        <v>-8690000</v>
      </c>
      <c r="E1041" s="582">
        <v>-8690000</v>
      </c>
      <c r="F1041" s="582">
        <v>-16259199</v>
      </c>
      <c r="G1041" s="582">
        <v>-16259199</v>
      </c>
      <c r="H1041" s="582">
        <v>-16259199</v>
      </c>
      <c r="I1041" s="512">
        <v>-19559199</v>
      </c>
      <c r="J1041" s="512">
        <v>-19559199</v>
      </c>
      <c r="K1041" s="488">
        <v>-8175064.9699999997</v>
      </c>
      <c r="L1041" s="488">
        <v>0</v>
      </c>
      <c r="M1041" s="488">
        <v>0</v>
      </c>
      <c r="N1041" s="488">
        <v>0</v>
      </c>
      <c r="O1041" s="488">
        <v>-9300000</v>
      </c>
      <c r="P1041" s="574">
        <f t="shared" si="315"/>
        <v>-10203838.330833333</v>
      </c>
      <c r="Q1041" s="526"/>
      <c r="R1041" s="526"/>
      <c r="S1041" s="563" t="s">
        <v>641</v>
      </c>
      <c r="T1041" s="565"/>
      <c r="U1041" s="566"/>
      <c r="V1041" s="566"/>
      <c r="W1041" s="566">
        <f>P1041</f>
        <v>-10203838.330833333</v>
      </c>
      <c r="X1041" s="566"/>
      <c r="Y1041" s="566"/>
      <c r="Z1041" s="583">
        <f>W1041</f>
        <v>-10203838.330833333</v>
      </c>
      <c r="AA1041" s="515"/>
      <c r="AB1041" s="515"/>
    </row>
    <row r="1042" spans="1:28" s="16" customFormat="1" ht="12" customHeight="1">
      <c r="A1042" s="584">
        <v>25500002</v>
      </c>
      <c r="B1042" s="485" t="s">
        <v>2055</v>
      </c>
      <c r="C1042" s="582">
        <v>-8165809</v>
      </c>
      <c r="D1042" s="582">
        <v>-8165809</v>
      </c>
      <c r="E1042" s="582">
        <v>-8165809</v>
      </c>
      <c r="F1042" s="582">
        <v>-8165809</v>
      </c>
      <c r="G1042" s="582">
        <v>-8165809</v>
      </c>
      <c r="H1042" s="582">
        <v>-8165809</v>
      </c>
      <c r="I1042" s="512">
        <v>-8165809</v>
      </c>
      <c r="J1042" s="512">
        <v>-8165809</v>
      </c>
      <c r="K1042" s="488">
        <v>-8165809</v>
      </c>
      <c r="L1042" s="488">
        <v>-8165809</v>
      </c>
      <c r="M1042" s="488">
        <v>-8165809</v>
      </c>
      <c r="N1042" s="488">
        <v>-8165809</v>
      </c>
      <c r="O1042" s="488">
        <v>-8165809</v>
      </c>
      <c r="P1042" s="574">
        <f t="shared" si="315"/>
        <v>-8165809</v>
      </c>
      <c r="Q1042" s="507"/>
      <c r="R1042" s="506"/>
      <c r="S1042" s="527">
        <v>10</v>
      </c>
      <c r="T1042" s="565"/>
      <c r="U1042" s="566"/>
      <c r="V1042" s="566">
        <f>P1042</f>
        <v>-8165809</v>
      </c>
      <c r="W1042" s="566"/>
      <c r="X1042" s="566"/>
      <c r="Y1042" s="566"/>
      <c r="Z1042" s="583"/>
      <c r="AA1042" s="515"/>
      <c r="AB1042" s="515"/>
    </row>
    <row r="1043" spans="1:28" s="16" customFormat="1" ht="12" customHeight="1">
      <c r="A1043" s="584">
        <v>25500022</v>
      </c>
      <c r="B1043" s="485" t="s">
        <v>2055</v>
      </c>
      <c r="C1043" s="582">
        <v>8165809</v>
      </c>
      <c r="D1043" s="582">
        <v>8165809</v>
      </c>
      <c r="E1043" s="582">
        <v>8165809</v>
      </c>
      <c r="F1043" s="582">
        <v>8165809</v>
      </c>
      <c r="G1043" s="582">
        <v>8165809</v>
      </c>
      <c r="H1043" s="582">
        <v>8165809</v>
      </c>
      <c r="I1043" s="512">
        <v>8165809</v>
      </c>
      <c r="J1043" s="512">
        <v>8165809</v>
      </c>
      <c r="K1043" s="488">
        <v>8165809</v>
      </c>
      <c r="L1043" s="488">
        <v>8165809</v>
      </c>
      <c r="M1043" s="488">
        <v>8165809</v>
      </c>
      <c r="N1043" s="488">
        <v>8165809</v>
      </c>
      <c r="O1043" s="488">
        <v>8165809</v>
      </c>
      <c r="P1043" s="574">
        <f t="shared" si="315"/>
        <v>8165809</v>
      </c>
      <c r="Q1043" s="490"/>
      <c r="R1043" s="506"/>
      <c r="S1043" s="527">
        <v>10</v>
      </c>
      <c r="T1043" s="565"/>
      <c r="U1043" s="566"/>
      <c r="V1043" s="566">
        <f>P1043</f>
        <v>8165809</v>
      </c>
      <c r="W1043" s="566"/>
      <c r="X1043" s="566"/>
      <c r="Y1043" s="566"/>
      <c r="Z1043" s="583"/>
      <c r="AA1043" s="515"/>
      <c r="AB1043" s="515"/>
    </row>
    <row r="1044" spans="1:28" s="16" customFormat="1" ht="12" customHeight="1">
      <c r="A1044" s="584">
        <v>25600072</v>
      </c>
      <c r="B1044" s="513" t="s">
        <v>422</v>
      </c>
      <c r="C1044" s="582">
        <v>-65777.98</v>
      </c>
      <c r="D1044" s="582">
        <v>-65777.98</v>
      </c>
      <c r="E1044" s="582">
        <v>-65777.98</v>
      </c>
      <c r="F1044" s="582">
        <v>-82626.36</v>
      </c>
      <c r="G1044" s="582">
        <v>-82626.36</v>
      </c>
      <c r="H1044" s="582">
        <v>-82626.36</v>
      </c>
      <c r="I1044" s="512">
        <v>-82626.36</v>
      </c>
      <c r="J1044" s="512">
        <v>-82626.36</v>
      </c>
      <c r="K1044" s="488">
        <v>-82626.36</v>
      </c>
      <c r="L1044" s="488">
        <v>-82626.36</v>
      </c>
      <c r="M1044" s="488">
        <v>-82626.36</v>
      </c>
      <c r="N1044" s="488">
        <v>-92024.8</v>
      </c>
      <c r="O1044" s="488">
        <v>-92024.8</v>
      </c>
      <c r="P1044" s="574">
        <f t="shared" si="315"/>
        <v>-80291.085833333331</v>
      </c>
      <c r="Q1044" s="490"/>
      <c r="R1044" s="489"/>
      <c r="S1044" s="511"/>
      <c r="T1044" s="565"/>
      <c r="U1044" s="566">
        <f>P1044</f>
        <v>-80291.085833333331</v>
      </c>
      <c r="V1044" s="566"/>
      <c r="W1044" s="566"/>
      <c r="X1044" s="566"/>
      <c r="Y1044" s="566"/>
      <c r="Z1044" s="583"/>
      <c r="AA1044" s="515"/>
      <c r="AB1044" s="515"/>
    </row>
    <row r="1045" spans="1:28" s="16" customFormat="1" ht="12" customHeight="1">
      <c r="A1045" s="584">
        <v>25600081</v>
      </c>
      <c r="B1045" s="513" t="s">
        <v>1103</v>
      </c>
      <c r="C1045" s="582">
        <v>-3732477.57</v>
      </c>
      <c r="D1045" s="582">
        <v>-3732477.57</v>
      </c>
      <c r="E1045" s="582">
        <v>-3819515.57</v>
      </c>
      <c r="F1045" s="582">
        <v>-3854368.67</v>
      </c>
      <c r="G1045" s="582">
        <v>-3910072.96</v>
      </c>
      <c r="H1045" s="582">
        <v>-3912701.47</v>
      </c>
      <c r="I1045" s="512">
        <v>-3912701.47</v>
      </c>
      <c r="J1045" s="512">
        <v>-3977508.1</v>
      </c>
      <c r="K1045" s="488">
        <v>-3997046.22</v>
      </c>
      <c r="L1045" s="488">
        <v>-3997046.22</v>
      </c>
      <c r="M1045" s="488">
        <v>-3997046.22</v>
      </c>
      <c r="N1045" s="488">
        <v>-4002173.96</v>
      </c>
      <c r="O1045" s="488">
        <v>-4002173.96</v>
      </c>
      <c r="P1045" s="574">
        <f t="shared" si="315"/>
        <v>-3914998.6829166668</v>
      </c>
      <c r="Q1045" s="490"/>
      <c r="R1045" s="489"/>
      <c r="S1045" s="511"/>
      <c r="T1045" s="565"/>
      <c r="U1045" s="566">
        <f>P1045</f>
        <v>-3914998.6829166668</v>
      </c>
      <c r="V1045" s="566"/>
      <c r="W1045" s="566"/>
      <c r="X1045" s="566"/>
      <c r="Y1045" s="566"/>
      <c r="Z1045" s="583"/>
      <c r="AA1045" s="515"/>
      <c r="AB1045" s="515"/>
    </row>
    <row r="1046" spans="1:28" s="16" customFormat="1" ht="12" customHeight="1">
      <c r="A1046" s="584">
        <v>25600102</v>
      </c>
      <c r="B1046" s="513" t="s">
        <v>1428</v>
      </c>
      <c r="C1046" s="582">
        <v>30819.51</v>
      </c>
      <c r="D1046" s="582">
        <v>35973.599999999999</v>
      </c>
      <c r="E1046" s="582">
        <v>41127.69</v>
      </c>
      <c r="F1046" s="582">
        <v>46281.78</v>
      </c>
      <c r="G1046" s="582">
        <v>51435.87</v>
      </c>
      <c r="H1046" s="582">
        <v>56589.96</v>
      </c>
      <c r="I1046" s="512">
        <v>61744.05</v>
      </c>
      <c r="J1046" s="512">
        <v>66898.14</v>
      </c>
      <c r="K1046" s="488">
        <v>72052.23</v>
      </c>
      <c r="L1046" s="488">
        <v>77206.320000000007</v>
      </c>
      <c r="M1046" s="488">
        <v>82360.41</v>
      </c>
      <c r="N1046" s="488">
        <v>87514.5</v>
      </c>
      <c r="O1046" s="488">
        <v>92668.59</v>
      </c>
      <c r="P1046" s="574">
        <f t="shared" si="315"/>
        <v>61744.05000000001</v>
      </c>
      <c r="Q1046" s="490"/>
      <c r="R1046" s="489"/>
      <c r="S1046" s="511"/>
      <c r="T1046" s="565"/>
      <c r="U1046" s="566">
        <f>P1046</f>
        <v>61744.05000000001</v>
      </c>
      <c r="V1046" s="566"/>
      <c r="W1046" s="566"/>
      <c r="X1046" s="566"/>
      <c r="Y1046" s="566"/>
      <c r="Z1046" s="583"/>
      <c r="AA1046" s="515"/>
      <c r="AB1046" s="515"/>
    </row>
    <row r="1047" spans="1:28" s="16" customFormat="1" ht="12" customHeight="1">
      <c r="A1047" s="584">
        <v>25600111</v>
      </c>
      <c r="B1047" s="513" t="s">
        <v>1429</v>
      </c>
      <c r="C1047" s="582">
        <v>311739.83</v>
      </c>
      <c r="D1047" s="582">
        <v>364490.47</v>
      </c>
      <c r="E1047" s="582">
        <v>417241.11</v>
      </c>
      <c r="F1047" s="582">
        <v>469991.75</v>
      </c>
      <c r="G1047" s="582">
        <v>522742.39</v>
      </c>
      <c r="H1047" s="582">
        <v>575493.03</v>
      </c>
      <c r="I1047" s="512">
        <v>628243.67000000004</v>
      </c>
      <c r="J1047" s="512">
        <v>680994.31</v>
      </c>
      <c r="K1047" s="488">
        <v>733744.95</v>
      </c>
      <c r="L1047" s="488">
        <v>786495.59</v>
      </c>
      <c r="M1047" s="488">
        <v>839246.23</v>
      </c>
      <c r="N1047" s="488">
        <v>891996.87</v>
      </c>
      <c r="O1047" s="488">
        <v>944747.51</v>
      </c>
      <c r="P1047" s="574">
        <f t="shared" si="315"/>
        <v>628243.67000000004</v>
      </c>
      <c r="Q1047" s="490"/>
      <c r="R1047" s="489"/>
      <c r="S1047" s="511"/>
      <c r="T1047" s="565"/>
      <c r="U1047" s="566">
        <f>P1047</f>
        <v>628243.67000000004</v>
      </c>
      <c r="V1047" s="566"/>
      <c r="W1047" s="566"/>
      <c r="X1047" s="566"/>
      <c r="Y1047" s="566"/>
      <c r="Z1047" s="583"/>
      <c r="AA1047" s="515"/>
      <c r="AB1047" s="515"/>
    </row>
    <row r="1048" spans="1:28" s="16" customFormat="1" ht="12" customHeight="1">
      <c r="A1048" s="584">
        <v>25700043</v>
      </c>
      <c r="B1048" s="485" t="s">
        <v>2305</v>
      </c>
      <c r="C1048" s="582"/>
      <c r="D1048" s="582"/>
      <c r="E1048" s="582"/>
      <c r="F1048" s="582"/>
      <c r="G1048" s="582"/>
      <c r="H1048" s="582"/>
      <c r="I1048" s="512"/>
      <c r="J1048" s="512"/>
      <c r="K1048" s="488"/>
      <c r="L1048" s="488">
        <v>5021.6000000000004</v>
      </c>
      <c r="M1048" s="488">
        <v>5021.6000000000004</v>
      </c>
      <c r="N1048" s="488">
        <v>5021.6000000000004</v>
      </c>
      <c r="O1048" s="488">
        <v>142319.78</v>
      </c>
      <c r="P1048" s="574">
        <f t="shared" si="315"/>
        <v>7185.3908333333338</v>
      </c>
      <c r="Q1048" s="490"/>
      <c r="R1048" s="489"/>
      <c r="S1048" s="496" t="s">
        <v>215</v>
      </c>
      <c r="T1048" s="565"/>
      <c r="U1048" s="566"/>
      <c r="V1048" s="566">
        <f>P1048</f>
        <v>7185.3908333333338</v>
      </c>
      <c r="W1048" s="566"/>
      <c r="X1048" s="566"/>
      <c r="Y1048" s="566"/>
      <c r="Z1048" s="583"/>
      <c r="AA1048" s="515"/>
      <c r="AB1048" s="515"/>
    </row>
    <row r="1049" spans="1:28" s="16" customFormat="1" ht="12" customHeight="1">
      <c r="A1049" s="584">
        <v>28200002</v>
      </c>
      <c r="B1049" s="485" t="s">
        <v>931</v>
      </c>
      <c r="C1049" s="582">
        <v>-472094768.52999997</v>
      </c>
      <c r="D1049" s="582">
        <v>-472543363.97000003</v>
      </c>
      <c r="E1049" s="582">
        <v>-471732169.36000001</v>
      </c>
      <c r="F1049" s="582">
        <v>-501487589.61000001</v>
      </c>
      <c r="G1049" s="582">
        <v>-504268983.58999997</v>
      </c>
      <c r="H1049" s="582">
        <v>-507291603.14999998</v>
      </c>
      <c r="I1049" s="512">
        <v>-509820063.49000001</v>
      </c>
      <c r="J1049" s="512">
        <v>-512597554.75</v>
      </c>
      <c r="K1049" s="488">
        <v>-515379007.12</v>
      </c>
      <c r="L1049" s="488">
        <v>-518157290.66000003</v>
      </c>
      <c r="M1049" s="488">
        <v>-520935574.18000001</v>
      </c>
      <c r="N1049" s="488">
        <v>-523756749.56</v>
      </c>
      <c r="O1049" s="488">
        <v>-526596618.98000002</v>
      </c>
      <c r="P1049" s="574">
        <f t="shared" si="315"/>
        <v>-504776303.59958339</v>
      </c>
      <c r="Q1049" s="490"/>
      <c r="R1049" s="489">
        <v>10</v>
      </c>
      <c r="S1049" s="496" t="s">
        <v>700</v>
      </c>
      <c r="T1049" s="565"/>
      <c r="U1049" s="566"/>
      <c r="V1049" s="566"/>
      <c r="W1049" s="566">
        <f>P1049</f>
        <v>-504776303.59958339</v>
      </c>
      <c r="X1049" s="566"/>
      <c r="Y1049" s="566">
        <f>W1049</f>
        <v>-504776303.59958339</v>
      </c>
      <c r="Z1049" s="583"/>
      <c r="AA1049" s="515"/>
      <c r="AB1049" s="515"/>
    </row>
    <row r="1050" spans="1:28" s="16" customFormat="1" ht="12" customHeight="1">
      <c r="A1050" s="584">
        <v>28200013</v>
      </c>
      <c r="B1050" s="628" t="s">
        <v>188</v>
      </c>
      <c r="C1050" s="582">
        <v>-39105466.789999999</v>
      </c>
      <c r="D1050" s="582">
        <v>-38815571.109999999</v>
      </c>
      <c r="E1050" s="582">
        <v>-38877400.850000001</v>
      </c>
      <c r="F1050" s="582">
        <v>-43557015.049999997</v>
      </c>
      <c r="G1050" s="582">
        <v>-43723692.049999997</v>
      </c>
      <c r="H1050" s="582">
        <v>-44309354.369999997</v>
      </c>
      <c r="I1050" s="512">
        <v>-44691366.869999997</v>
      </c>
      <c r="J1050" s="512">
        <v>-45069484.149999999</v>
      </c>
      <c r="K1050" s="488">
        <v>-45456305.289999999</v>
      </c>
      <c r="L1050" s="488">
        <v>-45836163.340000004</v>
      </c>
      <c r="M1050" s="488">
        <v>-46216021.380000003</v>
      </c>
      <c r="N1050" s="488">
        <v>-46357271.329999998</v>
      </c>
      <c r="O1050" s="488">
        <v>-46640043.740000002</v>
      </c>
      <c r="P1050" s="574">
        <f t="shared" si="315"/>
        <v>-43815200.087916665</v>
      </c>
      <c r="Q1050" s="490" t="s">
        <v>379</v>
      </c>
      <c r="R1050" s="489" t="s">
        <v>131</v>
      </c>
      <c r="S1050" s="511" t="s">
        <v>1017</v>
      </c>
      <c r="T1050" s="565"/>
      <c r="U1050" s="566"/>
      <c r="V1050" s="566"/>
      <c r="W1050" s="566">
        <f>P1050</f>
        <v>-43815200.087916665</v>
      </c>
      <c r="X1050" s="566">
        <f>W1050*B1102</f>
        <v>-29435051.419062413</v>
      </c>
      <c r="Y1050" s="566">
        <f>W1050*B1103</f>
        <v>-14380148.66885425</v>
      </c>
      <c r="Z1050" s="583"/>
      <c r="AA1050" s="515"/>
      <c r="AB1050" s="515"/>
    </row>
    <row r="1051" spans="1:28" s="16" customFormat="1" ht="12" customHeight="1">
      <c r="A1051" s="584">
        <v>28200121</v>
      </c>
      <c r="B1051" s="485" t="s">
        <v>179</v>
      </c>
      <c r="C1051" s="582">
        <v>-1237288917.8099999</v>
      </c>
      <c r="D1051" s="582">
        <v>-1239589858.1300001</v>
      </c>
      <c r="E1051" s="582">
        <v>-1242322489.9000001</v>
      </c>
      <c r="F1051" s="582">
        <v>-1252477095.8399999</v>
      </c>
      <c r="G1051" s="582">
        <v>-1255454760.53</v>
      </c>
      <c r="H1051" s="582">
        <v>-1262436741.3900001</v>
      </c>
      <c r="I1051" s="512">
        <v>-1266929811.77</v>
      </c>
      <c r="J1051" s="512">
        <v>-1271747383.75</v>
      </c>
      <c r="K1051" s="488">
        <v>-1276564955.73</v>
      </c>
      <c r="L1051" s="488">
        <v>-1281382527.71</v>
      </c>
      <c r="M1051" s="488">
        <v>-1286200099.6800001</v>
      </c>
      <c r="N1051" s="488">
        <v>-1291129552.5</v>
      </c>
      <c r="O1051" s="488">
        <v>-1302489454.8599999</v>
      </c>
      <c r="P1051" s="574">
        <f t="shared" si="315"/>
        <v>-1266343705.2720833</v>
      </c>
      <c r="Q1051" s="490">
        <v>33</v>
      </c>
      <c r="R1051" s="489"/>
      <c r="S1051" s="511">
        <v>22</v>
      </c>
      <c r="T1051" s="565"/>
      <c r="U1051" s="566"/>
      <c r="V1051" s="566"/>
      <c r="W1051" s="566">
        <f>P1051</f>
        <v>-1266343705.2720833</v>
      </c>
      <c r="X1051" s="566">
        <f>W1051</f>
        <v>-1266343705.2720833</v>
      </c>
      <c r="Y1051" s="566"/>
      <c r="Z1051" s="583"/>
      <c r="AA1051" s="515"/>
      <c r="AB1051" s="515"/>
    </row>
    <row r="1052" spans="1:28" s="16" customFormat="1" ht="12" customHeight="1">
      <c r="A1052" s="584">
        <v>28300031</v>
      </c>
      <c r="B1052" s="485" t="s">
        <v>754</v>
      </c>
      <c r="C1052" s="582">
        <v>-4719137</v>
      </c>
      <c r="D1052" s="582">
        <v>-4872528.22</v>
      </c>
      <c r="E1052" s="582">
        <v>-6146076.2000000002</v>
      </c>
      <c r="F1052" s="582">
        <v>-6667841.0199999996</v>
      </c>
      <c r="G1052" s="582">
        <v>-8218807.8600000003</v>
      </c>
      <c r="H1052" s="582">
        <v>-14226754.02</v>
      </c>
      <c r="I1052" s="512">
        <v>-11599257.439999999</v>
      </c>
      <c r="J1052" s="512">
        <v>-8565516.4399999995</v>
      </c>
      <c r="K1052" s="488">
        <v>-7816525.6900000004</v>
      </c>
      <c r="L1052" s="488">
        <v>-8918025.7400000002</v>
      </c>
      <c r="M1052" s="488">
        <v>-6655604.1299999999</v>
      </c>
      <c r="N1052" s="488">
        <v>-4881851.87</v>
      </c>
      <c r="O1052" s="488">
        <v>-3238960.93</v>
      </c>
      <c r="P1052" s="574">
        <f t="shared" si="315"/>
        <v>-7712319.7995833317</v>
      </c>
      <c r="Q1052" s="490"/>
      <c r="R1052" s="490"/>
      <c r="S1052" s="511" t="s">
        <v>1016</v>
      </c>
      <c r="T1052" s="565"/>
      <c r="U1052" s="566"/>
      <c r="V1052" s="566"/>
      <c r="W1052" s="566">
        <f>P1052</f>
        <v>-7712319.7995833317</v>
      </c>
      <c r="X1052" s="566"/>
      <c r="Y1052" s="566"/>
      <c r="Z1052" s="583">
        <f>W1052</f>
        <v>-7712319.7995833317</v>
      </c>
      <c r="AA1052" s="515"/>
      <c r="AB1052" s="515"/>
    </row>
    <row r="1053" spans="1:28" s="16" customFormat="1" ht="12" customHeight="1">
      <c r="A1053" s="584">
        <v>28300033</v>
      </c>
      <c r="B1053" s="485" t="s">
        <v>121</v>
      </c>
      <c r="C1053" s="582">
        <v>-67749545.829999998</v>
      </c>
      <c r="D1053" s="582">
        <v>-67295458.969999999</v>
      </c>
      <c r="E1053" s="582">
        <v>-66841372.109999999</v>
      </c>
      <c r="F1053" s="582">
        <v>-67962285.239999995</v>
      </c>
      <c r="G1053" s="582">
        <v>-67689319.079999998</v>
      </c>
      <c r="H1053" s="582">
        <v>-67416352.909999996</v>
      </c>
      <c r="I1053" s="512">
        <v>-68718386.730000004</v>
      </c>
      <c r="J1053" s="512">
        <v>-68445420.569999993</v>
      </c>
      <c r="K1053" s="488">
        <v>-68172454.400000006</v>
      </c>
      <c r="L1053" s="488">
        <v>-69474488.239999995</v>
      </c>
      <c r="M1053" s="488">
        <v>-70951522.069999993</v>
      </c>
      <c r="N1053" s="488">
        <v>-72428555.900000006</v>
      </c>
      <c r="O1053" s="488">
        <v>-73779078.760000005</v>
      </c>
      <c r="P1053" s="574">
        <f t="shared" si="315"/>
        <v>-68846660.709583327</v>
      </c>
      <c r="Q1053" s="490"/>
      <c r="R1053" s="490"/>
      <c r="S1053" s="511" t="s">
        <v>1016</v>
      </c>
      <c r="T1053" s="565"/>
      <c r="U1053" s="566"/>
      <c r="V1053" s="566"/>
      <c r="W1053" s="566">
        <f t="shared" ref="W1053:W1054" si="322">P1053</f>
        <v>-68846660.709583327</v>
      </c>
      <c r="X1053" s="566"/>
      <c r="Y1053" s="566"/>
      <c r="Z1053" s="583">
        <f t="shared" ref="Z1053:Z1054" si="323">W1053</f>
        <v>-68846660.709583327</v>
      </c>
      <c r="AA1053" s="515"/>
      <c r="AB1053" s="515"/>
    </row>
    <row r="1054" spans="1:28" s="16" customFormat="1" ht="12" customHeight="1">
      <c r="A1054" s="584">
        <v>28300041</v>
      </c>
      <c r="B1054" s="485" t="s">
        <v>469</v>
      </c>
      <c r="C1054" s="582">
        <v>-851459.59</v>
      </c>
      <c r="D1054" s="582">
        <v>-821913.41</v>
      </c>
      <c r="E1054" s="582">
        <v>-1303288.3</v>
      </c>
      <c r="F1054" s="582">
        <v>-1537211.69</v>
      </c>
      <c r="G1054" s="582">
        <v>-1894081.83</v>
      </c>
      <c r="H1054" s="582">
        <v>-3222802.83</v>
      </c>
      <c r="I1054" s="512">
        <v>-2445705.41</v>
      </c>
      <c r="J1054" s="512">
        <v>-1738436.02</v>
      </c>
      <c r="K1054" s="488">
        <v>-1874777.39</v>
      </c>
      <c r="L1054" s="488">
        <v>-2161953.23</v>
      </c>
      <c r="M1054" s="488">
        <v>-2403462.85</v>
      </c>
      <c r="N1054" s="488">
        <v>-1705851.52</v>
      </c>
      <c r="O1054" s="488">
        <v>-1474908.96</v>
      </c>
      <c r="P1054" s="574">
        <f t="shared" si="315"/>
        <v>-1856055.7295833332</v>
      </c>
      <c r="Q1054" s="490"/>
      <c r="R1054" s="490"/>
      <c r="S1054" s="511" t="s">
        <v>1016</v>
      </c>
      <c r="T1054" s="565"/>
      <c r="U1054" s="566"/>
      <c r="V1054" s="566"/>
      <c r="W1054" s="566">
        <f t="shared" si="322"/>
        <v>-1856055.7295833332</v>
      </c>
      <c r="X1054" s="566"/>
      <c r="Y1054" s="566"/>
      <c r="Z1054" s="583">
        <f t="shared" si="323"/>
        <v>-1856055.7295833332</v>
      </c>
      <c r="AA1054" s="515"/>
      <c r="AB1054" s="515"/>
    </row>
    <row r="1055" spans="1:28" s="16" customFormat="1" ht="12" customHeight="1">
      <c r="A1055" s="584">
        <v>28300043</v>
      </c>
      <c r="B1055" s="485" t="s">
        <v>122</v>
      </c>
      <c r="C1055" s="582">
        <v>-15963739.880000001</v>
      </c>
      <c r="D1055" s="582">
        <v>-15882360.560000001</v>
      </c>
      <c r="E1055" s="582">
        <v>-15800981.23</v>
      </c>
      <c r="F1055" s="582">
        <v>-15719601.91</v>
      </c>
      <c r="G1055" s="582">
        <v>-15638222.58</v>
      </c>
      <c r="H1055" s="582">
        <v>-15556843.26</v>
      </c>
      <c r="I1055" s="512">
        <v>-15475463.93</v>
      </c>
      <c r="J1055" s="512">
        <v>-15394084.609999999</v>
      </c>
      <c r="K1055" s="488">
        <v>-15312705.279999999</v>
      </c>
      <c r="L1055" s="488">
        <v>-15231325.949999999</v>
      </c>
      <c r="M1055" s="488">
        <v>-15149946.630000001</v>
      </c>
      <c r="N1055" s="488">
        <v>-15068567.300000001</v>
      </c>
      <c r="O1055" s="488">
        <v>-14987187.98</v>
      </c>
      <c r="P1055" s="574">
        <f t="shared" si="315"/>
        <v>-15475463.930833334</v>
      </c>
      <c r="Q1055" s="490"/>
      <c r="R1055" s="490"/>
      <c r="S1055" s="511" t="s">
        <v>1048</v>
      </c>
      <c r="T1055" s="565"/>
      <c r="U1055" s="566"/>
      <c r="V1055" s="566">
        <f>P1055</f>
        <v>-15475463.930833334</v>
      </c>
      <c r="W1055" s="566"/>
      <c r="X1055" s="566"/>
      <c r="Y1055" s="566"/>
      <c r="Z1055" s="583"/>
      <c r="AA1055" s="515"/>
      <c r="AB1055" s="515"/>
    </row>
    <row r="1056" spans="1:28" s="16" customFormat="1" ht="12" customHeight="1">
      <c r="A1056" s="584">
        <v>28300081</v>
      </c>
      <c r="B1056" s="485" t="s">
        <v>1445</v>
      </c>
      <c r="C1056" s="582">
        <v>-5220634.6500000004</v>
      </c>
      <c r="D1056" s="582">
        <v>-5200584.9000000004</v>
      </c>
      <c r="E1056" s="582">
        <v>-5180535.1500000004</v>
      </c>
      <c r="F1056" s="582">
        <v>-5160485.4000000004</v>
      </c>
      <c r="G1056" s="582">
        <v>-5140435.6500000004</v>
      </c>
      <c r="H1056" s="582">
        <v>-5120385.9000000004</v>
      </c>
      <c r="I1056" s="512">
        <v>-5100336.1500000004</v>
      </c>
      <c r="J1056" s="512">
        <v>-5080286.4000000004</v>
      </c>
      <c r="K1056" s="488">
        <v>-5060236.6500000004</v>
      </c>
      <c r="L1056" s="488">
        <v>-5040186.9000000004</v>
      </c>
      <c r="M1056" s="488">
        <v>-5020137.1500000004</v>
      </c>
      <c r="N1056" s="488">
        <v>-5000087.4000000004</v>
      </c>
      <c r="O1056" s="488">
        <v>-4980037.6500000004</v>
      </c>
      <c r="P1056" s="574">
        <f t="shared" ref="P1056:P1074" si="324">(C1056+O1056+SUM(D1056:N1056)*2)/24</f>
        <v>-5100336.1499999994</v>
      </c>
      <c r="Q1056" s="490" t="s">
        <v>1517</v>
      </c>
      <c r="R1056" s="489"/>
      <c r="S1056" s="496" t="s">
        <v>305</v>
      </c>
      <c r="T1056" s="565"/>
      <c r="U1056" s="566"/>
      <c r="V1056" s="566"/>
      <c r="W1056" s="566">
        <f>P1056</f>
        <v>-5100336.1499999994</v>
      </c>
      <c r="X1056" s="566">
        <f>W1056</f>
        <v>-5100336.1499999994</v>
      </c>
      <c r="Y1056" s="566"/>
      <c r="Z1056" s="583"/>
      <c r="AA1056" s="515"/>
      <c r="AB1056" s="515"/>
    </row>
    <row r="1057" spans="1:28" s="16" customFormat="1" ht="12" customHeight="1">
      <c r="A1057" s="584">
        <v>28300091</v>
      </c>
      <c r="B1057" s="485" t="s">
        <v>1658</v>
      </c>
      <c r="C1057" s="582">
        <v>-2853448.4</v>
      </c>
      <c r="D1057" s="582">
        <v>-2776328</v>
      </c>
      <c r="E1057" s="582">
        <v>-2699207.6</v>
      </c>
      <c r="F1057" s="582">
        <v>-2622087.2000000002</v>
      </c>
      <c r="G1057" s="582">
        <v>-2544966.7999999998</v>
      </c>
      <c r="H1057" s="582">
        <v>-2467846.4</v>
      </c>
      <c r="I1057" s="512">
        <v>-2390726</v>
      </c>
      <c r="J1057" s="512">
        <v>-2313605.6</v>
      </c>
      <c r="K1057" s="488">
        <v>-2236485.2000000002</v>
      </c>
      <c r="L1057" s="488">
        <v>-2159364.7999999998</v>
      </c>
      <c r="M1057" s="488">
        <v>-2082244.4</v>
      </c>
      <c r="N1057" s="488">
        <v>-2005124</v>
      </c>
      <c r="O1057" s="488">
        <v>-1928003.6</v>
      </c>
      <c r="P1057" s="574">
        <f t="shared" si="324"/>
        <v>-2390726</v>
      </c>
      <c r="Q1057" s="490" t="s">
        <v>633</v>
      </c>
      <c r="R1057" s="489"/>
      <c r="S1057" s="496" t="s">
        <v>305</v>
      </c>
      <c r="T1057" s="565"/>
      <c r="U1057" s="566"/>
      <c r="V1057" s="566"/>
      <c r="W1057" s="566">
        <f>P1057</f>
        <v>-2390726</v>
      </c>
      <c r="X1057" s="566">
        <f>W1057</f>
        <v>-2390726</v>
      </c>
      <c r="Y1057" s="566"/>
      <c r="Z1057" s="583"/>
      <c r="AA1057" s="515"/>
      <c r="AB1057" s="515"/>
    </row>
    <row r="1058" spans="1:28" s="16" customFormat="1" ht="12" customHeight="1">
      <c r="A1058" s="584">
        <v>28300152</v>
      </c>
      <c r="B1058" s="485" t="s">
        <v>505</v>
      </c>
      <c r="C1058" s="582">
        <v>-1850826.4</v>
      </c>
      <c r="D1058" s="582">
        <v>-2141721</v>
      </c>
      <c r="E1058" s="582">
        <v>-2164809.41</v>
      </c>
      <c r="F1058" s="582">
        <v>-1878569.28</v>
      </c>
      <c r="G1058" s="582">
        <v>-2253178.5099999998</v>
      </c>
      <c r="H1058" s="582">
        <v>-3185169.07</v>
      </c>
      <c r="I1058" s="512">
        <v>-2251742.5099999998</v>
      </c>
      <c r="J1058" s="512">
        <v>-1895947.77</v>
      </c>
      <c r="K1058" s="488">
        <v>-2194114.73</v>
      </c>
      <c r="L1058" s="488">
        <v>-3771366.89</v>
      </c>
      <c r="M1058" s="488">
        <v>-3296308.66</v>
      </c>
      <c r="N1058" s="488">
        <v>-2607812.5</v>
      </c>
      <c r="O1058" s="488">
        <v>-2013712.24</v>
      </c>
      <c r="P1058" s="574">
        <f t="shared" si="324"/>
        <v>-2464417.4708333332</v>
      </c>
      <c r="Q1058" s="490"/>
      <c r="R1058" s="490"/>
      <c r="S1058" s="511" t="s">
        <v>1016</v>
      </c>
      <c r="T1058" s="565"/>
      <c r="U1058" s="566"/>
      <c r="V1058" s="566"/>
      <c r="W1058" s="566">
        <f>P1058</f>
        <v>-2464417.4708333332</v>
      </c>
      <c r="X1058" s="566"/>
      <c r="Y1058" s="566"/>
      <c r="Z1058" s="583">
        <f>W1058</f>
        <v>-2464417.4708333332</v>
      </c>
      <c r="AA1058" s="515"/>
      <c r="AB1058" s="515"/>
    </row>
    <row r="1059" spans="1:28" s="16" customFormat="1" ht="12" customHeight="1">
      <c r="A1059" s="584">
        <v>28300162</v>
      </c>
      <c r="B1059" s="485" t="s">
        <v>395</v>
      </c>
      <c r="C1059" s="582">
        <v>-306806.74</v>
      </c>
      <c r="D1059" s="582">
        <v>-281163.90999999997</v>
      </c>
      <c r="E1059" s="582">
        <v>-273081.33</v>
      </c>
      <c r="F1059" s="582">
        <v>-291704.28999999998</v>
      </c>
      <c r="G1059" s="582">
        <v>-283258.71000000002</v>
      </c>
      <c r="H1059" s="582">
        <v>-253376.73</v>
      </c>
      <c r="I1059" s="512">
        <v>-337176.67</v>
      </c>
      <c r="J1059" s="512">
        <v>-556729.37</v>
      </c>
      <c r="K1059" s="488">
        <v>-632500.79</v>
      </c>
      <c r="L1059" s="488">
        <v>-911860.03</v>
      </c>
      <c r="M1059" s="488">
        <v>-899005.97</v>
      </c>
      <c r="N1059" s="488">
        <v>-609461.64</v>
      </c>
      <c r="O1059" s="488">
        <v>-418127.74</v>
      </c>
      <c r="P1059" s="574">
        <f t="shared" si="324"/>
        <v>-474315.55666666664</v>
      </c>
      <c r="Q1059" s="490"/>
      <c r="R1059" s="489"/>
      <c r="S1059" s="511" t="s">
        <v>1016</v>
      </c>
      <c r="T1059" s="565"/>
      <c r="U1059" s="566"/>
      <c r="V1059" s="566"/>
      <c r="W1059" s="566">
        <f>P1059</f>
        <v>-474315.55666666664</v>
      </c>
      <c r="X1059" s="566"/>
      <c r="Y1059" s="566"/>
      <c r="Z1059" s="583">
        <f>W1059</f>
        <v>-474315.55666666664</v>
      </c>
      <c r="AA1059" s="515"/>
      <c r="AB1059" s="515"/>
    </row>
    <row r="1060" spans="1:28" s="16" customFormat="1" ht="12" customHeight="1">
      <c r="A1060" s="584">
        <v>28300211</v>
      </c>
      <c r="B1060" s="498" t="s">
        <v>271</v>
      </c>
      <c r="C1060" s="582">
        <v>-31234909.98</v>
      </c>
      <c r="D1060" s="582">
        <v>-30783485.93</v>
      </c>
      <c r="E1060" s="582">
        <v>-30332061.879999999</v>
      </c>
      <c r="F1060" s="582">
        <v>-29880637.829999998</v>
      </c>
      <c r="G1060" s="582">
        <v>-29429213.780000001</v>
      </c>
      <c r="H1060" s="582">
        <v>-28977789.73</v>
      </c>
      <c r="I1060" s="512">
        <v>-28526365.68</v>
      </c>
      <c r="J1060" s="512">
        <v>-28074941.629999999</v>
      </c>
      <c r="K1060" s="488">
        <v>-27623517.579999998</v>
      </c>
      <c r="L1060" s="488">
        <v>-27172093.530000001</v>
      </c>
      <c r="M1060" s="488">
        <v>-26720669.48</v>
      </c>
      <c r="N1060" s="488">
        <v>-26269245.43</v>
      </c>
      <c r="O1060" s="488">
        <v>-25817821.379999999</v>
      </c>
      <c r="P1060" s="574">
        <f t="shared" si="324"/>
        <v>-28526365.680000003</v>
      </c>
      <c r="Q1060" s="497"/>
      <c r="R1060" s="511"/>
      <c r="S1060" s="511"/>
      <c r="T1060" s="565"/>
      <c r="U1060" s="566">
        <f>P1060</f>
        <v>-28526365.680000003</v>
      </c>
      <c r="V1060" s="566"/>
      <c r="W1060" s="566"/>
      <c r="X1060" s="566"/>
      <c r="Y1060" s="566"/>
      <c r="Z1060" s="583"/>
      <c r="AA1060" s="515"/>
      <c r="AB1060" s="515"/>
    </row>
    <row r="1061" spans="1:28" s="16" customFormat="1" ht="12" customHeight="1">
      <c r="A1061" s="584">
        <v>28300221</v>
      </c>
      <c r="B1061" s="498" t="s">
        <v>1978</v>
      </c>
      <c r="C1061" s="582">
        <v>-6364792.1699999999</v>
      </c>
      <c r="D1061" s="582">
        <v>-6364792.1699999999</v>
      </c>
      <c r="E1061" s="582">
        <v>-6364792.1699999999</v>
      </c>
      <c r="F1061" s="582">
        <v>-6364985.4299999997</v>
      </c>
      <c r="G1061" s="582">
        <v>-6365020.4299999997</v>
      </c>
      <c r="H1061" s="582">
        <v>-6365020.4299999997</v>
      </c>
      <c r="I1061" s="512">
        <v>-6365020.4299999997</v>
      </c>
      <c r="J1061" s="512">
        <v>-6365020.4299999997</v>
      </c>
      <c r="K1061" s="488">
        <v>-6365020.4299999997</v>
      </c>
      <c r="L1061" s="488">
        <v>-6364985.4299999997</v>
      </c>
      <c r="M1061" s="488">
        <v>-6364985.4299999997</v>
      </c>
      <c r="N1061" s="488">
        <v>-6364985.4299999997</v>
      </c>
      <c r="O1061" s="488">
        <v>-6364985.4299999997</v>
      </c>
      <c r="P1061" s="574">
        <f t="shared" si="324"/>
        <v>-6364959.7508333335</v>
      </c>
      <c r="Q1061" s="497"/>
      <c r="R1061" s="511"/>
      <c r="S1061" s="511"/>
      <c r="T1061" s="565"/>
      <c r="U1061" s="566">
        <f>P1061</f>
        <v>-6364959.7508333335</v>
      </c>
      <c r="V1061" s="566"/>
      <c r="W1061" s="566"/>
      <c r="X1061" s="566"/>
      <c r="Y1061" s="566"/>
      <c r="Z1061" s="583"/>
      <c r="AA1061" s="515"/>
      <c r="AB1061" s="515"/>
    </row>
    <row r="1062" spans="1:28" s="16" customFormat="1" ht="12" customHeight="1">
      <c r="A1062" s="584">
        <v>28300232</v>
      </c>
      <c r="B1062" s="485" t="s">
        <v>486</v>
      </c>
      <c r="C1062" s="582">
        <v>-22191284.02</v>
      </c>
      <c r="D1062" s="582">
        <v>-24556465.920000002</v>
      </c>
      <c r="E1062" s="582">
        <v>-24581573.359999999</v>
      </c>
      <c r="F1062" s="582">
        <v>-21311281.379999999</v>
      </c>
      <c r="G1062" s="582">
        <v>-20040031.879999999</v>
      </c>
      <c r="H1062" s="582">
        <v>-23702427.960000001</v>
      </c>
      <c r="I1062" s="512">
        <v>-16830260.870000001</v>
      </c>
      <c r="J1062" s="512">
        <v>-12897696.470000001</v>
      </c>
      <c r="K1062" s="488">
        <v>-10261188.220000001</v>
      </c>
      <c r="L1062" s="488">
        <v>-4878884.22</v>
      </c>
      <c r="M1062" s="488">
        <v>-4599006.6900000004</v>
      </c>
      <c r="N1062" s="488">
        <v>-5614349.3300000001</v>
      </c>
      <c r="O1062" s="488">
        <v>-6482902.3700000001</v>
      </c>
      <c r="P1062" s="574">
        <f t="shared" si="324"/>
        <v>-15300854.957916668</v>
      </c>
      <c r="Q1062" s="490"/>
      <c r="R1062" s="490"/>
      <c r="S1062" s="511" t="s">
        <v>1016</v>
      </c>
      <c r="T1062" s="565"/>
      <c r="U1062" s="566"/>
      <c r="V1062" s="566"/>
      <c r="W1062" s="566">
        <f>P1062</f>
        <v>-15300854.957916668</v>
      </c>
      <c r="X1062" s="566"/>
      <c r="Y1062" s="566"/>
      <c r="Z1062" s="583">
        <f>W1062</f>
        <v>-15300854.957916668</v>
      </c>
      <c r="AA1062" s="515"/>
      <c r="AB1062" s="515"/>
    </row>
    <row r="1063" spans="1:28" s="16" customFormat="1" ht="12" customHeight="1">
      <c r="A1063" s="584">
        <v>28300252</v>
      </c>
      <c r="B1063" s="485" t="s">
        <v>1328</v>
      </c>
      <c r="C1063" s="582">
        <v>-7017061.5899999999</v>
      </c>
      <c r="D1063" s="582">
        <v>-7058850.5899999999</v>
      </c>
      <c r="E1063" s="582">
        <v>-7117769</v>
      </c>
      <c r="F1063" s="582">
        <v>-7120875.9400000004</v>
      </c>
      <c r="G1063" s="582">
        <v>-7201155.5700000003</v>
      </c>
      <c r="H1063" s="582">
        <v>-7266242.9699999997</v>
      </c>
      <c r="I1063" s="512">
        <v>-7319475.7800000003</v>
      </c>
      <c r="J1063" s="512">
        <v>-7356982.3399999999</v>
      </c>
      <c r="K1063" s="488">
        <v>-7352879.8700000001</v>
      </c>
      <c r="L1063" s="488">
        <v>-7393801.7199999997</v>
      </c>
      <c r="M1063" s="488">
        <v>-7477883.5099999998</v>
      </c>
      <c r="N1063" s="488">
        <v>-7541927.9400000004</v>
      </c>
      <c r="O1063" s="488">
        <v>-7673665.5700000003</v>
      </c>
      <c r="P1063" s="574">
        <f t="shared" si="324"/>
        <v>-7296100.7341666659</v>
      </c>
      <c r="Q1063" s="507"/>
      <c r="R1063" s="527"/>
      <c r="S1063" s="527" t="s">
        <v>158</v>
      </c>
      <c r="T1063" s="565"/>
      <c r="U1063" s="566">
        <f>P1063</f>
        <v>-7296100.7341666659</v>
      </c>
      <c r="V1063" s="566"/>
      <c r="W1063" s="566"/>
      <c r="X1063" s="566"/>
      <c r="Y1063" s="566"/>
      <c r="Z1063" s="583"/>
      <c r="AA1063" s="515"/>
      <c r="AB1063" s="515"/>
    </row>
    <row r="1064" spans="1:28" s="16" customFormat="1" ht="12" customHeight="1">
      <c r="A1064" s="584">
        <v>28300262</v>
      </c>
      <c r="B1064" s="485" t="s">
        <v>1329</v>
      </c>
      <c r="C1064" s="582">
        <v>-2715291.54</v>
      </c>
      <c r="D1064" s="582">
        <v>-3018367.17</v>
      </c>
      <c r="E1064" s="582">
        <v>-2759777.75</v>
      </c>
      <c r="F1064" s="582">
        <v>-2815350.4</v>
      </c>
      <c r="G1064" s="582">
        <v>-2653352.79</v>
      </c>
      <c r="H1064" s="582">
        <v>-2569428.85</v>
      </c>
      <c r="I1064" s="512">
        <v>-2402829.12</v>
      </c>
      <c r="J1064" s="512">
        <v>-2449981.42</v>
      </c>
      <c r="K1064" s="488">
        <v>-2473083.83</v>
      </c>
      <c r="L1064" s="488">
        <v>-2676902.91</v>
      </c>
      <c r="M1064" s="488">
        <v>-2759153.99</v>
      </c>
      <c r="N1064" s="488">
        <v>-2931849.99</v>
      </c>
      <c r="O1064" s="488">
        <v>-3067841.3</v>
      </c>
      <c r="P1064" s="574">
        <f t="shared" si="324"/>
        <v>-2700137.0533333332</v>
      </c>
      <c r="Q1064" s="526"/>
      <c r="R1064" s="525"/>
      <c r="S1064" s="564" t="s">
        <v>158</v>
      </c>
      <c r="T1064" s="565"/>
      <c r="U1064" s="566">
        <f>P1064</f>
        <v>-2700137.0533333332</v>
      </c>
      <c r="V1064" s="566"/>
      <c r="W1064" s="566"/>
      <c r="X1064" s="566"/>
      <c r="Y1064" s="566"/>
      <c r="Z1064" s="583"/>
      <c r="AA1064" s="515"/>
      <c r="AB1064" s="515"/>
    </row>
    <row r="1065" spans="1:28" s="16" customFormat="1" ht="12" customHeight="1">
      <c r="A1065" s="584">
        <v>28300311</v>
      </c>
      <c r="B1065" s="493" t="s">
        <v>2100</v>
      </c>
      <c r="C1065" s="582">
        <v>-1727017.69</v>
      </c>
      <c r="D1065" s="582">
        <v>-2145233.46</v>
      </c>
      <c r="E1065" s="582">
        <v>-5745016.3499999996</v>
      </c>
      <c r="F1065" s="582">
        <v>-7776194.04</v>
      </c>
      <c r="G1065" s="582">
        <v>-8023973.1500000004</v>
      </c>
      <c r="H1065" s="582">
        <v>-8031089.71</v>
      </c>
      <c r="I1065" s="512">
        <v>-8488244.3800000008</v>
      </c>
      <c r="J1065" s="512">
        <v>-8441159.7100000009</v>
      </c>
      <c r="K1065" s="488">
        <v>-8443703.0700000003</v>
      </c>
      <c r="L1065" s="488">
        <v>-8454858.3000000007</v>
      </c>
      <c r="M1065" s="488">
        <v>-8455514.1799999997</v>
      </c>
      <c r="N1065" s="488">
        <v>-8455189.1199999992</v>
      </c>
      <c r="O1065" s="488">
        <v>-8455218.4900000002</v>
      </c>
      <c r="P1065" s="574">
        <f t="shared" si="324"/>
        <v>-7295941.1299999999</v>
      </c>
      <c r="Q1065" s="490"/>
      <c r="R1065" s="489"/>
      <c r="S1065" s="496"/>
      <c r="T1065" s="565"/>
      <c r="U1065" s="566">
        <f>P1065</f>
        <v>-7295941.1299999999</v>
      </c>
      <c r="V1065" s="566"/>
      <c r="W1065" s="566"/>
      <c r="X1065" s="566"/>
      <c r="Y1065" s="566"/>
      <c r="Z1065" s="583"/>
      <c r="AA1065" s="515"/>
      <c r="AB1065" s="515"/>
    </row>
    <row r="1066" spans="1:28" s="16" customFormat="1" ht="12" customHeight="1">
      <c r="A1066" s="584">
        <v>28300361</v>
      </c>
      <c r="B1066" s="485" t="s">
        <v>2056</v>
      </c>
      <c r="C1066" s="582">
        <v>-70000128.870000005</v>
      </c>
      <c r="D1066" s="582">
        <v>-69338822.159999996</v>
      </c>
      <c r="E1066" s="582">
        <v>-71909595.430000007</v>
      </c>
      <c r="F1066" s="582">
        <v>-71485314.980000004</v>
      </c>
      <c r="G1066" s="582">
        <v>-71119508.900000006</v>
      </c>
      <c r="H1066" s="582">
        <v>-70097666.950000003</v>
      </c>
      <c r="I1066" s="512">
        <v>-70193099.359999999</v>
      </c>
      <c r="J1066" s="512">
        <v>-69664927.510000005</v>
      </c>
      <c r="K1066" s="488">
        <v>-69852577.170000002</v>
      </c>
      <c r="L1066" s="488">
        <v>-69437160.579999998</v>
      </c>
      <c r="M1066" s="488">
        <v>-68901326.400000006</v>
      </c>
      <c r="N1066" s="488">
        <v>-68721470.900000006</v>
      </c>
      <c r="O1066" s="488">
        <v>-68624721.790000007</v>
      </c>
      <c r="P1066" s="574">
        <f t="shared" si="324"/>
        <v>-70002824.639166668</v>
      </c>
      <c r="Q1066" s="490"/>
      <c r="R1066" s="489"/>
      <c r="S1066" s="496" t="s">
        <v>1016</v>
      </c>
      <c r="T1066" s="565"/>
      <c r="U1066" s="566"/>
      <c r="V1066" s="566"/>
      <c r="W1066" s="566">
        <f t="shared" ref="W1066:W1067" si="325">P1066</f>
        <v>-70002824.639166668</v>
      </c>
      <c r="X1066" s="566"/>
      <c r="Y1066" s="566"/>
      <c r="Z1066" s="583">
        <f t="shared" ref="Z1066:Z1067" si="326">W1066</f>
        <v>-70002824.639166668</v>
      </c>
      <c r="AA1066" s="515"/>
      <c r="AB1066" s="515"/>
    </row>
    <row r="1067" spans="1:28" s="16" customFormat="1" ht="12" customHeight="1">
      <c r="A1067" s="584">
        <v>28300362</v>
      </c>
      <c r="B1067" s="485" t="s">
        <v>170</v>
      </c>
      <c r="C1067" s="582">
        <v>-993655.74</v>
      </c>
      <c r="D1067" s="582">
        <v>-1034878.94</v>
      </c>
      <c r="E1067" s="582">
        <v>-505607.05</v>
      </c>
      <c r="F1067" s="582">
        <v>-1208409.3600000001</v>
      </c>
      <c r="G1067" s="582">
        <v>-1235715.06</v>
      </c>
      <c r="H1067" s="582">
        <v>-1276642.43</v>
      </c>
      <c r="I1067" s="512">
        <v>-1443935.76</v>
      </c>
      <c r="J1067" s="512">
        <v>-1536724.83</v>
      </c>
      <c r="K1067" s="488">
        <v>-1659064.15</v>
      </c>
      <c r="L1067" s="488">
        <v>-1775698.55</v>
      </c>
      <c r="M1067" s="488">
        <v>-1863053.43</v>
      </c>
      <c r="N1067" s="488">
        <v>-1557700.43</v>
      </c>
      <c r="O1067" s="488">
        <v>-1649183.07</v>
      </c>
      <c r="P1067" s="574">
        <f t="shared" si="324"/>
        <v>-1368237.4495833332</v>
      </c>
      <c r="Q1067" s="490"/>
      <c r="R1067" s="489"/>
      <c r="S1067" s="496" t="s">
        <v>1016</v>
      </c>
      <c r="T1067" s="565"/>
      <c r="U1067" s="566"/>
      <c r="V1067" s="566"/>
      <c r="W1067" s="566">
        <f t="shared" si="325"/>
        <v>-1368237.4495833332</v>
      </c>
      <c r="X1067" s="566"/>
      <c r="Y1067" s="566"/>
      <c r="Z1067" s="583">
        <f t="shared" si="326"/>
        <v>-1368237.4495833332</v>
      </c>
      <c r="AA1067" s="515"/>
      <c r="AB1067" s="515"/>
    </row>
    <row r="1068" spans="1:28" s="16" customFormat="1" ht="12" customHeight="1">
      <c r="A1068" s="584">
        <v>28300431</v>
      </c>
      <c r="B1068" s="485" t="s">
        <v>270</v>
      </c>
      <c r="C1068" s="582">
        <v>-1971075.1</v>
      </c>
      <c r="D1068" s="582">
        <v>-1877223.68</v>
      </c>
      <c r="E1068" s="582">
        <v>-1783372.27</v>
      </c>
      <c r="F1068" s="582">
        <v>-1689520.85</v>
      </c>
      <c r="G1068" s="582">
        <v>-1689520.85</v>
      </c>
      <c r="H1068" s="582">
        <v>-1689520.85</v>
      </c>
      <c r="I1068" s="512">
        <v>-1689520.85</v>
      </c>
      <c r="J1068" s="512">
        <v>-1689520.85</v>
      </c>
      <c r="K1068" s="488">
        <v>-1175222.1000000001</v>
      </c>
      <c r="L1068" s="488">
        <v>-1072362.3500000001</v>
      </c>
      <c r="M1068" s="488">
        <v>-1032560.93</v>
      </c>
      <c r="N1068" s="488">
        <v>-938709.52</v>
      </c>
      <c r="O1068" s="488">
        <v>-844858.1</v>
      </c>
      <c r="P1068" s="574">
        <f t="shared" si="324"/>
        <v>-1477918.4749999999</v>
      </c>
      <c r="Q1068" s="490" t="s">
        <v>604</v>
      </c>
      <c r="R1068" s="489"/>
      <c r="S1068" s="511">
        <v>22</v>
      </c>
      <c r="T1068" s="565"/>
      <c r="U1068" s="566"/>
      <c r="V1068" s="566"/>
      <c r="W1068" s="566">
        <f>P1068</f>
        <v>-1477918.4749999999</v>
      </c>
      <c r="X1068" s="566">
        <f>W1068</f>
        <v>-1477918.4749999999</v>
      </c>
      <c r="Y1068" s="566"/>
      <c r="Z1068" s="583"/>
      <c r="AA1068" s="515"/>
      <c r="AB1068" s="515"/>
    </row>
    <row r="1069" spans="1:28" s="16" customFormat="1" ht="12" customHeight="1">
      <c r="A1069" s="584">
        <v>28300441</v>
      </c>
      <c r="B1069" s="485" t="s">
        <v>2260</v>
      </c>
      <c r="C1069" s="582"/>
      <c r="D1069" s="582"/>
      <c r="E1069" s="582"/>
      <c r="F1069" s="582"/>
      <c r="G1069" s="582"/>
      <c r="H1069" s="582"/>
      <c r="I1069" s="512">
        <v>-1957533.58</v>
      </c>
      <c r="J1069" s="512">
        <v>-1562046.92</v>
      </c>
      <c r="K1069" s="488">
        <v>-1612192.2</v>
      </c>
      <c r="L1069" s="488">
        <v>-1592792.23</v>
      </c>
      <c r="M1069" s="488">
        <v>-1594772.84</v>
      </c>
      <c r="N1069" s="488">
        <v>-1597908.82</v>
      </c>
      <c r="O1069" s="488">
        <v>-1601021.95</v>
      </c>
      <c r="P1069" s="574">
        <f t="shared" si="324"/>
        <v>-893146.46375</v>
      </c>
      <c r="Q1069" s="490"/>
      <c r="R1069" s="489"/>
      <c r="S1069" s="496"/>
      <c r="T1069" s="565"/>
      <c r="U1069" s="566">
        <f>P1069</f>
        <v>-893146.46375</v>
      </c>
      <c r="V1069" s="566"/>
      <c r="W1069" s="566"/>
      <c r="X1069" s="566"/>
      <c r="Y1069" s="566"/>
      <c r="Z1069" s="583"/>
      <c r="AA1069" s="515"/>
      <c r="AB1069" s="515"/>
    </row>
    <row r="1070" spans="1:28" s="16" customFormat="1" ht="12" customHeight="1">
      <c r="A1070" s="584">
        <v>28300501</v>
      </c>
      <c r="B1070" s="485" t="s">
        <v>1170</v>
      </c>
      <c r="C1070" s="582">
        <v>1532303.4</v>
      </c>
      <c r="D1070" s="582">
        <v>1502968.85</v>
      </c>
      <c r="E1070" s="582">
        <v>1473634.31</v>
      </c>
      <c r="F1070" s="582">
        <v>1444299.75</v>
      </c>
      <c r="G1070" s="582">
        <v>1424804.75</v>
      </c>
      <c r="H1070" s="582">
        <v>1405309.75</v>
      </c>
      <c r="I1070" s="512">
        <v>1385814.75</v>
      </c>
      <c r="J1070" s="512">
        <v>1366320.1</v>
      </c>
      <c r="K1070" s="488">
        <v>1346825.45</v>
      </c>
      <c r="L1070" s="488">
        <v>1327330.8</v>
      </c>
      <c r="M1070" s="488">
        <v>1307836.1499999999</v>
      </c>
      <c r="N1070" s="488">
        <v>1288341.5</v>
      </c>
      <c r="O1070" s="488">
        <v>1268845.8</v>
      </c>
      <c r="P1070" s="574">
        <f t="shared" si="324"/>
        <v>1389505.0633333332</v>
      </c>
      <c r="Q1070" s="490" t="s">
        <v>379</v>
      </c>
      <c r="R1070" s="489" t="s">
        <v>131</v>
      </c>
      <c r="S1070" s="511" t="s">
        <v>1017</v>
      </c>
      <c r="T1070" s="565"/>
      <c r="U1070" s="566"/>
      <c r="V1070" s="566"/>
      <c r="W1070" s="566">
        <f>P1070</f>
        <v>1389505.0633333332</v>
      </c>
      <c r="X1070" s="566">
        <f>W1070*B1102</f>
        <v>933469.5015473332</v>
      </c>
      <c r="Y1070" s="566">
        <f>W1070*B1103</f>
        <v>456035.56178599998</v>
      </c>
      <c r="Z1070" s="583"/>
      <c r="AA1070" s="515"/>
      <c r="AB1070" s="515"/>
    </row>
    <row r="1071" spans="1:28" s="16" customFormat="1" ht="12" customHeight="1">
      <c r="A1071" s="584">
        <v>28300503</v>
      </c>
      <c r="B1071" s="485" t="s">
        <v>900</v>
      </c>
      <c r="C1071" s="582">
        <v>-5161365.6900000004</v>
      </c>
      <c r="D1071" s="582">
        <v>-5140637.29</v>
      </c>
      <c r="E1071" s="582">
        <v>-5119908.8899999997</v>
      </c>
      <c r="F1071" s="582">
        <v>-5099180.49</v>
      </c>
      <c r="G1071" s="582">
        <v>-5078452.09</v>
      </c>
      <c r="H1071" s="582">
        <v>-5057723.6900000004</v>
      </c>
      <c r="I1071" s="512">
        <v>-5036995.29</v>
      </c>
      <c r="J1071" s="512">
        <v>-5016266.8899999997</v>
      </c>
      <c r="K1071" s="488">
        <v>-4995538.49</v>
      </c>
      <c r="L1071" s="488">
        <v>-4974810.09</v>
      </c>
      <c r="M1071" s="488">
        <v>-4954081.6900000004</v>
      </c>
      <c r="N1071" s="488">
        <v>-4933353.29</v>
      </c>
      <c r="O1071" s="488">
        <v>-4912624.8899999997</v>
      </c>
      <c r="P1071" s="574">
        <f t="shared" si="324"/>
        <v>-5036995.2899999991</v>
      </c>
      <c r="Q1071" s="523"/>
      <c r="R1071" s="487"/>
      <c r="S1071" s="553" t="s">
        <v>1048</v>
      </c>
      <c r="T1071" s="565"/>
      <c r="U1071" s="566"/>
      <c r="V1071" s="566">
        <f>P1071</f>
        <v>-5036995.2899999991</v>
      </c>
      <c r="W1071" s="566"/>
      <c r="X1071" s="566"/>
      <c r="Y1071" s="566"/>
      <c r="Z1071" s="583"/>
      <c r="AA1071" s="515"/>
      <c r="AB1071" s="515"/>
    </row>
    <row r="1072" spans="1:28" s="16" customFormat="1" ht="12" customHeight="1">
      <c r="A1072" s="584">
        <v>28300511</v>
      </c>
      <c r="B1072" s="485" t="s">
        <v>568</v>
      </c>
      <c r="C1072" s="582">
        <v>-1350431.6</v>
      </c>
      <c r="D1072" s="582">
        <v>-1350431.6</v>
      </c>
      <c r="E1072" s="582">
        <v>-1350431.6</v>
      </c>
      <c r="F1072" s="582">
        <v>-1350431.6</v>
      </c>
      <c r="G1072" s="582">
        <v>-1350431.6</v>
      </c>
      <c r="H1072" s="582">
        <v>-1350431.6</v>
      </c>
      <c r="I1072" s="512">
        <v>-1350431.6</v>
      </c>
      <c r="J1072" s="512">
        <v>-1350431.6</v>
      </c>
      <c r="K1072" s="488">
        <v>-1350431.6</v>
      </c>
      <c r="L1072" s="488">
        <v>-1350431.6</v>
      </c>
      <c r="M1072" s="488">
        <v>-1350431.6</v>
      </c>
      <c r="N1072" s="488">
        <v>-1236584.3</v>
      </c>
      <c r="O1072" s="488">
        <v>-1236584.3</v>
      </c>
      <c r="P1072" s="574">
        <f t="shared" si="324"/>
        <v>-1336200.6875</v>
      </c>
      <c r="Q1072" s="523"/>
      <c r="R1072" s="523"/>
      <c r="S1072" s="562" t="s">
        <v>1270</v>
      </c>
      <c r="T1072" s="565"/>
      <c r="U1072" s="566"/>
      <c r="V1072" s="566"/>
      <c r="W1072" s="566">
        <f>P1072</f>
        <v>-1336200.6875</v>
      </c>
      <c r="X1072" s="566"/>
      <c r="Y1072" s="566"/>
      <c r="Z1072" s="583">
        <f>W1072</f>
        <v>-1336200.6875</v>
      </c>
      <c r="AA1072" s="515"/>
      <c r="AB1072" s="515"/>
    </row>
    <row r="1073" spans="1:28" s="16" customFormat="1" ht="12" customHeight="1">
      <c r="A1073" s="584">
        <v>28300561</v>
      </c>
      <c r="B1073" s="485" t="s">
        <v>467</v>
      </c>
      <c r="C1073" s="582">
        <v>-14849920.02</v>
      </c>
      <c r="D1073" s="582">
        <v>-14772976.720000001</v>
      </c>
      <c r="E1073" s="582">
        <v>-14696033.42</v>
      </c>
      <c r="F1073" s="582">
        <v>-14619086.619999999</v>
      </c>
      <c r="G1073" s="582">
        <v>-14542143.039999999</v>
      </c>
      <c r="H1073" s="582">
        <v>-14465199.460000001</v>
      </c>
      <c r="I1073" s="512">
        <v>-14388256.16</v>
      </c>
      <c r="J1073" s="512">
        <v>-14311312.300000001</v>
      </c>
      <c r="K1073" s="488">
        <v>-14234368.439999999</v>
      </c>
      <c r="L1073" s="488">
        <v>-14157425.140000001</v>
      </c>
      <c r="M1073" s="488">
        <v>-14080481.560000001</v>
      </c>
      <c r="N1073" s="488">
        <v>-14003538.26</v>
      </c>
      <c r="O1073" s="488">
        <v>-13926594.960000001</v>
      </c>
      <c r="P1073" s="574">
        <f t="shared" si="324"/>
        <v>-14388256.550833331</v>
      </c>
      <c r="Q1073" s="490" t="s">
        <v>1315</v>
      </c>
      <c r="R1073" s="489"/>
      <c r="S1073" s="511" t="s">
        <v>305</v>
      </c>
      <c r="T1073" s="565"/>
      <c r="U1073" s="566"/>
      <c r="V1073" s="566"/>
      <c r="W1073" s="566">
        <f>P1073</f>
        <v>-14388256.550833331</v>
      </c>
      <c r="X1073" s="566">
        <f>W1073</f>
        <v>-14388256.550833331</v>
      </c>
      <c r="Y1073" s="566"/>
      <c r="Z1073" s="583"/>
      <c r="AA1073" s="515"/>
      <c r="AB1073" s="515"/>
    </row>
    <row r="1074" spans="1:28" s="16" customFormat="1" ht="12" customHeight="1">
      <c r="A1074" s="584">
        <v>28300581</v>
      </c>
      <c r="B1074" s="485" t="s">
        <v>732</v>
      </c>
      <c r="C1074" s="582">
        <v>-9086842.9700000007</v>
      </c>
      <c r="D1074" s="582">
        <v>-9049440.8800000008</v>
      </c>
      <c r="E1074" s="582">
        <v>-8899770.8599999994</v>
      </c>
      <c r="F1074" s="582">
        <v>-9156888.7400000002</v>
      </c>
      <c r="G1074" s="582">
        <v>-8023932.6699999999</v>
      </c>
      <c r="H1074" s="582">
        <v>-5334145.63</v>
      </c>
      <c r="I1074" s="512">
        <v>-7245725.9199999999</v>
      </c>
      <c r="J1074" s="512">
        <v>-7434510.8899999997</v>
      </c>
      <c r="K1074" s="488">
        <v>-7587317.2300000004</v>
      </c>
      <c r="L1074" s="488">
        <v>-8705097.1199999992</v>
      </c>
      <c r="M1074" s="488">
        <v>-9137785.0299999993</v>
      </c>
      <c r="N1074" s="488">
        <v>-9553306.0199999996</v>
      </c>
      <c r="O1074" s="488">
        <v>-9670611.7300000004</v>
      </c>
      <c r="P1074" s="574">
        <f t="shared" si="324"/>
        <v>-8292220.6950000003</v>
      </c>
      <c r="Q1074" s="490"/>
      <c r="R1074" s="489"/>
      <c r="S1074" s="496" t="s">
        <v>158</v>
      </c>
      <c r="T1074" s="565"/>
      <c r="U1074" s="566">
        <f>P1074</f>
        <v>-8292220.6950000003</v>
      </c>
      <c r="V1074" s="566"/>
      <c r="W1074" s="566"/>
      <c r="X1074" s="566"/>
      <c r="Y1074" s="566"/>
      <c r="Z1074" s="583"/>
      <c r="AA1074" s="515"/>
      <c r="AB1074" s="515"/>
    </row>
    <row r="1075" spans="1:28" s="16" customFormat="1" ht="12" customHeight="1">
      <c r="A1075" s="584">
        <v>28300651</v>
      </c>
      <c r="B1075" s="485" t="s">
        <v>563</v>
      </c>
      <c r="C1075" s="582">
        <v>-8321338.0599999996</v>
      </c>
      <c r="D1075" s="582">
        <v>-8279027.2999999998</v>
      </c>
      <c r="E1075" s="582">
        <v>-8236924.3799999999</v>
      </c>
      <c r="F1075" s="582">
        <v>-8068876.6399999997</v>
      </c>
      <c r="G1075" s="582">
        <v>-8029295.8099999996</v>
      </c>
      <c r="H1075" s="582">
        <v>-7987563.0800000001</v>
      </c>
      <c r="I1075" s="512">
        <v>-7946081.3600000003</v>
      </c>
      <c r="J1075" s="512">
        <v>-7904287.6500000004</v>
      </c>
      <c r="K1075" s="488">
        <v>-7862989.8600000003</v>
      </c>
      <c r="L1075" s="488">
        <v>-7820023.5499999998</v>
      </c>
      <c r="M1075" s="488">
        <v>-7777099.4100000001</v>
      </c>
      <c r="N1075" s="488">
        <v>-7735892.2300000004</v>
      </c>
      <c r="O1075" s="488">
        <v>-7693468.1500000004</v>
      </c>
      <c r="P1075" s="574">
        <f t="shared" ref="P1075:P1091" si="327">(C1075+O1075+SUM(D1075:N1075)*2)/24</f>
        <v>-7971288.697916667</v>
      </c>
      <c r="Q1075" s="490" t="s">
        <v>417</v>
      </c>
      <c r="R1075" s="489"/>
      <c r="S1075" s="511" t="s">
        <v>305</v>
      </c>
      <c r="T1075" s="565"/>
      <c r="U1075" s="566"/>
      <c r="V1075" s="566"/>
      <c r="W1075" s="566">
        <f t="shared" ref="W1075:W1076" si="328">P1075</f>
        <v>-7971288.697916667</v>
      </c>
      <c r="X1075" s="566">
        <f>W1075</f>
        <v>-7971288.697916667</v>
      </c>
      <c r="Y1075" s="566"/>
      <c r="Z1075" s="583"/>
      <c r="AA1075" s="515"/>
      <c r="AB1075" s="515"/>
    </row>
    <row r="1076" spans="1:28" s="16" customFormat="1" ht="12" customHeight="1">
      <c r="A1076" s="584">
        <v>28300661</v>
      </c>
      <c r="B1076" s="485" t="s">
        <v>1113</v>
      </c>
      <c r="C1076" s="582">
        <v>-9534613.9000000004</v>
      </c>
      <c r="D1076" s="582">
        <v>-9450466.5500000007</v>
      </c>
      <c r="E1076" s="582">
        <v>-9366319.1999999993</v>
      </c>
      <c r="F1076" s="582">
        <v>-9282171.8499999996</v>
      </c>
      <c r="G1076" s="582">
        <v>-9198024.5</v>
      </c>
      <c r="H1076" s="582">
        <v>-9113877.1500000004</v>
      </c>
      <c r="I1076" s="512">
        <v>-9029729.8000000007</v>
      </c>
      <c r="J1076" s="512">
        <v>-8945582.4499999993</v>
      </c>
      <c r="K1076" s="488">
        <v>-8861435.0999999996</v>
      </c>
      <c r="L1076" s="488">
        <v>-8777287.75</v>
      </c>
      <c r="M1076" s="488">
        <v>-8693140.4000000004</v>
      </c>
      <c r="N1076" s="488">
        <v>-8608993.0500000007</v>
      </c>
      <c r="O1076" s="488">
        <v>-8524845.6999999993</v>
      </c>
      <c r="P1076" s="574">
        <f t="shared" si="327"/>
        <v>-9029729.7999999989</v>
      </c>
      <c r="Q1076" s="490" t="s">
        <v>1114</v>
      </c>
      <c r="R1076" s="489"/>
      <c r="S1076" s="511" t="s">
        <v>305</v>
      </c>
      <c r="T1076" s="565"/>
      <c r="U1076" s="566"/>
      <c r="V1076" s="566"/>
      <c r="W1076" s="566">
        <f t="shared" si="328"/>
        <v>-9029729.7999999989</v>
      </c>
      <c r="X1076" s="566">
        <f>W1076</f>
        <v>-9029729.7999999989</v>
      </c>
      <c r="Y1076" s="566"/>
      <c r="Z1076" s="583"/>
      <c r="AA1076" s="515"/>
      <c r="AB1076" s="515"/>
    </row>
    <row r="1077" spans="1:28" s="16" customFormat="1" ht="12" customHeight="1">
      <c r="A1077" s="584">
        <v>28300721</v>
      </c>
      <c r="B1077" s="485" t="s">
        <v>1379</v>
      </c>
      <c r="C1077" s="582">
        <v>-918671.82</v>
      </c>
      <c r="D1077" s="582">
        <v>-787432.32</v>
      </c>
      <c r="E1077" s="582">
        <v>-656192.81999999995</v>
      </c>
      <c r="F1077" s="582">
        <v>-524953.31999999995</v>
      </c>
      <c r="G1077" s="582">
        <v>-393713.82</v>
      </c>
      <c r="H1077" s="582">
        <v>-262474.32</v>
      </c>
      <c r="I1077" s="512">
        <v>-131234.82</v>
      </c>
      <c r="J1077" s="512">
        <v>0</v>
      </c>
      <c r="K1077" s="512">
        <v>0</v>
      </c>
      <c r="L1077" s="512">
        <v>0</v>
      </c>
      <c r="M1077" s="512">
        <v>0</v>
      </c>
      <c r="N1077" s="512">
        <v>0</v>
      </c>
      <c r="O1077" s="512">
        <v>0</v>
      </c>
      <c r="P1077" s="574">
        <f t="shared" si="327"/>
        <v>-267944.77749999997</v>
      </c>
      <c r="Q1077" s="490" t="s">
        <v>1517</v>
      </c>
      <c r="R1077" s="489"/>
      <c r="S1077" s="511" t="s">
        <v>305</v>
      </c>
      <c r="T1077" s="565"/>
      <c r="U1077" s="566"/>
      <c r="V1077" s="566"/>
      <c r="W1077" s="566">
        <f t="shared" ref="W1077:W1079" si="329">P1077</f>
        <v>-267944.77749999997</v>
      </c>
      <c r="X1077" s="566">
        <f t="shared" ref="X1077:X1079" si="330">W1077</f>
        <v>-267944.77749999997</v>
      </c>
      <c r="Y1077" s="566"/>
      <c r="Z1077" s="583"/>
      <c r="AA1077" s="515"/>
      <c r="AB1077" s="515"/>
    </row>
    <row r="1078" spans="1:28" s="16" customFormat="1" ht="12" customHeight="1">
      <c r="A1078" s="584">
        <v>28300731</v>
      </c>
      <c r="B1078" s="485" t="s">
        <v>1522</v>
      </c>
      <c r="C1078" s="582">
        <v>-6460437.1200000001</v>
      </c>
      <c r="D1078" s="582">
        <v>-6328591.4199999999</v>
      </c>
      <c r="E1078" s="582">
        <v>-6196745.7199999997</v>
      </c>
      <c r="F1078" s="582">
        <v>-6064900.0199999996</v>
      </c>
      <c r="G1078" s="582">
        <v>-5933054.3200000003</v>
      </c>
      <c r="H1078" s="582">
        <v>-5801208.6200000001</v>
      </c>
      <c r="I1078" s="512">
        <v>-5669362.9199999999</v>
      </c>
      <c r="J1078" s="512">
        <v>-5537517.2199999997</v>
      </c>
      <c r="K1078" s="512">
        <v>-5405671.5199999996</v>
      </c>
      <c r="L1078" s="512">
        <v>-5273825.82</v>
      </c>
      <c r="M1078" s="512">
        <v>-5141980.12</v>
      </c>
      <c r="N1078" s="512">
        <v>-5010134.42</v>
      </c>
      <c r="O1078" s="512">
        <v>-4878288.72</v>
      </c>
      <c r="P1078" s="574">
        <f t="shared" si="327"/>
        <v>-5669362.9200000009</v>
      </c>
      <c r="Q1078" s="490" t="s">
        <v>319</v>
      </c>
      <c r="R1078" s="489"/>
      <c r="S1078" s="511" t="s">
        <v>305</v>
      </c>
      <c r="T1078" s="565"/>
      <c r="U1078" s="566"/>
      <c r="V1078" s="566"/>
      <c r="W1078" s="566">
        <f t="shared" si="329"/>
        <v>-5669362.9200000009</v>
      </c>
      <c r="X1078" s="566">
        <f t="shared" si="330"/>
        <v>-5669362.9200000009</v>
      </c>
      <c r="Y1078" s="566"/>
      <c r="Z1078" s="583"/>
      <c r="AA1078" s="515"/>
      <c r="AB1078" s="515"/>
    </row>
    <row r="1079" spans="1:28" s="16" customFormat="1" ht="12" customHeight="1">
      <c r="A1079" s="584">
        <v>28300741</v>
      </c>
      <c r="B1079" s="485" t="s">
        <v>1702</v>
      </c>
      <c r="C1079" s="582">
        <v>-726657.37</v>
      </c>
      <c r="D1079" s="582">
        <v>-707017.82</v>
      </c>
      <c r="E1079" s="582">
        <v>-687378.27</v>
      </c>
      <c r="F1079" s="582">
        <v>-667738.72</v>
      </c>
      <c r="G1079" s="582">
        <v>-648099.17000000004</v>
      </c>
      <c r="H1079" s="582">
        <v>-628459.62</v>
      </c>
      <c r="I1079" s="512">
        <v>-608820.06999999995</v>
      </c>
      <c r="J1079" s="512">
        <v>-589180.52</v>
      </c>
      <c r="K1079" s="512">
        <v>-569540.97</v>
      </c>
      <c r="L1079" s="512">
        <v>-549901.42000000004</v>
      </c>
      <c r="M1079" s="512">
        <v>-530261.87</v>
      </c>
      <c r="N1079" s="512">
        <v>-510622.32</v>
      </c>
      <c r="O1079" s="512">
        <v>-490982.77</v>
      </c>
      <c r="P1079" s="574">
        <f t="shared" si="327"/>
        <v>-608820.06999999995</v>
      </c>
      <c r="Q1079" s="490" t="s">
        <v>634</v>
      </c>
      <c r="R1079" s="489"/>
      <c r="S1079" s="511" t="s">
        <v>305</v>
      </c>
      <c r="T1079" s="565"/>
      <c r="U1079" s="566"/>
      <c r="V1079" s="566"/>
      <c r="W1079" s="566">
        <f t="shared" si="329"/>
        <v>-608820.06999999995</v>
      </c>
      <c r="X1079" s="566">
        <f t="shared" si="330"/>
        <v>-608820.06999999995</v>
      </c>
      <c r="Y1079" s="566"/>
      <c r="Z1079" s="583"/>
      <c r="AA1079" s="515"/>
      <c r="AB1079" s="515"/>
    </row>
    <row r="1080" spans="1:28" s="16" customFormat="1" ht="12" customHeight="1">
      <c r="A1080" s="587">
        <v>28300761</v>
      </c>
      <c r="B1080" s="485" t="s">
        <v>2024</v>
      </c>
      <c r="C1080" s="582">
        <v>-1890939.75</v>
      </c>
      <c r="D1080" s="582">
        <v>-1886948.7</v>
      </c>
      <c r="E1080" s="582">
        <v>-2129786.75</v>
      </c>
      <c r="F1080" s="582">
        <v>-2381262.4500000002</v>
      </c>
      <c r="G1080" s="582">
        <v>-2596126.0499999998</v>
      </c>
      <c r="H1080" s="582">
        <v>-2626048.9500000002</v>
      </c>
      <c r="I1080" s="512">
        <v>-2653817.6</v>
      </c>
      <c r="J1080" s="512">
        <v>-2674841.4</v>
      </c>
      <c r="K1080" s="512">
        <v>-2674841.4</v>
      </c>
      <c r="L1080" s="512">
        <v>-2704389.1</v>
      </c>
      <c r="M1080" s="512">
        <v>-2704389.1</v>
      </c>
      <c r="N1080" s="512">
        <v>-2704389.1</v>
      </c>
      <c r="O1080" s="512">
        <v>-2720382.7</v>
      </c>
      <c r="P1080" s="574">
        <f t="shared" si="327"/>
        <v>-2503541.8187500001</v>
      </c>
      <c r="Q1080" s="490"/>
      <c r="R1080" s="489"/>
      <c r="S1080" s="511" t="s">
        <v>641</v>
      </c>
      <c r="T1080" s="565"/>
      <c r="U1080" s="566"/>
      <c r="V1080" s="566"/>
      <c r="W1080" s="566">
        <f>P1080</f>
        <v>-2503541.8187500001</v>
      </c>
      <c r="X1080" s="566"/>
      <c r="Y1080" s="566"/>
      <c r="Z1080" s="583">
        <f>W1080</f>
        <v>-2503541.8187500001</v>
      </c>
      <c r="AA1080" s="515"/>
      <c r="AB1080" s="515"/>
    </row>
    <row r="1081" spans="1:28" s="16" customFormat="1" ht="12" customHeight="1">
      <c r="A1081" s="584">
        <v>28302001</v>
      </c>
      <c r="B1081" s="485" t="s">
        <v>1711</v>
      </c>
      <c r="C1081" s="582">
        <v>-9766649.6600000001</v>
      </c>
      <c r="D1081" s="582">
        <v>-9035294.1099999994</v>
      </c>
      <c r="E1081" s="582">
        <v>-7393742.8399999999</v>
      </c>
      <c r="F1081" s="582">
        <v>-6649419.2199999997</v>
      </c>
      <c r="G1081" s="582">
        <v>-7107107.6600000001</v>
      </c>
      <c r="H1081" s="582">
        <v>-9356679.7699999996</v>
      </c>
      <c r="I1081" s="512">
        <v>-10729016.630000001</v>
      </c>
      <c r="J1081" s="512">
        <v>-13214001.65</v>
      </c>
      <c r="K1081" s="512">
        <v>-11298422.960000001</v>
      </c>
      <c r="L1081" s="512">
        <v>-12095246.99</v>
      </c>
      <c r="M1081" s="512">
        <v>-11645988.84</v>
      </c>
      <c r="N1081" s="512">
        <v>-11130138.9</v>
      </c>
      <c r="O1081" s="512">
        <v>-11547767.4</v>
      </c>
      <c r="P1081" s="574">
        <f t="shared" si="327"/>
        <v>-10026022.341666667</v>
      </c>
      <c r="Q1081" s="523"/>
      <c r="R1081" s="487"/>
      <c r="S1081" s="562" t="s">
        <v>1016</v>
      </c>
      <c r="T1081" s="565"/>
      <c r="U1081" s="566"/>
      <c r="V1081" s="566"/>
      <c r="W1081" s="566">
        <f t="shared" ref="W1081:W1084" si="331">P1081</f>
        <v>-10026022.341666667</v>
      </c>
      <c r="X1081" s="566"/>
      <c r="Y1081" s="566"/>
      <c r="Z1081" s="583">
        <f t="shared" ref="Z1081:Z1084" si="332">W1081</f>
        <v>-10026022.341666667</v>
      </c>
      <c r="AA1081" s="515"/>
      <c r="AB1081" s="515"/>
    </row>
    <row r="1082" spans="1:28" s="16" customFormat="1" ht="12" customHeight="1">
      <c r="A1082" s="584">
        <v>28302002</v>
      </c>
      <c r="B1082" s="485" t="s">
        <v>1712</v>
      </c>
      <c r="C1082" s="582">
        <v>-19139206.800000001</v>
      </c>
      <c r="D1082" s="582">
        <v>-20831503.210000001</v>
      </c>
      <c r="E1082" s="582">
        <v>-20560370.989999998</v>
      </c>
      <c r="F1082" s="582">
        <v>-20812411.649999999</v>
      </c>
      <c r="G1082" s="582">
        <v>-21173743.829999998</v>
      </c>
      <c r="H1082" s="582">
        <v>-23675892.75</v>
      </c>
      <c r="I1082" s="512">
        <v>-24896407.539999999</v>
      </c>
      <c r="J1082" s="512">
        <v>-27436832.16</v>
      </c>
      <c r="K1082" s="512">
        <v>-27011594.370000001</v>
      </c>
      <c r="L1082" s="512">
        <v>-27418685.93</v>
      </c>
      <c r="M1082" s="512">
        <v>-27599853.34</v>
      </c>
      <c r="N1082" s="512">
        <v>-27913578.59</v>
      </c>
      <c r="O1082" s="512">
        <v>-28174889.32</v>
      </c>
      <c r="P1082" s="574">
        <f t="shared" si="327"/>
        <v>-24415660.201666668</v>
      </c>
      <c r="Q1082" s="523"/>
      <c r="R1082" s="487"/>
      <c r="S1082" s="562" t="s">
        <v>1016</v>
      </c>
      <c r="T1082" s="565"/>
      <c r="U1082" s="566"/>
      <c r="V1082" s="566"/>
      <c r="W1082" s="566">
        <f t="shared" si="331"/>
        <v>-24415660.201666668</v>
      </c>
      <c r="X1082" s="566"/>
      <c r="Y1082" s="566"/>
      <c r="Z1082" s="583">
        <f t="shared" si="332"/>
        <v>-24415660.201666668</v>
      </c>
      <c r="AA1082" s="515"/>
      <c r="AB1082" s="515"/>
    </row>
    <row r="1083" spans="1:28" s="16" customFormat="1" ht="12" customHeight="1">
      <c r="A1083" s="584">
        <v>28302011</v>
      </c>
      <c r="B1083" s="485" t="s">
        <v>1713</v>
      </c>
      <c r="C1083" s="582">
        <v>-3357594.5</v>
      </c>
      <c r="D1083" s="582">
        <v>-3282769.5</v>
      </c>
      <c r="E1083" s="582">
        <v>-2989799.41</v>
      </c>
      <c r="F1083" s="582">
        <v>-3076073.3</v>
      </c>
      <c r="G1083" s="582">
        <v>-3112055.88</v>
      </c>
      <c r="H1083" s="582">
        <v>-3400940.69</v>
      </c>
      <c r="I1083" s="512">
        <v>-3984513.86</v>
      </c>
      <c r="J1083" s="512">
        <v>-4736772.87</v>
      </c>
      <c r="K1083" s="512">
        <v>-3584342.21</v>
      </c>
      <c r="L1083" s="512">
        <v>-3822824.39</v>
      </c>
      <c r="M1083" s="512">
        <v>-3798380.68</v>
      </c>
      <c r="N1083" s="512">
        <v>-3859340.79</v>
      </c>
      <c r="O1083" s="512">
        <v>-4135310.84</v>
      </c>
      <c r="P1083" s="574">
        <f t="shared" si="327"/>
        <v>-3616188.8541666674</v>
      </c>
      <c r="Q1083" s="523"/>
      <c r="R1083" s="487"/>
      <c r="S1083" s="562" t="s">
        <v>1016</v>
      </c>
      <c r="T1083" s="565"/>
      <c r="U1083" s="566"/>
      <c r="V1083" s="566"/>
      <c r="W1083" s="566">
        <f t="shared" si="331"/>
        <v>-3616188.8541666674</v>
      </c>
      <c r="X1083" s="566"/>
      <c r="Y1083" s="566"/>
      <c r="Z1083" s="583">
        <f t="shared" si="332"/>
        <v>-3616188.8541666674</v>
      </c>
      <c r="AA1083" s="515"/>
      <c r="AB1083" s="515"/>
    </row>
    <row r="1084" spans="1:28" s="16" customFormat="1" ht="12" customHeight="1">
      <c r="A1084" s="584">
        <v>28302012</v>
      </c>
      <c r="B1084" s="485" t="s">
        <v>1714</v>
      </c>
      <c r="C1084" s="582">
        <v>-4896144.3600000003</v>
      </c>
      <c r="D1084" s="582">
        <v>-5247994.58</v>
      </c>
      <c r="E1084" s="582">
        <v>-5338376.5599999996</v>
      </c>
      <c r="F1084" s="582">
        <v>-4872530.3</v>
      </c>
      <c r="G1084" s="582">
        <v>-5202306.7300000004</v>
      </c>
      <c r="H1084" s="582">
        <v>-5943713.4000000004</v>
      </c>
      <c r="I1084" s="512">
        <v>-6046058.7000000002</v>
      </c>
      <c r="J1084" s="512">
        <v>-6642884.46</v>
      </c>
      <c r="K1084" s="512">
        <v>-6480221.3399999999</v>
      </c>
      <c r="L1084" s="512">
        <v>-6450270.4800000004</v>
      </c>
      <c r="M1084" s="512">
        <v>-6403128.7699999996</v>
      </c>
      <c r="N1084" s="512">
        <v>-6479790.3399999999</v>
      </c>
      <c r="O1084" s="512">
        <v>-6349302.1699999999</v>
      </c>
      <c r="P1084" s="574">
        <f t="shared" si="327"/>
        <v>-5894166.5770833334</v>
      </c>
      <c r="Q1084" s="523"/>
      <c r="R1084" s="487"/>
      <c r="S1084" s="562" t="s">
        <v>1016</v>
      </c>
      <c r="T1084" s="565"/>
      <c r="U1084" s="566"/>
      <c r="V1084" s="566"/>
      <c r="W1084" s="566">
        <f t="shared" si="331"/>
        <v>-5894166.5770833334</v>
      </c>
      <c r="X1084" s="566"/>
      <c r="Y1084" s="566"/>
      <c r="Z1084" s="583">
        <f t="shared" si="332"/>
        <v>-5894166.5770833334</v>
      </c>
      <c r="AA1084" s="515"/>
      <c r="AB1084" s="515"/>
    </row>
    <row r="1085" spans="1:28" s="16" customFormat="1" ht="12" customHeight="1">
      <c r="A1085" s="584">
        <v>28302021</v>
      </c>
      <c r="B1085" s="485" t="s">
        <v>1718</v>
      </c>
      <c r="C1085" s="582">
        <v>-10323230.699999999</v>
      </c>
      <c r="D1085" s="582">
        <v>-10598131.550000001</v>
      </c>
      <c r="E1085" s="582">
        <v>-10884017.85</v>
      </c>
      <c r="F1085" s="582">
        <v>-10456400.18</v>
      </c>
      <c r="G1085" s="582">
        <v>-10469632.279999999</v>
      </c>
      <c r="H1085" s="582">
        <v>-10655630.33</v>
      </c>
      <c r="I1085" s="512">
        <v>-11388554.18</v>
      </c>
      <c r="J1085" s="512">
        <v>-12024445.73</v>
      </c>
      <c r="K1085" s="512">
        <v>-12612463.93</v>
      </c>
      <c r="L1085" s="512">
        <v>-11573608.98</v>
      </c>
      <c r="M1085" s="512">
        <v>-11744868.880000001</v>
      </c>
      <c r="N1085" s="512">
        <v>-11265621.93</v>
      </c>
      <c r="O1085" s="512">
        <v>-11463316.98</v>
      </c>
      <c r="P1085" s="574">
        <f t="shared" si="327"/>
        <v>-11213887.471666666</v>
      </c>
      <c r="Q1085" s="523"/>
      <c r="R1085" s="487"/>
      <c r="S1085" s="562" t="s">
        <v>158</v>
      </c>
      <c r="T1085" s="565"/>
      <c r="U1085" s="566">
        <f>P1085</f>
        <v>-11213887.471666666</v>
      </c>
      <c r="V1085" s="566"/>
      <c r="W1085" s="566"/>
      <c r="X1085" s="566"/>
      <c r="Y1085" s="566"/>
      <c r="Z1085" s="583"/>
      <c r="AA1085" s="515"/>
      <c r="AB1085" s="515"/>
    </row>
    <row r="1086" spans="1:28" s="16" customFormat="1" ht="12" customHeight="1">
      <c r="A1086" s="584">
        <v>28302022</v>
      </c>
      <c r="B1086" s="485" t="s">
        <v>1717</v>
      </c>
      <c r="C1086" s="582">
        <v>-4176673.83</v>
      </c>
      <c r="D1086" s="582">
        <v>-4401766.88</v>
      </c>
      <c r="E1086" s="582">
        <v>-4139119.18</v>
      </c>
      <c r="F1086" s="582">
        <v>-3667066.61</v>
      </c>
      <c r="G1086" s="582">
        <v>-3294654.71</v>
      </c>
      <c r="H1086" s="582">
        <v>-3137530.96</v>
      </c>
      <c r="I1086" s="512">
        <v>-3286286.25</v>
      </c>
      <c r="J1086" s="512">
        <v>-3515340.25</v>
      </c>
      <c r="K1086" s="512">
        <v>-3804827.35</v>
      </c>
      <c r="L1086" s="512">
        <v>-3986156.75</v>
      </c>
      <c r="M1086" s="512">
        <v>-4323923.2</v>
      </c>
      <c r="N1086" s="512">
        <v>-4587812.7</v>
      </c>
      <c r="O1086" s="512">
        <v>-4888014</v>
      </c>
      <c r="P1086" s="574">
        <f t="shared" si="327"/>
        <v>-3889735.7295833337</v>
      </c>
      <c r="Q1086" s="523"/>
      <c r="R1086" s="487"/>
      <c r="S1086" s="562" t="s">
        <v>158</v>
      </c>
      <c r="T1086" s="565"/>
      <c r="U1086" s="566">
        <f>P1086</f>
        <v>-3889735.7295833337</v>
      </c>
      <c r="V1086" s="566"/>
      <c r="W1086" s="566"/>
      <c r="X1086" s="566"/>
      <c r="Y1086" s="566"/>
      <c r="Z1086" s="583"/>
      <c r="AA1086" s="515"/>
      <c r="AB1086" s="515"/>
    </row>
    <row r="1087" spans="1:28" s="16" customFormat="1" ht="12" customHeight="1">
      <c r="A1087" s="584">
        <v>28302031</v>
      </c>
      <c r="B1087" s="485" t="s">
        <v>1826</v>
      </c>
      <c r="C1087" s="582">
        <v>-810121.9</v>
      </c>
      <c r="D1087" s="582">
        <v>-905153.75</v>
      </c>
      <c r="E1087" s="582">
        <v>-1163646.6000000001</v>
      </c>
      <c r="F1087" s="582">
        <v>-1042303.25</v>
      </c>
      <c r="G1087" s="582">
        <v>-1245899.92</v>
      </c>
      <c r="H1087" s="582">
        <v>-1161232.17</v>
      </c>
      <c r="I1087" s="512">
        <v>-1332919.75</v>
      </c>
      <c r="J1087" s="512">
        <v>-1378286.82</v>
      </c>
      <c r="K1087" s="512">
        <v>-536942.6</v>
      </c>
      <c r="L1087" s="512">
        <v>-380565.1</v>
      </c>
      <c r="M1087" s="512">
        <v>-674291.02</v>
      </c>
      <c r="N1087" s="512">
        <v>-304131.76</v>
      </c>
      <c r="O1087" s="512">
        <v>-94629.3</v>
      </c>
      <c r="P1087" s="574">
        <f t="shared" si="327"/>
        <v>-881479.0283333332</v>
      </c>
      <c r="Q1087" s="523"/>
      <c r="R1087" s="487"/>
      <c r="S1087" s="562" t="s">
        <v>1016</v>
      </c>
      <c r="T1087" s="565"/>
      <c r="U1087" s="566"/>
      <c r="V1087" s="566"/>
      <c r="W1087" s="566">
        <f t="shared" ref="W1087" si="333">P1087</f>
        <v>-881479.0283333332</v>
      </c>
      <c r="X1087" s="566"/>
      <c r="Y1087" s="566"/>
      <c r="Z1087" s="583">
        <f t="shared" ref="Z1087" si="334">W1087</f>
        <v>-881479.0283333332</v>
      </c>
      <c r="AA1087" s="515"/>
      <c r="AB1087" s="515"/>
    </row>
    <row r="1088" spans="1:28" s="16" customFormat="1" ht="12" customHeight="1">
      <c r="A1088" s="584">
        <v>28302041</v>
      </c>
      <c r="B1088" s="485" t="s">
        <v>1849</v>
      </c>
      <c r="C1088" s="582">
        <v>-5962895.3099999996</v>
      </c>
      <c r="D1088" s="582">
        <v>-6340064.1900000004</v>
      </c>
      <c r="E1088" s="582">
        <v>-6216185.29</v>
      </c>
      <c r="F1088" s="582">
        <v>-6225566.1699999999</v>
      </c>
      <c r="G1088" s="582">
        <v>-6108113.7999999998</v>
      </c>
      <c r="H1088" s="582">
        <v>-6111150.8499999996</v>
      </c>
      <c r="I1088" s="512">
        <v>-5977746.7000000002</v>
      </c>
      <c r="J1088" s="512">
        <v>-5837624.75</v>
      </c>
      <c r="K1088" s="512">
        <v>-5653811.6500000004</v>
      </c>
      <c r="L1088" s="512">
        <v>-7424741.5599999996</v>
      </c>
      <c r="M1088" s="512">
        <v>-7786002.5999999996</v>
      </c>
      <c r="N1088" s="512">
        <v>-7980941.25</v>
      </c>
      <c r="O1088" s="512">
        <v>-7856467.4800000004</v>
      </c>
      <c r="P1088" s="574">
        <f t="shared" si="327"/>
        <v>-6547635.8504166668</v>
      </c>
      <c r="Q1088" s="490"/>
      <c r="R1088" s="489"/>
      <c r="S1088" s="511"/>
      <c r="T1088" s="565"/>
      <c r="U1088" s="566">
        <f>P1088</f>
        <v>-6547635.8504166668</v>
      </c>
      <c r="V1088" s="566"/>
      <c r="W1088" s="566"/>
      <c r="X1088" s="566"/>
      <c r="Y1088" s="566"/>
      <c r="Z1088" s="583"/>
      <c r="AA1088" s="515"/>
      <c r="AB1088" s="515"/>
    </row>
    <row r="1089" spans="1:28" s="16" customFormat="1" ht="12" customHeight="1">
      <c r="A1089" s="584">
        <v>28302051</v>
      </c>
      <c r="B1089" s="485" t="s">
        <v>1957</v>
      </c>
      <c r="C1089" s="582">
        <v>-2066183.23</v>
      </c>
      <c r="D1089" s="582">
        <v>-2147795.8199999998</v>
      </c>
      <c r="E1089" s="582">
        <v>-2145536.7000000002</v>
      </c>
      <c r="F1089" s="582">
        <v>-2064079.31</v>
      </c>
      <c r="G1089" s="582">
        <v>-1982621.92</v>
      </c>
      <c r="H1089" s="582">
        <v>-1901164.54</v>
      </c>
      <c r="I1089" s="512">
        <v>-1964614.33</v>
      </c>
      <c r="J1089" s="512">
        <v>-2055812.65</v>
      </c>
      <c r="K1089" s="512">
        <v>-2342261.56</v>
      </c>
      <c r="L1089" s="512">
        <v>-2865768.23</v>
      </c>
      <c r="M1089" s="512">
        <v>-3220535.25</v>
      </c>
      <c r="N1089" s="512">
        <v>-2722326.78</v>
      </c>
      <c r="O1089" s="512">
        <v>-2615399.0299999998</v>
      </c>
      <c r="P1089" s="574">
        <f t="shared" si="327"/>
        <v>-2312775.6850000001</v>
      </c>
      <c r="Q1089" s="490"/>
      <c r="R1089" s="489"/>
      <c r="S1089" s="511"/>
      <c r="T1089" s="565"/>
      <c r="U1089" s="566">
        <f>P1089</f>
        <v>-2312775.6850000001</v>
      </c>
      <c r="V1089" s="566"/>
      <c r="W1089" s="566"/>
      <c r="X1089" s="566"/>
      <c r="Y1089" s="566"/>
      <c r="Z1089" s="583"/>
      <c r="AA1089" s="515"/>
      <c r="AB1089" s="515"/>
    </row>
    <row r="1090" spans="1:28" s="16" customFormat="1" ht="12" customHeight="1">
      <c r="A1090" s="608">
        <v>28302061</v>
      </c>
      <c r="B1090" s="609" t="s">
        <v>1979</v>
      </c>
      <c r="C1090" s="610">
        <v>-3997176.14</v>
      </c>
      <c r="D1090" s="610">
        <v>-3898257.39</v>
      </c>
      <c r="E1090" s="610">
        <v>-3798176.49</v>
      </c>
      <c r="F1090" s="610">
        <v>-3699257.74</v>
      </c>
      <c r="G1090" s="610">
        <v>-3600338.99</v>
      </c>
      <c r="H1090" s="610">
        <v>-3501420.24</v>
      </c>
      <c r="I1090" s="611">
        <v>-3402501.49</v>
      </c>
      <c r="J1090" s="611">
        <v>-3303582.74</v>
      </c>
      <c r="K1090" s="611">
        <v>-3204663.99</v>
      </c>
      <c r="L1090" s="611">
        <v>-3105745.24</v>
      </c>
      <c r="M1090" s="611">
        <v>-3006826.49</v>
      </c>
      <c r="N1090" s="611">
        <v>-2907907.74</v>
      </c>
      <c r="O1090" s="611">
        <v>-2808988.99</v>
      </c>
      <c r="P1090" s="612">
        <f t="shared" si="327"/>
        <v>-3402646.758750001</v>
      </c>
      <c r="Q1090" s="490" t="s">
        <v>310</v>
      </c>
      <c r="R1090" s="489"/>
      <c r="S1090" s="511" t="s">
        <v>305</v>
      </c>
      <c r="T1090" s="613"/>
      <c r="U1090" s="614"/>
      <c r="V1090" s="614"/>
      <c r="W1090" s="614">
        <f>P1090</f>
        <v>-3402646.758750001</v>
      </c>
      <c r="X1090" s="614">
        <f>W1090</f>
        <v>-3402646.758750001</v>
      </c>
      <c r="Y1090" s="614"/>
      <c r="Z1090" s="615"/>
      <c r="AA1090" s="515"/>
      <c r="AB1090" s="515"/>
    </row>
    <row r="1091" spans="1:28" s="16" customFormat="1" ht="11.25" customHeight="1" thickBot="1">
      <c r="A1091" s="618" t="s">
        <v>2005</v>
      </c>
      <c r="B1091" s="606"/>
      <c r="C1091" s="488">
        <v>-10959549411.560005</v>
      </c>
      <c r="D1091" s="488">
        <v>-10991954315.549992</v>
      </c>
      <c r="E1091" s="488">
        <v>-11084131179.300001</v>
      </c>
      <c r="F1091" s="488">
        <v>-11196859012.380003</v>
      </c>
      <c r="G1091" s="488">
        <v>-11184525477.869999</v>
      </c>
      <c r="H1091" s="488">
        <v>-11217464807.839998</v>
      </c>
      <c r="I1091" s="488">
        <v>-11175121559.570013</v>
      </c>
      <c r="J1091" s="488">
        <v>-11086137573.030003</v>
      </c>
      <c r="K1091" s="488">
        <v>-11068928781.270008</v>
      </c>
      <c r="L1091" s="488">
        <v>-11068951924.289999</v>
      </c>
      <c r="M1091" s="488">
        <v>-11099872884.920002</v>
      </c>
      <c r="N1091" s="488">
        <v>-11188440927.439999</v>
      </c>
      <c r="O1091" s="488">
        <v>-11215491565.459995</v>
      </c>
      <c r="P1091" s="619">
        <f t="shared" si="327"/>
        <v>-11120825744.330833</v>
      </c>
      <c r="Q1091" s="553"/>
      <c r="R1091" s="553"/>
      <c r="S1091" s="553" t="s">
        <v>298</v>
      </c>
      <c r="T1091" s="522">
        <f t="shared" ref="T1091:Z1091" si="335">SUM(T683:T1090)</f>
        <v>0</v>
      </c>
      <c r="U1091" s="522">
        <f t="shared" si="335"/>
        <v>-569687333.98625016</v>
      </c>
      <c r="V1091" s="522">
        <f t="shared" si="335"/>
        <v>-7470938252.5945826</v>
      </c>
      <c r="W1091" s="522">
        <f t="shared" si="335"/>
        <v>-3080200157.7412505</v>
      </c>
      <c r="X1091" s="522">
        <f t="shared" si="335"/>
        <v>-1624944513.5497236</v>
      </c>
      <c r="Y1091" s="522">
        <f t="shared" si="335"/>
        <v>-561106831.689026</v>
      </c>
      <c r="Z1091" s="522">
        <f t="shared" si="335"/>
        <v>-894148812.50249994</v>
      </c>
      <c r="AA1091" s="515"/>
      <c r="AB1091" s="515"/>
    </row>
    <row r="1092" spans="1:28" ht="11.25" customHeight="1" thickTop="1">
      <c r="C1092" s="538"/>
      <c r="D1092" s="538"/>
      <c r="E1092" s="538"/>
      <c r="F1092" s="538"/>
      <c r="G1092" s="538"/>
      <c r="H1092" s="538"/>
      <c r="I1092" s="538"/>
      <c r="J1092" s="538"/>
      <c r="K1092" s="538"/>
      <c r="L1092" s="538"/>
      <c r="M1092" s="538"/>
      <c r="N1092" s="538"/>
      <c r="O1092" s="538"/>
      <c r="P1092" s="540"/>
      <c r="Q1092" s="541"/>
      <c r="R1092" s="541"/>
      <c r="S1092" s="541"/>
      <c r="T1092" s="616"/>
      <c r="U1092" s="616"/>
      <c r="V1092" s="616"/>
      <c r="W1092" s="616"/>
      <c r="X1092" s="616"/>
      <c r="Y1092" s="616"/>
      <c r="Z1092" s="616"/>
      <c r="AA1092" s="528"/>
      <c r="AB1092" s="528"/>
    </row>
    <row r="1093" spans="1:28" ht="13.8" thickBot="1">
      <c r="C1093" s="538"/>
      <c r="D1093" s="538"/>
      <c r="E1093" s="538"/>
      <c r="F1093" s="538"/>
      <c r="G1093" s="538"/>
      <c r="H1093" s="538"/>
      <c r="I1093" s="542"/>
      <c r="J1093" s="542"/>
      <c r="K1093" s="542"/>
      <c r="L1093" s="542"/>
      <c r="M1093" s="542"/>
      <c r="N1093" s="542"/>
      <c r="O1093" s="542"/>
      <c r="P1093" s="623" t="s">
        <v>2368</v>
      </c>
      <c r="T1093" s="617">
        <f>T682</f>
        <v>921148642.41041708</v>
      </c>
      <c r="U1093" s="617">
        <f>U1091</f>
        <v>-569687333.98625016</v>
      </c>
      <c r="V1093" s="617">
        <f>V682+V1091</f>
        <v>-7389220146.9962492</v>
      </c>
      <c r="W1093" s="617">
        <f>W682+W1091</f>
        <v>7037758838.5766621</v>
      </c>
      <c r="X1093" s="617">
        <f>X682+X1091</f>
        <v>4926199219.8835926</v>
      </c>
      <c r="Y1093" s="617">
        <f>Y682+Y1091</f>
        <v>1649679152.9743228</v>
      </c>
      <c r="Z1093" s="617">
        <f>Z682+Z1091</f>
        <v>461880465.7187494</v>
      </c>
      <c r="AA1093" s="528"/>
      <c r="AB1093" s="528"/>
    </row>
    <row r="1094" spans="1:28" ht="11.25" customHeight="1" thickTop="1">
      <c r="C1094" s="542"/>
      <c r="D1094" s="542"/>
      <c r="E1094" s="542"/>
      <c r="F1094" s="542"/>
      <c r="G1094" s="542"/>
      <c r="H1094" s="542"/>
      <c r="I1094" s="542"/>
      <c r="J1094" s="542"/>
      <c r="K1094" s="542"/>
      <c r="L1094" s="542"/>
      <c r="M1094" s="542"/>
      <c r="N1094" s="542"/>
      <c r="O1094" s="542"/>
      <c r="AA1094" s="528"/>
      <c r="AB1094" s="528"/>
    </row>
    <row r="1095" spans="1:28" ht="11.25" customHeight="1">
      <c r="B1095" s="640" t="s">
        <v>1242</v>
      </c>
      <c r="C1095" s="542"/>
      <c r="D1095" s="542"/>
      <c r="E1095" s="542"/>
      <c r="F1095" s="542"/>
      <c r="G1095" s="542"/>
      <c r="H1095" s="542"/>
      <c r="I1095" s="542"/>
      <c r="J1095" s="542"/>
      <c r="K1095" s="542"/>
      <c r="L1095" s="542"/>
      <c r="M1095" s="542"/>
      <c r="N1095" s="542"/>
      <c r="O1095" s="542"/>
      <c r="T1095" s="234" t="s">
        <v>2374</v>
      </c>
      <c r="U1095" s="234">
        <f>T1093+U1093</f>
        <v>351461308.42416692</v>
      </c>
      <c r="V1095" s="234" t="s">
        <v>2375</v>
      </c>
      <c r="W1095" s="234">
        <f>SUM(W22:W29)+W478+W479+W480+W485</f>
        <v>413400059.68833333</v>
      </c>
      <c r="X1095" s="234">
        <v>0</v>
      </c>
      <c r="Y1095" s="234">
        <v>0</v>
      </c>
      <c r="Z1095" s="234">
        <f>SUM(Z22:Z29)+Z478+Z479+Z480+Z485</f>
        <v>413400059.68833333</v>
      </c>
      <c r="AA1095" s="528"/>
      <c r="AB1095" s="528"/>
    </row>
    <row r="1096" spans="1:28" ht="11.25" customHeight="1">
      <c r="B1096" s="636">
        <v>0.85422738957607447</v>
      </c>
      <c r="C1096" s="542"/>
      <c r="D1096" s="542"/>
      <c r="E1096" s="542"/>
      <c r="F1096" s="542"/>
      <c r="G1096" s="542"/>
      <c r="H1096" s="542"/>
      <c r="I1096" s="542"/>
      <c r="J1096" s="542"/>
      <c r="K1096" s="542"/>
      <c r="L1096" s="542"/>
      <c r="M1096" s="542"/>
      <c r="N1096" s="542"/>
      <c r="O1096" s="542"/>
      <c r="AA1096" s="528"/>
      <c r="AB1096" s="528"/>
    </row>
    <row r="1097" spans="1:28" ht="11.25" customHeight="1">
      <c r="B1097" s="636">
        <v>0.14577261042392556</v>
      </c>
      <c r="C1097" s="542"/>
      <c r="D1097" s="542"/>
      <c r="E1097" s="542"/>
      <c r="F1097" s="542"/>
      <c r="G1097" s="542"/>
      <c r="H1097" s="542"/>
      <c r="I1097" s="542"/>
      <c r="J1097" s="542"/>
      <c r="K1097" s="542"/>
      <c r="L1097" s="542"/>
      <c r="M1097" s="542"/>
      <c r="N1097" s="542"/>
      <c r="O1097" s="542"/>
      <c r="V1097" s="234" t="s">
        <v>2376</v>
      </c>
      <c r="W1097" s="234">
        <f>W1093-W1095</f>
        <v>6624358778.8883286</v>
      </c>
      <c r="X1097" s="234">
        <f t="shared" ref="X1097" si="336">X1093-X1095</f>
        <v>4926199219.8835926</v>
      </c>
      <c r="Y1097" s="234">
        <f>Y1093-Y1095</f>
        <v>1649679152.9743228</v>
      </c>
      <c r="Z1097" s="234">
        <f>Z1093-Z1095</f>
        <v>48480406.030416071</v>
      </c>
      <c r="AA1097" s="528"/>
      <c r="AB1097" s="528"/>
    </row>
    <row r="1098" spans="1:28" ht="11.25" customHeight="1">
      <c r="B1098" s="636">
        <f>SUM(B1096:B1097)</f>
        <v>1</v>
      </c>
      <c r="C1098" s="542"/>
      <c r="D1098" s="542"/>
      <c r="E1098" s="542"/>
      <c r="F1098" s="542"/>
      <c r="G1098" s="542"/>
      <c r="H1098" s="542"/>
      <c r="I1098" s="542"/>
      <c r="J1098" s="542"/>
      <c r="K1098" s="542"/>
      <c r="L1098" s="542"/>
      <c r="M1098" s="542"/>
      <c r="N1098" s="542"/>
      <c r="O1098" s="542"/>
      <c r="V1098" s="234" t="s">
        <v>2379</v>
      </c>
      <c r="W1098" s="234"/>
      <c r="X1098" s="634">
        <f>X1097/W1097</f>
        <v>0.74364921712623278</v>
      </c>
      <c r="Y1098" s="634">
        <f>Y1097/W1097</f>
        <v>0.24903227739291695</v>
      </c>
      <c r="Z1098" s="634">
        <f>Z1097/W1097</f>
        <v>7.3185054808507588E-3</v>
      </c>
      <c r="AA1098" s="528"/>
      <c r="AB1098" s="528"/>
    </row>
    <row r="1099" spans="1:28" ht="11.25" customHeight="1">
      <c r="B1099" s="640"/>
      <c r="C1099" s="542"/>
      <c r="D1099" s="542"/>
      <c r="E1099" s="542"/>
      <c r="F1099" s="542"/>
      <c r="G1099" s="542"/>
      <c r="H1099" s="542"/>
      <c r="I1099" s="542"/>
      <c r="J1099" s="542"/>
      <c r="K1099" s="542"/>
      <c r="L1099" s="542"/>
      <c r="M1099" s="542"/>
      <c r="N1099" s="542"/>
      <c r="O1099" s="542"/>
      <c r="X1099" s="234"/>
      <c r="AA1099" s="528"/>
      <c r="AB1099" s="528"/>
    </row>
    <row r="1100" spans="1:28" ht="11.25" customHeight="1">
      <c r="A1100" s="528"/>
      <c r="B1100" s="640"/>
      <c r="C1100" s="542"/>
      <c r="D1100" s="542"/>
      <c r="E1100" s="542"/>
      <c r="F1100" s="542"/>
      <c r="G1100" s="542"/>
      <c r="H1100" s="542"/>
      <c r="I1100" s="542"/>
      <c r="J1100" s="542"/>
      <c r="K1100" s="542"/>
      <c r="L1100" s="542"/>
      <c r="M1100" s="542"/>
      <c r="N1100" s="542"/>
      <c r="O1100" s="542"/>
      <c r="T1100" s="536" t="s">
        <v>2380</v>
      </c>
      <c r="U1100" s="635"/>
      <c r="V1100" s="49"/>
      <c r="W1100" s="49"/>
      <c r="X1100" s="49"/>
      <c r="AA1100" s="528"/>
      <c r="AB1100" s="528"/>
    </row>
    <row r="1101" spans="1:28">
      <c r="A1101" s="49"/>
      <c r="B1101" s="640" t="s">
        <v>2343</v>
      </c>
      <c r="C1101" s="542"/>
      <c r="D1101" s="542"/>
      <c r="E1101" s="542"/>
      <c r="F1101" s="542"/>
      <c r="G1101" s="542"/>
      <c r="H1101" s="542"/>
      <c r="I1101" s="542"/>
      <c r="J1101" s="542"/>
      <c r="K1101" s="542"/>
      <c r="L1101" s="542"/>
      <c r="M1101" s="542"/>
      <c r="N1101" s="542"/>
      <c r="O1101" s="542"/>
      <c r="P1101" s="528" t="s">
        <v>414</v>
      </c>
      <c r="T1101" s="636">
        <f>X1097/W1097</f>
        <v>0.74364921712623278</v>
      </c>
      <c r="U1101" s="528">
        <f>U1095*T1101</f>
        <v>261363926.85979316</v>
      </c>
      <c r="V1101" s="49"/>
      <c r="W1101" s="49"/>
      <c r="X1101" s="49"/>
    </row>
    <row r="1102" spans="1:28" ht="11.25" customHeight="1">
      <c r="A1102" s="49"/>
      <c r="B1102" s="636">
        <v>0.67179999999999995</v>
      </c>
      <c r="C1102" s="542"/>
      <c r="D1102" s="542"/>
      <c r="E1102" s="542"/>
      <c r="F1102" s="542"/>
      <c r="G1102" s="542"/>
      <c r="H1102" s="542"/>
      <c r="I1102" s="542"/>
      <c r="J1102" s="542"/>
      <c r="K1102" s="542"/>
      <c r="L1102" s="542"/>
      <c r="M1102" s="542"/>
      <c r="N1102" s="542"/>
      <c r="O1102" s="542"/>
      <c r="P1102" s="528" t="s">
        <v>413</v>
      </c>
      <c r="T1102" s="636">
        <f>Y1093/W1097</f>
        <v>0.24903227739291695</v>
      </c>
      <c r="U1102" s="528">
        <f>U1095*T1102</f>
        <v>87525210.052364677</v>
      </c>
      <c r="V1102" s="49"/>
      <c r="W1102" s="49"/>
      <c r="X1102" s="49"/>
    </row>
    <row r="1103" spans="1:28" ht="11.25" customHeight="1">
      <c r="A1103" s="49"/>
      <c r="B1103" s="636">
        <v>0.32819999999999999</v>
      </c>
      <c r="C1103" s="542"/>
      <c r="D1103" s="542"/>
      <c r="E1103" s="542"/>
      <c r="F1103" s="542"/>
      <c r="G1103" s="542"/>
      <c r="H1103" s="542"/>
      <c r="I1103" s="542"/>
      <c r="J1103" s="542"/>
      <c r="K1103" s="542"/>
      <c r="L1103" s="542"/>
      <c r="M1103" s="542"/>
      <c r="N1103" s="542"/>
      <c r="O1103" s="542"/>
      <c r="P1103" s="528" t="s">
        <v>2377</v>
      </c>
      <c r="T1103" s="641">
        <f>Z1097/W1097</f>
        <v>7.3185054808507588E-3</v>
      </c>
      <c r="U1103" s="546">
        <f>U1095*T1103</f>
        <v>2572171.5120092444</v>
      </c>
      <c r="V1103" s="49"/>
      <c r="W1103" s="49"/>
      <c r="X1103" s="49"/>
    </row>
    <row r="1104" spans="1:28" ht="11.25" customHeight="1">
      <c r="A1104" s="49"/>
      <c r="B1104" s="636">
        <f>SUM(B1102:B1103)</f>
        <v>1</v>
      </c>
      <c r="C1104" s="542"/>
      <c r="D1104" s="542"/>
      <c r="E1104" s="542"/>
      <c r="F1104" s="542"/>
      <c r="G1104" s="542"/>
      <c r="H1104" s="542"/>
      <c r="I1104" s="542"/>
      <c r="J1104" s="542"/>
      <c r="K1104" s="542"/>
      <c r="L1104" s="542"/>
      <c r="M1104" s="542"/>
      <c r="N1104" s="542"/>
      <c r="O1104" s="542"/>
      <c r="P1104" s="528" t="s">
        <v>2378</v>
      </c>
      <c r="T1104" s="636">
        <f>SUM(T1101:T1103)</f>
        <v>1.0000000000000004</v>
      </c>
      <c r="U1104" s="528">
        <f>SUM(U1101:U1103)</f>
        <v>351461308.4241671</v>
      </c>
      <c r="V1104" s="49"/>
      <c r="W1104" s="49"/>
      <c r="X1104" s="49"/>
    </row>
    <row r="1105" spans="1:19" ht="12" customHeight="1">
      <c r="C1105" s="542"/>
      <c r="D1105" s="542"/>
      <c r="E1105" s="542"/>
      <c r="F1105" s="542"/>
      <c r="G1105" s="542"/>
      <c r="H1105" s="542"/>
      <c r="I1105" s="542"/>
      <c r="J1105" s="542"/>
      <c r="K1105" s="542"/>
      <c r="L1105" s="542"/>
      <c r="M1105" s="542"/>
      <c r="N1105" s="542"/>
      <c r="O1105" s="542"/>
    </row>
    <row r="1106" spans="1:19" ht="12" customHeight="1">
      <c r="C1106" s="542"/>
      <c r="D1106" s="542"/>
      <c r="E1106" s="542"/>
      <c r="F1106" s="542"/>
      <c r="G1106" s="542"/>
      <c r="H1106" s="542"/>
      <c r="I1106" s="542"/>
      <c r="J1106" s="542"/>
      <c r="K1106" s="542"/>
      <c r="L1106" s="542"/>
      <c r="M1106" s="542"/>
      <c r="N1106" s="542"/>
      <c r="O1106" s="542"/>
    </row>
    <row r="1107" spans="1:19">
      <c r="A1107" s="528"/>
      <c r="C1107" s="542"/>
      <c r="D1107" s="542"/>
      <c r="E1107" s="542"/>
      <c r="F1107" s="542"/>
      <c r="G1107" s="542"/>
      <c r="H1107" s="542"/>
      <c r="I1107" s="542"/>
      <c r="J1107" s="542"/>
      <c r="K1107" s="542"/>
      <c r="L1107" s="542"/>
      <c r="M1107" s="542"/>
      <c r="N1107" s="542"/>
      <c r="O1107" s="542"/>
    </row>
    <row r="1108" spans="1:19">
      <c r="A1108" s="49"/>
      <c r="I1108" s="542"/>
      <c r="J1108" s="542"/>
      <c r="K1108" s="542"/>
      <c r="L1108" s="542"/>
      <c r="M1108" s="542"/>
      <c r="N1108" s="542"/>
      <c r="O1108" s="542"/>
      <c r="P1108" s="289"/>
    </row>
    <row r="1109" spans="1:19">
      <c r="A1109" s="49"/>
      <c r="I1109" s="542"/>
      <c r="J1109" s="542"/>
      <c r="K1109" s="542"/>
      <c r="L1109" s="542"/>
      <c r="M1109" s="542"/>
      <c r="N1109" s="542"/>
      <c r="O1109" s="542"/>
      <c r="S1109" s="543"/>
    </row>
    <row r="1110" spans="1:19">
      <c r="A1110" s="528"/>
      <c r="S1110" s="543"/>
    </row>
    <row r="1111" spans="1:19">
      <c r="A1111" s="49"/>
      <c r="C1111" s="542"/>
      <c r="D1111" s="542"/>
      <c r="E1111" s="542"/>
      <c r="F1111" s="542"/>
      <c r="G1111" s="542"/>
      <c r="H1111" s="542"/>
      <c r="Q1111" s="544"/>
      <c r="R1111" s="544"/>
      <c r="S1111" s="545"/>
    </row>
    <row r="1112" spans="1:19">
      <c r="A1112" s="49"/>
      <c r="C1112" s="539"/>
      <c r="D1112" s="539"/>
      <c r="E1112" s="539"/>
      <c r="F1112" s="539"/>
      <c r="G1112" s="539"/>
      <c r="H1112" s="539"/>
      <c r="S1112" s="543"/>
    </row>
    <row r="1113" spans="1:19">
      <c r="A1113" s="49"/>
      <c r="C1113" s="542"/>
      <c r="D1113" s="542"/>
      <c r="E1113" s="542"/>
      <c r="F1113" s="542"/>
      <c r="G1113" s="542"/>
      <c r="H1113" s="542"/>
      <c r="I1113" s="542"/>
      <c r="J1113" s="542"/>
      <c r="K1113" s="542"/>
      <c r="L1113" s="542"/>
      <c r="M1113" s="542"/>
      <c r="N1113" s="542"/>
      <c r="O1113" s="542"/>
    </row>
    <row r="1114" spans="1:19">
      <c r="A1114" s="49"/>
      <c r="C1114" s="542"/>
      <c r="D1114" s="542"/>
      <c r="E1114" s="542"/>
      <c r="F1114" s="542"/>
      <c r="G1114" s="542"/>
      <c r="H1114" s="542"/>
      <c r="I1114" s="542"/>
      <c r="J1114" s="542"/>
      <c r="K1114" s="542"/>
      <c r="L1114" s="542"/>
      <c r="M1114" s="542"/>
      <c r="N1114" s="542"/>
      <c r="O1114" s="542"/>
    </row>
    <row r="1115" spans="1:19">
      <c r="A1115" s="49"/>
      <c r="C1115" s="542"/>
      <c r="D1115" s="542"/>
      <c r="E1115" s="542"/>
      <c r="F1115" s="542"/>
      <c r="G1115" s="542"/>
      <c r="H1115" s="542"/>
      <c r="I1115" s="539"/>
      <c r="J1115" s="539"/>
      <c r="K1115" s="539"/>
      <c r="L1115" s="539"/>
      <c r="M1115" s="539"/>
      <c r="N1115" s="539"/>
      <c r="O1115" s="539"/>
      <c r="P1115" s="540"/>
    </row>
    <row r="1116" spans="1:19">
      <c r="A1116" s="49"/>
      <c r="C1116" s="547"/>
      <c r="D1116" s="547"/>
      <c r="E1116" s="547"/>
      <c r="F1116" s="547"/>
      <c r="G1116" s="547"/>
      <c r="H1116" s="547"/>
      <c r="I1116" s="542"/>
      <c r="J1116" s="542"/>
      <c r="K1116" s="542"/>
      <c r="L1116" s="542"/>
      <c r="M1116" s="542"/>
      <c r="N1116" s="542"/>
      <c r="O1116" s="542"/>
    </row>
    <row r="1117" spans="1:19">
      <c r="A1117" s="49"/>
      <c r="C1117" s="542"/>
      <c r="D1117" s="542"/>
      <c r="E1117" s="542"/>
      <c r="F1117" s="542"/>
      <c r="G1117" s="542"/>
      <c r="H1117" s="542"/>
      <c r="I1117" s="542"/>
      <c r="J1117" s="542"/>
      <c r="K1117" s="542"/>
      <c r="L1117" s="542"/>
      <c r="M1117" s="542"/>
      <c r="N1117" s="542"/>
      <c r="O1117" s="542"/>
    </row>
    <row r="1118" spans="1:19">
      <c r="A1118" s="49"/>
      <c r="C1118" s="542"/>
      <c r="D1118" s="542"/>
      <c r="E1118" s="542"/>
      <c r="F1118" s="542"/>
      <c r="G1118" s="542"/>
      <c r="H1118" s="542"/>
      <c r="I1118" s="547"/>
      <c r="J1118" s="547"/>
      <c r="K1118" s="547"/>
      <c r="L1118" s="547"/>
      <c r="M1118" s="547"/>
      <c r="N1118" s="547"/>
      <c r="O1118" s="547"/>
      <c r="P1118" s="74"/>
    </row>
    <row r="1119" spans="1:19">
      <c r="A1119" s="49"/>
      <c r="C1119" s="542"/>
      <c r="D1119" s="542"/>
      <c r="E1119" s="542"/>
      <c r="F1119" s="542"/>
      <c r="G1119" s="542"/>
      <c r="H1119" s="542"/>
      <c r="I1119" s="542"/>
      <c r="J1119" s="542"/>
      <c r="K1119" s="542"/>
      <c r="L1119" s="542"/>
      <c r="M1119" s="542"/>
      <c r="N1119" s="542"/>
      <c r="O1119" s="542"/>
    </row>
    <row r="1120" spans="1:19">
      <c r="A1120" s="49"/>
      <c r="Q1120" s="49"/>
      <c r="R1120" s="49"/>
      <c r="S1120" s="49"/>
    </row>
    <row r="1121" spans="1:19">
      <c r="A1121" s="49"/>
      <c r="Q1121" s="49"/>
      <c r="R1121" s="49"/>
      <c r="S1121" s="49"/>
    </row>
    <row r="1122" spans="1:19">
      <c r="Q1122" s="49"/>
      <c r="R1122" s="49"/>
      <c r="S1122" s="49"/>
    </row>
    <row r="1123" spans="1:19">
      <c r="Q1123" s="49"/>
      <c r="R1123" s="49"/>
      <c r="S1123" s="49"/>
    </row>
    <row r="1124" spans="1:19">
      <c r="Q1124" s="49"/>
      <c r="R1124" s="49"/>
      <c r="S1124" s="49"/>
    </row>
    <row r="1125" spans="1:19">
      <c r="Q1125" s="49"/>
      <c r="R1125" s="49"/>
      <c r="S1125" s="49"/>
    </row>
    <row r="1126" spans="1:19">
      <c r="Q1126" s="49"/>
      <c r="R1126" s="49"/>
      <c r="S1126" s="49"/>
    </row>
    <row r="1127" spans="1:19">
      <c r="Q1127" s="49"/>
      <c r="R1127" s="49"/>
      <c r="S1127" s="49"/>
    </row>
    <row r="1128" spans="1:19">
      <c r="Q1128" s="49"/>
      <c r="R1128" s="49"/>
      <c r="S1128" s="49"/>
    </row>
    <row r="1129" spans="1:19">
      <c r="Q1129" s="49"/>
      <c r="R1129" s="49"/>
      <c r="S1129" s="49"/>
    </row>
    <row r="1489" spans="1:19">
      <c r="A1489" s="49"/>
    </row>
    <row r="1490" spans="1:19">
      <c r="A1490" s="49"/>
    </row>
    <row r="1491" spans="1:19">
      <c r="A1491" s="49"/>
    </row>
    <row r="1492" spans="1:19">
      <c r="A1492" s="49"/>
    </row>
    <row r="1493" spans="1:19">
      <c r="A1493" s="49"/>
    </row>
    <row r="1494" spans="1:19">
      <c r="A1494" s="49"/>
    </row>
    <row r="1495" spans="1:19">
      <c r="A1495" s="49"/>
    </row>
    <row r="1497" spans="1:19">
      <c r="Q1497" s="49"/>
      <c r="R1497" s="49"/>
      <c r="S1497" s="49"/>
    </row>
    <row r="1498" spans="1:19">
      <c r="Q1498" s="49"/>
      <c r="R1498" s="49"/>
      <c r="S1498" s="49"/>
    </row>
    <row r="1499" spans="1:19">
      <c r="Q1499" s="49"/>
      <c r="R1499" s="49"/>
      <c r="S1499" s="49"/>
    </row>
    <row r="1500" spans="1:19">
      <c r="Q1500" s="49"/>
      <c r="R1500" s="49"/>
      <c r="S1500" s="49"/>
    </row>
    <row r="1501" spans="1:19">
      <c r="Q1501" s="49"/>
      <c r="R1501" s="49"/>
      <c r="S1501" s="49"/>
    </row>
    <row r="1502" spans="1:19">
      <c r="Q1502" s="49"/>
      <c r="R1502" s="49"/>
      <c r="S1502" s="49"/>
    </row>
    <row r="1503" spans="1:19">
      <c r="Q1503" s="49"/>
      <c r="R1503" s="49"/>
      <c r="S1503" s="49"/>
    </row>
    <row r="1563" spans="1:1">
      <c r="A1563" s="49"/>
    </row>
    <row r="1570" spans="1:19">
      <c r="A1570" s="49"/>
    </row>
    <row r="1571" spans="1:19">
      <c r="A1571" s="49"/>
      <c r="Q1571" s="49"/>
      <c r="R1571" s="49"/>
      <c r="S1571" s="49"/>
    </row>
    <row r="1572" spans="1:19">
      <c r="A1572" s="49"/>
    </row>
    <row r="1573" spans="1:19">
      <c r="A1573" s="49"/>
    </row>
    <row r="1574" spans="1:19">
      <c r="A1574" s="49"/>
    </row>
    <row r="1575" spans="1:19">
      <c r="A1575" s="49"/>
    </row>
    <row r="1576" spans="1:19">
      <c r="A1576" s="49"/>
    </row>
    <row r="1577" spans="1:19">
      <c r="A1577" s="49"/>
    </row>
    <row r="1578" spans="1:19">
      <c r="A1578" s="49"/>
      <c r="Q1578" s="49"/>
      <c r="R1578" s="49"/>
      <c r="S1578" s="49"/>
    </row>
    <row r="1579" spans="1:19">
      <c r="A1579" s="49"/>
      <c r="Q1579" s="49"/>
      <c r="R1579" s="49"/>
      <c r="S1579" s="49"/>
    </row>
    <row r="1580" spans="1:19">
      <c r="A1580" s="49"/>
      <c r="Q1580" s="49"/>
      <c r="R1580" s="49"/>
      <c r="S1580" s="49"/>
    </row>
    <row r="1581" spans="1:19">
      <c r="A1581" s="49"/>
      <c r="Q1581" s="49"/>
      <c r="R1581" s="49"/>
      <c r="S1581" s="49"/>
    </row>
    <row r="1582" spans="1:19">
      <c r="A1582" s="49"/>
      <c r="Q1582" s="49"/>
      <c r="R1582" s="49"/>
      <c r="S1582" s="49"/>
    </row>
    <row r="1583" spans="1:19">
      <c r="Q1583" s="49"/>
      <c r="R1583" s="49"/>
      <c r="S1583" s="49"/>
    </row>
    <row r="1584" spans="1:19">
      <c r="Q1584" s="49"/>
      <c r="R1584" s="49"/>
      <c r="S1584" s="49"/>
    </row>
    <row r="1585" spans="17:19">
      <c r="Q1585" s="49"/>
      <c r="R1585" s="49"/>
      <c r="S1585" s="49"/>
    </row>
    <row r="1586" spans="17:19">
      <c r="Q1586" s="49"/>
      <c r="R1586" s="49"/>
      <c r="S1586" s="49"/>
    </row>
    <row r="1587" spans="17:19">
      <c r="Q1587" s="49"/>
      <c r="R1587" s="49"/>
      <c r="S1587" s="49"/>
    </row>
    <row r="1588" spans="17:19">
      <c r="Q1588" s="49"/>
      <c r="R1588" s="49"/>
      <c r="S1588" s="49"/>
    </row>
    <row r="1589" spans="17:19">
      <c r="Q1589" s="49"/>
      <c r="R1589" s="49"/>
      <c r="S1589" s="49"/>
    </row>
    <row r="1590" spans="17:19">
      <c r="Q1590" s="49"/>
      <c r="R1590" s="49"/>
      <c r="S1590" s="49"/>
    </row>
    <row r="2038" spans="1:19">
      <c r="A2038" s="49"/>
    </row>
    <row r="2039" spans="1:19">
      <c r="A2039" s="49"/>
    </row>
    <row r="2046" spans="1:19">
      <c r="Q2046" s="49"/>
      <c r="R2046" s="49"/>
      <c r="S2046" s="49"/>
    </row>
    <row r="2047" spans="1:19">
      <c r="Q2047" s="49"/>
      <c r="R2047" s="49"/>
      <c r="S2047" s="49"/>
    </row>
  </sheetData>
  <autoFilter ref="A7:Z1091"/>
  <mergeCells count="2">
    <mergeCell ref="T6:U6"/>
    <mergeCell ref="X6:Z6"/>
  </mergeCells>
  <conditionalFormatting sqref="B6">
    <cfRule type="cellIs" dxfId="3" priority="1" stopIfTrue="1" operator="equal">
      <formula>"NOT OK!"</formula>
    </cfRule>
    <cfRule type="cellIs" dxfId="2" priority="2" stopIfTrue="1" operator="equal">
      <formula>"OK!"</formula>
    </cfRule>
  </conditionalFormatting>
  <printOptions horizontalCentered="1"/>
  <pageMargins left="0.45" right="0.7" top="0.25" bottom="0.25" header="0.3" footer="0.05"/>
  <pageSetup scale="76" fitToHeight="0" orientation="landscape" r:id="rId1"/>
  <headerFooter>
    <oddFoote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workbookViewId="0">
      <selection activeCell="J31" sqref="J31"/>
    </sheetView>
  </sheetViews>
  <sheetFormatPr defaultColWidth="9.109375" defaultRowHeight="13.2"/>
  <cols>
    <col min="1" max="1" width="4.44140625" style="197" customWidth="1"/>
    <col min="2" max="2" width="24.44140625" style="198" customWidth="1"/>
    <col min="3" max="255" width="12.6640625" style="198" customWidth="1"/>
    <col min="256" max="16384" width="9.109375" style="198"/>
  </cols>
  <sheetData>
    <row r="1" spans="1:12">
      <c r="B1" s="198" t="s">
        <v>317</v>
      </c>
    </row>
    <row r="2" spans="1:12">
      <c r="B2" s="198" t="s">
        <v>1233</v>
      </c>
    </row>
    <row r="3" spans="1:12" ht="21">
      <c r="B3" s="198" t="s">
        <v>1558</v>
      </c>
      <c r="E3" s="208" t="s">
        <v>158</v>
      </c>
    </row>
    <row r="4" spans="1:12">
      <c r="H4" s="198" t="s">
        <v>1559</v>
      </c>
    </row>
    <row r="5" spans="1:12">
      <c r="H5" s="198" t="s">
        <v>581</v>
      </c>
    </row>
    <row r="6" spans="1:12">
      <c r="A6" s="197">
        <v>1</v>
      </c>
      <c r="C6" s="199" t="s">
        <v>1160</v>
      </c>
      <c r="D6" s="199" t="s">
        <v>1161</v>
      </c>
      <c r="F6" s="198" t="s">
        <v>1560</v>
      </c>
      <c r="G6" s="198" t="s">
        <v>1561</v>
      </c>
      <c r="H6" s="198" t="s">
        <v>1161</v>
      </c>
      <c r="I6" s="198" t="s">
        <v>1562</v>
      </c>
      <c r="J6" s="198" t="s">
        <v>414</v>
      </c>
      <c r="K6" s="198" t="s">
        <v>413</v>
      </c>
    </row>
    <row r="7" spans="1:12">
      <c r="A7" s="197">
        <v>2</v>
      </c>
    </row>
    <row r="8" spans="1:12">
      <c r="A8" s="197">
        <v>3</v>
      </c>
      <c r="B8" s="198" t="s">
        <v>1234</v>
      </c>
      <c r="C8" s="198">
        <f>+D8/0.35</f>
        <v>61563500.000000007</v>
      </c>
      <c r="D8" s="198">
        <v>21547225</v>
      </c>
      <c r="F8" s="258">
        <f>C21</f>
        <v>0.60539999870425099</v>
      </c>
      <c r="G8" s="258">
        <v>0.3906</v>
      </c>
      <c r="H8" s="198">
        <f>D8*F8*G8</f>
        <v>5095255.9089535279</v>
      </c>
      <c r="I8" s="258">
        <f>D21</f>
        <v>0.39460000129574896</v>
      </c>
      <c r="J8" s="198">
        <f>D8*F8</f>
        <v>13044689.987080205</v>
      </c>
      <c r="K8" s="198">
        <f>D8*I8</f>
        <v>8502535.0129197948</v>
      </c>
    </row>
    <row r="9" spans="1:12">
      <c r="A9" s="197">
        <v>4</v>
      </c>
      <c r="B9" s="198" t="s">
        <v>1235</v>
      </c>
      <c r="C9" s="198">
        <f>+D9/0.35</f>
        <v>143430774.2857143</v>
      </c>
      <c r="D9" s="198">
        <v>50200771</v>
      </c>
      <c r="F9" s="258">
        <f>C24</f>
        <v>0.60303749242659666</v>
      </c>
      <c r="G9" s="258">
        <v>0.2545</v>
      </c>
      <c r="H9" s="198">
        <f>D9*F9*G9</f>
        <v>7704465.0272082016</v>
      </c>
      <c r="I9" s="258">
        <f>D24</f>
        <v>0.39696250757340334</v>
      </c>
      <c r="J9" s="198">
        <f>D9*F9</f>
        <v>30272947.061721813</v>
      </c>
      <c r="K9" s="198">
        <f>D9*I9</f>
        <v>19927823.938278187</v>
      </c>
    </row>
    <row r="10" spans="1:12">
      <c r="A10" s="197">
        <f>A9+1</f>
        <v>5</v>
      </c>
      <c r="B10" s="198" t="s">
        <v>1563</v>
      </c>
      <c r="C10" s="198">
        <f t="shared" ref="C10:C11" si="0">+D10/0.35</f>
        <v>0</v>
      </c>
      <c r="D10" s="198">
        <v>0</v>
      </c>
      <c r="F10" s="258"/>
      <c r="G10" s="258"/>
      <c r="I10" s="258"/>
    </row>
    <row r="11" spans="1:12">
      <c r="A11" s="197">
        <f t="shared" ref="A11:A34" si="1">A10+1</f>
        <v>6</v>
      </c>
      <c r="B11" s="198" t="s">
        <v>1564</v>
      </c>
      <c r="C11" s="198">
        <f t="shared" si="0"/>
        <v>175951791.42857143</v>
      </c>
      <c r="D11" s="198">
        <v>61583127</v>
      </c>
      <c r="F11" s="258">
        <f>C27</f>
        <v>0.91591365878125341</v>
      </c>
      <c r="G11" s="258">
        <v>0.60499999999999998</v>
      </c>
      <c r="H11" s="198">
        <v>34126524</v>
      </c>
      <c r="I11" s="258">
        <f>D27</f>
        <v>8.4086341218746599E-2</v>
      </c>
      <c r="J11" s="198">
        <f>D11*F11</f>
        <v>56404827.169760592</v>
      </c>
      <c r="K11" s="198">
        <f>D11*I11</f>
        <v>5178299.8302394068</v>
      </c>
    </row>
    <row r="12" spans="1:12" ht="13.8" thickBot="1">
      <c r="A12" s="197">
        <f t="shared" si="1"/>
        <v>7</v>
      </c>
      <c r="B12" s="198" t="s">
        <v>1236</v>
      </c>
      <c r="C12" s="200">
        <f>+C8+C9+C10+C11</f>
        <v>380946065.71428573</v>
      </c>
      <c r="D12" s="200">
        <f>+D8+D9+D10+D11</f>
        <v>133331123</v>
      </c>
      <c r="H12" s="206">
        <f>+H8+H9+H10+H11</f>
        <v>46926244.936161727</v>
      </c>
      <c r="J12" s="206">
        <f t="shared" ref="J12:K12" si="2">+J8+J9+J10+J11</f>
        <v>99722464.218562603</v>
      </c>
      <c r="K12" s="206">
        <f t="shared" si="2"/>
        <v>33608658.78143739</v>
      </c>
      <c r="L12" s="206">
        <f>J12+K12</f>
        <v>133331123</v>
      </c>
    </row>
    <row r="13" spans="1:12" ht="13.8" thickTop="1">
      <c r="A13" s="197">
        <f t="shared" si="1"/>
        <v>8</v>
      </c>
    </row>
    <row r="14" spans="1:12">
      <c r="A14" s="197">
        <f t="shared" si="1"/>
        <v>9</v>
      </c>
    </row>
    <row r="15" spans="1:12">
      <c r="A15" s="197">
        <f t="shared" si="1"/>
        <v>10</v>
      </c>
    </row>
    <row r="16" spans="1:12">
      <c r="A16" s="197">
        <f t="shared" si="1"/>
        <v>11</v>
      </c>
    </row>
    <row r="17" spans="1:11">
      <c r="A17" s="197">
        <f t="shared" si="1"/>
        <v>12</v>
      </c>
      <c r="C17" s="201"/>
      <c r="D17" s="202" t="s">
        <v>1160</v>
      </c>
      <c r="E17" s="203"/>
    </row>
    <row r="18" spans="1:11">
      <c r="A18" s="197">
        <f t="shared" si="1"/>
        <v>13</v>
      </c>
      <c r="C18" s="199" t="s">
        <v>414</v>
      </c>
      <c r="D18" s="199" t="s">
        <v>413</v>
      </c>
      <c r="E18" s="199" t="s">
        <v>811</v>
      </c>
    </row>
    <row r="19" spans="1:11">
      <c r="A19" s="197">
        <f t="shared" si="1"/>
        <v>14</v>
      </c>
      <c r="B19" s="204" t="s">
        <v>1565</v>
      </c>
    </row>
    <row r="20" spans="1:11">
      <c r="A20" s="197">
        <f t="shared" si="1"/>
        <v>15</v>
      </c>
      <c r="B20" s="198" t="s">
        <v>1237</v>
      </c>
      <c r="C20" s="198">
        <v>-134185619</v>
      </c>
      <c r="D20" s="198">
        <v>-87462249</v>
      </c>
      <c r="E20" s="198">
        <f>SUM(C20:D20)</f>
        <v>-221647868</v>
      </c>
    </row>
    <row r="21" spans="1:11" ht="13.8" thickBot="1">
      <c r="A21" s="197">
        <f t="shared" si="1"/>
        <v>16</v>
      </c>
      <c r="B21" s="198" t="s">
        <v>1566</v>
      </c>
      <c r="C21" s="259">
        <f>C20/E20</f>
        <v>0.60539999870425099</v>
      </c>
      <c r="D21" s="259">
        <f>D20/E20</f>
        <v>0.39460000129574896</v>
      </c>
      <c r="E21" s="259">
        <f>C21+D21</f>
        <v>1</v>
      </c>
    </row>
    <row r="22" spans="1:11" ht="13.8" thickTop="1">
      <c r="A22" s="197">
        <f t="shared" si="1"/>
        <v>17</v>
      </c>
      <c r="B22" s="204" t="s">
        <v>1567</v>
      </c>
    </row>
    <row r="23" spans="1:11">
      <c r="A23" s="197">
        <f t="shared" si="1"/>
        <v>18</v>
      </c>
      <c r="B23" s="198" t="s">
        <v>1238</v>
      </c>
      <c r="C23" s="198">
        <v>-99914320</v>
      </c>
      <c r="D23" s="198">
        <v>-65770768</v>
      </c>
      <c r="E23" s="198">
        <f>SUM(C23:D23)</f>
        <v>-165685088</v>
      </c>
    </row>
    <row r="24" spans="1:11" ht="13.8" thickBot="1">
      <c r="A24" s="197">
        <f t="shared" si="1"/>
        <v>19</v>
      </c>
      <c r="B24" s="198" t="s">
        <v>1566</v>
      </c>
      <c r="C24" s="259">
        <f>C23/E23</f>
        <v>0.60303749242659666</v>
      </c>
      <c r="D24" s="259">
        <f>D23/E23</f>
        <v>0.39696250757340334</v>
      </c>
      <c r="E24" s="206">
        <f>C24+D24</f>
        <v>1</v>
      </c>
    </row>
    <row r="25" spans="1:11" ht="13.8" thickTop="1">
      <c r="A25" s="197">
        <f t="shared" si="1"/>
        <v>20</v>
      </c>
      <c r="B25" s="204" t="s">
        <v>1568</v>
      </c>
      <c r="C25" s="260"/>
      <c r="D25" s="260"/>
      <c r="E25" s="207"/>
    </row>
    <row r="26" spans="1:11">
      <c r="A26" s="197">
        <f t="shared" si="1"/>
        <v>21</v>
      </c>
      <c r="B26" s="198" t="s">
        <v>1569</v>
      </c>
      <c r="C26" s="198">
        <v>-212513665</v>
      </c>
      <c r="D26" s="198">
        <v>-19510023</v>
      </c>
      <c r="E26" s="198">
        <f>SUM(C26:D26)</f>
        <v>-232023688</v>
      </c>
      <c r="F26" s="205"/>
      <c r="G26" s="207"/>
      <c r="H26" s="207"/>
    </row>
    <row r="27" spans="1:11" ht="13.8" thickBot="1">
      <c r="A27" s="197">
        <f t="shared" si="1"/>
        <v>22</v>
      </c>
      <c r="B27" s="198" t="s">
        <v>1566</v>
      </c>
      <c r="C27" s="259">
        <f>C26/E26</f>
        <v>0.91591365878125341</v>
      </c>
      <c r="D27" s="259">
        <f>D26/E26</f>
        <v>8.4086341218746599E-2</v>
      </c>
      <c r="E27" s="206">
        <f>C27+D27</f>
        <v>1</v>
      </c>
      <c r="F27" s="205"/>
      <c r="G27" s="207"/>
      <c r="H27" s="207"/>
    </row>
    <row r="28" spans="1:11" ht="14.4" thickTop="1" thickBot="1">
      <c r="A28" s="197">
        <f t="shared" si="1"/>
        <v>23</v>
      </c>
      <c r="F28" s="205"/>
    </row>
    <row r="29" spans="1:11" ht="13.8" thickBot="1">
      <c r="A29" s="197">
        <f t="shared" si="1"/>
        <v>24</v>
      </c>
      <c r="B29" s="198" t="s">
        <v>1570</v>
      </c>
      <c r="C29" s="206">
        <f>C20+C23+C26</f>
        <v>-446613604</v>
      </c>
      <c r="D29" s="206">
        <f t="shared" ref="D29:E29" si="3">D20+D23+D26</f>
        <v>-172743040</v>
      </c>
      <c r="E29" s="261">
        <f t="shared" si="3"/>
        <v>-619356644</v>
      </c>
      <c r="F29" s="205"/>
      <c r="G29" s="207"/>
      <c r="H29" s="207"/>
      <c r="I29" s="649" t="s">
        <v>1571</v>
      </c>
      <c r="J29" s="650"/>
      <c r="K29" s="651"/>
    </row>
    <row r="30" spans="1:11" ht="13.8" thickTop="1">
      <c r="A30" s="197">
        <f t="shared" si="1"/>
        <v>25</v>
      </c>
      <c r="C30" s="207"/>
      <c r="D30" s="207"/>
      <c r="E30" s="207"/>
      <c r="F30" s="207"/>
      <c r="G30" s="207"/>
      <c r="H30" s="207"/>
      <c r="I30" s="652" t="s">
        <v>1242</v>
      </c>
      <c r="J30" s="653"/>
      <c r="K30" s="654"/>
    </row>
    <row r="31" spans="1:11" ht="13.8" thickBot="1">
      <c r="A31" s="197">
        <f t="shared" si="1"/>
        <v>26</v>
      </c>
      <c r="E31" s="207"/>
      <c r="I31" s="262" t="s">
        <v>1239</v>
      </c>
      <c r="J31" s="263">
        <f>J12/L12</f>
        <v>0.7479308804633904</v>
      </c>
      <c r="K31" s="264">
        <f>K12/L12</f>
        <v>0.25206911953660954</v>
      </c>
    </row>
    <row r="32" spans="1:11" ht="14.4" thickTop="1" thickBot="1">
      <c r="A32" s="197">
        <f t="shared" si="1"/>
        <v>27</v>
      </c>
      <c r="I32" s="265"/>
      <c r="J32" s="266"/>
      <c r="K32" s="267"/>
    </row>
    <row r="33" spans="1:1">
      <c r="A33" s="197">
        <f t="shared" si="1"/>
        <v>28</v>
      </c>
    </row>
    <row r="34" spans="1:1">
      <c r="A34" s="197">
        <f t="shared" si="1"/>
        <v>29</v>
      </c>
    </row>
  </sheetData>
  <mergeCells count="2">
    <mergeCell ref="I29:K29"/>
    <mergeCell ref="I30:K3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945"/>
  <sheetViews>
    <sheetView topLeftCell="A922" workbookViewId="0">
      <selection activeCell="D946" sqref="D946"/>
    </sheetView>
  </sheetViews>
  <sheetFormatPr defaultColWidth="9.109375" defaultRowHeight="14.4"/>
  <cols>
    <col min="1" max="1" width="44" style="387" bestFit="1" customWidth="1"/>
    <col min="2" max="2" width="41.6640625" style="387" bestFit="1" customWidth="1"/>
    <col min="3" max="3" width="17.33203125" style="387" bestFit="1" customWidth="1"/>
    <col min="4" max="4" width="19.6640625" style="387" customWidth="1"/>
    <col min="5" max="16384" width="9.109375" style="387"/>
  </cols>
  <sheetData>
    <row r="1" spans="1:4">
      <c r="A1" s="387">
        <v>13400332</v>
      </c>
      <c r="B1" s="387" t="s">
        <v>2007</v>
      </c>
      <c r="C1" s="388">
        <v>596700</v>
      </c>
      <c r="D1" s="387" t="e">
        <v>#N/A</v>
      </c>
    </row>
    <row r="2" spans="1:4">
      <c r="A2" s="387">
        <v>18603061</v>
      </c>
      <c r="B2" s="387" t="s">
        <v>2010</v>
      </c>
      <c r="C2" s="388">
        <v>4922.4799999999996</v>
      </c>
      <c r="D2" s="387" t="e">
        <v>#N/A</v>
      </c>
    </row>
    <row r="3" spans="1:4">
      <c r="A3" s="387">
        <v>18603072</v>
      </c>
      <c r="B3" s="387" t="s">
        <v>2011</v>
      </c>
      <c r="C3" s="388">
        <v>1346917.5</v>
      </c>
      <c r="D3" s="387" t="e">
        <v>#N/A</v>
      </c>
    </row>
    <row r="4" spans="1:4">
      <c r="A4" s="387" t="s">
        <v>191</v>
      </c>
      <c r="C4" s="388">
        <v>-129100100.92</v>
      </c>
      <c r="D4" s="387" t="s">
        <v>191</v>
      </c>
    </row>
    <row r="5" spans="1:4">
      <c r="A5" s="387">
        <v>43900003</v>
      </c>
      <c r="B5" s="387" t="s">
        <v>672</v>
      </c>
      <c r="C5" s="388">
        <v>5848610</v>
      </c>
      <c r="D5" s="387">
        <v>43900003</v>
      </c>
    </row>
    <row r="6" spans="1:4">
      <c r="A6" s="387">
        <v>43800003</v>
      </c>
      <c r="B6" s="387" t="s">
        <v>953</v>
      </c>
      <c r="C6" s="388">
        <v>95624236</v>
      </c>
      <c r="D6" s="387">
        <v>43800003</v>
      </c>
    </row>
    <row r="7" spans="1:4">
      <c r="A7" s="387">
        <v>28302061</v>
      </c>
      <c r="B7" s="387" t="s">
        <v>1976</v>
      </c>
      <c r="C7" s="388">
        <v>-4686195.8</v>
      </c>
      <c r="D7" s="387">
        <v>28302061</v>
      </c>
    </row>
    <row r="8" spans="1:4">
      <c r="A8" s="387">
        <v>28302051</v>
      </c>
      <c r="B8" s="387" t="s">
        <v>1957</v>
      </c>
      <c r="C8" s="388">
        <v>-854195.37</v>
      </c>
      <c r="D8" s="387">
        <v>28302051</v>
      </c>
    </row>
    <row r="9" spans="1:4">
      <c r="A9" s="387">
        <v>28302042</v>
      </c>
      <c r="B9" s="387" t="s">
        <v>2017</v>
      </c>
      <c r="C9" s="388">
        <v>837688.25</v>
      </c>
      <c r="D9" s="387">
        <v>28302042</v>
      </c>
    </row>
    <row r="10" spans="1:4">
      <c r="A10" s="387">
        <v>28302041</v>
      </c>
      <c r="B10" s="387" t="s">
        <v>1851</v>
      </c>
      <c r="C10" s="388">
        <v>-5156801.33</v>
      </c>
      <c r="D10" s="387">
        <v>28302041</v>
      </c>
    </row>
    <row r="11" spans="1:4">
      <c r="A11" s="387">
        <v>28302032</v>
      </c>
      <c r="B11" s="387" t="s">
        <v>1827</v>
      </c>
      <c r="C11" s="388">
        <v>-1240.25</v>
      </c>
      <c r="D11" s="387">
        <v>28302032</v>
      </c>
    </row>
    <row r="12" spans="1:4">
      <c r="A12" s="387">
        <v>28302031</v>
      </c>
      <c r="B12" s="387" t="s">
        <v>1826</v>
      </c>
      <c r="C12" s="388">
        <v>-1181373</v>
      </c>
      <c r="D12" s="387">
        <v>28302031</v>
      </c>
    </row>
    <row r="13" spans="1:4">
      <c r="A13" s="387">
        <v>28302022</v>
      </c>
      <c r="B13" s="387" t="s">
        <v>1716</v>
      </c>
      <c r="C13" s="388">
        <v>-2457941.4300000002</v>
      </c>
      <c r="D13" s="387">
        <v>28302022</v>
      </c>
    </row>
    <row r="14" spans="1:4">
      <c r="A14" s="387">
        <v>28302021</v>
      </c>
      <c r="B14" s="387" t="s">
        <v>1715</v>
      </c>
      <c r="C14" s="388">
        <v>-8136169.3600000003</v>
      </c>
      <c r="D14" s="387">
        <v>28302021</v>
      </c>
    </row>
    <row r="15" spans="1:4">
      <c r="A15" s="387">
        <v>28302012</v>
      </c>
      <c r="B15" s="387" t="s">
        <v>1714</v>
      </c>
      <c r="C15" s="388">
        <v>-4205357.68</v>
      </c>
      <c r="D15" s="387">
        <v>28302012</v>
      </c>
    </row>
    <row r="16" spans="1:4">
      <c r="A16" s="387">
        <v>28302011</v>
      </c>
      <c r="B16" s="387" t="s">
        <v>1713</v>
      </c>
      <c r="C16" s="388">
        <v>-4052038.32</v>
      </c>
      <c r="D16" s="387">
        <v>28302011</v>
      </c>
    </row>
    <row r="17" spans="1:4">
      <c r="A17" s="387">
        <v>28302002</v>
      </c>
      <c r="B17" s="387" t="s">
        <v>1712</v>
      </c>
      <c r="C17" s="388">
        <v>-15327149.539999999</v>
      </c>
      <c r="D17" s="387">
        <v>28302002</v>
      </c>
    </row>
    <row r="18" spans="1:4">
      <c r="A18" s="387">
        <v>28302001</v>
      </c>
      <c r="B18" s="387" t="s">
        <v>1711</v>
      </c>
      <c r="C18" s="388">
        <v>-8157988.8899999997</v>
      </c>
      <c r="D18" s="387">
        <v>28302001</v>
      </c>
    </row>
    <row r="19" spans="1:4">
      <c r="A19" s="387">
        <v>28300741</v>
      </c>
      <c r="B19" s="387" t="s">
        <v>1701</v>
      </c>
      <c r="C19" s="388">
        <v>-844494.67</v>
      </c>
      <c r="D19" s="387">
        <v>28300741</v>
      </c>
    </row>
    <row r="20" spans="1:4">
      <c r="A20" s="387">
        <v>28300731</v>
      </c>
      <c r="B20" s="387" t="s">
        <v>1516</v>
      </c>
      <c r="C20" s="388">
        <v>-7251511.3200000003</v>
      </c>
      <c r="D20" s="387">
        <v>28300731</v>
      </c>
    </row>
    <row r="21" spans="1:4">
      <c r="A21" s="387">
        <v>28300721</v>
      </c>
      <c r="B21" s="387" t="s">
        <v>1379</v>
      </c>
      <c r="C21" s="388">
        <v>-1706108.82</v>
      </c>
      <c r="D21" s="387">
        <v>28300721</v>
      </c>
    </row>
    <row r="22" spans="1:4">
      <c r="A22" s="387">
        <v>28300661</v>
      </c>
      <c r="B22" s="387" t="s">
        <v>1112</v>
      </c>
      <c r="C22" s="388">
        <v>-10039498</v>
      </c>
      <c r="D22" s="387">
        <v>28300661</v>
      </c>
    </row>
    <row r="23" spans="1:4">
      <c r="A23" s="387">
        <v>28300651</v>
      </c>
      <c r="B23" s="387" t="s">
        <v>563</v>
      </c>
      <c r="C23" s="388">
        <v>-9224568.2400000002</v>
      </c>
      <c r="D23" s="387">
        <v>28300651</v>
      </c>
    </row>
    <row r="24" spans="1:4">
      <c r="A24" s="387">
        <v>28300581</v>
      </c>
      <c r="B24" s="387" t="s">
        <v>732</v>
      </c>
      <c r="C24" s="388">
        <v>-10439128.57</v>
      </c>
      <c r="D24" s="387">
        <v>28300581</v>
      </c>
    </row>
    <row r="25" spans="1:4">
      <c r="A25" s="387">
        <v>28300561</v>
      </c>
      <c r="B25" s="387" t="s">
        <v>467</v>
      </c>
      <c r="C25" s="388">
        <v>-15311579.82</v>
      </c>
      <c r="D25" s="387">
        <v>28300561</v>
      </c>
    </row>
    <row r="26" spans="1:4">
      <c r="A26" s="387">
        <v>28300511</v>
      </c>
      <c r="B26" s="387" t="s">
        <v>916</v>
      </c>
      <c r="C26" s="388">
        <v>-1350431.6</v>
      </c>
      <c r="D26" s="387">
        <v>28300511</v>
      </c>
    </row>
    <row r="27" spans="1:4">
      <c r="A27" s="387">
        <v>28300503</v>
      </c>
      <c r="B27" s="387" t="s">
        <v>899</v>
      </c>
      <c r="C27" s="388">
        <v>-5285736.09</v>
      </c>
      <c r="D27" s="387">
        <v>28300503</v>
      </c>
    </row>
    <row r="28" spans="1:4">
      <c r="A28" s="387">
        <v>28300501</v>
      </c>
      <c r="B28" s="387" t="s">
        <v>1169</v>
      </c>
      <c r="C28" s="388">
        <v>1708310.71</v>
      </c>
      <c r="D28" s="387">
        <v>28300501</v>
      </c>
    </row>
    <row r="29" spans="1:4">
      <c r="A29" s="387">
        <v>28300431</v>
      </c>
      <c r="B29" s="387" t="s">
        <v>270</v>
      </c>
      <c r="C29" s="388">
        <v>-2534183.6</v>
      </c>
      <c r="D29" s="387">
        <v>28300431</v>
      </c>
    </row>
    <row r="30" spans="1:4">
      <c r="A30" s="387">
        <v>28300362</v>
      </c>
      <c r="B30" s="387" t="s">
        <v>68</v>
      </c>
      <c r="C30" s="388">
        <v>-523696.17</v>
      </c>
      <c r="D30" s="387">
        <v>28300362</v>
      </c>
    </row>
    <row r="31" spans="1:4">
      <c r="A31" s="387">
        <v>28300361</v>
      </c>
      <c r="B31" s="387" t="s">
        <v>67</v>
      </c>
      <c r="C31" s="388">
        <v>-76366928.920000002</v>
      </c>
      <c r="D31" s="387">
        <v>28300361</v>
      </c>
    </row>
    <row r="32" spans="1:4">
      <c r="A32" s="387">
        <v>28300262</v>
      </c>
      <c r="B32" s="387" t="s">
        <v>1327</v>
      </c>
      <c r="C32" s="388">
        <v>-1770018.38</v>
      </c>
      <c r="D32" s="387">
        <v>28300262</v>
      </c>
    </row>
    <row r="33" spans="1:4">
      <c r="A33" s="387">
        <v>28300252</v>
      </c>
      <c r="B33" s="387" t="s">
        <v>1326</v>
      </c>
      <c r="C33" s="388">
        <v>-6125309.71</v>
      </c>
      <c r="D33" s="387">
        <v>28300252</v>
      </c>
    </row>
    <row r="34" spans="1:4">
      <c r="A34" s="387">
        <v>28300232</v>
      </c>
      <c r="B34" s="387" t="s">
        <v>487</v>
      </c>
      <c r="C34" s="388">
        <v>-26361373.739999998</v>
      </c>
      <c r="D34" s="387">
        <v>28300232</v>
      </c>
    </row>
    <row r="35" spans="1:4">
      <c r="A35" s="387">
        <v>28300221</v>
      </c>
      <c r="B35" s="387" t="s">
        <v>2001</v>
      </c>
      <c r="C35" s="388">
        <v>-6356758.0199999996</v>
      </c>
      <c r="D35" s="387">
        <v>28300221</v>
      </c>
    </row>
    <row r="36" spans="1:4">
      <c r="A36" s="387">
        <v>28300211</v>
      </c>
      <c r="B36" s="387" t="s">
        <v>2000</v>
      </c>
      <c r="C36" s="388">
        <v>-33943454.280000001</v>
      </c>
      <c r="D36" s="387">
        <v>28300211</v>
      </c>
    </row>
    <row r="37" spans="1:4">
      <c r="A37" s="387">
        <v>28300162</v>
      </c>
      <c r="B37" s="387" t="s">
        <v>395</v>
      </c>
      <c r="C37" s="388">
        <v>-670938.78</v>
      </c>
      <c r="D37" s="387">
        <v>28300162</v>
      </c>
    </row>
    <row r="38" spans="1:4">
      <c r="A38" s="387">
        <v>28300152</v>
      </c>
      <c r="B38" s="387" t="s">
        <v>505</v>
      </c>
      <c r="C38" s="388">
        <v>-2020544.59</v>
      </c>
      <c r="D38" s="387">
        <v>28300152</v>
      </c>
    </row>
    <row r="39" spans="1:4">
      <c r="A39" s="387">
        <v>28300091</v>
      </c>
      <c r="B39" s="387" t="s">
        <v>1656</v>
      </c>
      <c r="C39" s="388">
        <v>-3316170.8</v>
      </c>
      <c r="D39" s="387">
        <v>28300091</v>
      </c>
    </row>
    <row r="40" spans="1:4">
      <c r="A40" s="387">
        <v>28300081</v>
      </c>
      <c r="B40" s="387" t="s">
        <v>1445</v>
      </c>
      <c r="C40" s="388">
        <v>-5340933.1500000004</v>
      </c>
      <c r="D40" s="387">
        <v>28300081</v>
      </c>
    </row>
    <row r="41" spans="1:4">
      <c r="A41" s="387">
        <v>28300043</v>
      </c>
      <c r="B41" s="387" t="s">
        <v>122</v>
      </c>
      <c r="C41" s="388">
        <v>-12249486.050000001</v>
      </c>
      <c r="D41" s="387">
        <v>28300043</v>
      </c>
    </row>
    <row r="42" spans="1:4">
      <c r="A42" s="387">
        <v>28300041</v>
      </c>
      <c r="B42" s="387" t="s">
        <v>469</v>
      </c>
      <c r="C42" s="388">
        <v>-563856.38</v>
      </c>
      <c r="D42" s="387">
        <v>28300041</v>
      </c>
    </row>
    <row r="43" spans="1:4">
      <c r="A43" s="387">
        <v>28300033</v>
      </c>
      <c r="B43" s="387" t="s">
        <v>121</v>
      </c>
      <c r="C43" s="388">
        <v>-67302595.609999999</v>
      </c>
      <c r="D43" s="387">
        <v>28300033</v>
      </c>
    </row>
    <row r="44" spans="1:4">
      <c r="A44" s="387">
        <v>28300031</v>
      </c>
      <c r="B44" s="387" t="s">
        <v>754</v>
      </c>
      <c r="C44" s="388">
        <v>-1411686.55</v>
      </c>
      <c r="D44" s="387">
        <v>28300031</v>
      </c>
    </row>
    <row r="45" spans="1:4">
      <c r="A45" s="387">
        <v>28200121</v>
      </c>
      <c r="B45" s="387" t="s">
        <v>208</v>
      </c>
      <c r="C45" s="388">
        <v>-1208666431.98</v>
      </c>
      <c r="D45" s="387">
        <v>28200121</v>
      </c>
    </row>
    <row r="46" spans="1:4">
      <c r="A46" s="387">
        <v>28200013</v>
      </c>
      <c r="B46" s="387" t="s">
        <v>207</v>
      </c>
      <c r="C46" s="388">
        <v>-41533479</v>
      </c>
      <c r="D46" s="387">
        <v>28200013</v>
      </c>
    </row>
    <row r="47" spans="1:4">
      <c r="A47" s="387">
        <v>28200002</v>
      </c>
      <c r="B47" s="387" t="s">
        <v>206</v>
      </c>
      <c r="C47" s="388">
        <v>-482365958.89999998</v>
      </c>
      <c r="D47" s="387">
        <v>28200002</v>
      </c>
    </row>
    <row r="48" spans="1:4">
      <c r="A48" s="387">
        <v>25600111</v>
      </c>
      <c r="B48" s="387" t="s">
        <v>1429</v>
      </c>
      <c r="C48" s="388">
        <v>-4764.01</v>
      </c>
      <c r="D48" s="387">
        <v>25600111</v>
      </c>
    </row>
    <row r="49" spans="1:4">
      <c r="A49" s="387">
        <v>25600102</v>
      </c>
      <c r="B49" s="387" t="s">
        <v>1428</v>
      </c>
      <c r="C49" s="387">
        <v>-105.03</v>
      </c>
      <c r="D49" s="387">
        <v>25600102</v>
      </c>
    </row>
    <row r="50" spans="1:4">
      <c r="A50" s="387">
        <v>25600081</v>
      </c>
      <c r="B50" s="387" t="s">
        <v>1111</v>
      </c>
      <c r="C50" s="388">
        <v>-618812.96</v>
      </c>
      <c r="D50" s="387">
        <v>25600081</v>
      </c>
    </row>
    <row r="51" spans="1:4">
      <c r="A51" s="387">
        <v>25600072</v>
      </c>
      <c r="B51" s="387" t="s">
        <v>1226</v>
      </c>
      <c r="C51" s="388">
        <v>-65777.98</v>
      </c>
      <c r="D51" s="387">
        <v>25600072</v>
      </c>
    </row>
    <row r="52" spans="1:4">
      <c r="A52" s="387">
        <v>25500022</v>
      </c>
      <c r="B52" s="387" t="s">
        <v>930</v>
      </c>
      <c r="C52" s="388">
        <v>8165809</v>
      </c>
      <c r="D52" s="387">
        <v>25500022</v>
      </c>
    </row>
    <row r="53" spans="1:4">
      <c r="A53" s="387">
        <v>25500002</v>
      </c>
      <c r="B53" s="387" t="s">
        <v>930</v>
      </c>
      <c r="C53" s="388">
        <v>-8165809</v>
      </c>
      <c r="D53" s="387">
        <v>25500002</v>
      </c>
    </row>
    <row r="54" spans="1:4">
      <c r="A54" s="387">
        <v>25400511</v>
      </c>
      <c r="B54" s="387" t="s">
        <v>1916</v>
      </c>
      <c r="C54" s="388">
        <v>-6596586.6900000004</v>
      </c>
      <c r="D54" s="387">
        <v>25400511</v>
      </c>
    </row>
    <row r="55" spans="1:4">
      <c r="A55" s="387">
        <v>25400501</v>
      </c>
      <c r="B55" s="387" t="s">
        <v>1891</v>
      </c>
      <c r="C55" s="388">
        <v>-1720095</v>
      </c>
      <c r="D55" s="387">
        <v>25400501</v>
      </c>
    </row>
    <row r="56" spans="1:4">
      <c r="A56" s="387">
        <v>25400491</v>
      </c>
      <c r="B56" s="387" t="s">
        <v>1890</v>
      </c>
      <c r="C56" s="388">
        <v>-5941961</v>
      </c>
      <c r="D56" s="387">
        <v>25400491</v>
      </c>
    </row>
    <row r="57" spans="1:4">
      <c r="A57" s="387">
        <v>25400481</v>
      </c>
      <c r="B57" s="387" t="s">
        <v>1874</v>
      </c>
      <c r="C57" s="388">
        <v>-18229.080000000002</v>
      </c>
      <c r="D57" s="387">
        <v>25400481</v>
      </c>
    </row>
    <row r="58" spans="1:4">
      <c r="A58" s="387">
        <v>25400471</v>
      </c>
      <c r="B58" s="387" t="s">
        <v>1873</v>
      </c>
      <c r="C58" s="388">
        <v>-18883.259999999998</v>
      </c>
      <c r="D58" s="387">
        <v>25400471</v>
      </c>
    </row>
    <row r="59" spans="1:4">
      <c r="A59" s="387">
        <v>25400441</v>
      </c>
      <c r="B59" s="387" t="s">
        <v>1782</v>
      </c>
      <c r="C59" s="388">
        <v>-240792.65</v>
      </c>
      <c r="D59" s="387">
        <v>25400441</v>
      </c>
    </row>
    <row r="60" spans="1:4">
      <c r="A60" s="387">
        <v>25400431</v>
      </c>
      <c r="B60" s="387" t="s">
        <v>1776</v>
      </c>
      <c r="C60" s="388">
        <v>-1146696.25</v>
      </c>
      <c r="D60" s="387">
        <v>25400431</v>
      </c>
    </row>
    <row r="61" spans="1:4">
      <c r="A61" s="387">
        <v>25400421</v>
      </c>
      <c r="B61" s="387" t="s">
        <v>1872</v>
      </c>
      <c r="C61" s="388">
        <v>-78256.800000000003</v>
      </c>
      <c r="D61" s="387">
        <v>25400421</v>
      </c>
    </row>
    <row r="62" spans="1:4">
      <c r="A62" s="387">
        <v>25400412</v>
      </c>
      <c r="B62" s="387" t="s">
        <v>1871</v>
      </c>
      <c r="C62" s="388">
        <v>-1447617.77</v>
      </c>
      <c r="D62" s="387">
        <v>25400412</v>
      </c>
    </row>
    <row r="63" spans="1:4">
      <c r="A63" s="387">
        <v>25400411</v>
      </c>
      <c r="B63" s="387" t="s">
        <v>1870</v>
      </c>
      <c r="C63" s="388">
        <v>-1813297.76</v>
      </c>
      <c r="D63" s="387">
        <v>25400411</v>
      </c>
    </row>
    <row r="64" spans="1:4">
      <c r="A64" s="387">
        <v>25400392</v>
      </c>
      <c r="B64" s="387" t="s">
        <v>2016</v>
      </c>
      <c r="C64" s="388">
        <v>-2393395</v>
      </c>
      <c r="D64" s="387">
        <v>25400392</v>
      </c>
    </row>
    <row r="65" spans="1:4">
      <c r="A65" s="387">
        <v>25400331</v>
      </c>
      <c r="B65" s="387" t="s">
        <v>1526</v>
      </c>
      <c r="C65" s="388">
        <v>-869182.08</v>
      </c>
      <c r="D65" s="387">
        <v>25400331</v>
      </c>
    </row>
    <row r="66" spans="1:4">
      <c r="A66" s="387">
        <v>25400321</v>
      </c>
      <c r="B66" s="387" t="s">
        <v>1525</v>
      </c>
      <c r="C66" s="388">
        <v>-73063.289999999994</v>
      </c>
      <c r="D66" s="387">
        <v>25400321</v>
      </c>
    </row>
    <row r="67" spans="1:4">
      <c r="A67" s="387">
        <v>25400311</v>
      </c>
      <c r="B67" s="387" t="s">
        <v>1436</v>
      </c>
      <c r="C67" s="388">
        <v>-6119.31</v>
      </c>
      <c r="D67" s="387">
        <v>25400311</v>
      </c>
    </row>
    <row r="68" spans="1:4">
      <c r="A68" s="387">
        <v>25400301</v>
      </c>
      <c r="B68" s="387" t="s">
        <v>1434</v>
      </c>
      <c r="C68" s="388">
        <v>-59627.91</v>
      </c>
      <c r="D68" s="387">
        <v>25400301</v>
      </c>
    </row>
    <row r="69" spans="1:4">
      <c r="A69" s="387">
        <v>25400291</v>
      </c>
      <c r="B69" s="387" t="s">
        <v>1433</v>
      </c>
      <c r="C69" s="388">
        <v>-1511385.16</v>
      </c>
      <c r="D69" s="387">
        <v>25400291</v>
      </c>
    </row>
    <row r="70" spans="1:4">
      <c r="A70" s="387">
        <v>25400261</v>
      </c>
      <c r="B70" s="387" t="s">
        <v>1195</v>
      </c>
      <c r="C70" s="388">
        <v>-93615823</v>
      </c>
      <c r="D70" s="387">
        <v>25400261</v>
      </c>
    </row>
    <row r="71" spans="1:4">
      <c r="A71" s="387">
        <v>25400221</v>
      </c>
      <c r="B71" s="387" t="s">
        <v>1187</v>
      </c>
      <c r="C71" s="388">
        <v>-89983.29</v>
      </c>
      <c r="D71" s="387">
        <v>25400221</v>
      </c>
    </row>
    <row r="72" spans="1:4">
      <c r="A72" s="387">
        <v>25400201</v>
      </c>
      <c r="B72" s="387" t="s">
        <v>1110</v>
      </c>
      <c r="C72" s="388">
        <v>-1405275.03</v>
      </c>
      <c r="D72" s="387">
        <v>25400201</v>
      </c>
    </row>
    <row r="73" spans="1:4">
      <c r="A73" s="387">
        <v>25400191</v>
      </c>
      <c r="B73" s="387" t="s">
        <v>1109</v>
      </c>
      <c r="C73" s="388">
        <v>-1926494.2</v>
      </c>
      <c r="D73" s="387">
        <v>25400191</v>
      </c>
    </row>
    <row r="74" spans="1:4">
      <c r="A74" s="387">
        <v>25400182</v>
      </c>
      <c r="B74" s="387" t="s">
        <v>959</v>
      </c>
      <c r="C74" s="388">
        <v>-3064593</v>
      </c>
      <c r="D74" s="387">
        <v>25400182</v>
      </c>
    </row>
    <row r="75" spans="1:4">
      <c r="A75" s="387">
        <v>25400181</v>
      </c>
      <c r="B75" s="387" t="s">
        <v>958</v>
      </c>
      <c r="C75" s="388">
        <v>-5729157</v>
      </c>
      <c r="D75" s="387">
        <v>25400181</v>
      </c>
    </row>
    <row r="76" spans="1:4">
      <c r="A76" s="387">
        <v>25400111</v>
      </c>
      <c r="B76" s="387" t="s">
        <v>674</v>
      </c>
      <c r="C76" s="388">
        <v>-12314.27</v>
      </c>
      <c r="D76" s="387">
        <v>25400111</v>
      </c>
    </row>
    <row r="77" spans="1:4">
      <c r="A77" s="387">
        <v>25400101</v>
      </c>
      <c r="B77" s="387" t="s">
        <v>673</v>
      </c>
      <c r="C77" s="388">
        <v>-54978.47</v>
      </c>
      <c r="D77" s="387">
        <v>25400101</v>
      </c>
    </row>
    <row r="78" spans="1:4">
      <c r="A78" s="387">
        <v>25302223</v>
      </c>
      <c r="B78" s="387" t="s">
        <v>1971</v>
      </c>
      <c r="C78" s="388">
        <v>-4885918</v>
      </c>
      <c r="D78" s="387">
        <v>25302223</v>
      </c>
    </row>
    <row r="79" spans="1:4">
      <c r="A79" s="387">
        <v>25302222</v>
      </c>
      <c r="B79" s="387" t="s">
        <v>658</v>
      </c>
      <c r="C79" s="388">
        <v>-3693652.15</v>
      </c>
      <c r="D79" s="387">
        <v>25302222</v>
      </c>
    </row>
    <row r="80" spans="1:4">
      <c r="A80" s="387">
        <v>25302221</v>
      </c>
      <c r="B80" s="387" t="s">
        <v>977</v>
      </c>
      <c r="C80" s="388">
        <v>-2329662.12</v>
      </c>
      <c r="D80" s="387">
        <v>25302221</v>
      </c>
    </row>
    <row r="81" spans="1:4">
      <c r="A81" s="387">
        <v>25301213</v>
      </c>
      <c r="B81" s="387" t="s">
        <v>1986</v>
      </c>
      <c r="C81" s="388">
        <v>-675825</v>
      </c>
      <c r="D81" s="387">
        <v>25301213</v>
      </c>
    </row>
    <row r="82" spans="1:4">
      <c r="A82" s="387">
        <v>25301203</v>
      </c>
      <c r="B82" s="387" t="s">
        <v>546</v>
      </c>
      <c r="C82" s="388">
        <v>-245946.96</v>
      </c>
      <c r="D82" s="387">
        <v>25301203</v>
      </c>
    </row>
    <row r="83" spans="1:4">
      <c r="A83" s="387">
        <v>25301151</v>
      </c>
      <c r="B83" s="387" t="s">
        <v>1515</v>
      </c>
      <c r="C83" s="388">
        <v>-2480974.2999999998</v>
      </c>
      <c r="D83" s="387">
        <v>25301151</v>
      </c>
    </row>
    <row r="84" spans="1:4">
      <c r="A84" s="387">
        <v>25301073</v>
      </c>
      <c r="B84" s="387" t="s">
        <v>284</v>
      </c>
      <c r="C84" s="388">
        <v>-1144.92</v>
      </c>
      <c r="D84" s="387">
        <v>25301073</v>
      </c>
    </row>
    <row r="85" spans="1:4">
      <c r="A85" s="387">
        <v>25300771</v>
      </c>
      <c r="B85" s="387" t="s">
        <v>103</v>
      </c>
      <c r="C85" s="388">
        <v>-4153963.01</v>
      </c>
      <c r="D85" s="387">
        <v>25300771</v>
      </c>
    </row>
    <row r="86" spans="1:4">
      <c r="A86" s="387">
        <v>25300761</v>
      </c>
      <c r="B86" s="387" t="s">
        <v>172</v>
      </c>
      <c r="C86" s="388">
        <v>-203267.69</v>
      </c>
      <c r="D86" s="387">
        <v>25300761</v>
      </c>
    </row>
    <row r="87" spans="1:4">
      <c r="A87" s="387">
        <v>25300733</v>
      </c>
      <c r="B87" s="387" t="s">
        <v>1981</v>
      </c>
      <c r="C87" s="388">
        <v>-50468.17</v>
      </c>
      <c r="D87" s="387">
        <v>25300733</v>
      </c>
    </row>
    <row r="88" spans="1:4">
      <c r="A88" s="387">
        <v>25300732</v>
      </c>
      <c r="B88" s="387" t="s">
        <v>1984</v>
      </c>
      <c r="C88" s="388">
        <v>-1500</v>
      </c>
      <c r="D88" s="387">
        <v>25300732</v>
      </c>
    </row>
    <row r="89" spans="1:4">
      <c r="A89" s="387">
        <v>25300731</v>
      </c>
      <c r="B89" s="387" t="s">
        <v>1980</v>
      </c>
      <c r="C89" s="388">
        <v>-15154.75</v>
      </c>
      <c r="D89" s="387">
        <v>25300731</v>
      </c>
    </row>
    <row r="90" spans="1:4">
      <c r="A90" s="387">
        <v>25300721</v>
      </c>
      <c r="B90" s="387" t="s">
        <v>1900</v>
      </c>
      <c r="C90" s="388">
        <v>-231076.23</v>
      </c>
      <c r="D90" s="387">
        <v>25300721</v>
      </c>
    </row>
    <row r="91" spans="1:4">
      <c r="A91" s="387">
        <v>25300663</v>
      </c>
      <c r="B91" s="387" t="s">
        <v>1467</v>
      </c>
      <c r="C91" s="388">
        <v>-117914.96</v>
      </c>
      <c r="D91" s="387">
        <v>25300663</v>
      </c>
    </row>
    <row r="92" spans="1:4">
      <c r="A92" s="387">
        <v>25300642</v>
      </c>
      <c r="B92" s="387" t="s">
        <v>1265</v>
      </c>
      <c r="C92" s="388">
        <v>-551972.26</v>
      </c>
      <c r="D92" s="387">
        <v>25300642</v>
      </c>
    </row>
    <row r="93" spans="1:4">
      <c r="A93" s="387">
        <v>25300641</v>
      </c>
      <c r="B93" s="387" t="s">
        <v>1265</v>
      </c>
      <c r="C93" s="388">
        <v>-831277.69</v>
      </c>
      <c r="D93" s="387">
        <v>25300641</v>
      </c>
    </row>
    <row r="94" spans="1:4">
      <c r="A94" s="387">
        <v>25300621</v>
      </c>
      <c r="B94" s="387" t="s">
        <v>740</v>
      </c>
      <c r="C94" s="388">
        <v>-8864426.1600000001</v>
      </c>
      <c r="D94" s="387">
        <v>25300621</v>
      </c>
    </row>
    <row r="95" spans="1:4">
      <c r="A95" s="387">
        <v>25300611</v>
      </c>
      <c r="B95" s="387" t="s">
        <v>725</v>
      </c>
      <c r="C95" s="388">
        <v>-59637605.719999999</v>
      </c>
      <c r="D95" s="387">
        <v>25300611</v>
      </c>
    </row>
    <row r="96" spans="1:4">
      <c r="A96" s="387">
        <v>25300592</v>
      </c>
      <c r="B96" s="387" t="s">
        <v>360</v>
      </c>
      <c r="C96" s="388">
        <v>1916881.14</v>
      </c>
      <c r="D96" s="387">
        <v>25300592</v>
      </c>
    </row>
    <row r="97" spans="1:4">
      <c r="A97" s="387">
        <v>25300591</v>
      </c>
      <c r="B97" s="387" t="s">
        <v>360</v>
      </c>
      <c r="C97" s="388">
        <v>4536636.9400000004</v>
      </c>
      <c r="D97" s="387">
        <v>25300591</v>
      </c>
    </row>
    <row r="98" spans="1:4">
      <c r="A98" s="387">
        <v>25300582</v>
      </c>
      <c r="B98" s="387" t="s">
        <v>359</v>
      </c>
      <c r="C98" s="388">
        <v>-1916881.14</v>
      </c>
      <c r="D98" s="387">
        <v>25300582</v>
      </c>
    </row>
    <row r="99" spans="1:4">
      <c r="A99" s="387">
        <v>25300581</v>
      </c>
      <c r="B99" s="387" t="s">
        <v>359</v>
      </c>
      <c r="C99" s="388">
        <v>-4536636.9400000004</v>
      </c>
      <c r="D99" s="387">
        <v>25300581</v>
      </c>
    </row>
    <row r="100" spans="1:4">
      <c r="A100" s="387">
        <v>25300563</v>
      </c>
      <c r="B100" s="387" t="s">
        <v>1174</v>
      </c>
      <c r="C100" s="388">
        <v>-21223.03</v>
      </c>
      <c r="D100" s="387">
        <v>25300563</v>
      </c>
    </row>
    <row r="101" spans="1:4">
      <c r="A101" s="387">
        <v>25300561</v>
      </c>
      <c r="B101" s="387" t="s">
        <v>1041</v>
      </c>
      <c r="C101" s="388">
        <v>-8326638</v>
      </c>
      <c r="D101" s="387">
        <v>25300561</v>
      </c>
    </row>
    <row r="102" spans="1:4">
      <c r="A102" s="387">
        <v>25300553</v>
      </c>
      <c r="B102" s="387" t="s">
        <v>1732</v>
      </c>
      <c r="C102" s="388">
        <v>-5827.93</v>
      </c>
      <c r="D102" s="387">
        <v>25300553</v>
      </c>
    </row>
    <row r="103" spans="1:4">
      <c r="A103" s="387">
        <v>25300541</v>
      </c>
      <c r="B103" s="387" t="s">
        <v>455</v>
      </c>
      <c r="C103" s="388">
        <v>-16135116.09</v>
      </c>
      <c r="D103" s="387">
        <v>25300541</v>
      </c>
    </row>
    <row r="104" spans="1:4">
      <c r="A104" s="387">
        <v>25300521</v>
      </c>
      <c r="B104" s="387" t="s">
        <v>1770</v>
      </c>
      <c r="C104" s="388">
        <v>-160000</v>
      </c>
      <c r="D104" s="387">
        <v>25300521</v>
      </c>
    </row>
    <row r="105" spans="1:4">
      <c r="A105" s="387">
        <v>25300503</v>
      </c>
      <c r="B105" s="387" t="s">
        <v>197</v>
      </c>
      <c r="C105" s="388">
        <v>-1287.75</v>
      </c>
      <c r="D105" s="387">
        <v>25300503</v>
      </c>
    </row>
    <row r="106" spans="1:4">
      <c r="A106" s="387">
        <v>25300443</v>
      </c>
      <c r="B106" s="387" t="s">
        <v>1215</v>
      </c>
      <c r="C106" s="388">
        <v>-860849.04</v>
      </c>
      <c r="D106" s="387">
        <v>25300443</v>
      </c>
    </row>
    <row r="107" spans="1:4">
      <c r="A107" s="387">
        <v>25300413</v>
      </c>
      <c r="B107" s="387" t="s">
        <v>468</v>
      </c>
      <c r="C107" s="388">
        <v>-810563.9</v>
      </c>
      <c r="D107" s="387">
        <v>25300413</v>
      </c>
    </row>
    <row r="108" spans="1:4">
      <c r="A108" s="387">
        <v>25300371</v>
      </c>
      <c r="B108" s="387" t="s">
        <v>912</v>
      </c>
      <c r="C108" s="388">
        <v>-2219464.36</v>
      </c>
      <c r="D108" s="387">
        <v>25300371</v>
      </c>
    </row>
    <row r="109" spans="1:4">
      <c r="A109" s="387">
        <v>25300363</v>
      </c>
      <c r="B109" s="387" t="s">
        <v>946</v>
      </c>
      <c r="C109" s="388">
        <v>-2166903.2999999998</v>
      </c>
      <c r="D109" s="387">
        <v>25300363</v>
      </c>
    </row>
    <row r="110" spans="1:4">
      <c r="A110" s="387">
        <v>25300353</v>
      </c>
      <c r="B110" s="387" t="s">
        <v>993</v>
      </c>
      <c r="C110" s="388">
        <v>-6664275.7199999997</v>
      </c>
      <c r="D110" s="387">
        <v>25300353</v>
      </c>
    </row>
    <row r="111" spans="1:4">
      <c r="A111" s="387">
        <v>25300343</v>
      </c>
      <c r="B111" s="387" t="s">
        <v>1733</v>
      </c>
      <c r="C111" s="388">
        <v>-3935769.59</v>
      </c>
      <c r="D111" s="387">
        <v>25300343</v>
      </c>
    </row>
    <row r="112" spans="1:4">
      <c r="A112" s="387">
        <v>25300323</v>
      </c>
      <c r="B112" s="387" t="s">
        <v>681</v>
      </c>
      <c r="C112" s="388">
        <v>-64684.79</v>
      </c>
      <c r="D112" s="387">
        <v>25300323</v>
      </c>
    </row>
    <row r="113" spans="1:4">
      <c r="A113" s="387">
        <v>25300293</v>
      </c>
      <c r="B113" s="387" t="s">
        <v>829</v>
      </c>
      <c r="C113" s="388">
        <v>-4832771</v>
      </c>
      <c r="D113" s="387">
        <v>25300293</v>
      </c>
    </row>
    <row r="114" spans="1:4">
      <c r="A114" s="387">
        <v>25300281</v>
      </c>
      <c r="B114" s="387" t="s">
        <v>1456</v>
      </c>
      <c r="C114" s="388">
        <v>-502860</v>
      </c>
      <c r="D114" s="387">
        <v>25300281</v>
      </c>
    </row>
    <row r="115" spans="1:4">
      <c r="A115" s="387">
        <v>25300271</v>
      </c>
      <c r="B115" s="387" t="s">
        <v>1373</v>
      </c>
      <c r="C115" s="388">
        <v>-1623053.52</v>
      </c>
      <c r="D115" s="387">
        <v>25300271</v>
      </c>
    </row>
    <row r="116" spans="1:4">
      <c r="A116" s="387">
        <v>25300212</v>
      </c>
      <c r="B116" s="387" t="s">
        <v>491</v>
      </c>
      <c r="C116" s="388">
        <v>-125945.25</v>
      </c>
      <c r="D116" s="387">
        <v>25300212</v>
      </c>
    </row>
    <row r="117" spans="1:4">
      <c r="A117" s="387">
        <v>25300201</v>
      </c>
      <c r="B117" s="387" t="s">
        <v>1176</v>
      </c>
      <c r="C117" s="388">
        <v>-6109841</v>
      </c>
      <c r="D117" s="387">
        <v>25300201</v>
      </c>
    </row>
    <row r="118" spans="1:4">
      <c r="A118" s="387">
        <v>25300181</v>
      </c>
      <c r="B118" s="387" t="s">
        <v>1175</v>
      </c>
      <c r="C118" s="388">
        <v>-4441359.49</v>
      </c>
      <c r="D118" s="387">
        <v>25300181</v>
      </c>
    </row>
    <row r="119" spans="1:4">
      <c r="A119" s="387">
        <v>25300161</v>
      </c>
      <c r="B119" s="387" t="s">
        <v>175</v>
      </c>
      <c r="C119" s="388">
        <v>-428287.22</v>
      </c>
      <c r="D119" s="387">
        <v>25300161</v>
      </c>
    </row>
    <row r="120" spans="1:4">
      <c r="A120" s="387">
        <v>25300153</v>
      </c>
      <c r="B120" s="387" t="s">
        <v>1510</v>
      </c>
      <c r="C120" s="388">
        <v>-125000</v>
      </c>
      <c r="D120" s="387">
        <v>25300153</v>
      </c>
    </row>
    <row r="121" spans="1:4">
      <c r="A121" s="387">
        <v>25300151</v>
      </c>
      <c r="B121" s="387" t="s">
        <v>643</v>
      </c>
      <c r="C121" s="388">
        <v>-9306456</v>
      </c>
      <c r="D121" s="387">
        <v>25300151</v>
      </c>
    </row>
    <row r="122" spans="1:4">
      <c r="A122" s="387">
        <v>25300141</v>
      </c>
      <c r="B122" s="387" t="s">
        <v>388</v>
      </c>
      <c r="C122" s="388">
        <v>-1991071.89</v>
      </c>
      <c r="D122" s="387">
        <v>25300141</v>
      </c>
    </row>
    <row r="123" spans="1:4">
      <c r="A123" s="387">
        <v>25300121</v>
      </c>
      <c r="B123" s="387" t="s">
        <v>1696</v>
      </c>
      <c r="C123" s="388">
        <v>-784625.76</v>
      </c>
      <c r="D123" s="387">
        <v>25300121</v>
      </c>
    </row>
    <row r="124" spans="1:4">
      <c r="A124" s="387">
        <v>25300091</v>
      </c>
      <c r="B124" s="387" t="s">
        <v>1652</v>
      </c>
      <c r="C124" s="388">
        <v>-3120495.04</v>
      </c>
      <c r="D124" s="387">
        <v>25300091</v>
      </c>
    </row>
    <row r="125" spans="1:4">
      <c r="A125" s="387">
        <v>25300081</v>
      </c>
      <c r="B125" s="387" t="s">
        <v>1681</v>
      </c>
      <c r="C125" s="388">
        <v>-1000</v>
      </c>
      <c r="D125" s="387">
        <v>25300081</v>
      </c>
    </row>
    <row r="126" spans="1:4">
      <c r="A126" s="387">
        <v>25300071</v>
      </c>
      <c r="B126" s="387" t="s">
        <v>1179</v>
      </c>
      <c r="C126" s="388">
        <v>-154046433</v>
      </c>
      <c r="D126" s="387">
        <v>25300071</v>
      </c>
    </row>
    <row r="127" spans="1:4">
      <c r="A127" s="387">
        <v>25300033</v>
      </c>
      <c r="B127" s="387" t="s">
        <v>150</v>
      </c>
      <c r="C127" s="388">
        <v>-10329057.289999999</v>
      </c>
      <c r="D127" s="387">
        <v>25300033</v>
      </c>
    </row>
    <row r="128" spans="1:4">
      <c r="A128" s="387">
        <v>25300011</v>
      </c>
      <c r="B128" s="387" t="s">
        <v>539</v>
      </c>
      <c r="C128" s="388">
        <v>-6901</v>
      </c>
      <c r="D128" s="387">
        <v>25300011</v>
      </c>
    </row>
    <row r="129" spans="1:4">
      <c r="A129" s="387">
        <v>25300001</v>
      </c>
      <c r="B129" s="387" t="s">
        <v>292</v>
      </c>
      <c r="C129" s="388">
        <v>-91733.25</v>
      </c>
      <c r="D129" s="387">
        <v>25300001</v>
      </c>
    </row>
    <row r="130" spans="1:4">
      <c r="A130" s="387">
        <v>25200262</v>
      </c>
      <c r="B130" s="387" t="s">
        <v>582</v>
      </c>
      <c r="C130" s="388">
        <v>-39367.31</v>
      </c>
      <c r="D130" s="387">
        <v>25200262</v>
      </c>
    </row>
    <row r="131" spans="1:4">
      <c r="A131" s="387">
        <v>25200222</v>
      </c>
      <c r="B131" s="387" t="s">
        <v>703</v>
      </c>
      <c r="C131" s="388">
        <v>-1565255</v>
      </c>
      <c r="D131" s="387">
        <v>25200222</v>
      </c>
    </row>
    <row r="132" spans="1:4">
      <c r="A132" s="387">
        <v>25200202</v>
      </c>
      <c r="B132" s="387" t="s">
        <v>702</v>
      </c>
      <c r="C132" s="388">
        <v>-18307965.600000001</v>
      </c>
      <c r="D132" s="387">
        <v>25200202</v>
      </c>
    </row>
    <row r="133" spans="1:4">
      <c r="A133" s="387">
        <v>25200181</v>
      </c>
      <c r="B133" s="387" t="s">
        <v>652</v>
      </c>
      <c r="C133" s="388">
        <v>-28720096.809999999</v>
      </c>
      <c r="D133" s="387">
        <v>25200181</v>
      </c>
    </row>
    <row r="134" spans="1:4">
      <c r="A134" s="387">
        <v>25200171</v>
      </c>
      <c r="B134" s="387" t="s">
        <v>19</v>
      </c>
      <c r="C134" s="388">
        <v>-12333901.279999999</v>
      </c>
      <c r="D134" s="387">
        <v>25200171</v>
      </c>
    </row>
    <row r="135" spans="1:4">
      <c r="A135" s="387">
        <v>25200161</v>
      </c>
      <c r="B135" s="387" t="s">
        <v>18</v>
      </c>
      <c r="C135" s="388">
        <v>-5468233.4699999997</v>
      </c>
      <c r="D135" s="387">
        <v>25200161</v>
      </c>
    </row>
    <row r="136" spans="1:4">
      <c r="A136" s="387">
        <v>25200152</v>
      </c>
      <c r="B136" s="387" t="s">
        <v>649</v>
      </c>
      <c r="C136" s="388">
        <v>-107354.9</v>
      </c>
      <c r="D136" s="387">
        <v>25200152</v>
      </c>
    </row>
    <row r="137" spans="1:4">
      <c r="A137" s="387">
        <v>25200121</v>
      </c>
      <c r="B137" s="387" t="s">
        <v>1018</v>
      </c>
      <c r="C137" s="388">
        <v>-135739.34</v>
      </c>
      <c r="D137" s="387">
        <v>25200121</v>
      </c>
    </row>
    <row r="138" spans="1:4">
      <c r="A138" s="387">
        <v>24400012</v>
      </c>
      <c r="B138" s="387" t="s">
        <v>1487</v>
      </c>
      <c r="C138" s="388">
        <v>-19915684.030000001</v>
      </c>
      <c r="D138" s="387">
        <v>24400012</v>
      </c>
    </row>
    <row r="139" spans="1:4">
      <c r="A139" s="387">
        <v>24400011</v>
      </c>
      <c r="B139" s="387" t="s">
        <v>1486</v>
      </c>
      <c r="C139" s="388">
        <v>-34242358.990000002</v>
      </c>
      <c r="D139" s="387">
        <v>24400011</v>
      </c>
    </row>
    <row r="140" spans="1:4">
      <c r="A140" s="387">
        <v>24400002</v>
      </c>
      <c r="B140" s="387" t="s">
        <v>1485</v>
      </c>
      <c r="C140" s="388">
        <v>-63092477.810000002</v>
      </c>
      <c r="D140" s="387">
        <v>24400002</v>
      </c>
    </row>
    <row r="141" spans="1:4">
      <c r="A141" s="387">
        <v>24400001</v>
      </c>
      <c r="B141" s="387" t="s">
        <v>1484</v>
      </c>
      <c r="C141" s="388">
        <v>-69601698.859999999</v>
      </c>
      <c r="D141" s="387">
        <v>24400001</v>
      </c>
    </row>
    <row r="142" spans="1:4">
      <c r="A142" s="387">
        <v>24300013</v>
      </c>
      <c r="B142" s="387" t="s">
        <v>1251</v>
      </c>
      <c r="C142" s="388">
        <v>-7578087.7199999997</v>
      </c>
      <c r="D142" s="387">
        <v>24300013</v>
      </c>
    </row>
    <row r="143" spans="1:4">
      <c r="A143" s="387">
        <v>24201041</v>
      </c>
      <c r="B143" s="387" t="s">
        <v>1473</v>
      </c>
      <c r="C143" s="388">
        <v>-18885.61</v>
      </c>
      <c r="D143" s="387">
        <v>24201041</v>
      </c>
    </row>
    <row r="144" spans="1:4">
      <c r="A144" s="387">
        <v>24201031</v>
      </c>
      <c r="B144" s="387" t="s">
        <v>1472</v>
      </c>
      <c r="C144" s="388">
        <v>-92519.22</v>
      </c>
      <c r="D144" s="387">
        <v>24201031</v>
      </c>
    </row>
    <row r="145" spans="1:4">
      <c r="A145" s="387">
        <v>24200991</v>
      </c>
      <c r="B145" s="387" t="s">
        <v>1363</v>
      </c>
      <c r="C145" s="388">
        <v>-1341.25</v>
      </c>
      <c r="D145" s="387">
        <v>24200991</v>
      </c>
    </row>
    <row r="146" spans="1:4">
      <c r="A146" s="387">
        <v>24200971</v>
      </c>
      <c r="B146" s="387" t="s">
        <v>562</v>
      </c>
      <c r="C146" s="388">
        <v>-102977.15</v>
      </c>
      <c r="D146" s="387">
        <v>24200971</v>
      </c>
    </row>
    <row r="147" spans="1:4">
      <c r="A147" s="387">
        <v>24200961</v>
      </c>
      <c r="B147" s="387" t="s">
        <v>1305</v>
      </c>
      <c r="C147" s="388">
        <v>-1406897.95</v>
      </c>
      <c r="D147" s="387">
        <v>24200961</v>
      </c>
    </row>
    <row r="148" spans="1:4">
      <c r="A148" s="387">
        <v>24200951</v>
      </c>
      <c r="B148" s="387" t="s">
        <v>1307</v>
      </c>
      <c r="C148" s="388">
        <v>-204557.72</v>
      </c>
      <c r="D148" s="387">
        <v>24200951</v>
      </c>
    </row>
    <row r="149" spans="1:4">
      <c r="A149" s="387">
        <v>24200941</v>
      </c>
      <c r="B149" s="387" t="s">
        <v>1497</v>
      </c>
      <c r="C149" s="388">
        <v>-67986</v>
      </c>
      <c r="D149" s="387">
        <v>24200941</v>
      </c>
    </row>
    <row r="150" spans="1:4">
      <c r="A150" s="387">
        <v>24200931</v>
      </c>
      <c r="B150" s="387" t="s">
        <v>561</v>
      </c>
      <c r="C150" s="388">
        <v>-345959.67999999999</v>
      </c>
      <c r="D150" s="387">
        <v>24200931</v>
      </c>
    </row>
    <row r="151" spans="1:4">
      <c r="A151" s="387">
        <v>24200921</v>
      </c>
      <c r="B151" s="387" t="s">
        <v>557</v>
      </c>
      <c r="C151" s="388">
        <v>-2232564.0499999998</v>
      </c>
      <c r="D151" s="387">
        <v>24200921</v>
      </c>
    </row>
    <row r="152" spans="1:4">
      <c r="A152" s="387">
        <v>24200911</v>
      </c>
      <c r="B152" s="387" t="s">
        <v>1194</v>
      </c>
      <c r="C152" s="388">
        <v>-17425.07</v>
      </c>
      <c r="D152" s="387">
        <v>24200911</v>
      </c>
    </row>
    <row r="153" spans="1:4">
      <c r="A153" s="387">
        <v>24200901</v>
      </c>
      <c r="B153" s="387" t="s">
        <v>1304</v>
      </c>
      <c r="C153" s="388">
        <v>-163563</v>
      </c>
      <c r="D153" s="387">
        <v>24200901</v>
      </c>
    </row>
    <row r="154" spans="1:4">
      <c r="A154" s="387">
        <v>24200891</v>
      </c>
      <c r="B154" s="387" t="s">
        <v>1193</v>
      </c>
      <c r="C154" s="388">
        <v>-67375.5</v>
      </c>
      <c r="D154" s="387">
        <v>24200891</v>
      </c>
    </row>
    <row r="155" spans="1:4">
      <c r="A155" s="387">
        <v>24200881</v>
      </c>
      <c r="B155" s="387" t="s">
        <v>1471</v>
      </c>
      <c r="C155" s="388">
        <v>-202614.06</v>
      </c>
      <c r="D155" s="387">
        <v>24200881</v>
      </c>
    </row>
    <row r="156" spans="1:4">
      <c r="A156" s="387">
        <v>24200871</v>
      </c>
      <c r="B156" s="387" t="s">
        <v>1220</v>
      </c>
      <c r="C156" s="388">
        <v>-99037.36</v>
      </c>
      <c r="D156" s="387">
        <v>24200871</v>
      </c>
    </row>
    <row r="157" spans="1:4">
      <c r="A157" s="387">
        <v>24200851</v>
      </c>
      <c r="B157" s="387" t="s">
        <v>766</v>
      </c>
      <c r="C157" s="388">
        <v>-282752.05</v>
      </c>
      <c r="D157" s="387">
        <v>24200851</v>
      </c>
    </row>
    <row r="158" spans="1:4">
      <c r="A158" s="387">
        <v>24200841</v>
      </c>
      <c r="B158" s="387" t="s">
        <v>1122</v>
      </c>
      <c r="C158" s="388">
        <v>-323168.90000000002</v>
      </c>
      <c r="D158" s="387">
        <v>24200841</v>
      </c>
    </row>
    <row r="159" spans="1:4">
      <c r="A159" s="387">
        <v>24200831</v>
      </c>
      <c r="B159" s="387" t="s">
        <v>560</v>
      </c>
      <c r="C159" s="388">
        <v>-77674.210000000006</v>
      </c>
      <c r="D159" s="387">
        <v>24200831</v>
      </c>
    </row>
    <row r="160" spans="1:4">
      <c r="A160" s="387">
        <v>24200821</v>
      </c>
      <c r="B160" s="387" t="s">
        <v>559</v>
      </c>
      <c r="C160" s="388">
        <v>-153074.01999999999</v>
      </c>
      <c r="D160" s="387">
        <v>24200821</v>
      </c>
    </row>
    <row r="161" spans="1:4">
      <c r="A161" s="387">
        <v>24200811</v>
      </c>
      <c r="B161" s="387" t="s">
        <v>558</v>
      </c>
      <c r="C161" s="388">
        <v>-153106.01999999999</v>
      </c>
      <c r="D161" s="387">
        <v>24200811</v>
      </c>
    </row>
    <row r="162" spans="1:4">
      <c r="A162" s="387">
        <v>24200681</v>
      </c>
      <c r="B162" s="387" t="s">
        <v>724</v>
      </c>
      <c r="C162" s="387">
        <v>-0.01</v>
      </c>
      <c r="D162" s="387">
        <v>24200681</v>
      </c>
    </row>
    <row r="163" spans="1:4">
      <c r="A163" s="387">
        <v>24200671</v>
      </c>
      <c r="B163" s="387" t="s">
        <v>723</v>
      </c>
      <c r="C163" s="387">
        <v>-0.01</v>
      </c>
      <c r="D163" s="387">
        <v>24200671</v>
      </c>
    </row>
    <row r="164" spans="1:4">
      <c r="A164" s="387">
        <v>24200653</v>
      </c>
      <c r="B164" s="387" t="s">
        <v>928</v>
      </c>
      <c r="C164" s="388">
        <v>-280258.96999999997</v>
      </c>
      <c r="D164" s="387">
        <v>24200653</v>
      </c>
    </row>
    <row r="165" spans="1:4">
      <c r="A165" s="387">
        <v>24200651</v>
      </c>
      <c r="B165" s="387" t="s">
        <v>721</v>
      </c>
      <c r="C165" s="388">
        <v>-12250</v>
      </c>
      <c r="D165" s="387">
        <v>24200651</v>
      </c>
    </row>
    <row r="166" spans="1:4">
      <c r="A166" s="387">
        <v>24200633</v>
      </c>
      <c r="B166" s="387" t="s">
        <v>1841</v>
      </c>
      <c r="C166" s="388">
        <v>-573480.97</v>
      </c>
      <c r="D166" s="387">
        <v>24200633</v>
      </c>
    </row>
    <row r="167" spans="1:4">
      <c r="A167" s="387">
        <v>24200622</v>
      </c>
      <c r="B167" s="387" t="s">
        <v>391</v>
      </c>
      <c r="C167" s="388">
        <v>-2725615.88</v>
      </c>
      <c r="D167" s="387">
        <v>24200622</v>
      </c>
    </row>
    <row r="168" spans="1:4">
      <c r="A168" s="387">
        <v>24200611</v>
      </c>
      <c r="B168" s="387" t="s">
        <v>1188</v>
      </c>
      <c r="C168" s="388">
        <v>-344500.02</v>
      </c>
      <c r="D168" s="387">
        <v>24200611</v>
      </c>
    </row>
    <row r="169" spans="1:4">
      <c r="A169" s="387">
        <v>24200571</v>
      </c>
      <c r="B169" s="387" t="s">
        <v>190</v>
      </c>
      <c r="C169" s="388">
        <v>-21283.200000000001</v>
      </c>
      <c r="D169" s="387">
        <v>24200571</v>
      </c>
    </row>
    <row r="170" spans="1:4">
      <c r="A170" s="387">
        <v>24200561</v>
      </c>
      <c r="B170" s="387" t="s">
        <v>424</v>
      </c>
      <c r="C170" s="388">
        <v>-21283.200000000001</v>
      </c>
      <c r="D170" s="387">
        <v>24200561</v>
      </c>
    </row>
    <row r="171" spans="1:4">
      <c r="A171" s="387">
        <v>24200551</v>
      </c>
      <c r="B171" s="387" t="s">
        <v>15</v>
      </c>
      <c r="C171" s="388">
        <v>-124458.72</v>
      </c>
      <c r="D171" s="387">
        <v>24200551</v>
      </c>
    </row>
    <row r="172" spans="1:4">
      <c r="A172" s="387">
        <v>24200541</v>
      </c>
      <c r="B172" s="387" t="s">
        <v>660</v>
      </c>
      <c r="C172" s="388">
        <v>-124458.72</v>
      </c>
      <c r="D172" s="387">
        <v>24200541</v>
      </c>
    </row>
    <row r="173" spans="1:4">
      <c r="A173" s="387">
        <v>24200511</v>
      </c>
      <c r="B173" s="387" t="s">
        <v>551</v>
      </c>
      <c r="C173" s="388">
        <v>-5304971.24</v>
      </c>
      <c r="D173" s="387">
        <v>24200511</v>
      </c>
    </row>
    <row r="174" spans="1:4">
      <c r="A174" s="387">
        <v>24200461</v>
      </c>
      <c r="B174" s="387" t="s">
        <v>1528</v>
      </c>
      <c r="C174" s="388">
        <v>-15708716.51</v>
      </c>
      <c r="D174" s="387">
        <v>24200461</v>
      </c>
    </row>
    <row r="175" spans="1:4">
      <c r="A175" s="387">
        <v>24200451</v>
      </c>
      <c r="B175" s="387" t="s">
        <v>1205</v>
      </c>
      <c r="C175" s="388">
        <v>-2210546.14</v>
      </c>
      <c r="D175" s="387">
        <v>24200451</v>
      </c>
    </row>
    <row r="176" spans="1:4">
      <c r="A176" s="387">
        <v>24200103</v>
      </c>
      <c r="B176" s="387" t="s">
        <v>1509</v>
      </c>
      <c r="C176" s="388">
        <v>-25000</v>
      </c>
      <c r="D176" s="387">
        <v>24200103</v>
      </c>
    </row>
    <row r="177" spans="1:4">
      <c r="A177" s="387">
        <v>24200071</v>
      </c>
      <c r="B177" s="387" t="s">
        <v>1968</v>
      </c>
      <c r="C177" s="388">
        <v>-34267.199999999997</v>
      </c>
      <c r="D177" s="387">
        <v>24200071</v>
      </c>
    </row>
    <row r="178" spans="1:4">
      <c r="A178" s="387">
        <v>24200061</v>
      </c>
      <c r="B178" s="387" t="s">
        <v>1606</v>
      </c>
      <c r="C178" s="388">
        <v>-1301421.8799999999</v>
      </c>
      <c r="D178" s="387">
        <v>24200061</v>
      </c>
    </row>
    <row r="179" spans="1:4">
      <c r="A179" s="387">
        <v>24200041</v>
      </c>
      <c r="B179" s="387" t="s">
        <v>624</v>
      </c>
      <c r="C179" s="388">
        <v>-423978</v>
      </c>
      <c r="D179" s="387">
        <v>24200041</v>
      </c>
    </row>
    <row r="180" spans="1:4">
      <c r="A180" s="387">
        <v>24200011</v>
      </c>
      <c r="B180" s="387" t="s">
        <v>1357</v>
      </c>
      <c r="C180" s="388">
        <v>-62711.89</v>
      </c>
      <c r="D180" s="387">
        <v>24200011</v>
      </c>
    </row>
    <row r="181" spans="1:4">
      <c r="A181" s="387">
        <v>24100212</v>
      </c>
      <c r="B181" s="387" t="s">
        <v>611</v>
      </c>
      <c r="C181" s="388">
        <v>-1513867.97</v>
      </c>
      <c r="D181" s="387">
        <v>24100212</v>
      </c>
    </row>
    <row r="182" spans="1:4">
      <c r="A182" s="387">
        <v>24100173</v>
      </c>
      <c r="B182" s="387" t="s">
        <v>1030</v>
      </c>
      <c r="C182" s="388">
        <v>-23063.72</v>
      </c>
      <c r="D182" s="387">
        <v>24100173</v>
      </c>
    </row>
    <row r="183" spans="1:4">
      <c r="A183" s="387">
        <v>24100143</v>
      </c>
      <c r="B183" s="387" t="s">
        <v>302</v>
      </c>
      <c r="C183" s="388">
        <v>-574394.97</v>
      </c>
      <c r="D183" s="387">
        <v>24100143</v>
      </c>
    </row>
    <row r="184" spans="1:4">
      <c r="A184" s="387">
        <v>24100063</v>
      </c>
      <c r="B184" s="387" t="s">
        <v>1030</v>
      </c>
      <c r="C184" s="388">
        <v>8254.81</v>
      </c>
      <c r="D184" s="387">
        <v>24100063</v>
      </c>
    </row>
    <row r="185" spans="1:4">
      <c r="A185" s="387">
        <v>24100043</v>
      </c>
      <c r="B185" s="387" t="s">
        <v>817</v>
      </c>
      <c r="C185" s="388">
        <v>-321165.09000000003</v>
      </c>
      <c r="D185" s="387">
        <v>24100043</v>
      </c>
    </row>
    <row r="186" spans="1:4">
      <c r="A186" s="387">
        <v>23701193</v>
      </c>
      <c r="B186" s="387" t="s">
        <v>1660</v>
      </c>
      <c r="C186" s="388">
        <v>-80600</v>
      </c>
      <c r="D186" s="387">
        <v>23701193</v>
      </c>
    </row>
    <row r="187" spans="1:4">
      <c r="A187" s="387">
        <v>23701183</v>
      </c>
      <c r="B187" s="387" t="s">
        <v>1659</v>
      </c>
      <c r="C187" s="388">
        <v>-464994.83</v>
      </c>
      <c r="D187" s="387">
        <v>23701183</v>
      </c>
    </row>
    <row r="188" spans="1:4">
      <c r="A188" s="387">
        <v>23701173</v>
      </c>
      <c r="B188" s="387" t="s">
        <v>1628</v>
      </c>
      <c r="C188" s="388">
        <v>-25798.65</v>
      </c>
      <c r="D188" s="387">
        <v>23701173</v>
      </c>
    </row>
    <row r="189" spans="1:4">
      <c r="A189" s="387">
        <v>23701163</v>
      </c>
      <c r="B189" s="387" t="s">
        <v>1320</v>
      </c>
      <c r="C189" s="388">
        <v>-799000</v>
      </c>
      <c r="D189" s="387">
        <v>23701163</v>
      </c>
    </row>
    <row r="190" spans="1:4">
      <c r="A190" s="387">
        <v>23701153</v>
      </c>
      <c r="B190" s="387" t="s">
        <v>1319</v>
      </c>
      <c r="C190" s="388">
        <v>-4187666.67</v>
      </c>
      <c r="D190" s="387">
        <v>23701153</v>
      </c>
    </row>
    <row r="191" spans="1:4">
      <c r="A191" s="387">
        <v>23701143</v>
      </c>
      <c r="B191" s="387" t="s">
        <v>1222</v>
      </c>
      <c r="C191" s="388">
        <v>-7846216.6600000001</v>
      </c>
      <c r="D191" s="387">
        <v>23701143</v>
      </c>
    </row>
    <row r="192" spans="1:4">
      <c r="A192" s="387">
        <v>23701133</v>
      </c>
      <c r="B192" s="387" t="s">
        <v>1154</v>
      </c>
      <c r="C192" s="388">
        <v>-3042110.91</v>
      </c>
      <c r="D192" s="387">
        <v>23701133</v>
      </c>
    </row>
    <row r="193" spans="1:4">
      <c r="A193" s="387">
        <v>23701123</v>
      </c>
      <c r="B193" s="387" t="s">
        <v>1158</v>
      </c>
      <c r="C193" s="388">
        <v>-889371.63</v>
      </c>
      <c r="D193" s="387">
        <v>23701123</v>
      </c>
    </row>
    <row r="194" spans="1:4">
      <c r="A194" s="387">
        <v>23701113</v>
      </c>
      <c r="B194" s="387" t="s">
        <v>209</v>
      </c>
      <c r="C194" s="388">
        <v>-10074750</v>
      </c>
      <c r="D194" s="387">
        <v>23701113</v>
      </c>
    </row>
    <row r="195" spans="1:4">
      <c r="A195" s="387">
        <v>23701063</v>
      </c>
      <c r="B195" s="387" t="s">
        <v>1059</v>
      </c>
      <c r="C195" s="387">
        <v>12.25</v>
      </c>
      <c r="D195" s="387">
        <v>23701063</v>
      </c>
    </row>
    <row r="196" spans="1:4">
      <c r="A196" s="387">
        <v>23701053</v>
      </c>
      <c r="B196" s="387" t="s">
        <v>1037</v>
      </c>
      <c r="C196" s="388">
        <v>-5811666.7999999998</v>
      </c>
      <c r="D196" s="387">
        <v>23701053</v>
      </c>
    </row>
    <row r="197" spans="1:4">
      <c r="A197" s="387">
        <v>23701033</v>
      </c>
      <c r="B197" s="387" t="s">
        <v>1015</v>
      </c>
      <c r="C197" s="388">
        <v>-836533.33</v>
      </c>
      <c r="D197" s="387">
        <v>23701033</v>
      </c>
    </row>
    <row r="198" spans="1:4">
      <c r="A198" s="387">
        <v>23701023</v>
      </c>
      <c r="B198" s="387" t="s">
        <v>522</v>
      </c>
      <c r="C198" s="388">
        <v>-4948971.1399999997</v>
      </c>
      <c r="D198" s="387">
        <v>23701023</v>
      </c>
    </row>
    <row r="199" spans="1:4">
      <c r="A199" s="387">
        <v>23701013</v>
      </c>
      <c r="B199" s="387" t="s">
        <v>521</v>
      </c>
      <c r="C199" s="388">
        <v>-17747.75</v>
      </c>
      <c r="D199" s="387">
        <v>23701013</v>
      </c>
    </row>
    <row r="200" spans="1:4">
      <c r="A200" s="387">
        <v>23700993</v>
      </c>
      <c r="B200" s="387" t="s">
        <v>936</v>
      </c>
      <c r="C200" s="388">
        <v>-3897750</v>
      </c>
      <c r="D200" s="387">
        <v>23700993</v>
      </c>
    </row>
    <row r="201" spans="1:4">
      <c r="A201" s="387">
        <v>23700973</v>
      </c>
      <c r="B201" s="387" t="s">
        <v>1051</v>
      </c>
      <c r="C201" s="388">
        <v>-3609375</v>
      </c>
      <c r="D201" s="387">
        <v>23700973</v>
      </c>
    </row>
    <row r="202" spans="1:4">
      <c r="A202" s="387">
        <v>23700963</v>
      </c>
      <c r="B202" s="387" t="s">
        <v>1050</v>
      </c>
      <c r="C202" s="388">
        <v>-4607243.3499999996</v>
      </c>
      <c r="D202" s="387">
        <v>23700963</v>
      </c>
    </row>
    <row r="203" spans="1:4">
      <c r="A203" s="387">
        <v>23700873</v>
      </c>
      <c r="B203" s="387" t="s">
        <v>1029</v>
      </c>
      <c r="C203" s="388">
        <v>-877500</v>
      </c>
      <c r="D203" s="387">
        <v>23700873</v>
      </c>
    </row>
    <row r="204" spans="1:4">
      <c r="A204" s="387">
        <v>23700841</v>
      </c>
      <c r="B204" s="387" t="s">
        <v>648</v>
      </c>
      <c r="C204" s="388">
        <v>-293549.36</v>
      </c>
      <c r="D204" s="387">
        <v>23700841</v>
      </c>
    </row>
    <row r="205" spans="1:4">
      <c r="A205" s="387">
        <v>23700823</v>
      </c>
      <c r="B205" s="387" t="s">
        <v>48</v>
      </c>
      <c r="C205" s="388">
        <v>-561666.48</v>
      </c>
      <c r="D205" s="387">
        <v>23700823</v>
      </c>
    </row>
    <row r="206" spans="1:4">
      <c r="A206" s="387">
        <v>23700813</v>
      </c>
      <c r="B206" s="387" t="s">
        <v>180</v>
      </c>
      <c r="C206" s="388">
        <v>-3208333.15</v>
      </c>
      <c r="D206" s="387">
        <v>23700813</v>
      </c>
    </row>
    <row r="207" spans="1:4">
      <c r="A207" s="387">
        <v>23700713</v>
      </c>
      <c r="B207" s="387" t="s">
        <v>596</v>
      </c>
      <c r="C207" s="388">
        <v>-13861.13</v>
      </c>
      <c r="D207" s="387">
        <v>23700713</v>
      </c>
    </row>
    <row r="208" spans="1:4">
      <c r="A208" s="387">
        <v>23700383</v>
      </c>
      <c r="B208" s="387" t="s">
        <v>88</v>
      </c>
      <c r="C208" s="388">
        <v>-42000</v>
      </c>
      <c r="D208" s="387">
        <v>23700383</v>
      </c>
    </row>
    <row r="209" spans="1:4">
      <c r="A209" s="387">
        <v>23700363</v>
      </c>
      <c r="B209" s="387" t="s">
        <v>925</v>
      </c>
      <c r="C209" s="388">
        <v>-312812.5</v>
      </c>
      <c r="D209" s="387">
        <v>23700363</v>
      </c>
    </row>
    <row r="210" spans="1:4">
      <c r="A210" s="387">
        <v>23700333</v>
      </c>
      <c r="B210" s="387" t="s">
        <v>924</v>
      </c>
      <c r="C210" s="388">
        <v>-42933.5</v>
      </c>
      <c r="D210" s="387">
        <v>23700333</v>
      </c>
    </row>
    <row r="211" spans="1:4">
      <c r="A211" s="387">
        <v>23700323</v>
      </c>
      <c r="B211" s="387" t="s">
        <v>923</v>
      </c>
      <c r="C211" s="388">
        <v>-214375</v>
      </c>
      <c r="D211" s="387">
        <v>23700323</v>
      </c>
    </row>
    <row r="212" spans="1:4">
      <c r="A212" s="387">
        <v>23601043</v>
      </c>
      <c r="B212" s="387" t="s">
        <v>992</v>
      </c>
      <c r="C212" s="388">
        <v>-116888.28</v>
      </c>
      <c r="D212" s="387">
        <v>23601043</v>
      </c>
    </row>
    <row r="213" spans="1:4">
      <c r="A213" s="387">
        <v>23601023</v>
      </c>
      <c r="B213" s="387" t="s">
        <v>334</v>
      </c>
      <c r="C213" s="388">
        <v>-8217.08</v>
      </c>
      <c r="D213" s="387">
        <v>23601023</v>
      </c>
    </row>
    <row r="214" spans="1:4">
      <c r="A214" s="387">
        <v>23601013</v>
      </c>
      <c r="B214" s="387" t="s">
        <v>1397</v>
      </c>
      <c r="C214" s="388">
        <v>-99135.39</v>
      </c>
      <c r="D214" s="387">
        <v>23601013</v>
      </c>
    </row>
    <row r="215" spans="1:4">
      <c r="A215" s="387">
        <v>23601003</v>
      </c>
      <c r="B215" s="387" t="s">
        <v>935</v>
      </c>
      <c r="C215" s="388">
        <v>-89780.56</v>
      </c>
      <c r="D215" s="387">
        <v>23601003</v>
      </c>
    </row>
    <row r="216" spans="1:4">
      <c r="A216" s="387">
        <v>23600602</v>
      </c>
      <c r="B216" s="387" t="s">
        <v>987</v>
      </c>
      <c r="C216" s="388">
        <v>-6086457.9699999997</v>
      </c>
      <c r="D216" s="387">
        <v>23600602</v>
      </c>
    </row>
    <row r="217" spans="1:4">
      <c r="A217" s="387">
        <v>23600552</v>
      </c>
      <c r="B217" s="387" t="s">
        <v>986</v>
      </c>
      <c r="C217" s="388">
        <v>-3936377.94</v>
      </c>
      <c r="D217" s="387">
        <v>23600552</v>
      </c>
    </row>
    <row r="218" spans="1:4">
      <c r="A218" s="387">
        <v>23600471</v>
      </c>
      <c r="B218" s="387" t="s">
        <v>986</v>
      </c>
      <c r="C218" s="388">
        <v>-6900641.5</v>
      </c>
      <c r="D218" s="387">
        <v>23600471</v>
      </c>
    </row>
    <row r="219" spans="1:4">
      <c r="A219" s="387">
        <v>23600431</v>
      </c>
      <c r="B219" s="387" t="s">
        <v>1920</v>
      </c>
      <c r="C219" s="387">
        <v>800</v>
      </c>
      <c r="D219" s="387">
        <v>23600431</v>
      </c>
    </row>
    <row r="220" spans="1:4">
      <c r="A220" s="387">
        <v>23600421</v>
      </c>
      <c r="B220" s="387" t="s">
        <v>1576</v>
      </c>
      <c r="C220" s="387">
        <v>-50.98</v>
      </c>
      <c r="D220" s="387">
        <v>23600421</v>
      </c>
    </row>
    <row r="221" spans="1:4">
      <c r="A221" s="387">
        <v>23600391</v>
      </c>
      <c r="B221" s="387" t="s">
        <v>369</v>
      </c>
      <c r="C221" s="388">
        <v>-386131.68</v>
      </c>
      <c r="D221" s="387">
        <v>23600391</v>
      </c>
    </row>
    <row r="222" spans="1:4">
      <c r="A222" s="387">
        <v>23600351</v>
      </c>
      <c r="B222" s="387" t="s">
        <v>898</v>
      </c>
      <c r="C222" s="388">
        <v>-9768542.3699999992</v>
      </c>
      <c r="D222" s="387">
        <v>23600351</v>
      </c>
    </row>
    <row r="223" spans="1:4">
      <c r="A223" s="387">
        <v>23600232</v>
      </c>
      <c r="B223" s="387" t="s">
        <v>233</v>
      </c>
      <c r="C223" s="388">
        <v>-26028133.140000001</v>
      </c>
      <c r="D223" s="387">
        <v>23600232</v>
      </c>
    </row>
    <row r="224" spans="1:4">
      <c r="A224" s="387">
        <v>23600221</v>
      </c>
      <c r="B224" s="387" t="s">
        <v>348</v>
      </c>
      <c r="C224" s="388">
        <v>150628.71</v>
      </c>
      <c r="D224" s="387">
        <v>23600221</v>
      </c>
    </row>
    <row r="225" spans="1:4">
      <c r="A225" s="387">
        <v>23600213</v>
      </c>
      <c r="B225" s="387" t="s">
        <v>991</v>
      </c>
      <c r="C225" s="388">
        <v>-636537.46</v>
      </c>
      <c r="D225" s="387">
        <v>23600213</v>
      </c>
    </row>
    <row r="226" spans="1:4">
      <c r="A226" s="387">
        <v>23600211</v>
      </c>
      <c r="B226" s="387" t="s">
        <v>232</v>
      </c>
      <c r="C226" s="388">
        <v>-7675084.7999999998</v>
      </c>
      <c r="D226" s="387">
        <v>23600211</v>
      </c>
    </row>
    <row r="227" spans="1:4">
      <c r="A227" s="387">
        <v>23600201</v>
      </c>
      <c r="B227" s="387" t="s">
        <v>231</v>
      </c>
      <c r="C227" s="388">
        <v>-57545627.520000003</v>
      </c>
      <c r="D227" s="387">
        <v>23600201</v>
      </c>
    </row>
    <row r="228" spans="1:4">
      <c r="A228" s="387">
        <v>23600093</v>
      </c>
      <c r="B228" s="387" t="s">
        <v>153</v>
      </c>
      <c r="C228" s="388">
        <v>-321172.01</v>
      </c>
      <c r="D228" s="387">
        <v>23600093</v>
      </c>
    </row>
    <row r="229" spans="1:4">
      <c r="A229" s="387">
        <v>23600063</v>
      </c>
      <c r="B229" s="387" t="s">
        <v>475</v>
      </c>
      <c r="C229" s="387">
        <v>-264.45</v>
      </c>
      <c r="D229" s="387">
        <v>23600063</v>
      </c>
    </row>
    <row r="230" spans="1:4">
      <c r="A230" s="387">
        <v>23600022</v>
      </c>
      <c r="B230" s="387" t="s">
        <v>1396</v>
      </c>
      <c r="C230" s="388">
        <v>-1635807.51</v>
      </c>
      <c r="D230" s="387">
        <v>23600022</v>
      </c>
    </row>
    <row r="231" spans="1:4">
      <c r="A231" s="387">
        <v>23600021</v>
      </c>
      <c r="B231" s="387" t="s">
        <v>1395</v>
      </c>
      <c r="C231" s="388">
        <v>-3860110.29</v>
      </c>
      <c r="D231" s="387">
        <v>23600021</v>
      </c>
    </row>
    <row r="232" spans="1:4">
      <c r="A232" s="387">
        <v>23500011</v>
      </c>
      <c r="B232" s="387" t="s">
        <v>498</v>
      </c>
      <c r="C232" s="388">
        <v>-4662953.8099999996</v>
      </c>
      <c r="D232" s="387">
        <v>23500011</v>
      </c>
    </row>
    <row r="233" spans="1:4">
      <c r="A233" s="387">
        <v>23500003</v>
      </c>
      <c r="B233" s="387" t="s">
        <v>1620</v>
      </c>
      <c r="C233" s="388">
        <v>-21289300.18</v>
      </c>
      <c r="D233" s="387">
        <v>23500003</v>
      </c>
    </row>
    <row r="234" spans="1:4">
      <c r="A234" s="387">
        <v>23300043</v>
      </c>
      <c r="B234" s="387" t="s">
        <v>520</v>
      </c>
      <c r="C234" s="388">
        <v>-28932785.219999999</v>
      </c>
      <c r="D234" s="387">
        <v>23300043</v>
      </c>
    </row>
    <row r="235" spans="1:4">
      <c r="A235" s="387">
        <v>23202213</v>
      </c>
      <c r="B235" s="387" t="s">
        <v>2015</v>
      </c>
      <c r="C235" s="387">
        <v>-994.5</v>
      </c>
      <c r="D235" s="387">
        <v>23202213</v>
      </c>
    </row>
    <row r="236" spans="1:4">
      <c r="A236" s="387">
        <v>23202183</v>
      </c>
      <c r="B236" s="387" t="s">
        <v>642</v>
      </c>
      <c r="C236" s="387">
        <v>-775.43</v>
      </c>
      <c r="D236" s="387">
        <v>23202183</v>
      </c>
    </row>
    <row r="237" spans="1:4">
      <c r="A237" s="387">
        <v>23202173</v>
      </c>
      <c r="B237" s="387" t="s">
        <v>189</v>
      </c>
      <c r="C237" s="387">
        <v>13.4</v>
      </c>
      <c r="D237" s="387">
        <v>23202173</v>
      </c>
    </row>
    <row r="238" spans="1:4">
      <c r="A238" s="387">
        <v>23201251</v>
      </c>
      <c r="B238" s="387" t="s">
        <v>1539</v>
      </c>
      <c r="C238" s="388">
        <v>-113315</v>
      </c>
      <c r="D238" s="387">
        <v>23201251</v>
      </c>
    </row>
    <row r="239" spans="1:4">
      <c r="A239" s="387">
        <v>23201213</v>
      </c>
      <c r="B239" s="387" t="s">
        <v>2014</v>
      </c>
      <c r="C239" s="388">
        <v>9892.01</v>
      </c>
      <c r="D239" s="387">
        <v>23201213</v>
      </c>
    </row>
    <row r="240" spans="1:4">
      <c r="A240" s="387">
        <v>23201203</v>
      </c>
      <c r="B240" s="387" t="s">
        <v>1604</v>
      </c>
      <c r="C240" s="388">
        <v>-3545.6</v>
      </c>
      <c r="D240" s="387">
        <v>23201203</v>
      </c>
    </row>
    <row r="241" spans="1:4">
      <c r="A241" s="387">
        <v>23201193</v>
      </c>
      <c r="B241" s="387" t="s">
        <v>1603</v>
      </c>
      <c r="C241" s="388">
        <v>-19934.080000000002</v>
      </c>
      <c r="D241" s="387">
        <v>23201193</v>
      </c>
    </row>
    <row r="242" spans="1:4">
      <c r="A242" s="387">
        <v>23201163</v>
      </c>
      <c r="B242" s="387" t="s">
        <v>1602</v>
      </c>
      <c r="C242" s="388">
        <v>-5435.45</v>
      </c>
      <c r="D242" s="387">
        <v>23201163</v>
      </c>
    </row>
    <row r="243" spans="1:4">
      <c r="A243" s="387">
        <v>23201153</v>
      </c>
      <c r="B243" s="387" t="s">
        <v>1601</v>
      </c>
      <c r="C243" s="388">
        <v>-9198.5400000000009</v>
      </c>
      <c r="D243" s="387">
        <v>23201153</v>
      </c>
    </row>
    <row r="244" spans="1:4">
      <c r="A244" s="387">
        <v>23201113</v>
      </c>
      <c r="B244" s="387" t="s">
        <v>282</v>
      </c>
      <c r="C244" s="388">
        <v>5176.18</v>
      </c>
      <c r="D244" s="387">
        <v>23201113</v>
      </c>
    </row>
    <row r="245" spans="1:4">
      <c r="A245" s="387">
        <v>23201093</v>
      </c>
      <c r="B245" s="387" t="s">
        <v>1190</v>
      </c>
      <c r="C245" s="388">
        <v>-70214.36</v>
      </c>
      <c r="D245" s="387">
        <v>23201093</v>
      </c>
    </row>
    <row r="246" spans="1:4">
      <c r="A246" s="387">
        <v>23201073</v>
      </c>
      <c r="B246" s="387" t="s">
        <v>661</v>
      </c>
      <c r="C246" s="388">
        <v>-378103.21</v>
      </c>
      <c r="D246" s="387">
        <v>23201073</v>
      </c>
    </row>
    <row r="247" spans="1:4">
      <c r="A247" s="387">
        <v>23201053</v>
      </c>
      <c r="B247" s="387" t="s">
        <v>1534</v>
      </c>
      <c r="C247" s="388">
        <v>-51082.81</v>
      </c>
      <c r="D247" s="387">
        <v>23201053</v>
      </c>
    </row>
    <row r="248" spans="1:4">
      <c r="A248" s="387">
        <v>23201043</v>
      </c>
      <c r="B248" s="387" t="s">
        <v>240</v>
      </c>
      <c r="C248" s="388">
        <v>-45908.98</v>
      </c>
      <c r="D248" s="387">
        <v>23201043</v>
      </c>
    </row>
    <row r="249" spans="1:4">
      <c r="A249" s="387">
        <v>23201033</v>
      </c>
      <c r="B249" s="387" t="s">
        <v>598</v>
      </c>
      <c r="C249" s="388">
        <v>-120274.41</v>
      </c>
      <c r="D249" s="387">
        <v>23201033</v>
      </c>
    </row>
    <row r="250" spans="1:4">
      <c r="A250" s="387">
        <v>23201013</v>
      </c>
      <c r="B250" s="387" t="s">
        <v>752</v>
      </c>
      <c r="C250" s="388">
        <v>-4876523.78</v>
      </c>
      <c r="D250" s="387">
        <v>23201013</v>
      </c>
    </row>
    <row r="251" spans="1:4">
      <c r="A251" s="387">
        <v>23201003</v>
      </c>
      <c r="B251" s="387" t="s">
        <v>392</v>
      </c>
      <c r="C251" s="388">
        <v>-16312063.16</v>
      </c>
      <c r="D251" s="387">
        <v>23201003</v>
      </c>
    </row>
    <row r="252" spans="1:4">
      <c r="A252" s="387">
        <v>23200823</v>
      </c>
      <c r="B252" s="387" t="s">
        <v>1999</v>
      </c>
      <c r="C252" s="388">
        <v>-90547.08</v>
      </c>
      <c r="D252" s="387">
        <v>23200823</v>
      </c>
    </row>
    <row r="253" spans="1:4">
      <c r="A253" s="387">
        <v>23200813</v>
      </c>
      <c r="B253" s="387" t="s">
        <v>1982</v>
      </c>
      <c r="C253" s="388">
        <v>-10133.780000000001</v>
      </c>
      <c r="D253" s="387">
        <v>23200813</v>
      </c>
    </row>
    <row r="254" spans="1:4">
      <c r="A254" s="387">
        <v>23200773</v>
      </c>
      <c r="B254" s="387" t="s">
        <v>575</v>
      </c>
      <c r="C254" s="388">
        <v>-27531.9</v>
      </c>
      <c r="D254" s="387">
        <v>23200773</v>
      </c>
    </row>
    <row r="255" spans="1:4">
      <c r="A255" s="387">
        <v>23200763</v>
      </c>
      <c r="B255" s="387" t="s">
        <v>1039</v>
      </c>
      <c r="C255" s="388">
        <v>-1586.27</v>
      </c>
      <c r="D255" s="387">
        <v>23200763</v>
      </c>
    </row>
    <row r="256" spans="1:4">
      <c r="A256" s="387">
        <v>23200753</v>
      </c>
      <c r="B256" s="387" t="s">
        <v>903</v>
      </c>
      <c r="C256" s="387">
        <v>-60.12</v>
      </c>
      <c r="D256" s="387">
        <v>23200753</v>
      </c>
    </row>
    <row r="257" spans="1:4">
      <c r="A257" s="387">
        <v>23200743</v>
      </c>
      <c r="B257" s="387" t="s">
        <v>1040</v>
      </c>
      <c r="C257" s="388">
        <v>-1563.61</v>
      </c>
      <c r="D257" s="387">
        <v>23200743</v>
      </c>
    </row>
    <row r="258" spans="1:4">
      <c r="A258" s="387">
        <v>23200733</v>
      </c>
      <c r="B258" s="387" t="s">
        <v>107</v>
      </c>
      <c r="C258" s="388">
        <v>-1739.62</v>
      </c>
      <c r="D258" s="387">
        <v>23200733</v>
      </c>
    </row>
    <row r="259" spans="1:4">
      <c r="A259" s="387">
        <v>23200693</v>
      </c>
      <c r="B259" s="387" t="s">
        <v>699</v>
      </c>
      <c r="C259" s="388">
        <v>-199385.92</v>
      </c>
      <c r="D259" s="387">
        <v>23200693</v>
      </c>
    </row>
    <row r="260" spans="1:4">
      <c r="A260" s="387">
        <v>23200683</v>
      </c>
      <c r="B260" s="387" t="s">
        <v>983</v>
      </c>
      <c r="C260" s="387">
        <v>-30</v>
      </c>
      <c r="D260" s="387">
        <v>23200683</v>
      </c>
    </row>
    <row r="261" spans="1:4">
      <c r="A261" s="387">
        <v>23200653</v>
      </c>
      <c r="B261" s="387" t="s">
        <v>917</v>
      </c>
      <c r="C261" s="388">
        <v>-485664.35</v>
      </c>
      <c r="D261" s="387">
        <v>23200653</v>
      </c>
    </row>
    <row r="262" spans="1:4">
      <c r="A262" s="387">
        <v>23200643</v>
      </c>
      <c r="B262" s="387" t="s">
        <v>315</v>
      </c>
      <c r="C262" s="388">
        <v>-6100509.7599999998</v>
      </c>
      <c r="D262" s="387">
        <v>23200643</v>
      </c>
    </row>
    <row r="263" spans="1:4">
      <c r="A263" s="387">
        <v>23200543</v>
      </c>
      <c r="B263" s="387" t="s">
        <v>364</v>
      </c>
      <c r="C263" s="388">
        <v>-56374692.810000002</v>
      </c>
      <c r="D263" s="387">
        <v>23200543</v>
      </c>
    </row>
    <row r="264" spans="1:4">
      <c r="A264" s="387">
        <v>23200493</v>
      </c>
      <c r="B264" s="387" t="s">
        <v>1892</v>
      </c>
      <c r="C264" s="388">
        <v>-159706.51</v>
      </c>
      <c r="D264" s="387">
        <v>23200493</v>
      </c>
    </row>
    <row r="265" spans="1:4">
      <c r="A265" s="387">
        <v>23200483</v>
      </c>
      <c r="B265" s="387" t="s">
        <v>324</v>
      </c>
      <c r="C265" s="388">
        <v>-4670982.75</v>
      </c>
      <c r="D265" s="387">
        <v>23200483</v>
      </c>
    </row>
    <row r="266" spans="1:4">
      <c r="A266" s="387">
        <v>23200333</v>
      </c>
      <c r="B266" s="387" t="s">
        <v>528</v>
      </c>
      <c r="C266" s="388">
        <v>-14952235.279999999</v>
      </c>
      <c r="D266" s="387">
        <v>23200333</v>
      </c>
    </row>
    <row r="267" spans="1:4">
      <c r="A267" s="387">
        <v>23200282</v>
      </c>
      <c r="B267" s="387" t="s">
        <v>2013</v>
      </c>
      <c r="C267" s="388">
        <v>-4956.88</v>
      </c>
      <c r="D267" s="387">
        <v>23200282</v>
      </c>
    </row>
    <row r="268" spans="1:4">
      <c r="A268" s="387">
        <v>23200281</v>
      </c>
      <c r="B268" s="387" t="s">
        <v>2012</v>
      </c>
      <c r="C268" s="387">
        <v>-172.6</v>
      </c>
      <c r="D268" s="387">
        <v>23200281</v>
      </c>
    </row>
    <row r="269" spans="1:4">
      <c r="A269" s="387">
        <v>23200242</v>
      </c>
      <c r="B269" s="387" t="s">
        <v>922</v>
      </c>
      <c r="C269" s="388">
        <v>-36117994.450000003</v>
      </c>
      <c r="D269" s="387">
        <v>23200242</v>
      </c>
    </row>
    <row r="270" spans="1:4">
      <c r="A270" s="387">
        <v>23200222</v>
      </c>
      <c r="B270" s="387" t="s">
        <v>120</v>
      </c>
      <c r="C270" s="388">
        <v>-11442039.48</v>
      </c>
      <c r="D270" s="387">
        <v>23200222</v>
      </c>
    </row>
    <row r="271" spans="1:4">
      <c r="A271" s="387">
        <v>23200153</v>
      </c>
      <c r="B271" s="387" t="s">
        <v>1843</v>
      </c>
      <c r="C271" s="388">
        <v>-9609.48</v>
      </c>
      <c r="D271" s="387">
        <v>23200153</v>
      </c>
    </row>
    <row r="272" spans="1:4">
      <c r="A272" s="387">
        <v>23200121</v>
      </c>
      <c r="B272" s="387" t="s">
        <v>890</v>
      </c>
      <c r="C272" s="388">
        <v>-113402.42</v>
      </c>
      <c r="D272" s="387">
        <v>23200121</v>
      </c>
    </row>
    <row r="273" spans="1:4">
      <c r="A273" s="387">
        <v>23200111</v>
      </c>
      <c r="B273" s="387" t="s">
        <v>1021</v>
      </c>
      <c r="C273" s="388">
        <v>-244392.01</v>
      </c>
      <c r="D273" s="387">
        <v>23200111</v>
      </c>
    </row>
    <row r="274" spans="1:4">
      <c r="A274" s="387">
        <v>23200103</v>
      </c>
      <c r="B274" s="387" t="s">
        <v>50</v>
      </c>
      <c r="C274" s="388">
        <v>-58946.16</v>
      </c>
      <c r="D274" s="387">
        <v>23200103</v>
      </c>
    </row>
    <row r="275" spans="1:4">
      <c r="A275" s="387">
        <v>23200101</v>
      </c>
      <c r="B275" s="387" t="s">
        <v>403</v>
      </c>
      <c r="C275" s="388">
        <v>-2568707.6800000002</v>
      </c>
      <c r="D275" s="387">
        <v>23200101</v>
      </c>
    </row>
    <row r="276" spans="1:4">
      <c r="A276" s="387">
        <v>23200081</v>
      </c>
      <c r="B276" s="387" t="s">
        <v>1020</v>
      </c>
      <c r="C276" s="388">
        <v>-3519903.65</v>
      </c>
      <c r="D276" s="387">
        <v>23200081</v>
      </c>
    </row>
    <row r="277" spans="1:4">
      <c r="A277" s="387">
        <v>23200071</v>
      </c>
      <c r="B277" s="387" t="s">
        <v>1019</v>
      </c>
      <c r="C277" s="388">
        <v>-1837078.19</v>
      </c>
      <c r="D277" s="387">
        <v>23200071</v>
      </c>
    </row>
    <row r="278" spans="1:4">
      <c r="A278" s="387">
        <v>23200063</v>
      </c>
      <c r="B278" s="387" t="s">
        <v>1191</v>
      </c>
      <c r="C278" s="388">
        <v>-2806340.81</v>
      </c>
      <c r="D278" s="387">
        <v>23200063</v>
      </c>
    </row>
    <row r="279" spans="1:4">
      <c r="A279" s="387">
        <v>23200061</v>
      </c>
      <c r="B279" s="387" t="s">
        <v>169</v>
      </c>
      <c r="C279" s="388">
        <v>-16997707.460000001</v>
      </c>
      <c r="D279" s="387">
        <v>23200061</v>
      </c>
    </row>
    <row r="280" spans="1:4">
      <c r="A280" s="387">
        <v>23200051</v>
      </c>
      <c r="B280" s="387" t="s">
        <v>407</v>
      </c>
      <c r="C280" s="388">
        <v>-7766632.5999999996</v>
      </c>
      <c r="D280" s="387">
        <v>23200051</v>
      </c>
    </row>
    <row r="281" spans="1:4">
      <c r="A281" s="387">
        <v>23200041</v>
      </c>
      <c r="B281" s="387" t="s">
        <v>406</v>
      </c>
      <c r="C281" s="388">
        <v>-8714006</v>
      </c>
      <c r="D281" s="387">
        <v>23200041</v>
      </c>
    </row>
    <row r="282" spans="1:4">
      <c r="A282" s="387">
        <v>23200033</v>
      </c>
      <c r="B282" s="387" t="s">
        <v>199</v>
      </c>
      <c r="C282" s="388">
        <v>-275246.86</v>
      </c>
      <c r="D282" s="387">
        <v>23200033</v>
      </c>
    </row>
    <row r="283" spans="1:4">
      <c r="A283" s="387">
        <v>23200031</v>
      </c>
      <c r="B283" s="387" t="s">
        <v>198</v>
      </c>
      <c r="C283" s="388">
        <v>-18754937.050000001</v>
      </c>
      <c r="D283" s="387">
        <v>23200031</v>
      </c>
    </row>
    <row r="284" spans="1:4">
      <c r="A284" s="387">
        <v>23200011</v>
      </c>
      <c r="B284" s="387" t="s">
        <v>957</v>
      </c>
      <c r="C284" s="388">
        <v>-6789637.3200000003</v>
      </c>
      <c r="D284" s="387">
        <v>23200011</v>
      </c>
    </row>
    <row r="285" spans="1:4">
      <c r="A285" s="387">
        <v>23002092</v>
      </c>
      <c r="B285" s="387" t="s">
        <v>268</v>
      </c>
      <c r="C285" s="388">
        <v>-1804646.16</v>
      </c>
      <c r="D285" s="387">
        <v>23002092</v>
      </c>
    </row>
    <row r="286" spans="1:4">
      <c r="A286" s="387">
        <v>23002091</v>
      </c>
      <c r="B286" s="387" t="s">
        <v>267</v>
      </c>
      <c r="C286" s="388">
        <v>-381105.81</v>
      </c>
      <c r="D286" s="387">
        <v>23002091</v>
      </c>
    </row>
    <row r="287" spans="1:4">
      <c r="A287" s="387">
        <v>23002072</v>
      </c>
      <c r="B287" s="387" t="s">
        <v>1538</v>
      </c>
      <c r="C287" s="388">
        <v>1804646.16</v>
      </c>
      <c r="D287" s="387">
        <v>23002072</v>
      </c>
    </row>
    <row r="288" spans="1:4">
      <c r="A288" s="387">
        <v>23002071</v>
      </c>
      <c r="B288" s="387" t="s">
        <v>16</v>
      </c>
      <c r="C288" s="388">
        <v>266857.81</v>
      </c>
      <c r="D288" s="387">
        <v>23002071</v>
      </c>
    </row>
    <row r="289" spans="1:4">
      <c r="A289" s="387">
        <v>23002061</v>
      </c>
      <c r="B289" s="387" t="s">
        <v>24</v>
      </c>
      <c r="C289" s="388">
        <v>114248</v>
      </c>
      <c r="D289" s="387">
        <v>23002061</v>
      </c>
    </row>
    <row r="290" spans="1:4">
      <c r="A290" s="387">
        <v>23002041</v>
      </c>
      <c r="B290" s="387" t="s">
        <v>623</v>
      </c>
      <c r="C290" s="388">
        <v>-8695613.7799999993</v>
      </c>
      <c r="D290" s="387">
        <v>23002041</v>
      </c>
    </row>
    <row r="291" spans="1:4">
      <c r="A291" s="387">
        <v>23002011</v>
      </c>
      <c r="B291" s="387" t="s">
        <v>1000</v>
      </c>
      <c r="C291" s="388">
        <v>-855568.87</v>
      </c>
      <c r="D291" s="387">
        <v>23002011</v>
      </c>
    </row>
    <row r="292" spans="1:4">
      <c r="A292" s="387">
        <v>23001231</v>
      </c>
      <c r="B292" s="387" t="s">
        <v>1514</v>
      </c>
      <c r="C292" s="388">
        <v>-1635468.61</v>
      </c>
      <c r="D292" s="387">
        <v>23001231</v>
      </c>
    </row>
    <row r="293" spans="1:4">
      <c r="A293" s="387">
        <v>23001151</v>
      </c>
      <c r="B293" s="387" t="s">
        <v>1632</v>
      </c>
      <c r="C293" s="388">
        <v>-264986.28999999998</v>
      </c>
      <c r="D293" s="387">
        <v>23001151</v>
      </c>
    </row>
    <row r="294" spans="1:4">
      <c r="A294" s="387">
        <v>23001141</v>
      </c>
      <c r="B294" s="387" t="s">
        <v>1533</v>
      </c>
      <c r="C294" s="388">
        <v>-585393.41</v>
      </c>
      <c r="D294" s="387">
        <v>23001141</v>
      </c>
    </row>
    <row r="295" spans="1:4">
      <c r="A295" s="387">
        <v>23001131</v>
      </c>
      <c r="B295" s="387" t="s">
        <v>1358</v>
      </c>
      <c r="C295" s="388">
        <v>-6915477.21</v>
      </c>
      <c r="D295" s="387">
        <v>23001131</v>
      </c>
    </row>
    <row r="296" spans="1:4">
      <c r="A296" s="387">
        <v>23001092</v>
      </c>
      <c r="B296" s="387" t="s">
        <v>266</v>
      </c>
      <c r="C296" s="388">
        <v>-7365005.46</v>
      </c>
      <c r="D296" s="387">
        <v>23001092</v>
      </c>
    </row>
    <row r="297" spans="1:4">
      <c r="A297" s="387">
        <v>23001071</v>
      </c>
      <c r="B297" s="387" t="s">
        <v>434</v>
      </c>
      <c r="C297" s="388">
        <v>-8909948.0500000007</v>
      </c>
      <c r="D297" s="387">
        <v>23001071</v>
      </c>
    </row>
    <row r="298" spans="1:4">
      <c r="A298" s="387">
        <v>23001061</v>
      </c>
      <c r="B298" s="387" t="s">
        <v>537</v>
      </c>
      <c r="C298" s="388">
        <v>-7699738.9400000004</v>
      </c>
      <c r="D298" s="387">
        <v>23001061</v>
      </c>
    </row>
    <row r="299" spans="1:4">
      <c r="A299" s="387">
        <v>23001043</v>
      </c>
      <c r="B299" s="387" t="s">
        <v>1537</v>
      </c>
      <c r="C299" s="388">
        <v>-874161.75</v>
      </c>
      <c r="D299" s="387">
        <v>23001043</v>
      </c>
    </row>
    <row r="300" spans="1:4">
      <c r="A300" s="387">
        <v>23001041</v>
      </c>
      <c r="B300" s="387" t="s">
        <v>174</v>
      </c>
      <c r="C300" s="388">
        <v>-2540599.25</v>
      </c>
      <c r="D300" s="387">
        <v>23001041</v>
      </c>
    </row>
    <row r="301" spans="1:4">
      <c r="A301" s="387">
        <v>23001031</v>
      </c>
      <c r="B301" s="387" t="s">
        <v>597</v>
      </c>
      <c r="C301" s="388">
        <v>-1187735.92</v>
      </c>
      <c r="D301" s="387">
        <v>23001031</v>
      </c>
    </row>
    <row r="302" spans="1:4">
      <c r="A302" s="387">
        <v>23001021</v>
      </c>
      <c r="B302" s="387" t="s">
        <v>7</v>
      </c>
      <c r="C302" s="388">
        <v>-2175455.9</v>
      </c>
      <c r="D302" s="387">
        <v>23001021</v>
      </c>
    </row>
    <row r="303" spans="1:4">
      <c r="A303" s="387">
        <v>22841001</v>
      </c>
      <c r="B303" s="387" t="s">
        <v>869</v>
      </c>
      <c r="C303" s="388">
        <v>-4610484.08</v>
      </c>
      <c r="D303" s="387">
        <v>22841001</v>
      </c>
    </row>
    <row r="304" spans="1:4">
      <c r="A304" s="387">
        <v>22840341</v>
      </c>
      <c r="B304" s="387" t="s">
        <v>1864</v>
      </c>
      <c r="C304" s="388">
        <v>-27087715</v>
      </c>
      <c r="D304" s="387">
        <v>22840341</v>
      </c>
    </row>
    <row r="305" spans="1:4">
      <c r="A305" s="387">
        <v>22840332</v>
      </c>
      <c r="B305" s="387" t="s">
        <v>1412</v>
      </c>
      <c r="C305" s="388">
        <v>-22056206.390000001</v>
      </c>
      <c r="D305" s="387">
        <v>22840332</v>
      </c>
    </row>
    <row r="306" spans="1:4">
      <c r="A306" s="387">
        <v>22840331</v>
      </c>
      <c r="B306" s="387" t="s">
        <v>1885</v>
      </c>
      <c r="C306" s="388">
        <v>-77751564</v>
      </c>
      <c r="D306" s="387">
        <v>22840331</v>
      </c>
    </row>
    <row r="307" spans="1:4">
      <c r="A307" s="387">
        <v>22840321</v>
      </c>
      <c r="B307" s="387" t="s">
        <v>1528</v>
      </c>
      <c r="C307" s="388">
        <v>-145393439</v>
      </c>
      <c r="D307" s="387">
        <v>22840321</v>
      </c>
    </row>
    <row r="308" spans="1:4">
      <c r="A308" s="387">
        <v>22840311</v>
      </c>
      <c r="B308" s="387" t="s">
        <v>1372</v>
      </c>
      <c r="C308" s="388">
        <v>-96000</v>
      </c>
      <c r="D308" s="387">
        <v>22840311</v>
      </c>
    </row>
    <row r="309" spans="1:4">
      <c r="A309" s="387">
        <v>22840301</v>
      </c>
      <c r="B309" s="387" t="s">
        <v>1371</v>
      </c>
      <c r="C309" s="388">
        <v>-140859.12</v>
      </c>
      <c r="D309" s="387">
        <v>22840301</v>
      </c>
    </row>
    <row r="310" spans="1:4">
      <c r="A310" s="387">
        <v>22840281</v>
      </c>
      <c r="B310" s="387" t="s">
        <v>1259</v>
      </c>
      <c r="C310" s="388">
        <v>-50000</v>
      </c>
      <c r="D310" s="387">
        <v>22840281</v>
      </c>
    </row>
    <row r="311" spans="1:4">
      <c r="A311" s="387">
        <v>22840251</v>
      </c>
      <c r="B311" s="387" t="s">
        <v>496</v>
      </c>
      <c r="C311" s="388">
        <v>-11708823</v>
      </c>
      <c r="D311" s="387">
        <v>22840251</v>
      </c>
    </row>
    <row r="312" spans="1:4">
      <c r="A312" s="387">
        <v>22840231</v>
      </c>
      <c r="B312" s="387" t="s">
        <v>205</v>
      </c>
      <c r="C312" s="388">
        <v>-75000</v>
      </c>
      <c r="D312" s="387">
        <v>22840231</v>
      </c>
    </row>
    <row r="313" spans="1:4">
      <c r="A313" s="387">
        <v>22840221</v>
      </c>
      <c r="B313" s="387" t="s">
        <v>889</v>
      </c>
      <c r="C313" s="388">
        <v>-199389.37</v>
      </c>
      <c r="D313" s="387">
        <v>22840221</v>
      </c>
    </row>
    <row r="314" spans="1:4">
      <c r="A314" s="387">
        <v>22840191</v>
      </c>
      <c r="B314" s="387" t="s">
        <v>868</v>
      </c>
      <c r="C314" s="388">
        <v>-250000</v>
      </c>
      <c r="D314" s="387">
        <v>22840191</v>
      </c>
    </row>
    <row r="315" spans="1:4">
      <c r="A315" s="387">
        <v>22840181</v>
      </c>
      <c r="B315" s="387" t="s">
        <v>881</v>
      </c>
      <c r="C315" s="388">
        <v>-2878949.83</v>
      </c>
      <c r="D315" s="387">
        <v>22840181</v>
      </c>
    </row>
    <row r="316" spans="1:4">
      <c r="A316" s="387">
        <v>22840171</v>
      </c>
      <c r="B316" s="387" t="s">
        <v>867</v>
      </c>
      <c r="C316" s="388">
        <v>-50000</v>
      </c>
      <c r="D316" s="387">
        <v>22840171</v>
      </c>
    </row>
    <row r="317" spans="1:4">
      <c r="A317" s="387">
        <v>22840162</v>
      </c>
      <c r="B317" s="387" t="s">
        <v>1884</v>
      </c>
      <c r="C317" s="388">
        <v>-219526.17</v>
      </c>
      <c r="D317" s="387">
        <v>22840162</v>
      </c>
    </row>
    <row r="318" spans="1:4">
      <c r="A318" s="387">
        <v>22840161</v>
      </c>
      <c r="B318" s="387" t="s">
        <v>866</v>
      </c>
      <c r="C318" s="388">
        <v>-347606.7</v>
      </c>
      <c r="D318" s="387">
        <v>22840161</v>
      </c>
    </row>
    <row r="319" spans="1:4">
      <c r="A319" s="387">
        <v>22840132</v>
      </c>
      <c r="B319" s="387" t="s">
        <v>1419</v>
      </c>
      <c r="C319" s="388">
        <v>-100000</v>
      </c>
      <c r="D319" s="387">
        <v>22840132</v>
      </c>
    </row>
    <row r="320" spans="1:4">
      <c r="A320" s="387">
        <v>22840131</v>
      </c>
      <c r="B320" s="387" t="s">
        <v>865</v>
      </c>
      <c r="C320" s="388">
        <v>-500000</v>
      </c>
      <c r="D320" s="387">
        <v>22840131</v>
      </c>
    </row>
    <row r="321" spans="1:4">
      <c r="A321" s="387">
        <v>22840122</v>
      </c>
      <c r="B321" s="387" t="s">
        <v>1418</v>
      </c>
      <c r="C321" s="388">
        <v>-140000</v>
      </c>
      <c r="D321" s="387">
        <v>22840122</v>
      </c>
    </row>
    <row r="322" spans="1:4">
      <c r="A322" s="387">
        <v>22840112</v>
      </c>
      <c r="B322" s="387" t="s">
        <v>1417</v>
      </c>
      <c r="C322" s="388">
        <v>-200000</v>
      </c>
      <c r="D322" s="387">
        <v>22840112</v>
      </c>
    </row>
    <row r="323" spans="1:4">
      <c r="A323" s="387">
        <v>22840111</v>
      </c>
      <c r="B323" s="387" t="s">
        <v>880</v>
      </c>
      <c r="C323" s="388">
        <v>-20000</v>
      </c>
      <c r="D323" s="387">
        <v>22840111</v>
      </c>
    </row>
    <row r="324" spans="1:4">
      <c r="A324" s="387">
        <v>22840102</v>
      </c>
      <c r="B324" s="387" t="s">
        <v>1416</v>
      </c>
      <c r="C324" s="388">
        <v>-519371.25</v>
      </c>
      <c r="D324" s="387">
        <v>22840102</v>
      </c>
    </row>
    <row r="325" spans="1:4">
      <c r="A325" s="387">
        <v>22840092</v>
      </c>
      <c r="B325" s="387" t="s">
        <v>1415</v>
      </c>
      <c r="C325" s="388">
        <v>-2050000</v>
      </c>
      <c r="D325" s="387">
        <v>22840092</v>
      </c>
    </row>
    <row r="326" spans="1:4">
      <c r="A326" s="387">
        <v>22840082</v>
      </c>
      <c r="B326" s="387" t="s">
        <v>1414</v>
      </c>
      <c r="C326" s="388">
        <v>-2445223.31</v>
      </c>
      <c r="D326" s="387">
        <v>22840082</v>
      </c>
    </row>
    <row r="327" spans="1:4">
      <c r="A327" s="387">
        <v>22840081</v>
      </c>
      <c r="B327" s="387" t="s">
        <v>864</v>
      </c>
      <c r="C327" s="388">
        <v>-550000</v>
      </c>
      <c r="D327" s="387">
        <v>22840081</v>
      </c>
    </row>
    <row r="328" spans="1:4">
      <c r="A328" s="387">
        <v>22840062</v>
      </c>
      <c r="B328" s="387" t="s">
        <v>1413</v>
      </c>
      <c r="C328" s="388">
        <v>-1300000</v>
      </c>
      <c r="D328" s="387">
        <v>22840062</v>
      </c>
    </row>
    <row r="329" spans="1:4">
      <c r="A329" s="387">
        <v>22840051</v>
      </c>
      <c r="B329" s="387" t="s">
        <v>879</v>
      </c>
      <c r="C329" s="388">
        <v>-30000</v>
      </c>
      <c r="D329" s="387">
        <v>22840051</v>
      </c>
    </row>
    <row r="330" spans="1:4">
      <c r="A330" s="387">
        <v>22840042</v>
      </c>
      <c r="B330" s="387" t="s">
        <v>1411</v>
      </c>
      <c r="C330" s="388">
        <v>-236796.87</v>
      </c>
      <c r="D330" s="387">
        <v>22840042</v>
      </c>
    </row>
    <row r="331" spans="1:4">
      <c r="A331" s="387">
        <v>22840032</v>
      </c>
      <c r="B331" s="387" t="s">
        <v>1410</v>
      </c>
      <c r="C331" s="388">
        <v>-3299692.33</v>
      </c>
      <c r="D331" s="387">
        <v>22840032</v>
      </c>
    </row>
    <row r="332" spans="1:4">
      <c r="A332" s="387">
        <v>22840031</v>
      </c>
      <c r="B332" s="387" t="s">
        <v>878</v>
      </c>
      <c r="C332" s="388">
        <v>-258000</v>
      </c>
      <c r="D332" s="387">
        <v>22840031</v>
      </c>
    </row>
    <row r="333" spans="1:4">
      <c r="A333" s="387">
        <v>22840022</v>
      </c>
      <c r="B333" s="387" t="s">
        <v>1409</v>
      </c>
      <c r="C333" s="388">
        <v>-1919341.5</v>
      </c>
      <c r="D333" s="387">
        <v>22840022</v>
      </c>
    </row>
    <row r="334" spans="1:4">
      <c r="A334" s="387">
        <v>22840021</v>
      </c>
      <c r="B334" s="387" t="s">
        <v>863</v>
      </c>
      <c r="C334" s="388">
        <v>-198681</v>
      </c>
      <c r="D334" s="387">
        <v>22840021</v>
      </c>
    </row>
    <row r="335" spans="1:4">
      <c r="A335" s="387">
        <v>22840012</v>
      </c>
      <c r="B335" s="387" t="s">
        <v>1408</v>
      </c>
      <c r="C335" s="388">
        <v>-609250</v>
      </c>
      <c r="D335" s="387">
        <v>22840012</v>
      </c>
    </row>
    <row r="336" spans="1:4">
      <c r="A336" s="387">
        <v>22830073</v>
      </c>
      <c r="B336" s="387" t="s">
        <v>1848</v>
      </c>
      <c r="C336" s="388">
        <v>-74644.5</v>
      </c>
      <c r="D336" s="387">
        <v>22830073</v>
      </c>
    </row>
    <row r="337" spans="1:4">
      <c r="A337" s="387">
        <v>22830063</v>
      </c>
      <c r="B337" s="387" t="s">
        <v>1847</v>
      </c>
      <c r="C337" s="388">
        <v>-42528</v>
      </c>
      <c r="D337" s="387">
        <v>22830063</v>
      </c>
    </row>
    <row r="338" spans="1:4">
      <c r="A338" s="387">
        <v>22830053</v>
      </c>
      <c r="B338" s="387" t="s">
        <v>1809</v>
      </c>
      <c r="C338" s="388">
        <v>-1397000</v>
      </c>
      <c r="D338" s="387">
        <v>22830053</v>
      </c>
    </row>
    <row r="339" spans="1:4">
      <c r="A339" s="387">
        <v>22830043</v>
      </c>
      <c r="B339" s="387" t="s">
        <v>1679</v>
      </c>
      <c r="C339" s="388">
        <v>-90455.78</v>
      </c>
      <c r="D339" s="387">
        <v>22830043</v>
      </c>
    </row>
    <row r="340" spans="1:4">
      <c r="A340" s="387">
        <v>22830033</v>
      </c>
      <c r="B340" s="387" t="s">
        <v>1336</v>
      </c>
      <c r="C340" s="388">
        <v>-1372500</v>
      </c>
      <c r="D340" s="387">
        <v>22830033</v>
      </c>
    </row>
    <row r="341" spans="1:4">
      <c r="A341" s="387">
        <v>22830023</v>
      </c>
      <c r="B341" s="387" t="s">
        <v>735</v>
      </c>
      <c r="C341" s="388">
        <v>-60592212.990000002</v>
      </c>
      <c r="D341" s="387">
        <v>22830023</v>
      </c>
    </row>
    <row r="342" spans="1:4">
      <c r="A342" s="387">
        <v>22830013</v>
      </c>
      <c r="B342" s="387" t="s">
        <v>535</v>
      </c>
      <c r="C342" s="388">
        <v>-5655892.9100000001</v>
      </c>
      <c r="D342" s="387">
        <v>22830013</v>
      </c>
    </row>
    <row r="343" spans="1:4">
      <c r="A343" s="387">
        <v>22830003</v>
      </c>
      <c r="B343" s="387" t="s">
        <v>536</v>
      </c>
      <c r="C343" s="388">
        <v>-56121171.340000004</v>
      </c>
      <c r="D343" s="387">
        <v>22830003</v>
      </c>
    </row>
    <row r="344" spans="1:4">
      <c r="A344" s="387">
        <v>22820012</v>
      </c>
      <c r="B344" s="387" t="s">
        <v>997</v>
      </c>
      <c r="C344" s="388">
        <v>-1010000</v>
      </c>
      <c r="D344" s="387">
        <v>22820012</v>
      </c>
    </row>
    <row r="345" spans="1:4">
      <c r="A345" s="387">
        <v>22820011</v>
      </c>
      <c r="B345" s="387" t="s">
        <v>996</v>
      </c>
      <c r="C345" s="388">
        <v>-70000</v>
      </c>
      <c r="D345" s="387">
        <v>22820011</v>
      </c>
    </row>
    <row r="346" spans="1:4">
      <c r="A346" s="387">
        <v>22600083</v>
      </c>
      <c r="B346" s="387" t="s">
        <v>1218</v>
      </c>
      <c r="C346" s="388">
        <v>13013.97</v>
      </c>
      <c r="D346" s="387">
        <v>22600083</v>
      </c>
    </row>
    <row r="347" spans="1:4">
      <c r="A347" s="387">
        <v>22101143</v>
      </c>
      <c r="B347" s="387" t="s">
        <v>1222</v>
      </c>
      <c r="C347" s="388">
        <v>-300000000</v>
      </c>
      <c r="D347" s="387">
        <v>22101143</v>
      </c>
    </row>
    <row r="348" spans="1:4">
      <c r="A348" s="387">
        <v>22101133</v>
      </c>
      <c r="B348" s="387" t="s">
        <v>1154</v>
      </c>
      <c r="C348" s="388">
        <v>-250000000</v>
      </c>
      <c r="D348" s="387">
        <v>22101133</v>
      </c>
    </row>
    <row r="349" spans="1:4">
      <c r="A349" s="387">
        <v>22101123</v>
      </c>
      <c r="B349" s="387" t="s">
        <v>1158</v>
      </c>
      <c r="C349" s="388">
        <v>-325000000</v>
      </c>
      <c r="D349" s="387">
        <v>22101123</v>
      </c>
    </row>
    <row r="350" spans="1:4">
      <c r="A350" s="387">
        <v>22101113</v>
      </c>
      <c r="B350" s="387" t="s">
        <v>848</v>
      </c>
      <c r="C350" s="388">
        <v>-350000000</v>
      </c>
      <c r="D350" s="387">
        <v>22101113</v>
      </c>
    </row>
    <row r="351" spans="1:4">
      <c r="A351" s="387">
        <v>22101053</v>
      </c>
      <c r="B351" s="387" t="s">
        <v>1037</v>
      </c>
      <c r="C351" s="388">
        <v>-250000000</v>
      </c>
      <c r="D351" s="387">
        <v>22101053</v>
      </c>
    </row>
    <row r="352" spans="1:4">
      <c r="A352" s="387">
        <v>22101033</v>
      </c>
      <c r="B352" s="387" t="s">
        <v>1014</v>
      </c>
      <c r="C352" s="388">
        <v>-300000000</v>
      </c>
      <c r="D352" s="387">
        <v>22101033</v>
      </c>
    </row>
    <row r="353" spans="1:4">
      <c r="A353" s="387">
        <v>22101023</v>
      </c>
      <c r="B353" s="387" t="s">
        <v>519</v>
      </c>
      <c r="C353" s="388">
        <v>-250000000</v>
      </c>
      <c r="D353" s="387">
        <v>22101023</v>
      </c>
    </row>
    <row r="354" spans="1:4">
      <c r="A354" s="387">
        <v>22100993</v>
      </c>
      <c r="B354" s="387" t="s">
        <v>937</v>
      </c>
      <c r="C354" s="388">
        <v>-150000000</v>
      </c>
      <c r="D354" s="387">
        <v>22100993</v>
      </c>
    </row>
    <row r="355" spans="1:4">
      <c r="A355" s="387">
        <v>22100973</v>
      </c>
      <c r="B355" s="387" t="s">
        <v>87</v>
      </c>
      <c r="C355" s="388">
        <v>-250000000</v>
      </c>
      <c r="D355" s="387">
        <v>22100973</v>
      </c>
    </row>
    <row r="356" spans="1:4">
      <c r="A356" s="387">
        <v>22100933</v>
      </c>
      <c r="B356" s="387" t="s">
        <v>1320</v>
      </c>
      <c r="C356" s="388">
        <v>-45000000</v>
      </c>
      <c r="D356" s="387">
        <v>22100933</v>
      </c>
    </row>
    <row r="357" spans="1:4">
      <c r="A357" s="387">
        <v>22100923</v>
      </c>
      <c r="B357" s="387" t="s">
        <v>1319</v>
      </c>
      <c r="C357" s="388">
        <v>-250000000</v>
      </c>
      <c r="D357" s="387">
        <v>22100923</v>
      </c>
    </row>
    <row r="358" spans="1:4">
      <c r="A358" s="387">
        <v>22100843</v>
      </c>
      <c r="B358" s="387" t="s">
        <v>1660</v>
      </c>
      <c r="C358" s="388">
        <v>-23400000</v>
      </c>
      <c r="D358" s="387">
        <v>22100843</v>
      </c>
    </row>
    <row r="359" spans="1:4">
      <c r="A359" s="387">
        <v>22100833</v>
      </c>
      <c r="B359" s="387" t="s">
        <v>1659</v>
      </c>
      <c r="C359" s="388">
        <v>-138460000</v>
      </c>
      <c r="D359" s="387">
        <v>22100833</v>
      </c>
    </row>
    <row r="360" spans="1:4">
      <c r="A360" s="387">
        <v>22100823</v>
      </c>
      <c r="B360" s="387" t="s">
        <v>1033</v>
      </c>
      <c r="C360" s="388">
        <v>-250000000</v>
      </c>
      <c r="D360" s="387">
        <v>22100823</v>
      </c>
    </row>
    <row r="361" spans="1:4">
      <c r="A361" s="387">
        <v>22100743</v>
      </c>
      <c r="B361" s="387" t="s">
        <v>675</v>
      </c>
      <c r="C361" s="388">
        <v>-100000000</v>
      </c>
      <c r="D361" s="387">
        <v>22100743</v>
      </c>
    </row>
    <row r="362" spans="1:4">
      <c r="A362" s="387">
        <v>22100723</v>
      </c>
      <c r="B362" s="387" t="s">
        <v>247</v>
      </c>
      <c r="C362" s="388">
        <v>-200000000</v>
      </c>
      <c r="D362" s="387">
        <v>22100723</v>
      </c>
    </row>
    <row r="363" spans="1:4">
      <c r="A363" s="387">
        <v>22100713</v>
      </c>
      <c r="B363" s="387" t="s">
        <v>246</v>
      </c>
      <c r="C363" s="388">
        <v>-300000000</v>
      </c>
      <c r="D363" s="387">
        <v>22100713</v>
      </c>
    </row>
    <row r="364" spans="1:4">
      <c r="A364" s="387">
        <v>22100413</v>
      </c>
      <c r="B364" s="387" t="s">
        <v>52</v>
      </c>
      <c r="C364" s="388">
        <v>-2000000</v>
      </c>
      <c r="D364" s="387">
        <v>22100413</v>
      </c>
    </row>
    <row r="365" spans="1:4">
      <c r="A365" s="387">
        <v>22100393</v>
      </c>
      <c r="B365" s="387" t="s">
        <v>224</v>
      </c>
      <c r="C365" s="388">
        <v>-15000000</v>
      </c>
      <c r="D365" s="387">
        <v>22100393</v>
      </c>
    </row>
    <row r="366" spans="1:4">
      <c r="A366" s="387">
        <v>22100363</v>
      </c>
      <c r="B366" s="387" t="s">
        <v>223</v>
      </c>
      <c r="C366" s="388">
        <v>-2000000</v>
      </c>
      <c r="D366" s="387">
        <v>22100363</v>
      </c>
    </row>
    <row r="367" spans="1:4">
      <c r="A367" s="387">
        <v>22100353</v>
      </c>
      <c r="B367" s="387" t="s">
        <v>1046</v>
      </c>
      <c r="C367" s="388">
        <v>-10000000</v>
      </c>
      <c r="D367" s="387">
        <v>22100353</v>
      </c>
    </row>
    <row r="368" spans="1:4">
      <c r="A368" s="387">
        <v>21900243</v>
      </c>
      <c r="B368" s="387" t="s">
        <v>1950</v>
      </c>
      <c r="C368" s="388">
        <v>-8307726.1399999997</v>
      </c>
      <c r="D368" s="387">
        <v>21900243</v>
      </c>
    </row>
    <row r="369" spans="1:4">
      <c r="A369" s="387">
        <v>21900233</v>
      </c>
      <c r="B369" s="387" t="s">
        <v>1902</v>
      </c>
      <c r="C369" s="388">
        <v>5285736.09</v>
      </c>
      <c r="D369" s="387">
        <v>21900233</v>
      </c>
    </row>
    <row r="370" spans="1:4">
      <c r="A370" s="387">
        <v>21900223</v>
      </c>
      <c r="B370" s="387" t="s">
        <v>1933</v>
      </c>
      <c r="C370" s="388">
        <v>-160510.25</v>
      </c>
      <c r="D370" s="387">
        <v>21900223</v>
      </c>
    </row>
    <row r="371" spans="1:4">
      <c r="A371" s="387">
        <v>21900193</v>
      </c>
      <c r="B371" s="387" t="s">
        <v>1949</v>
      </c>
      <c r="C371" s="388">
        <v>998987.41</v>
      </c>
      <c r="D371" s="387">
        <v>21900193</v>
      </c>
    </row>
    <row r="372" spans="1:4">
      <c r="A372" s="387">
        <v>21900183</v>
      </c>
      <c r="B372" s="387" t="s">
        <v>1948</v>
      </c>
      <c r="C372" s="388">
        <v>-2854249.99</v>
      </c>
      <c r="D372" s="387">
        <v>21900183</v>
      </c>
    </row>
    <row r="373" spans="1:4">
      <c r="A373" s="387">
        <v>21900173</v>
      </c>
      <c r="B373" s="387" t="s">
        <v>1947</v>
      </c>
      <c r="C373" s="388">
        <v>-6564679.7599999998</v>
      </c>
      <c r="D373" s="387">
        <v>21900173</v>
      </c>
    </row>
    <row r="374" spans="1:4">
      <c r="A374" s="387">
        <v>21900163</v>
      </c>
      <c r="B374" s="387" t="s">
        <v>1959</v>
      </c>
      <c r="C374" s="388">
        <v>18756228</v>
      </c>
      <c r="D374" s="387">
        <v>21900163</v>
      </c>
    </row>
    <row r="375" spans="1:4">
      <c r="A375" s="387">
        <v>21900153</v>
      </c>
      <c r="B375" s="387" t="s">
        <v>1945</v>
      </c>
      <c r="C375" s="388">
        <v>-81072468.75</v>
      </c>
      <c r="D375" s="387">
        <v>21900153</v>
      </c>
    </row>
    <row r="376" spans="1:4">
      <c r="A376" s="387">
        <v>21900143</v>
      </c>
      <c r="B376" s="387" t="s">
        <v>1958</v>
      </c>
      <c r="C376" s="388">
        <v>231635624.99000001</v>
      </c>
      <c r="D376" s="387">
        <v>21900143</v>
      </c>
    </row>
    <row r="377" spans="1:4">
      <c r="A377" s="387">
        <v>21900133</v>
      </c>
      <c r="B377" s="387" t="s">
        <v>1943</v>
      </c>
      <c r="C377" s="388">
        <v>458600.7</v>
      </c>
      <c r="D377" s="387">
        <v>21900133</v>
      </c>
    </row>
    <row r="378" spans="1:4">
      <c r="A378" s="387">
        <v>21900113</v>
      </c>
      <c r="B378" s="387" t="s">
        <v>1942</v>
      </c>
      <c r="C378" s="388">
        <v>23736360.399999999</v>
      </c>
      <c r="D378" s="387">
        <v>21900113</v>
      </c>
    </row>
    <row r="379" spans="1:4">
      <c r="A379" s="387">
        <v>21900103</v>
      </c>
      <c r="B379" s="387" t="s">
        <v>1941</v>
      </c>
      <c r="C379" s="388">
        <v>-15102103.1</v>
      </c>
      <c r="D379" s="387">
        <v>21900103</v>
      </c>
    </row>
    <row r="380" spans="1:4">
      <c r="A380" s="387">
        <v>21900033</v>
      </c>
      <c r="B380" s="387" t="s">
        <v>1483</v>
      </c>
      <c r="C380" s="388">
        <v>-274209162.24000001</v>
      </c>
      <c r="D380" s="387">
        <v>21900033</v>
      </c>
    </row>
    <row r="381" spans="1:4">
      <c r="A381" s="387">
        <v>21900023</v>
      </c>
      <c r="B381" s="387" t="s">
        <v>1482</v>
      </c>
      <c r="C381" s="388">
        <v>274209162.24000001</v>
      </c>
      <c r="D381" s="387">
        <v>21900023</v>
      </c>
    </row>
    <row r="382" spans="1:4">
      <c r="A382" s="387">
        <v>21610013</v>
      </c>
      <c r="B382" s="387" t="s">
        <v>151</v>
      </c>
      <c r="C382" s="388">
        <v>14642154</v>
      </c>
      <c r="D382" s="387">
        <v>21610013</v>
      </c>
    </row>
    <row r="383" spans="1:4">
      <c r="A383" s="387">
        <v>21600053</v>
      </c>
      <c r="B383" s="387" t="s">
        <v>549</v>
      </c>
      <c r="C383" s="388">
        <v>16359946.109999999</v>
      </c>
      <c r="D383" s="387">
        <v>21600053</v>
      </c>
    </row>
    <row r="384" spans="1:4">
      <c r="A384" s="387">
        <v>21600033</v>
      </c>
      <c r="B384" s="387" t="s">
        <v>607</v>
      </c>
      <c r="C384" s="388">
        <v>1471103.62</v>
      </c>
      <c r="D384" s="387">
        <v>21600033</v>
      </c>
    </row>
    <row r="385" spans="1:4">
      <c r="A385" s="387">
        <v>21600023</v>
      </c>
      <c r="B385" s="387" t="s">
        <v>1012</v>
      </c>
      <c r="C385" s="388">
        <v>1755001.25</v>
      </c>
      <c r="D385" s="387">
        <v>21600023</v>
      </c>
    </row>
    <row r="386" spans="1:4">
      <c r="A386" s="387">
        <v>21600013</v>
      </c>
      <c r="B386" s="387" t="s">
        <v>328</v>
      </c>
      <c r="C386" s="388">
        <v>77562549.519999996</v>
      </c>
      <c r="D386" s="387">
        <v>21600013</v>
      </c>
    </row>
    <row r="387" spans="1:4">
      <c r="A387" s="387">
        <v>21600011</v>
      </c>
      <c r="B387" s="387" t="s">
        <v>1123</v>
      </c>
      <c r="C387" s="388">
        <v>57981164.289999999</v>
      </c>
      <c r="D387" s="387">
        <v>21600011</v>
      </c>
    </row>
    <row r="388" spans="1:4">
      <c r="A388" s="387">
        <v>21600003</v>
      </c>
      <c r="B388" s="387" t="s">
        <v>192</v>
      </c>
      <c r="C388" s="388">
        <v>-366349808.18000001</v>
      </c>
      <c r="D388" s="387">
        <v>21600003</v>
      </c>
    </row>
    <row r="389" spans="1:4">
      <c r="A389" s="387">
        <v>21500033</v>
      </c>
      <c r="B389" s="387" t="s">
        <v>1011</v>
      </c>
      <c r="C389" s="388">
        <v>-2541813</v>
      </c>
      <c r="D389" s="387">
        <v>21500033</v>
      </c>
    </row>
    <row r="390" spans="1:4">
      <c r="A390" s="387">
        <v>21500023</v>
      </c>
      <c r="B390" s="387" t="s">
        <v>690</v>
      </c>
      <c r="C390" s="388">
        <v>-9346764</v>
      </c>
      <c r="D390" s="387">
        <v>21500023</v>
      </c>
    </row>
    <row r="391" spans="1:4">
      <c r="A391" s="387">
        <v>21400033</v>
      </c>
      <c r="B391" s="387" t="s">
        <v>533</v>
      </c>
      <c r="C391" s="388">
        <v>4985024.68</v>
      </c>
      <c r="D391" s="387">
        <v>21400033</v>
      </c>
    </row>
    <row r="392" spans="1:4">
      <c r="A392" s="387">
        <v>21400013</v>
      </c>
      <c r="B392" s="387" t="s">
        <v>532</v>
      </c>
      <c r="C392" s="388">
        <v>2148854.7200000002</v>
      </c>
      <c r="D392" s="387">
        <v>21400013</v>
      </c>
    </row>
    <row r="393" spans="1:4">
      <c r="A393" s="387">
        <v>21100383</v>
      </c>
      <c r="B393" s="387" t="s">
        <v>6</v>
      </c>
      <c r="C393" s="388">
        <v>-491575</v>
      </c>
      <c r="D393" s="387">
        <v>21100383</v>
      </c>
    </row>
    <row r="394" spans="1:4">
      <c r="A394" s="387">
        <v>21100003</v>
      </c>
      <c r="B394" s="387" t="s">
        <v>601</v>
      </c>
      <c r="C394" s="388">
        <v>-2774705116.4699998</v>
      </c>
      <c r="D394" s="387">
        <v>21100003</v>
      </c>
    </row>
    <row r="395" spans="1:4">
      <c r="A395" s="387">
        <v>20700023</v>
      </c>
      <c r="B395" s="387" t="s">
        <v>689</v>
      </c>
      <c r="C395" s="388">
        <v>-16901820.34</v>
      </c>
      <c r="D395" s="387">
        <v>20700023</v>
      </c>
    </row>
    <row r="396" spans="1:4">
      <c r="A396" s="387">
        <v>20700013</v>
      </c>
      <c r="B396" s="387" t="s">
        <v>1010</v>
      </c>
      <c r="C396" s="388">
        <v>-338395484.31</v>
      </c>
      <c r="D396" s="387">
        <v>20700013</v>
      </c>
    </row>
    <row r="397" spans="1:4">
      <c r="A397" s="387">
        <v>20700003</v>
      </c>
      <c r="B397" s="387" t="s">
        <v>664</v>
      </c>
      <c r="C397" s="388">
        <v>-122847945.22</v>
      </c>
      <c r="D397" s="387">
        <v>20700003</v>
      </c>
    </row>
    <row r="398" spans="1:4">
      <c r="A398" s="387">
        <v>20100023</v>
      </c>
      <c r="B398" s="387" t="s">
        <v>1058</v>
      </c>
      <c r="C398" s="388">
        <v>-859037.91</v>
      </c>
      <c r="D398" s="387">
        <v>20100023</v>
      </c>
    </row>
    <row r="399" spans="1:4">
      <c r="A399" s="387">
        <v>19100162</v>
      </c>
      <c r="B399" s="387" t="s">
        <v>136</v>
      </c>
      <c r="C399" s="388">
        <v>14727861.380000001</v>
      </c>
      <c r="D399" s="387">
        <v>19100162</v>
      </c>
    </row>
    <row r="400" spans="1:4">
      <c r="A400" s="387">
        <v>19100152</v>
      </c>
      <c r="B400" s="387" t="s">
        <v>578</v>
      </c>
      <c r="C400" s="388">
        <v>-48201.79</v>
      </c>
      <c r="D400" s="387">
        <v>19100152</v>
      </c>
    </row>
    <row r="401" spans="1:4">
      <c r="A401" s="387">
        <v>19100142</v>
      </c>
      <c r="B401" s="387" t="s">
        <v>333</v>
      </c>
      <c r="C401" s="388">
        <v>-747615.36</v>
      </c>
      <c r="D401" s="387">
        <v>19100142</v>
      </c>
    </row>
    <row r="402" spans="1:4">
      <c r="A402" s="387">
        <v>19100132</v>
      </c>
      <c r="B402" s="387" t="s">
        <v>332</v>
      </c>
      <c r="C402" s="388">
        <v>-37766.58</v>
      </c>
      <c r="D402" s="387">
        <v>19100132</v>
      </c>
    </row>
    <row r="403" spans="1:4">
      <c r="A403" s="387">
        <v>19100022</v>
      </c>
      <c r="B403" s="387" t="s">
        <v>338</v>
      </c>
      <c r="C403" s="388">
        <v>-14685148.060000001</v>
      </c>
      <c r="D403" s="387">
        <v>19100022</v>
      </c>
    </row>
    <row r="404" spans="1:4">
      <c r="A404" s="387">
        <v>19100012</v>
      </c>
      <c r="B404" s="387" t="s">
        <v>504</v>
      </c>
      <c r="C404" s="388">
        <v>-4754414.43</v>
      </c>
      <c r="D404" s="387">
        <v>19100012</v>
      </c>
    </row>
    <row r="405" spans="1:4">
      <c r="A405" s="387">
        <v>19003021</v>
      </c>
      <c r="B405" s="387" t="s">
        <v>1878</v>
      </c>
      <c r="C405" s="388">
        <v>602033.25</v>
      </c>
      <c r="D405" s="387">
        <v>19003021</v>
      </c>
    </row>
    <row r="406" spans="1:4">
      <c r="A406" s="387">
        <v>19003011</v>
      </c>
      <c r="B406" s="387" t="s">
        <v>1860</v>
      </c>
      <c r="C406" s="388">
        <v>2079686.35</v>
      </c>
      <c r="D406" s="387">
        <v>19003011</v>
      </c>
    </row>
    <row r="407" spans="1:4">
      <c r="A407" s="387">
        <v>19002003</v>
      </c>
      <c r="B407" s="387" t="s">
        <v>1805</v>
      </c>
      <c r="C407" s="388">
        <v>158900000</v>
      </c>
      <c r="D407" s="387">
        <v>19002003</v>
      </c>
    </row>
    <row r="408" spans="1:4">
      <c r="A408" s="387">
        <v>19000861</v>
      </c>
      <c r="B408" s="387" t="s">
        <v>1700</v>
      </c>
      <c r="C408" s="388">
        <v>274619.01</v>
      </c>
      <c r="D408" s="387">
        <v>19000861</v>
      </c>
    </row>
    <row r="409" spans="1:4">
      <c r="A409" s="387">
        <v>19000851</v>
      </c>
      <c r="B409" s="387" t="s">
        <v>1655</v>
      </c>
      <c r="C409" s="388">
        <v>1092173.27</v>
      </c>
      <c r="D409" s="387">
        <v>19000851</v>
      </c>
    </row>
    <row r="410" spans="1:4">
      <c r="A410" s="387">
        <v>19000841</v>
      </c>
      <c r="B410" s="387" t="s">
        <v>1543</v>
      </c>
      <c r="C410" s="388">
        <v>-304213.73</v>
      </c>
      <c r="D410" s="387">
        <v>19000841</v>
      </c>
    </row>
    <row r="411" spans="1:4">
      <c r="A411" s="387">
        <v>19000831</v>
      </c>
      <c r="B411" s="387" t="s">
        <v>1513</v>
      </c>
      <c r="C411" s="388">
        <v>868341.01</v>
      </c>
      <c r="D411" s="387">
        <v>19000831</v>
      </c>
    </row>
    <row r="412" spans="1:4">
      <c r="A412" s="387">
        <v>19000821</v>
      </c>
      <c r="B412" s="387" t="s">
        <v>1475</v>
      </c>
      <c r="C412" s="388">
        <v>568068.73</v>
      </c>
      <c r="D412" s="387">
        <v>19000821</v>
      </c>
    </row>
    <row r="413" spans="1:4">
      <c r="A413" s="387">
        <v>19000811</v>
      </c>
      <c r="B413" s="387" t="s">
        <v>1444</v>
      </c>
      <c r="C413" s="388">
        <v>2141.7600000000002</v>
      </c>
      <c r="D413" s="387">
        <v>19000811</v>
      </c>
    </row>
    <row r="414" spans="1:4">
      <c r="A414" s="387">
        <v>19000801</v>
      </c>
      <c r="B414" s="387" t="s">
        <v>1443</v>
      </c>
      <c r="C414" s="388">
        <v>20869.759999999998</v>
      </c>
      <c r="D414" s="387">
        <v>19000801</v>
      </c>
    </row>
    <row r="415" spans="1:4">
      <c r="A415" s="387">
        <v>19000791</v>
      </c>
      <c r="B415" s="387" t="s">
        <v>1442</v>
      </c>
      <c r="C415" s="388">
        <v>528984.81000000006</v>
      </c>
      <c r="D415" s="387">
        <v>19000791</v>
      </c>
    </row>
    <row r="416" spans="1:4">
      <c r="A416" s="387">
        <v>19000781</v>
      </c>
      <c r="B416" s="387" t="s">
        <v>1441</v>
      </c>
      <c r="C416" s="388">
        <v>2341089.9700000002</v>
      </c>
      <c r="D416" s="387">
        <v>19000781</v>
      </c>
    </row>
    <row r="417" spans="1:4">
      <c r="A417" s="387">
        <v>19000752</v>
      </c>
      <c r="B417" s="387" t="s">
        <v>1325</v>
      </c>
      <c r="C417" s="388">
        <v>1072607.55</v>
      </c>
      <c r="D417" s="387">
        <v>19000752</v>
      </c>
    </row>
    <row r="418" spans="1:4">
      <c r="A418" s="387">
        <v>19000751</v>
      </c>
      <c r="B418" s="387" t="s">
        <v>1324</v>
      </c>
      <c r="C418" s="388">
        <v>2005204.95</v>
      </c>
      <c r="D418" s="387">
        <v>19000751</v>
      </c>
    </row>
    <row r="419" spans="1:4">
      <c r="A419" s="387">
        <v>19000741</v>
      </c>
      <c r="B419" s="387" t="s">
        <v>1301</v>
      </c>
      <c r="C419" s="388">
        <v>485621.12</v>
      </c>
      <c r="D419" s="387">
        <v>19000741</v>
      </c>
    </row>
    <row r="420" spans="1:4">
      <c r="A420" s="387">
        <v>19000732</v>
      </c>
      <c r="B420" s="387" t="s">
        <v>1268</v>
      </c>
      <c r="C420" s="388">
        <v>193190.35</v>
      </c>
      <c r="D420" s="387">
        <v>19000732</v>
      </c>
    </row>
    <row r="421" spans="1:4">
      <c r="A421" s="387">
        <v>19000731</v>
      </c>
      <c r="B421" s="387" t="s">
        <v>1272</v>
      </c>
      <c r="C421" s="388">
        <v>290947.26</v>
      </c>
      <c r="D421" s="387">
        <v>19000731</v>
      </c>
    </row>
    <row r="422" spans="1:4">
      <c r="A422" s="387">
        <v>19000721</v>
      </c>
      <c r="B422" s="387" t="s">
        <v>1201</v>
      </c>
      <c r="C422" s="388">
        <v>10869.86</v>
      </c>
      <c r="D422" s="387">
        <v>19000721</v>
      </c>
    </row>
    <row r="423" spans="1:4">
      <c r="A423" s="387">
        <v>19000711</v>
      </c>
      <c r="B423" s="387" t="s">
        <v>1097</v>
      </c>
      <c r="C423" s="388">
        <v>674272.88</v>
      </c>
      <c r="D423" s="387">
        <v>19000711</v>
      </c>
    </row>
    <row r="424" spans="1:4">
      <c r="A424" s="387">
        <v>19000692</v>
      </c>
      <c r="B424" s="387" t="s">
        <v>621</v>
      </c>
      <c r="C424" s="388">
        <v>353500</v>
      </c>
      <c r="D424" s="387">
        <v>19000692</v>
      </c>
    </row>
    <row r="425" spans="1:4">
      <c r="A425" s="387">
        <v>19000691</v>
      </c>
      <c r="B425" s="387" t="s">
        <v>1440</v>
      </c>
      <c r="C425" s="388">
        <v>24500</v>
      </c>
      <c r="D425" s="387">
        <v>19000691</v>
      </c>
    </row>
    <row r="426" spans="1:4">
      <c r="A426" s="387">
        <v>19000671</v>
      </c>
      <c r="B426" s="387" t="s">
        <v>1197</v>
      </c>
      <c r="C426" s="388">
        <v>32765538.120000001</v>
      </c>
      <c r="D426" s="387">
        <v>19000671</v>
      </c>
    </row>
    <row r="427" spans="1:4">
      <c r="A427" s="387">
        <v>19000641</v>
      </c>
      <c r="B427" s="387" t="s">
        <v>1185</v>
      </c>
      <c r="C427" s="388">
        <v>31494.15</v>
      </c>
      <c r="D427" s="387">
        <v>19000641</v>
      </c>
    </row>
    <row r="428" spans="1:4">
      <c r="A428" s="387">
        <v>19000621</v>
      </c>
      <c r="B428" s="387" t="s">
        <v>1186</v>
      </c>
      <c r="C428" s="388">
        <v>53916251.549999997</v>
      </c>
      <c r="D428" s="387">
        <v>19000621</v>
      </c>
    </row>
    <row r="429" spans="1:4">
      <c r="A429" s="387">
        <v>19000601</v>
      </c>
      <c r="B429" s="387" t="s">
        <v>1159</v>
      </c>
      <c r="C429" s="388">
        <v>160980476</v>
      </c>
      <c r="D429" s="387">
        <v>19000601</v>
      </c>
    </row>
    <row r="430" spans="1:4">
      <c r="A430" s="387">
        <v>19000592</v>
      </c>
      <c r="B430" s="387" t="s">
        <v>285</v>
      </c>
      <c r="C430" s="388">
        <v>3765454.72</v>
      </c>
      <c r="D430" s="387">
        <v>19000592</v>
      </c>
    </row>
    <row r="431" spans="1:4">
      <c r="A431" s="387">
        <v>19000581</v>
      </c>
      <c r="B431" s="387" t="s">
        <v>86</v>
      </c>
      <c r="C431" s="388">
        <v>3102554.3</v>
      </c>
      <c r="D431" s="387">
        <v>19000581</v>
      </c>
    </row>
    <row r="432" spans="1:4">
      <c r="A432" s="387">
        <v>19000573</v>
      </c>
      <c r="B432" s="387" t="s">
        <v>1223</v>
      </c>
      <c r="C432" s="388">
        <v>301297.08</v>
      </c>
      <c r="D432" s="387">
        <v>19000573</v>
      </c>
    </row>
    <row r="433" spans="1:4">
      <c r="A433" s="387">
        <v>19000572</v>
      </c>
      <c r="B433" s="387" t="s">
        <v>384</v>
      </c>
      <c r="C433" s="388">
        <v>291217.67</v>
      </c>
      <c r="D433" s="387">
        <v>19000572</v>
      </c>
    </row>
    <row r="434" spans="1:4">
      <c r="A434" s="387">
        <v>19000563</v>
      </c>
      <c r="B434" s="387" t="s">
        <v>1178</v>
      </c>
      <c r="C434" s="388">
        <v>7428.18</v>
      </c>
      <c r="D434" s="387">
        <v>19000563</v>
      </c>
    </row>
    <row r="435" spans="1:4">
      <c r="A435" s="387">
        <v>19000562</v>
      </c>
      <c r="B435" s="387" t="s">
        <v>383</v>
      </c>
      <c r="C435" s="388">
        <v>1022075.43</v>
      </c>
      <c r="D435" s="387">
        <v>19000562</v>
      </c>
    </row>
    <row r="436" spans="1:4">
      <c r="A436" s="387">
        <v>19000553</v>
      </c>
      <c r="B436" s="387" t="s">
        <v>31</v>
      </c>
      <c r="C436" s="388">
        <v>283697.44</v>
      </c>
      <c r="D436" s="387">
        <v>19000553</v>
      </c>
    </row>
    <row r="437" spans="1:4">
      <c r="A437" s="387">
        <v>19000552</v>
      </c>
      <c r="B437" s="387" t="s">
        <v>1420</v>
      </c>
      <c r="C437" s="388">
        <v>552089.57999999996</v>
      </c>
      <c r="D437" s="387">
        <v>19000552</v>
      </c>
    </row>
    <row r="438" spans="1:4">
      <c r="A438" s="387">
        <v>19000551</v>
      </c>
      <c r="B438" s="387" t="s">
        <v>1919</v>
      </c>
      <c r="C438" s="388">
        <v>1965399</v>
      </c>
      <c r="D438" s="387">
        <v>19000551</v>
      </c>
    </row>
    <row r="439" spans="1:4">
      <c r="A439" s="387">
        <v>19000491</v>
      </c>
      <c r="B439" s="387" t="s">
        <v>1439</v>
      </c>
      <c r="C439" s="388">
        <v>2138444.35</v>
      </c>
      <c r="D439" s="387">
        <v>19000491</v>
      </c>
    </row>
    <row r="440" spans="1:4">
      <c r="A440" s="387">
        <v>19000473</v>
      </c>
      <c r="B440" s="387" t="s">
        <v>1171</v>
      </c>
      <c r="C440" s="388">
        <v>2562568</v>
      </c>
      <c r="D440" s="387">
        <v>19000473</v>
      </c>
    </row>
    <row r="441" spans="1:4">
      <c r="A441" s="387">
        <v>19000471</v>
      </c>
      <c r="B441" s="387" t="s">
        <v>402</v>
      </c>
      <c r="C441" s="388">
        <v>3582478.7</v>
      </c>
      <c r="D441" s="387">
        <v>19000471</v>
      </c>
    </row>
    <row r="442" spans="1:4">
      <c r="A442" s="387">
        <v>19000463</v>
      </c>
      <c r="B442" s="387" t="s">
        <v>255</v>
      </c>
      <c r="C442" s="388">
        <v>-998987.96</v>
      </c>
      <c r="D442" s="387">
        <v>19000463</v>
      </c>
    </row>
    <row r="443" spans="1:4">
      <c r="A443" s="387">
        <v>19000453</v>
      </c>
      <c r="B443" s="387" t="s">
        <v>254</v>
      </c>
      <c r="C443" s="388">
        <v>6564679.7000000002</v>
      </c>
      <c r="D443" s="387">
        <v>19000453</v>
      </c>
    </row>
    <row r="444" spans="1:4">
      <c r="A444" s="387">
        <v>19000443</v>
      </c>
      <c r="B444" s="387" t="s">
        <v>253</v>
      </c>
      <c r="C444" s="388">
        <v>81072468.75</v>
      </c>
      <c r="D444" s="387">
        <v>19000443</v>
      </c>
    </row>
    <row r="445" spans="1:4">
      <c r="A445" s="387">
        <v>19000441</v>
      </c>
      <c r="B445" s="387" t="s">
        <v>149</v>
      </c>
      <c r="C445" s="388">
        <v>4787275.1900000004</v>
      </c>
      <c r="D445" s="387">
        <v>19000441</v>
      </c>
    </row>
    <row r="446" spans="1:4">
      <c r="A446" s="387">
        <v>19000433</v>
      </c>
      <c r="B446" s="387" t="s">
        <v>1799</v>
      </c>
      <c r="C446" s="388">
        <v>-20748317.210000001</v>
      </c>
      <c r="D446" s="387">
        <v>19000433</v>
      </c>
    </row>
    <row r="447" spans="1:4">
      <c r="A447" s="387">
        <v>19000403</v>
      </c>
      <c r="B447" s="387" t="s">
        <v>124</v>
      </c>
      <c r="C447" s="388">
        <v>160510.25</v>
      </c>
      <c r="D447" s="387">
        <v>19000403</v>
      </c>
    </row>
    <row r="448" spans="1:4">
      <c r="A448" s="387">
        <v>19000371</v>
      </c>
      <c r="B448" s="387" t="s">
        <v>574</v>
      </c>
      <c r="C448" s="388">
        <v>32106.98</v>
      </c>
      <c r="D448" s="387">
        <v>19000371</v>
      </c>
    </row>
    <row r="449" spans="1:4">
      <c r="A449" s="387">
        <v>19000361</v>
      </c>
      <c r="B449" s="387" t="s">
        <v>573</v>
      </c>
      <c r="C449" s="388">
        <v>159437</v>
      </c>
      <c r="D449" s="387">
        <v>19000361</v>
      </c>
    </row>
    <row r="450" spans="1:4">
      <c r="A450" s="387">
        <v>19000283</v>
      </c>
      <c r="B450" s="387" t="s">
        <v>830</v>
      </c>
      <c r="C450" s="388">
        <v>1691469.23</v>
      </c>
      <c r="D450" s="387">
        <v>19000283</v>
      </c>
    </row>
    <row r="451" spans="1:4">
      <c r="A451" s="387">
        <v>19000251</v>
      </c>
      <c r="B451" s="387" t="s">
        <v>363</v>
      </c>
      <c r="C451" s="388">
        <v>23552.38</v>
      </c>
      <c r="D451" s="387">
        <v>19000251</v>
      </c>
    </row>
    <row r="452" spans="1:4">
      <c r="A452" s="387">
        <v>19000193</v>
      </c>
      <c r="B452" s="387" t="s">
        <v>1542</v>
      </c>
      <c r="C452" s="388">
        <v>760653.16</v>
      </c>
      <c r="D452" s="387">
        <v>19000193</v>
      </c>
    </row>
    <row r="453" spans="1:4">
      <c r="A453" s="387">
        <v>19000181</v>
      </c>
      <c r="B453" s="387" t="s">
        <v>500</v>
      </c>
      <c r="C453" s="388">
        <v>-1108486.68</v>
      </c>
      <c r="D453" s="387">
        <v>19000181</v>
      </c>
    </row>
    <row r="454" spans="1:4">
      <c r="A454" s="387">
        <v>19000151</v>
      </c>
      <c r="B454" s="387" t="s">
        <v>69</v>
      </c>
      <c r="C454" s="388">
        <v>491846.17</v>
      </c>
      <c r="D454" s="387">
        <v>19000151</v>
      </c>
    </row>
    <row r="455" spans="1:4">
      <c r="A455" s="387">
        <v>19000133</v>
      </c>
      <c r="B455" s="387" t="s">
        <v>538</v>
      </c>
      <c r="C455" s="388">
        <v>13077730.52</v>
      </c>
      <c r="D455" s="387">
        <v>19000133</v>
      </c>
    </row>
    <row r="456" spans="1:4">
      <c r="A456" s="387">
        <v>19000122</v>
      </c>
      <c r="B456" s="387" t="s">
        <v>1200</v>
      </c>
      <c r="C456" s="388">
        <v>-87639.34</v>
      </c>
      <c r="D456" s="387">
        <v>19000122</v>
      </c>
    </row>
    <row r="457" spans="1:4">
      <c r="A457" s="387">
        <v>19000112</v>
      </c>
      <c r="B457" s="387" t="s">
        <v>1096</v>
      </c>
      <c r="C457" s="388">
        <v>44080.97</v>
      </c>
      <c r="D457" s="387">
        <v>19000112</v>
      </c>
    </row>
    <row r="458" spans="1:4">
      <c r="A458" s="387">
        <v>19000111</v>
      </c>
      <c r="B458" s="387" t="s">
        <v>459</v>
      </c>
      <c r="C458" s="388">
        <v>161948.18</v>
      </c>
      <c r="D458" s="387">
        <v>19000111</v>
      </c>
    </row>
    <row r="459" spans="1:4">
      <c r="A459" s="387">
        <v>19000103</v>
      </c>
      <c r="B459" s="387" t="s">
        <v>1819</v>
      </c>
      <c r="C459" s="388">
        <v>1010335.37</v>
      </c>
      <c r="D459" s="387">
        <v>19000103</v>
      </c>
    </row>
    <row r="460" spans="1:4">
      <c r="A460" s="387">
        <v>19000093</v>
      </c>
      <c r="B460" s="387" t="s">
        <v>387</v>
      </c>
      <c r="C460" s="388">
        <v>5233283.01</v>
      </c>
      <c r="D460" s="387">
        <v>19000093</v>
      </c>
    </row>
    <row r="461" spans="1:4">
      <c r="A461" s="387">
        <v>19000091</v>
      </c>
      <c r="B461" s="387" t="s">
        <v>341</v>
      </c>
      <c r="C461" s="388">
        <v>11984826.1</v>
      </c>
      <c r="D461" s="387">
        <v>19000091</v>
      </c>
    </row>
    <row r="462" spans="1:4">
      <c r="A462" s="387">
        <v>19000081</v>
      </c>
      <c r="B462" s="387" t="s">
        <v>942</v>
      </c>
      <c r="C462" s="388">
        <v>24360594.530000001</v>
      </c>
      <c r="D462" s="387">
        <v>19000081</v>
      </c>
    </row>
    <row r="463" spans="1:4">
      <c r="A463" s="387">
        <v>19000043</v>
      </c>
      <c r="B463" s="387" t="s">
        <v>3</v>
      </c>
      <c r="C463" s="388">
        <v>8307726.04</v>
      </c>
      <c r="D463" s="387">
        <v>19000043</v>
      </c>
    </row>
    <row r="464" spans="1:4">
      <c r="A464" s="387">
        <v>19000042</v>
      </c>
      <c r="B464" s="387" t="s">
        <v>995</v>
      </c>
      <c r="C464" s="388">
        <v>6970489.96</v>
      </c>
      <c r="D464" s="387">
        <v>19000042</v>
      </c>
    </row>
    <row r="465" spans="1:4">
      <c r="A465" s="387">
        <v>19000032</v>
      </c>
      <c r="B465" s="387" t="s">
        <v>979</v>
      </c>
      <c r="C465" s="388">
        <v>22082367.16</v>
      </c>
      <c r="D465" s="387">
        <v>19000032</v>
      </c>
    </row>
    <row r="466" spans="1:4">
      <c r="A466" s="387">
        <v>19000013</v>
      </c>
      <c r="B466" s="387" t="s">
        <v>382</v>
      </c>
      <c r="C466" s="388">
        <v>2978550.02</v>
      </c>
      <c r="D466" s="387">
        <v>19000013</v>
      </c>
    </row>
    <row r="467" spans="1:4">
      <c r="A467" s="387">
        <v>19000003</v>
      </c>
      <c r="B467" s="387" t="s">
        <v>45</v>
      </c>
      <c r="C467" s="388">
        <v>3615170.32</v>
      </c>
      <c r="D467" s="387">
        <v>19000003</v>
      </c>
    </row>
    <row r="468" spans="1:4">
      <c r="A468" s="387">
        <v>18900533</v>
      </c>
      <c r="B468" s="387" t="s">
        <v>1672</v>
      </c>
      <c r="C468" s="388">
        <v>804640.61</v>
      </c>
      <c r="D468" s="387">
        <v>18900533</v>
      </c>
    </row>
    <row r="469" spans="1:4">
      <c r="A469" s="387">
        <v>18900452</v>
      </c>
      <c r="B469" s="387" t="s">
        <v>1909</v>
      </c>
      <c r="C469" s="388">
        <v>23274.38</v>
      </c>
      <c r="D469" s="387">
        <v>18900452</v>
      </c>
    </row>
    <row r="470" spans="1:4">
      <c r="A470" s="387">
        <v>18900451</v>
      </c>
      <c r="B470" s="387" t="s">
        <v>1909</v>
      </c>
      <c r="C470" s="388">
        <v>37974.01</v>
      </c>
      <c r="D470" s="387">
        <v>18900451</v>
      </c>
    </row>
    <row r="471" spans="1:4">
      <c r="A471" s="387">
        <v>18900443</v>
      </c>
      <c r="B471" s="387" t="s">
        <v>1856</v>
      </c>
      <c r="C471" s="388">
        <v>111969.77</v>
      </c>
      <c r="D471" s="387">
        <v>18900443</v>
      </c>
    </row>
    <row r="472" spans="1:4">
      <c r="A472" s="387">
        <v>18900433</v>
      </c>
      <c r="B472" s="387" t="s">
        <v>1671</v>
      </c>
      <c r="C472" s="388">
        <v>4761133.03</v>
      </c>
      <c r="D472" s="387">
        <v>18900433</v>
      </c>
    </row>
    <row r="473" spans="1:4">
      <c r="A473" s="387">
        <v>18900423</v>
      </c>
      <c r="B473" s="387" t="s">
        <v>1586</v>
      </c>
      <c r="C473" s="388">
        <v>939053.37</v>
      </c>
      <c r="D473" s="387">
        <v>18900423</v>
      </c>
    </row>
    <row r="474" spans="1:4">
      <c r="A474" s="387">
        <v>18900413</v>
      </c>
      <c r="B474" s="387" t="s">
        <v>1589</v>
      </c>
      <c r="C474" s="388">
        <v>235590.68</v>
      </c>
      <c r="D474" s="387">
        <v>18900413</v>
      </c>
    </row>
    <row r="475" spans="1:4">
      <c r="A475" s="387">
        <v>18900403</v>
      </c>
      <c r="B475" s="387" t="s">
        <v>1585</v>
      </c>
      <c r="C475" s="388">
        <v>179355.67</v>
      </c>
      <c r="D475" s="387">
        <v>18900403</v>
      </c>
    </row>
    <row r="476" spans="1:4">
      <c r="A476" s="387">
        <v>18900393</v>
      </c>
      <c r="B476" s="387" t="s">
        <v>1331</v>
      </c>
      <c r="C476" s="388">
        <v>14652314.949999999</v>
      </c>
      <c r="D476" s="387">
        <v>18900393</v>
      </c>
    </row>
    <row r="477" spans="1:4">
      <c r="A477" s="387">
        <v>18900383</v>
      </c>
      <c r="B477" s="387" t="s">
        <v>514</v>
      </c>
      <c r="C477" s="388">
        <v>413735.49</v>
      </c>
      <c r="D477" s="387">
        <v>18900383</v>
      </c>
    </row>
    <row r="478" spans="1:4">
      <c r="A478" s="387">
        <v>18900373</v>
      </c>
      <c r="B478" s="387" t="s">
        <v>517</v>
      </c>
      <c r="C478" s="388">
        <v>4186704.01</v>
      </c>
      <c r="D478" s="387">
        <v>18900373</v>
      </c>
    </row>
    <row r="479" spans="1:4">
      <c r="A479" s="387">
        <v>18900353</v>
      </c>
      <c r="B479" s="387" t="s">
        <v>526</v>
      </c>
      <c r="C479" s="388">
        <v>88801.05</v>
      </c>
      <c r="D479" s="387">
        <v>18900353</v>
      </c>
    </row>
    <row r="480" spans="1:4">
      <c r="A480" s="387">
        <v>18900323</v>
      </c>
      <c r="B480" s="387" t="s">
        <v>325</v>
      </c>
      <c r="C480" s="388">
        <v>463435.82</v>
      </c>
      <c r="D480" s="387">
        <v>18900323</v>
      </c>
    </row>
    <row r="481" spans="1:4">
      <c r="A481" s="387">
        <v>18900303</v>
      </c>
      <c r="B481" s="387" t="s">
        <v>404</v>
      </c>
      <c r="C481" s="388">
        <v>17971.41</v>
      </c>
      <c r="D481" s="387">
        <v>18900303</v>
      </c>
    </row>
    <row r="482" spans="1:4">
      <c r="A482" s="387">
        <v>18900293</v>
      </c>
      <c r="B482" s="387" t="s">
        <v>181</v>
      </c>
      <c r="C482" s="388">
        <v>7702.47</v>
      </c>
      <c r="D482" s="387">
        <v>18900293</v>
      </c>
    </row>
    <row r="483" spans="1:4">
      <c r="A483" s="387">
        <v>18900283</v>
      </c>
      <c r="B483" s="387" t="s">
        <v>272</v>
      </c>
      <c r="C483" s="388">
        <v>514073.91</v>
      </c>
      <c r="D483" s="387">
        <v>18900283</v>
      </c>
    </row>
    <row r="484" spans="1:4">
      <c r="A484" s="387">
        <v>18900273</v>
      </c>
      <c r="B484" s="387" t="s">
        <v>400</v>
      </c>
      <c r="C484" s="388">
        <v>1684387.8400000001</v>
      </c>
      <c r="D484" s="387">
        <v>18900273</v>
      </c>
    </row>
    <row r="485" spans="1:4">
      <c r="A485" s="387">
        <v>18900263</v>
      </c>
      <c r="B485" s="387" t="s">
        <v>1007</v>
      </c>
      <c r="C485" s="388">
        <v>550102.02</v>
      </c>
      <c r="D485" s="387">
        <v>18900263</v>
      </c>
    </row>
    <row r="486" spans="1:4">
      <c r="A486" s="387">
        <v>18900253</v>
      </c>
      <c r="B486" s="387" t="s">
        <v>1006</v>
      </c>
      <c r="C486" s="388">
        <v>723897.07</v>
      </c>
      <c r="D486" s="387">
        <v>18900253</v>
      </c>
    </row>
    <row r="487" spans="1:4">
      <c r="A487" s="387">
        <v>18900243</v>
      </c>
      <c r="B487" s="387" t="s">
        <v>1009</v>
      </c>
      <c r="C487" s="388">
        <v>11370.8</v>
      </c>
      <c r="D487" s="387">
        <v>18900243</v>
      </c>
    </row>
    <row r="488" spans="1:4">
      <c r="A488" s="387">
        <v>18900193</v>
      </c>
      <c r="B488" s="387" t="s">
        <v>261</v>
      </c>
      <c r="C488" s="388">
        <v>2795950.36</v>
      </c>
      <c r="D488" s="387">
        <v>18900193</v>
      </c>
    </row>
    <row r="489" spans="1:4">
      <c r="A489" s="387">
        <v>18900183</v>
      </c>
      <c r="B489" s="387" t="s">
        <v>167</v>
      </c>
      <c r="C489" s="388">
        <v>344578.41</v>
      </c>
      <c r="D489" s="387">
        <v>18900183</v>
      </c>
    </row>
    <row r="490" spans="1:4">
      <c r="A490" s="387">
        <v>18900173</v>
      </c>
      <c r="B490" s="387" t="s">
        <v>258</v>
      </c>
      <c r="C490" s="388">
        <v>1491774.7</v>
      </c>
      <c r="D490" s="387">
        <v>18900173</v>
      </c>
    </row>
    <row r="491" spans="1:4">
      <c r="A491" s="387">
        <v>18900013</v>
      </c>
      <c r="B491" s="387" t="s">
        <v>326</v>
      </c>
      <c r="C491" s="388">
        <v>29822</v>
      </c>
      <c r="D491" s="387">
        <v>18900013</v>
      </c>
    </row>
    <row r="492" spans="1:4">
      <c r="A492" s="387">
        <v>18700071</v>
      </c>
      <c r="B492" s="387" t="s">
        <v>1427</v>
      </c>
      <c r="C492" s="388">
        <v>11505.15</v>
      </c>
      <c r="D492" s="387">
        <v>18700071</v>
      </c>
    </row>
    <row r="493" spans="1:4">
      <c r="A493" s="387">
        <v>18700062</v>
      </c>
      <c r="B493" s="387" t="s">
        <v>1426</v>
      </c>
      <c r="C493" s="387">
        <v>27.75</v>
      </c>
      <c r="D493" s="387">
        <v>18700062</v>
      </c>
    </row>
    <row r="494" spans="1:4">
      <c r="A494" s="387">
        <v>18700041</v>
      </c>
      <c r="B494" s="387" t="s">
        <v>1172</v>
      </c>
      <c r="C494" s="388">
        <v>149362.71</v>
      </c>
      <c r="D494" s="387">
        <v>18700041</v>
      </c>
    </row>
    <row r="495" spans="1:4">
      <c r="A495" s="387">
        <v>18700032</v>
      </c>
      <c r="B495" s="387" t="s">
        <v>1425</v>
      </c>
      <c r="C495" s="388">
        <v>316253.37</v>
      </c>
      <c r="D495" s="387">
        <v>18700032</v>
      </c>
    </row>
    <row r="496" spans="1:4">
      <c r="A496" s="387">
        <v>18630031</v>
      </c>
      <c r="B496" s="387" t="s">
        <v>1038</v>
      </c>
      <c r="C496" s="388">
        <v>233700.24</v>
      </c>
      <c r="D496" s="387">
        <v>18630031</v>
      </c>
    </row>
    <row r="497" spans="1:4">
      <c r="A497" s="387">
        <v>18609861</v>
      </c>
      <c r="B497" s="387" t="s">
        <v>1305</v>
      </c>
      <c r="C497" s="388">
        <v>1406897.95</v>
      </c>
      <c r="D497" s="387">
        <v>18609861</v>
      </c>
    </row>
    <row r="498" spans="1:4">
      <c r="A498" s="387">
        <v>18609841</v>
      </c>
      <c r="B498" s="387" t="s">
        <v>1497</v>
      </c>
      <c r="C498" s="388">
        <v>1449786</v>
      </c>
      <c r="D498" s="387">
        <v>18609841</v>
      </c>
    </row>
    <row r="499" spans="1:4">
      <c r="A499" s="387">
        <v>18609821</v>
      </c>
      <c r="B499" s="387" t="s">
        <v>557</v>
      </c>
      <c r="C499" s="388">
        <v>850764.05</v>
      </c>
      <c r="D499" s="387">
        <v>18609821</v>
      </c>
    </row>
    <row r="500" spans="1:4">
      <c r="A500" s="387">
        <v>18609801</v>
      </c>
      <c r="B500" s="387" t="s">
        <v>1304</v>
      </c>
      <c r="C500" s="388">
        <v>163563</v>
      </c>
      <c r="D500" s="387">
        <v>18609801</v>
      </c>
    </row>
    <row r="501" spans="1:4">
      <c r="A501" s="387">
        <v>18609692</v>
      </c>
      <c r="B501" s="387" t="s">
        <v>1407</v>
      </c>
      <c r="C501" s="388">
        <v>100000</v>
      </c>
      <c r="D501" s="387">
        <v>18609692</v>
      </c>
    </row>
    <row r="502" spans="1:4">
      <c r="A502" s="387">
        <v>18609682</v>
      </c>
      <c r="B502" s="387" t="s">
        <v>1406</v>
      </c>
      <c r="C502" s="388">
        <v>140000</v>
      </c>
      <c r="D502" s="387">
        <v>18609682</v>
      </c>
    </row>
    <row r="503" spans="1:4">
      <c r="A503" s="387">
        <v>18609672</v>
      </c>
      <c r="B503" s="387" t="s">
        <v>1389</v>
      </c>
      <c r="C503" s="388">
        <v>200000</v>
      </c>
      <c r="D503" s="387">
        <v>18609672</v>
      </c>
    </row>
    <row r="504" spans="1:4">
      <c r="A504" s="387">
        <v>18609662</v>
      </c>
      <c r="B504" s="387" t="s">
        <v>1388</v>
      </c>
      <c r="C504" s="388">
        <v>519371.25</v>
      </c>
      <c r="D504" s="387">
        <v>18609662</v>
      </c>
    </row>
    <row r="505" spans="1:4">
      <c r="A505" s="387">
        <v>18609652</v>
      </c>
      <c r="B505" s="387" t="s">
        <v>1387</v>
      </c>
      <c r="C505" s="388">
        <v>2050000</v>
      </c>
      <c r="D505" s="387">
        <v>18609652</v>
      </c>
    </row>
    <row r="506" spans="1:4">
      <c r="A506" s="387">
        <v>18609642</v>
      </c>
      <c r="B506" s="387" t="s">
        <v>1386</v>
      </c>
      <c r="C506" s="388">
        <v>2445223.31</v>
      </c>
      <c r="D506" s="387">
        <v>18609642</v>
      </c>
    </row>
    <row r="507" spans="1:4">
      <c r="A507" s="387">
        <v>18609622</v>
      </c>
      <c r="B507" s="387" t="s">
        <v>1385</v>
      </c>
      <c r="C507" s="388">
        <v>1300000</v>
      </c>
      <c r="D507" s="387">
        <v>18609622</v>
      </c>
    </row>
    <row r="508" spans="1:4">
      <c r="A508" s="387">
        <v>18609602</v>
      </c>
      <c r="B508" s="387" t="s">
        <v>1383</v>
      </c>
      <c r="C508" s="388">
        <v>236796.87</v>
      </c>
      <c r="D508" s="387">
        <v>18609602</v>
      </c>
    </row>
    <row r="509" spans="1:4">
      <c r="A509" s="387">
        <v>18609592</v>
      </c>
      <c r="B509" s="387" t="s">
        <v>1382</v>
      </c>
      <c r="C509" s="388">
        <v>3299692.33</v>
      </c>
      <c r="D509" s="387">
        <v>18609592</v>
      </c>
    </row>
    <row r="510" spans="1:4">
      <c r="A510" s="387">
        <v>18609582</v>
      </c>
      <c r="B510" s="387" t="s">
        <v>1381</v>
      </c>
      <c r="C510" s="388">
        <v>1919341.5</v>
      </c>
      <c r="D510" s="387">
        <v>18609582</v>
      </c>
    </row>
    <row r="511" spans="1:4">
      <c r="A511" s="387">
        <v>18609572</v>
      </c>
      <c r="B511" s="387" t="s">
        <v>1380</v>
      </c>
      <c r="C511" s="388">
        <v>609250</v>
      </c>
      <c r="D511" s="387">
        <v>18609572</v>
      </c>
    </row>
    <row r="512" spans="1:4">
      <c r="A512" s="387">
        <v>18609542</v>
      </c>
      <c r="B512" s="387" t="s">
        <v>513</v>
      </c>
      <c r="C512" s="388">
        <v>1242611.72</v>
      </c>
      <c r="D512" s="387">
        <v>18609542</v>
      </c>
    </row>
    <row r="513" spans="1:4">
      <c r="A513" s="387">
        <v>18609532</v>
      </c>
      <c r="B513" s="387" t="s">
        <v>877</v>
      </c>
      <c r="C513" s="388">
        <v>231369.84</v>
      </c>
      <c r="D513" s="387">
        <v>18609532</v>
      </c>
    </row>
    <row r="514" spans="1:4">
      <c r="A514" s="387">
        <v>18609432</v>
      </c>
      <c r="B514" s="387" t="s">
        <v>1592</v>
      </c>
      <c r="C514" s="388">
        <v>4887257.16</v>
      </c>
      <c r="D514" s="387">
        <v>18609432</v>
      </c>
    </row>
    <row r="515" spans="1:4">
      <c r="A515" s="387">
        <v>18609422</v>
      </c>
      <c r="B515" s="387" t="s">
        <v>1384</v>
      </c>
      <c r="C515" s="388">
        <v>22056206.390000001</v>
      </c>
      <c r="D515" s="387">
        <v>18609422</v>
      </c>
    </row>
    <row r="516" spans="1:4">
      <c r="A516" s="387">
        <v>18609312</v>
      </c>
      <c r="B516" s="387" t="s">
        <v>1584</v>
      </c>
      <c r="C516" s="388">
        <v>12405154.710000001</v>
      </c>
      <c r="D516" s="387">
        <v>18609312</v>
      </c>
    </row>
    <row r="517" spans="1:4">
      <c r="A517" s="387">
        <v>18608792</v>
      </c>
      <c r="B517" s="387" t="s">
        <v>1765</v>
      </c>
      <c r="C517" s="388">
        <v>-160310.15</v>
      </c>
      <c r="D517" s="387">
        <v>18608792</v>
      </c>
    </row>
    <row r="518" spans="1:4">
      <c r="A518" s="387">
        <v>18608782</v>
      </c>
      <c r="B518" s="387" t="s">
        <v>1764</v>
      </c>
      <c r="C518" s="388">
        <v>-801550.75</v>
      </c>
      <c r="D518" s="387">
        <v>18608782</v>
      </c>
    </row>
    <row r="519" spans="1:4">
      <c r="A519" s="387">
        <v>18608772</v>
      </c>
      <c r="B519" s="387" t="s">
        <v>1763</v>
      </c>
      <c r="C519" s="388">
        <v>-3488999.1</v>
      </c>
      <c r="D519" s="387">
        <v>18608772</v>
      </c>
    </row>
    <row r="520" spans="1:4">
      <c r="A520" s="387">
        <v>18608752</v>
      </c>
      <c r="B520" s="387" t="s">
        <v>876</v>
      </c>
      <c r="C520" s="388">
        <v>935530</v>
      </c>
      <c r="D520" s="387">
        <v>18608752</v>
      </c>
    </row>
    <row r="521" spans="1:4">
      <c r="A521" s="387">
        <v>18608712</v>
      </c>
      <c r="B521" s="387" t="s">
        <v>875</v>
      </c>
      <c r="C521" s="388">
        <v>4066899.1</v>
      </c>
      <c r="D521" s="387">
        <v>18608712</v>
      </c>
    </row>
    <row r="522" spans="1:4">
      <c r="A522" s="387">
        <v>18608612</v>
      </c>
      <c r="B522" s="387" t="s">
        <v>874</v>
      </c>
      <c r="C522" s="388">
        <v>776531.8</v>
      </c>
      <c r="D522" s="387">
        <v>18608612</v>
      </c>
    </row>
    <row r="523" spans="1:4">
      <c r="A523" s="387">
        <v>18608412</v>
      </c>
      <c r="B523" s="387" t="s">
        <v>1593</v>
      </c>
      <c r="C523" s="388">
        <v>2651381.7400000002</v>
      </c>
      <c r="D523" s="387">
        <v>18608412</v>
      </c>
    </row>
    <row r="524" spans="1:4">
      <c r="A524" s="387">
        <v>18608312</v>
      </c>
      <c r="B524" s="387" t="s">
        <v>873</v>
      </c>
      <c r="C524" s="388">
        <v>3949045.03</v>
      </c>
      <c r="D524" s="387">
        <v>18608312</v>
      </c>
    </row>
    <row r="525" spans="1:4">
      <c r="A525" s="387">
        <v>18608241</v>
      </c>
      <c r="B525" s="387" t="s">
        <v>1370</v>
      </c>
      <c r="C525" s="388">
        <v>96000</v>
      </c>
      <c r="D525" s="387">
        <v>18608241</v>
      </c>
    </row>
    <row r="526" spans="1:4">
      <c r="A526" s="387">
        <v>18608231</v>
      </c>
      <c r="B526" s="387" t="s">
        <v>1464</v>
      </c>
      <c r="C526" s="388">
        <v>231568.74</v>
      </c>
      <c r="D526" s="387">
        <v>18608231</v>
      </c>
    </row>
    <row r="527" spans="1:4">
      <c r="A527" s="387">
        <v>18608221</v>
      </c>
      <c r="B527" s="387" t="s">
        <v>1369</v>
      </c>
      <c r="C527" s="388">
        <v>140859.12</v>
      </c>
      <c r="D527" s="387">
        <v>18608221</v>
      </c>
    </row>
    <row r="528" spans="1:4">
      <c r="A528" s="387">
        <v>18608212</v>
      </c>
      <c r="B528" s="387" t="s">
        <v>872</v>
      </c>
      <c r="C528" s="388">
        <v>1460480.9</v>
      </c>
      <c r="D528" s="387">
        <v>18608212</v>
      </c>
    </row>
    <row r="529" spans="1:4">
      <c r="A529" s="387">
        <v>18608211</v>
      </c>
      <c r="B529" s="387" t="s">
        <v>1619</v>
      </c>
      <c r="C529" s="388">
        <v>111880.23</v>
      </c>
      <c r="D529" s="387">
        <v>18608211</v>
      </c>
    </row>
    <row r="530" spans="1:4">
      <c r="A530" s="387">
        <v>18608191</v>
      </c>
      <c r="B530" s="387" t="s">
        <v>1263</v>
      </c>
      <c r="C530" s="388">
        <v>400495.47</v>
      </c>
      <c r="D530" s="387">
        <v>18608191</v>
      </c>
    </row>
    <row r="531" spans="1:4">
      <c r="A531" s="387">
        <v>18608181</v>
      </c>
      <c r="B531" s="387" t="s">
        <v>1258</v>
      </c>
      <c r="C531" s="388">
        <v>50000</v>
      </c>
      <c r="D531" s="387">
        <v>18608181</v>
      </c>
    </row>
    <row r="532" spans="1:4">
      <c r="A532" s="387">
        <v>18608171</v>
      </c>
      <c r="B532" s="387" t="s">
        <v>1618</v>
      </c>
      <c r="C532" s="388">
        <v>212588.68</v>
      </c>
      <c r="D532" s="387">
        <v>18608171</v>
      </c>
    </row>
    <row r="533" spans="1:4">
      <c r="A533" s="387">
        <v>18608151</v>
      </c>
      <c r="B533" s="387" t="s">
        <v>888</v>
      </c>
      <c r="C533" s="388">
        <v>75000</v>
      </c>
      <c r="D533" s="387">
        <v>18608151</v>
      </c>
    </row>
    <row r="534" spans="1:4">
      <c r="A534" s="387">
        <v>18608141</v>
      </c>
      <c r="B534" s="387" t="s">
        <v>835</v>
      </c>
      <c r="C534" s="388">
        <v>224879.76</v>
      </c>
      <c r="D534" s="387">
        <v>18608141</v>
      </c>
    </row>
    <row r="535" spans="1:4">
      <c r="A535" s="387">
        <v>18608112</v>
      </c>
      <c r="B535" s="387" t="s">
        <v>871</v>
      </c>
      <c r="C535" s="388">
        <v>38778180.810000002</v>
      </c>
      <c r="D535" s="387">
        <v>18608112</v>
      </c>
    </row>
    <row r="536" spans="1:4">
      <c r="A536" s="387">
        <v>18608111</v>
      </c>
      <c r="B536" s="387" t="s">
        <v>862</v>
      </c>
      <c r="C536" s="388">
        <v>250000</v>
      </c>
      <c r="D536" s="387">
        <v>18608111</v>
      </c>
    </row>
    <row r="537" spans="1:4">
      <c r="A537" s="387">
        <v>18608081</v>
      </c>
      <c r="B537" s="387" t="s">
        <v>861</v>
      </c>
      <c r="C537" s="388">
        <v>659654.59</v>
      </c>
      <c r="D537" s="387">
        <v>18608081</v>
      </c>
    </row>
    <row r="538" spans="1:4">
      <c r="A538" s="387">
        <v>18608062</v>
      </c>
      <c r="B538" s="387" t="s">
        <v>245</v>
      </c>
      <c r="C538" s="388">
        <v>-50260052.850000001</v>
      </c>
      <c r="D538" s="387">
        <v>18608062</v>
      </c>
    </row>
    <row r="539" spans="1:4">
      <c r="A539" s="387">
        <v>18608051</v>
      </c>
      <c r="B539" s="387" t="s">
        <v>860</v>
      </c>
      <c r="C539" s="388">
        <v>2878949.83</v>
      </c>
      <c r="D539" s="387">
        <v>18608051</v>
      </c>
    </row>
    <row r="540" spans="1:4">
      <c r="A540" s="387">
        <v>18608041</v>
      </c>
      <c r="B540" s="387" t="s">
        <v>870</v>
      </c>
      <c r="C540" s="388">
        <v>2151072.56</v>
      </c>
      <c r="D540" s="387">
        <v>18608041</v>
      </c>
    </row>
    <row r="541" spans="1:4">
      <c r="A541" s="387">
        <v>18608031</v>
      </c>
      <c r="B541" s="387" t="s">
        <v>859</v>
      </c>
      <c r="C541" s="388">
        <v>50000</v>
      </c>
      <c r="D541" s="387">
        <v>18608031</v>
      </c>
    </row>
    <row r="542" spans="1:4">
      <c r="A542" s="387">
        <v>18608021</v>
      </c>
      <c r="B542" s="387" t="s">
        <v>858</v>
      </c>
      <c r="C542" s="388">
        <v>2254508.17</v>
      </c>
      <c r="D542" s="387">
        <v>18608021</v>
      </c>
    </row>
    <row r="543" spans="1:4">
      <c r="A543" s="387">
        <v>18608012</v>
      </c>
      <c r="B543" s="387" t="s">
        <v>1883</v>
      </c>
      <c r="C543" s="388">
        <v>219526.17</v>
      </c>
      <c r="D543" s="387">
        <v>18608012</v>
      </c>
    </row>
    <row r="544" spans="1:4">
      <c r="A544" s="387">
        <v>18608011</v>
      </c>
      <c r="B544" s="387" t="s">
        <v>857</v>
      </c>
      <c r="C544" s="388">
        <v>347606.7</v>
      </c>
      <c r="D544" s="387">
        <v>18608011</v>
      </c>
    </row>
    <row r="545" spans="1:4">
      <c r="A545" s="387">
        <v>18608002</v>
      </c>
      <c r="B545" s="387" t="s">
        <v>1887</v>
      </c>
      <c r="C545" s="388">
        <v>122698.1</v>
      </c>
      <c r="D545" s="387">
        <v>18608002</v>
      </c>
    </row>
    <row r="546" spans="1:4">
      <c r="A546" s="387">
        <v>18608001</v>
      </c>
      <c r="B546" s="387" t="s">
        <v>856</v>
      </c>
      <c r="C546" s="388">
        <v>404497.63</v>
      </c>
      <c r="D546" s="387">
        <v>18608001</v>
      </c>
    </row>
    <row r="547" spans="1:4">
      <c r="A547" s="387">
        <v>18605011</v>
      </c>
      <c r="B547" s="387" t="s">
        <v>1974</v>
      </c>
      <c r="C547" s="388">
        <v>2440558.2000000002</v>
      </c>
      <c r="D547" s="387">
        <v>18605011</v>
      </c>
    </row>
    <row r="548" spans="1:4">
      <c r="A548" s="387">
        <v>18603071</v>
      </c>
      <c r="B548" s="387" t="s">
        <v>1998</v>
      </c>
      <c r="C548" s="388">
        <v>26790.65</v>
      </c>
      <c r="D548" s="387">
        <v>18603071</v>
      </c>
    </row>
    <row r="549" spans="1:4">
      <c r="A549" s="387">
        <v>18603051</v>
      </c>
      <c r="B549" s="387" t="s">
        <v>1881</v>
      </c>
      <c r="C549" s="388">
        <v>1230796.69</v>
      </c>
      <c r="D549" s="387">
        <v>18603051</v>
      </c>
    </row>
    <row r="550" spans="1:4">
      <c r="A550" s="387">
        <v>18603041</v>
      </c>
      <c r="B550" s="387" t="s">
        <v>1877</v>
      </c>
      <c r="C550" s="388">
        <v>1097188.81</v>
      </c>
      <c r="D550" s="387">
        <v>18603041</v>
      </c>
    </row>
    <row r="551" spans="1:4">
      <c r="A551" s="387">
        <v>18603031</v>
      </c>
      <c r="B551" s="387" t="s">
        <v>1850</v>
      </c>
      <c r="C551" s="388">
        <v>2259286.29</v>
      </c>
      <c r="D551" s="387">
        <v>18603031</v>
      </c>
    </row>
    <row r="552" spans="1:4">
      <c r="A552" s="387">
        <v>18603021</v>
      </c>
      <c r="B552" s="387" t="s">
        <v>1876</v>
      </c>
      <c r="C552" s="388">
        <v>6408975.4299999997</v>
      </c>
      <c r="D552" s="387">
        <v>18603021</v>
      </c>
    </row>
    <row r="553" spans="1:4">
      <c r="A553" s="387">
        <v>18603011</v>
      </c>
      <c r="B553" s="387" t="s">
        <v>1855</v>
      </c>
      <c r="C553" s="388">
        <v>2171849.73</v>
      </c>
      <c r="D553" s="387">
        <v>18603011</v>
      </c>
    </row>
    <row r="554" spans="1:4">
      <c r="A554" s="387">
        <v>18603003</v>
      </c>
      <c r="B554" s="387" t="s">
        <v>1897</v>
      </c>
      <c r="C554" s="388">
        <v>2730857.1</v>
      </c>
      <c r="D554" s="387">
        <v>18603003</v>
      </c>
    </row>
    <row r="555" spans="1:4">
      <c r="A555" s="387">
        <v>18602231</v>
      </c>
      <c r="B555" s="387" t="s">
        <v>1165</v>
      </c>
      <c r="C555" s="387">
        <v>-370.71</v>
      </c>
      <c r="D555" s="387">
        <v>18602231</v>
      </c>
    </row>
    <row r="556" spans="1:4">
      <c r="A556" s="387">
        <v>18601502</v>
      </c>
      <c r="B556" s="387" t="s">
        <v>1635</v>
      </c>
      <c r="C556" s="388">
        <v>164816.01</v>
      </c>
      <c r="D556" s="387">
        <v>18601502</v>
      </c>
    </row>
    <row r="557" spans="1:4">
      <c r="A557" s="387">
        <v>18601173</v>
      </c>
      <c r="B557" s="387" t="s">
        <v>1818</v>
      </c>
      <c r="C557" s="388">
        <v>162853.93</v>
      </c>
      <c r="D557" s="387">
        <v>18601173</v>
      </c>
    </row>
    <row r="558" spans="1:4">
      <c r="A558" s="387">
        <v>18601021</v>
      </c>
      <c r="B558" s="387" t="s">
        <v>1670</v>
      </c>
      <c r="C558" s="388">
        <v>740507.55</v>
      </c>
      <c r="D558" s="387">
        <v>18601021</v>
      </c>
    </row>
    <row r="559" spans="1:4">
      <c r="A559" s="387">
        <v>18601013</v>
      </c>
      <c r="B559" s="387" t="s">
        <v>1997</v>
      </c>
      <c r="C559" s="388">
        <v>112637.5</v>
      </c>
      <c r="D559" s="387">
        <v>18601013</v>
      </c>
    </row>
    <row r="560" spans="1:4">
      <c r="A560" s="387">
        <v>18600943</v>
      </c>
      <c r="B560" s="387" t="s">
        <v>1899</v>
      </c>
      <c r="C560" s="388">
        <v>431507.59</v>
      </c>
      <c r="D560" s="387">
        <v>18600943</v>
      </c>
    </row>
    <row r="561" spans="1:4">
      <c r="A561" s="387">
        <v>18600941</v>
      </c>
      <c r="B561" s="387" t="s">
        <v>1898</v>
      </c>
      <c r="C561" s="388">
        <v>49997.120000000003</v>
      </c>
      <c r="D561" s="387">
        <v>18600941</v>
      </c>
    </row>
    <row r="562" spans="1:4">
      <c r="A562" s="387">
        <v>18600781</v>
      </c>
      <c r="B562" s="387" t="s">
        <v>1459</v>
      </c>
      <c r="C562" s="388">
        <v>1415157.48</v>
      </c>
      <c r="D562" s="387">
        <v>18600781</v>
      </c>
    </row>
    <row r="563" spans="1:4">
      <c r="A563" s="387">
        <v>18600771</v>
      </c>
      <c r="B563" s="387" t="s">
        <v>1458</v>
      </c>
      <c r="C563" s="388">
        <v>2669568.1</v>
      </c>
      <c r="D563" s="387">
        <v>18600771</v>
      </c>
    </row>
    <row r="564" spans="1:4">
      <c r="A564" s="387">
        <v>18600761</v>
      </c>
      <c r="B564" s="387" t="s">
        <v>1311</v>
      </c>
      <c r="C564" s="388">
        <v>1107889.55</v>
      </c>
      <c r="D564" s="387">
        <v>18600761</v>
      </c>
    </row>
    <row r="565" spans="1:4">
      <c r="A565" s="387">
        <v>18600751</v>
      </c>
      <c r="B565" s="387" t="s">
        <v>1310</v>
      </c>
      <c r="C565" s="388">
        <v>2585532.94</v>
      </c>
      <c r="D565" s="387">
        <v>18600751</v>
      </c>
    </row>
    <row r="566" spans="1:4">
      <c r="A566" s="387">
        <v>18600573</v>
      </c>
      <c r="B566" s="387" t="s">
        <v>1971</v>
      </c>
      <c r="C566" s="388">
        <v>4885918</v>
      </c>
      <c r="D566" s="387">
        <v>18600573</v>
      </c>
    </row>
    <row r="567" spans="1:4">
      <c r="A567" s="387">
        <v>18600571</v>
      </c>
      <c r="B567" s="387" t="s">
        <v>739</v>
      </c>
      <c r="C567" s="388">
        <v>59637605.719999999</v>
      </c>
      <c r="D567" s="387">
        <v>18600571</v>
      </c>
    </row>
    <row r="568" spans="1:4">
      <c r="A568" s="387">
        <v>18600561</v>
      </c>
      <c r="B568" s="387" t="s">
        <v>593</v>
      </c>
      <c r="C568" s="388">
        <v>8326638</v>
      </c>
      <c r="D568" s="387">
        <v>18600561</v>
      </c>
    </row>
    <row r="569" spans="1:4">
      <c r="A569" s="387">
        <v>18600551</v>
      </c>
      <c r="B569" s="387" t="s">
        <v>828</v>
      </c>
      <c r="C569" s="388">
        <v>-1846</v>
      </c>
      <c r="D569" s="387">
        <v>18600551</v>
      </c>
    </row>
    <row r="570" spans="1:4">
      <c r="A570" s="387">
        <v>18600512</v>
      </c>
      <c r="B570" s="387" t="s">
        <v>1481</v>
      </c>
      <c r="C570" s="388">
        <v>75318210.129999995</v>
      </c>
      <c r="D570" s="387">
        <v>18600512</v>
      </c>
    </row>
    <row r="571" spans="1:4">
      <c r="A571" s="387">
        <v>18600411</v>
      </c>
      <c r="B571" s="387" t="s">
        <v>1802</v>
      </c>
      <c r="C571" s="388">
        <v>25976.14</v>
      </c>
      <c r="D571" s="387">
        <v>18600411</v>
      </c>
    </row>
    <row r="572" spans="1:4">
      <c r="A572" s="387">
        <v>18600403</v>
      </c>
      <c r="B572" s="387" t="s">
        <v>1633</v>
      </c>
      <c r="C572" s="388">
        <v>1204912.49</v>
      </c>
      <c r="D572" s="387">
        <v>18600403</v>
      </c>
    </row>
    <row r="573" spans="1:4">
      <c r="A573" s="387">
        <v>18600342</v>
      </c>
      <c r="B573" s="387" t="s">
        <v>1801</v>
      </c>
      <c r="C573" s="388">
        <v>2051.33</v>
      </c>
      <c r="D573" s="387">
        <v>18600342</v>
      </c>
    </row>
    <row r="574" spans="1:4">
      <c r="A574" s="387">
        <v>18600291</v>
      </c>
      <c r="B574" s="387" t="s">
        <v>1875</v>
      </c>
      <c r="C574" s="388">
        <v>12399.37</v>
      </c>
      <c r="D574" s="387">
        <v>18600291</v>
      </c>
    </row>
    <row r="575" spans="1:4">
      <c r="A575" s="387">
        <v>18600143</v>
      </c>
      <c r="B575" s="387" t="s">
        <v>1960</v>
      </c>
      <c r="C575" s="388">
        <v>18833.38</v>
      </c>
      <c r="D575" s="387">
        <v>18600143</v>
      </c>
    </row>
    <row r="576" spans="1:4">
      <c r="A576" s="387">
        <v>18600123</v>
      </c>
      <c r="B576" s="387" t="s">
        <v>111</v>
      </c>
      <c r="C576" s="387">
        <v>376.47</v>
      </c>
      <c r="D576" s="387">
        <v>18600123</v>
      </c>
    </row>
    <row r="577" spans="1:4">
      <c r="A577" s="387">
        <v>18600122</v>
      </c>
      <c r="B577" s="387" t="s">
        <v>913</v>
      </c>
      <c r="C577" s="387">
        <v>-154.5</v>
      </c>
      <c r="D577" s="387">
        <v>18600122</v>
      </c>
    </row>
    <row r="578" spans="1:4">
      <c r="A578" s="387">
        <v>18600091</v>
      </c>
      <c r="B578" s="387" t="s">
        <v>1262</v>
      </c>
      <c r="C578" s="388">
        <v>7487.99</v>
      </c>
      <c r="D578" s="387">
        <v>18600091</v>
      </c>
    </row>
    <row r="579" spans="1:4">
      <c r="A579" s="387">
        <v>18600053</v>
      </c>
      <c r="B579" s="387" t="s">
        <v>693</v>
      </c>
      <c r="C579" s="388">
        <v>3608593.8</v>
      </c>
      <c r="D579" s="387">
        <v>18600053</v>
      </c>
    </row>
    <row r="580" spans="1:4">
      <c r="A580" s="387">
        <v>18600013</v>
      </c>
      <c r="B580" s="387" t="s">
        <v>692</v>
      </c>
      <c r="C580" s="388">
        <v>977960.31</v>
      </c>
      <c r="D580" s="387">
        <v>18600013</v>
      </c>
    </row>
    <row r="581" spans="1:4">
      <c r="A581" s="387">
        <v>18500003</v>
      </c>
      <c r="B581" s="387" t="s">
        <v>342</v>
      </c>
      <c r="C581" s="388">
        <v>27809.84</v>
      </c>
      <c r="D581" s="387">
        <v>18500003</v>
      </c>
    </row>
    <row r="582" spans="1:4">
      <c r="A582" s="387">
        <v>18400143</v>
      </c>
      <c r="B582" s="387" t="s">
        <v>941</v>
      </c>
      <c r="C582" s="388">
        <v>88636.37</v>
      </c>
      <c r="D582" s="387">
        <v>18400143</v>
      </c>
    </row>
    <row r="583" spans="1:4">
      <c r="A583" s="387">
        <v>18400013</v>
      </c>
      <c r="B583" s="387" t="s">
        <v>939</v>
      </c>
      <c r="C583" s="388">
        <v>578101.48</v>
      </c>
      <c r="D583" s="387">
        <v>18400013</v>
      </c>
    </row>
    <row r="584" spans="1:4">
      <c r="A584" s="387">
        <v>18239092</v>
      </c>
      <c r="B584" s="387" t="s">
        <v>1869</v>
      </c>
      <c r="C584" s="388">
        <v>77361.179999999993</v>
      </c>
      <c r="D584" s="387">
        <v>18239092</v>
      </c>
    </row>
    <row r="585" spans="1:4">
      <c r="A585" s="387">
        <v>18239061</v>
      </c>
      <c r="B585" s="387" t="s">
        <v>929</v>
      </c>
      <c r="C585" s="388">
        <v>795873</v>
      </c>
      <c r="D585" s="387">
        <v>18239061</v>
      </c>
    </row>
    <row r="586" spans="1:4">
      <c r="A586" s="387">
        <v>18239032</v>
      </c>
      <c r="B586" s="387" t="s">
        <v>473</v>
      </c>
      <c r="C586" s="388">
        <v>-40881780.200000003</v>
      </c>
      <c r="D586" s="387">
        <v>18239032</v>
      </c>
    </row>
    <row r="587" spans="1:4">
      <c r="A587" s="387">
        <v>18239031</v>
      </c>
      <c r="B587" s="387" t="s">
        <v>472</v>
      </c>
      <c r="C587" s="388">
        <v>-120498147.59999999</v>
      </c>
      <c r="D587" s="387">
        <v>18239031</v>
      </c>
    </row>
    <row r="588" spans="1:4">
      <c r="A588" s="387">
        <v>18239022</v>
      </c>
      <c r="B588" s="387" t="s">
        <v>1027</v>
      </c>
      <c r="C588" s="388">
        <v>8327818.9800000004</v>
      </c>
      <c r="D588" s="387">
        <v>18239022</v>
      </c>
    </row>
    <row r="589" spans="1:4">
      <c r="A589" s="387">
        <v>18239021</v>
      </c>
      <c r="B589" s="387" t="s">
        <v>1026</v>
      </c>
      <c r="C589" s="388">
        <v>21635230.170000002</v>
      </c>
      <c r="D589" s="387">
        <v>18239021</v>
      </c>
    </row>
    <row r="590" spans="1:4">
      <c r="A590" s="387">
        <v>18239012</v>
      </c>
      <c r="B590" s="387" t="s">
        <v>291</v>
      </c>
      <c r="C590" s="388">
        <v>1201571.95</v>
      </c>
      <c r="D590" s="387">
        <v>18239012</v>
      </c>
    </row>
    <row r="591" spans="1:4">
      <c r="A591" s="387">
        <v>18239011</v>
      </c>
      <c r="B591" s="387" t="s">
        <v>290</v>
      </c>
      <c r="C591" s="388">
        <v>3025443.19</v>
      </c>
      <c r="D591" s="387">
        <v>18239011</v>
      </c>
    </row>
    <row r="592" spans="1:4">
      <c r="A592" s="387">
        <v>18239002</v>
      </c>
      <c r="B592" s="387" t="s">
        <v>1025</v>
      </c>
      <c r="C592" s="388">
        <v>31352389.27</v>
      </c>
      <c r="D592" s="387">
        <v>18239002</v>
      </c>
    </row>
    <row r="593" spans="1:4">
      <c r="A593" s="387">
        <v>18239001</v>
      </c>
      <c r="B593" s="387" t="s">
        <v>1024</v>
      </c>
      <c r="C593" s="388">
        <v>95837474.239999995</v>
      </c>
      <c r="D593" s="387">
        <v>18239001</v>
      </c>
    </row>
    <row r="594" spans="1:4">
      <c r="A594" s="387">
        <v>18238331</v>
      </c>
      <c r="B594" s="387" t="s">
        <v>1786</v>
      </c>
      <c r="C594" s="388">
        <v>9474773.7200000007</v>
      </c>
      <c r="D594" s="387">
        <v>18238331</v>
      </c>
    </row>
    <row r="595" spans="1:4">
      <c r="A595" s="387">
        <v>18238321</v>
      </c>
      <c r="B595" s="387" t="s">
        <v>1781</v>
      </c>
      <c r="C595" s="388">
        <v>2412841.9</v>
      </c>
      <c r="D595" s="387">
        <v>18238321</v>
      </c>
    </row>
    <row r="596" spans="1:4">
      <c r="A596" s="387">
        <v>18238311</v>
      </c>
      <c r="B596" s="387" t="s">
        <v>1780</v>
      </c>
      <c r="C596" s="388">
        <v>20718603.760000002</v>
      </c>
      <c r="D596" s="387">
        <v>18238311</v>
      </c>
    </row>
    <row r="597" spans="1:4">
      <c r="A597" s="387">
        <v>18238232</v>
      </c>
      <c r="B597" s="387" t="s">
        <v>1813</v>
      </c>
      <c r="C597" s="388">
        <v>3543.59</v>
      </c>
      <c r="D597" s="387">
        <v>18238232</v>
      </c>
    </row>
    <row r="598" spans="1:4">
      <c r="A598" s="387">
        <v>18238221</v>
      </c>
      <c r="B598" s="387" t="s">
        <v>1815</v>
      </c>
      <c r="C598" s="388">
        <v>34902.080000000002</v>
      </c>
      <c r="D598" s="387">
        <v>18238221</v>
      </c>
    </row>
    <row r="599" spans="1:4">
      <c r="A599" s="387">
        <v>18238211</v>
      </c>
      <c r="B599" s="387" t="s">
        <v>1814</v>
      </c>
      <c r="C599" s="388">
        <v>21017.98</v>
      </c>
      <c r="D599" s="387">
        <v>18238211</v>
      </c>
    </row>
    <row r="600" spans="1:4">
      <c r="A600" s="387">
        <v>18238191</v>
      </c>
      <c r="B600" s="387" t="s">
        <v>1821</v>
      </c>
      <c r="C600" s="388">
        <v>2193477.5299999998</v>
      </c>
      <c r="D600" s="387">
        <v>18238191</v>
      </c>
    </row>
    <row r="601" spans="1:4">
      <c r="A601" s="387">
        <v>18238181</v>
      </c>
      <c r="B601" s="387" t="s">
        <v>1820</v>
      </c>
      <c r="C601" s="388">
        <v>1163066.19</v>
      </c>
      <c r="D601" s="387">
        <v>18238181</v>
      </c>
    </row>
    <row r="602" spans="1:4">
      <c r="A602" s="387">
        <v>18238172</v>
      </c>
      <c r="B602" s="387" t="s">
        <v>1710</v>
      </c>
      <c r="C602" s="388">
        <v>162427.43</v>
      </c>
      <c r="D602" s="387">
        <v>18238172</v>
      </c>
    </row>
    <row r="603" spans="1:4">
      <c r="A603" s="387">
        <v>18238171</v>
      </c>
      <c r="B603" s="387" t="s">
        <v>1859</v>
      </c>
      <c r="C603" s="388">
        <v>177249.52</v>
      </c>
      <c r="D603" s="387">
        <v>18238171</v>
      </c>
    </row>
    <row r="604" spans="1:4">
      <c r="A604" s="387">
        <v>18238162</v>
      </c>
      <c r="B604" s="387" t="s">
        <v>1956</v>
      </c>
      <c r="C604" s="388">
        <v>311563.55</v>
      </c>
      <c r="D604" s="387">
        <v>18238162</v>
      </c>
    </row>
    <row r="605" spans="1:4">
      <c r="A605" s="387">
        <v>18238161</v>
      </c>
      <c r="B605" s="387" t="s">
        <v>1692</v>
      </c>
      <c r="C605" s="388">
        <v>53600.15</v>
      </c>
      <c r="D605" s="387">
        <v>18238161</v>
      </c>
    </row>
    <row r="606" spans="1:4">
      <c r="A606" s="387">
        <v>18238152</v>
      </c>
      <c r="B606" s="387" t="s">
        <v>1709</v>
      </c>
      <c r="C606" s="388">
        <v>11775519.060000001</v>
      </c>
      <c r="D606" s="387">
        <v>18238152</v>
      </c>
    </row>
    <row r="607" spans="1:4">
      <c r="A607" s="387">
        <v>18238151</v>
      </c>
      <c r="B607" s="387" t="s">
        <v>1779</v>
      </c>
      <c r="C607" s="388">
        <v>11478259.640000001</v>
      </c>
      <c r="D607" s="387">
        <v>18238151</v>
      </c>
    </row>
    <row r="608" spans="1:4">
      <c r="A608" s="387">
        <v>18238142</v>
      </c>
      <c r="B608" s="387" t="s">
        <v>1879</v>
      </c>
      <c r="C608" s="388">
        <v>44927910.049999997</v>
      </c>
      <c r="D608" s="387">
        <v>18238142</v>
      </c>
    </row>
    <row r="609" spans="1:4">
      <c r="A609" s="387">
        <v>18238141</v>
      </c>
      <c r="B609" s="387" t="s">
        <v>1880</v>
      </c>
      <c r="C609" s="388">
        <v>25068237.280000001</v>
      </c>
      <c r="D609" s="387">
        <v>18238141</v>
      </c>
    </row>
    <row r="610" spans="1:4">
      <c r="A610" s="387">
        <v>18238042</v>
      </c>
      <c r="B610" s="387" t="s">
        <v>1695</v>
      </c>
      <c r="C610" s="388">
        <v>7505623</v>
      </c>
      <c r="D610" s="387">
        <v>18238042</v>
      </c>
    </row>
    <row r="611" spans="1:4">
      <c r="A611" s="387">
        <v>18238041</v>
      </c>
      <c r="B611" s="387" t="s">
        <v>1694</v>
      </c>
      <c r="C611" s="388">
        <v>23813244</v>
      </c>
      <c r="D611" s="387">
        <v>18238041</v>
      </c>
    </row>
    <row r="612" spans="1:4">
      <c r="A612" s="387">
        <v>18238032</v>
      </c>
      <c r="B612" s="387" t="s">
        <v>1693</v>
      </c>
      <c r="C612" s="388">
        <v>-482933.19</v>
      </c>
      <c r="D612" s="387">
        <v>18238032</v>
      </c>
    </row>
    <row r="613" spans="1:4">
      <c r="A613" s="387">
        <v>18238031</v>
      </c>
      <c r="B613" s="387" t="s">
        <v>1693</v>
      </c>
      <c r="C613" s="388">
        <v>-567045.82999999996</v>
      </c>
      <c r="D613" s="387">
        <v>18238031</v>
      </c>
    </row>
    <row r="614" spans="1:4">
      <c r="A614" s="387">
        <v>18237152</v>
      </c>
      <c r="B614" s="387" t="s">
        <v>154</v>
      </c>
      <c r="C614" s="388">
        <v>67987.45</v>
      </c>
      <c r="D614" s="387">
        <v>18237152</v>
      </c>
    </row>
    <row r="615" spans="1:4">
      <c r="A615" s="387">
        <v>18237142</v>
      </c>
      <c r="B615" s="387" t="s">
        <v>21</v>
      </c>
      <c r="C615" s="388">
        <v>53995.63</v>
      </c>
      <c r="D615" s="387">
        <v>18237142</v>
      </c>
    </row>
    <row r="616" spans="1:4">
      <c r="A616" s="387">
        <v>18237132</v>
      </c>
      <c r="B616" s="387" t="s">
        <v>20</v>
      </c>
      <c r="C616" s="388">
        <v>133750.43</v>
      </c>
      <c r="D616" s="387">
        <v>18237132</v>
      </c>
    </row>
    <row r="617" spans="1:4">
      <c r="A617" s="387">
        <v>18237122</v>
      </c>
      <c r="B617" s="387" t="s">
        <v>512</v>
      </c>
      <c r="C617" s="388">
        <v>169602.13</v>
      </c>
      <c r="D617" s="387">
        <v>18237122</v>
      </c>
    </row>
    <row r="618" spans="1:4">
      <c r="A618" s="387">
        <v>18237112</v>
      </c>
      <c r="B618" s="387" t="s">
        <v>331</v>
      </c>
      <c r="C618" s="388">
        <v>279321.2</v>
      </c>
      <c r="D618" s="387">
        <v>18237112</v>
      </c>
    </row>
    <row r="619" spans="1:4">
      <c r="A619" s="387">
        <v>18236111</v>
      </c>
      <c r="B619" s="387" t="s">
        <v>1844</v>
      </c>
      <c r="C619" s="388">
        <v>21806.959999999999</v>
      </c>
      <c r="D619" s="387">
        <v>18236111</v>
      </c>
    </row>
    <row r="620" spans="1:4">
      <c r="A620" s="387">
        <v>18236101</v>
      </c>
      <c r="B620" s="387" t="s">
        <v>779</v>
      </c>
      <c r="C620" s="388">
        <v>3769772.47</v>
      </c>
      <c r="D620" s="387">
        <v>18236101</v>
      </c>
    </row>
    <row r="621" spans="1:4">
      <c r="A621" s="387">
        <v>18236091</v>
      </c>
      <c r="B621" s="387" t="s">
        <v>757</v>
      </c>
      <c r="C621" s="388">
        <v>-102739.3</v>
      </c>
      <c r="D621" s="387">
        <v>18236091</v>
      </c>
    </row>
    <row r="622" spans="1:4">
      <c r="A622" s="387">
        <v>18236071</v>
      </c>
      <c r="B622" s="387" t="s">
        <v>156</v>
      </c>
      <c r="C622" s="388">
        <v>671052.84</v>
      </c>
      <c r="D622" s="387">
        <v>18236071</v>
      </c>
    </row>
    <row r="623" spans="1:4">
      <c r="A623" s="387">
        <v>18236061</v>
      </c>
      <c r="B623" s="387" t="s">
        <v>155</v>
      </c>
      <c r="C623" s="388">
        <v>1031542.85</v>
      </c>
      <c r="D623" s="387">
        <v>18236061</v>
      </c>
    </row>
    <row r="624" spans="1:4">
      <c r="A624" s="387">
        <v>18236051</v>
      </c>
      <c r="B624" s="387" t="s">
        <v>657</v>
      </c>
      <c r="C624" s="388">
        <v>107024.51</v>
      </c>
      <c r="D624" s="387">
        <v>18236051</v>
      </c>
    </row>
    <row r="625" spans="1:4">
      <c r="A625" s="387">
        <v>18236041</v>
      </c>
      <c r="B625" s="387" t="s">
        <v>13</v>
      </c>
      <c r="C625" s="388">
        <v>-228709.77</v>
      </c>
      <c r="D625" s="387">
        <v>18236041</v>
      </c>
    </row>
    <row r="626" spans="1:4">
      <c r="A626" s="387">
        <v>18236031</v>
      </c>
      <c r="B626" s="387" t="s">
        <v>12</v>
      </c>
      <c r="C626" s="388">
        <v>2873005.76</v>
      </c>
      <c r="D626" s="387">
        <v>18236031</v>
      </c>
    </row>
    <row r="627" spans="1:4">
      <c r="A627" s="387">
        <v>18236021</v>
      </c>
      <c r="B627" s="387" t="s">
        <v>11</v>
      </c>
      <c r="C627" s="388">
        <v>15256064.07</v>
      </c>
      <c r="D627" s="387">
        <v>18236021</v>
      </c>
    </row>
    <row r="628" spans="1:4">
      <c r="A628" s="387">
        <v>18235521</v>
      </c>
      <c r="B628" s="387" t="s">
        <v>1108</v>
      </c>
      <c r="C628" s="388">
        <v>28684279.879999999</v>
      </c>
      <c r="D628" s="387">
        <v>18235521</v>
      </c>
    </row>
    <row r="629" spans="1:4">
      <c r="A629" s="387">
        <v>18233091</v>
      </c>
      <c r="B629" s="387" t="s">
        <v>855</v>
      </c>
      <c r="C629" s="388">
        <v>198092.16</v>
      </c>
      <c r="D629" s="387">
        <v>18233091</v>
      </c>
    </row>
    <row r="630" spans="1:4">
      <c r="A630" s="387">
        <v>18233061</v>
      </c>
      <c r="B630" s="387" t="s">
        <v>854</v>
      </c>
      <c r="C630" s="388">
        <v>20000</v>
      </c>
      <c r="D630" s="387">
        <v>18233061</v>
      </c>
    </row>
    <row r="631" spans="1:4">
      <c r="A631" s="387">
        <v>18232331</v>
      </c>
      <c r="B631" s="387" t="s">
        <v>1435</v>
      </c>
      <c r="C631" s="388">
        <v>4874596.62</v>
      </c>
      <c r="D631" s="387">
        <v>18232331</v>
      </c>
    </row>
    <row r="632" spans="1:4">
      <c r="A632" s="387">
        <v>18232321</v>
      </c>
      <c r="B632" s="387" t="s">
        <v>1424</v>
      </c>
      <c r="C632" s="388">
        <v>2374999.8199999998</v>
      </c>
      <c r="D632" s="387">
        <v>18232321</v>
      </c>
    </row>
    <row r="633" spans="1:4">
      <c r="A633" s="387">
        <v>18232311</v>
      </c>
      <c r="B633" s="387" t="s">
        <v>1423</v>
      </c>
      <c r="C633" s="388">
        <v>15259809</v>
      </c>
      <c r="D633" s="387">
        <v>18232311</v>
      </c>
    </row>
    <row r="634" spans="1:4">
      <c r="A634" s="387">
        <v>18232301</v>
      </c>
      <c r="B634" s="387" t="s">
        <v>1422</v>
      </c>
      <c r="C634" s="388">
        <v>72208234.370000005</v>
      </c>
      <c r="D634" s="387">
        <v>18232301</v>
      </c>
    </row>
    <row r="635" spans="1:4">
      <c r="A635" s="387">
        <v>18232271</v>
      </c>
      <c r="B635" s="387" t="s">
        <v>853</v>
      </c>
      <c r="C635" s="388">
        <v>94350.8</v>
      </c>
      <c r="D635" s="387">
        <v>18232271</v>
      </c>
    </row>
    <row r="636" spans="1:4">
      <c r="A636" s="387">
        <v>18232261</v>
      </c>
      <c r="B636" s="387" t="s">
        <v>887</v>
      </c>
      <c r="C636" s="388">
        <v>199389.37</v>
      </c>
      <c r="D636" s="387">
        <v>18232261</v>
      </c>
    </row>
    <row r="637" spans="1:4">
      <c r="A637" s="387">
        <v>18232251</v>
      </c>
      <c r="B637" s="387" t="s">
        <v>852</v>
      </c>
      <c r="C637" s="388">
        <v>2142000.11</v>
      </c>
      <c r="D637" s="387">
        <v>18232251</v>
      </c>
    </row>
    <row r="638" spans="1:4">
      <c r="A638" s="387">
        <v>18232221</v>
      </c>
      <c r="B638" s="387" t="s">
        <v>851</v>
      </c>
      <c r="C638" s="388">
        <v>198681</v>
      </c>
      <c r="D638" s="387">
        <v>18232221</v>
      </c>
    </row>
    <row r="639" spans="1:4">
      <c r="A639" s="387">
        <v>18231191</v>
      </c>
      <c r="B639" s="387" t="s">
        <v>1992</v>
      </c>
      <c r="C639" s="388">
        <v>-1979110</v>
      </c>
      <c r="D639" s="387">
        <v>18231191</v>
      </c>
    </row>
    <row r="640" spans="1:4">
      <c r="A640" s="387">
        <v>18231181</v>
      </c>
      <c r="B640" s="387" t="s">
        <v>1991</v>
      </c>
      <c r="C640" s="388">
        <v>1979110</v>
      </c>
      <c r="D640" s="387">
        <v>18231181</v>
      </c>
    </row>
    <row r="641" spans="1:4">
      <c r="A641" s="387">
        <v>18231171</v>
      </c>
      <c r="B641" s="387" t="s">
        <v>1825</v>
      </c>
      <c r="C641" s="388">
        <v>-40127111</v>
      </c>
      <c r="D641" s="387">
        <v>18231171</v>
      </c>
    </row>
    <row r="642" spans="1:4">
      <c r="A642" s="387">
        <v>18231161</v>
      </c>
      <c r="B642" s="387" t="s">
        <v>1824</v>
      </c>
      <c r="C642" s="388">
        <v>40127111</v>
      </c>
      <c r="D642" s="387">
        <v>18231161</v>
      </c>
    </row>
    <row r="643" spans="1:4">
      <c r="A643" s="387">
        <v>18231151</v>
      </c>
      <c r="B643" s="387" t="s">
        <v>1578</v>
      </c>
      <c r="C643" s="388">
        <v>37811937</v>
      </c>
      <c r="D643" s="387">
        <v>18231151</v>
      </c>
    </row>
    <row r="644" spans="1:4">
      <c r="A644" s="387">
        <v>18231141</v>
      </c>
      <c r="B644" s="387" t="s">
        <v>1577</v>
      </c>
      <c r="C644" s="388">
        <v>-37811937</v>
      </c>
      <c r="D644" s="387">
        <v>18231141</v>
      </c>
    </row>
    <row r="645" spans="1:4">
      <c r="A645" s="387">
        <v>18231091</v>
      </c>
      <c r="B645" s="387" t="s">
        <v>1352</v>
      </c>
      <c r="C645" s="388">
        <v>25644564</v>
      </c>
      <c r="D645" s="387">
        <v>18231091</v>
      </c>
    </row>
    <row r="646" spans="1:4">
      <c r="A646" s="387">
        <v>18231081</v>
      </c>
      <c r="B646" s="387" t="s">
        <v>1351</v>
      </c>
      <c r="C646" s="388">
        <v>-25644564</v>
      </c>
      <c r="D646" s="387">
        <v>18231081</v>
      </c>
    </row>
    <row r="647" spans="1:4">
      <c r="A647" s="387">
        <v>18231061</v>
      </c>
      <c r="B647" s="387" t="s">
        <v>1207</v>
      </c>
      <c r="C647" s="388">
        <v>34827817</v>
      </c>
      <c r="D647" s="387">
        <v>18231061</v>
      </c>
    </row>
    <row r="648" spans="1:4">
      <c r="A648" s="387">
        <v>18231051</v>
      </c>
      <c r="B648" s="387" t="s">
        <v>1206</v>
      </c>
      <c r="C648" s="388">
        <v>-34827817</v>
      </c>
      <c r="D648" s="387">
        <v>18231051</v>
      </c>
    </row>
    <row r="649" spans="1:4">
      <c r="A649" s="387">
        <v>18230981</v>
      </c>
      <c r="B649" s="387" t="s">
        <v>483</v>
      </c>
      <c r="C649" s="388">
        <v>-36163528</v>
      </c>
      <c r="D649" s="387">
        <v>18230981</v>
      </c>
    </row>
    <row r="650" spans="1:4">
      <c r="A650" s="387">
        <v>18230971</v>
      </c>
      <c r="B650" s="387" t="s">
        <v>756</v>
      </c>
      <c r="C650" s="388">
        <v>2749643.08</v>
      </c>
      <c r="D650" s="387">
        <v>18230971</v>
      </c>
    </row>
    <row r="651" spans="1:4">
      <c r="A651" s="387">
        <v>18230891</v>
      </c>
      <c r="B651" s="387" t="s">
        <v>481</v>
      </c>
      <c r="C651" s="388">
        <v>36163528</v>
      </c>
      <c r="D651" s="387">
        <v>18230891</v>
      </c>
    </row>
    <row r="652" spans="1:4">
      <c r="A652" s="387">
        <v>18230881</v>
      </c>
      <c r="B652" s="387" t="s">
        <v>85</v>
      </c>
      <c r="C652" s="388">
        <v>-30270096</v>
      </c>
      <c r="D652" s="387">
        <v>18230881</v>
      </c>
    </row>
    <row r="653" spans="1:4">
      <c r="A653" s="387">
        <v>18230871</v>
      </c>
      <c r="B653" s="387" t="s">
        <v>84</v>
      </c>
      <c r="C653" s="388">
        <v>30270096</v>
      </c>
      <c r="D653" s="387">
        <v>18230871</v>
      </c>
    </row>
    <row r="654" spans="1:4">
      <c r="A654" s="387">
        <v>18230861</v>
      </c>
      <c r="B654" s="387" t="s">
        <v>614</v>
      </c>
      <c r="C654" s="388">
        <v>1764924</v>
      </c>
      <c r="D654" s="387">
        <v>18230861</v>
      </c>
    </row>
    <row r="655" spans="1:4">
      <c r="A655" s="387">
        <v>18230851</v>
      </c>
      <c r="B655" s="387" t="s">
        <v>613</v>
      </c>
      <c r="C655" s="388">
        <v>-1764924</v>
      </c>
      <c r="D655" s="387">
        <v>18230851</v>
      </c>
    </row>
    <row r="656" spans="1:4">
      <c r="A656" s="387">
        <v>18230841</v>
      </c>
      <c r="B656" s="387" t="s">
        <v>377</v>
      </c>
      <c r="C656" s="388">
        <v>30212669</v>
      </c>
      <c r="D656" s="387">
        <v>18230841</v>
      </c>
    </row>
    <row r="657" spans="1:4">
      <c r="A657" s="387">
        <v>18230831</v>
      </c>
      <c r="B657" s="387" t="s">
        <v>798</v>
      </c>
      <c r="C657" s="388">
        <v>-30212669</v>
      </c>
      <c r="D657" s="387">
        <v>18230831</v>
      </c>
    </row>
    <row r="658" spans="1:4">
      <c r="A658" s="387">
        <v>18230821</v>
      </c>
      <c r="B658" s="387" t="s">
        <v>902</v>
      </c>
      <c r="C658" s="388">
        <v>671033</v>
      </c>
      <c r="D658" s="387">
        <v>18230821</v>
      </c>
    </row>
    <row r="659" spans="1:4">
      <c r="A659" s="387">
        <v>18230811</v>
      </c>
      <c r="B659" s="387" t="s">
        <v>901</v>
      </c>
      <c r="C659" s="388">
        <v>-671033</v>
      </c>
      <c r="D659" s="387">
        <v>18230811</v>
      </c>
    </row>
    <row r="660" spans="1:4">
      <c r="A660" s="387">
        <v>18230791</v>
      </c>
      <c r="B660" s="387" t="s">
        <v>182</v>
      </c>
      <c r="C660" s="388">
        <v>3858376</v>
      </c>
      <c r="D660" s="387">
        <v>18230791</v>
      </c>
    </row>
    <row r="661" spans="1:4">
      <c r="A661" s="387">
        <v>18230781</v>
      </c>
      <c r="B661" s="387" t="s">
        <v>410</v>
      </c>
      <c r="C661" s="388">
        <v>-2710216</v>
      </c>
      <c r="D661" s="387">
        <v>18230781</v>
      </c>
    </row>
    <row r="662" spans="1:4">
      <c r="A662" s="387">
        <v>18230771</v>
      </c>
      <c r="B662" s="387" t="s">
        <v>464</v>
      </c>
      <c r="C662" s="388">
        <v>2710216</v>
      </c>
      <c r="D662" s="387">
        <v>18230771</v>
      </c>
    </row>
    <row r="663" spans="1:4">
      <c r="A663" s="387">
        <v>18230761</v>
      </c>
      <c r="B663" s="387" t="s">
        <v>133</v>
      </c>
      <c r="C663" s="388">
        <v>12375488</v>
      </c>
      <c r="D663" s="387">
        <v>18230761</v>
      </c>
    </row>
    <row r="664" spans="1:4">
      <c r="A664" s="387">
        <v>18230751</v>
      </c>
      <c r="B664" s="387" t="s">
        <v>132</v>
      </c>
      <c r="C664" s="388">
        <v>-12375488</v>
      </c>
      <c r="D664" s="387">
        <v>18230751</v>
      </c>
    </row>
    <row r="665" spans="1:4">
      <c r="A665" s="387">
        <v>18230741</v>
      </c>
      <c r="B665" s="387" t="s">
        <v>110</v>
      </c>
      <c r="C665" s="388">
        <v>-9957561</v>
      </c>
      <c r="D665" s="387">
        <v>18230741</v>
      </c>
    </row>
    <row r="666" spans="1:4">
      <c r="A666" s="387">
        <v>18230731</v>
      </c>
      <c r="B666" s="387" t="s">
        <v>984</v>
      </c>
      <c r="C666" s="388">
        <v>9957561</v>
      </c>
      <c r="D666" s="387">
        <v>18230731</v>
      </c>
    </row>
    <row r="667" spans="1:4">
      <c r="A667" s="387">
        <v>18230721</v>
      </c>
      <c r="B667" s="387" t="s">
        <v>524</v>
      </c>
      <c r="C667" s="388">
        <v>-29551324</v>
      </c>
      <c r="D667" s="387">
        <v>18230721</v>
      </c>
    </row>
    <row r="668" spans="1:4">
      <c r="A668" s="387">
        <v>18230711</v>
      </c>
      <c r="B668" s="387" t="s">
        <v>523</v>
      </c>
      <c r="C668" s="388">
        <v>29551324</v>
      </c>
      <c r="D668" s="387">
        <v>18230711</v>
      </c>
    </row>
    <row r="669" spans="1:4">
      <c r="A669" s="387">
        <v>18230691</v>
      </c>
      <c r="B669" s="387" t="s">
        <v>697</v>
      </c>
      <c r="C669" s="388">
        <v>-474402.14</v>
      </c>
      <c r="D669" s="387">
        <v>18230691</v>
      </c>
    </row>
    <row r="670" spans="1:4">
      <c r="A670" s="387">
        <v>18230631</v>
      </c>
      <c r="B670" s="387" t="s">
        <v>1032</v>
      </c>
      <c r="C670" s="388">
        <v>76366928.920000002</v>
      </c>
      <c r="D670" s="387">
        <v>18230631</v>
      </c>
    </row>
    <row r="671" spans="1:4">
      <c r="A671" s="387">
        <v>18230621</v>
      </c>
      <c r="B671" s="387" t="s">
        <v>694</v>
      </c>
      <c r="C671" s="388">
        <v>-92320734.129999995</v>
      </c>
      <c r="D671" s="387">
        <v>18230621</v>
      </c>
    </row>
    <row r="672" spans="1:4">
      <c r="A672" s="387">
        <v>18230401</v>
      </c>
      <c r="B672" s="387" t="s">
        <v>1368</v>
      </c>
      <c r="C672" s="388">
        <v>13262.01</v>
      </c>
      <c r="D672" s="387">
        <v>18230401</v>
      </c>
    </row>
    <row r="673" spans="1:4">
      <c r="A673" s="387">
        <v>18230351</v>
      </c>
      <c r="B673" s="387" t="s">
        <v>102</v>
      </c>
      <c r="C673" s="388">
        <v>117543755.02</v>
      </c>
      <c r="D673" s="387">
        <v>18230351</v>
      </c>
    </row>
    <row r="674" spans="1:4">
      <c r="A674" s="387">
        <v>18230311</v>
      </c>
      <c r="B674" s="387" t="s">
        <v>850</v>
      </c>
      <c r="C674" s="388">
        <v>30000</v>
      </c>
      <c r="D674" s="387">
        <v>18230311</v>
      </c>
    </row>
    <row r="675" spans="1:4">
      <c r="A675" s="387">
        <v>18230291</v>
      </c>
      <c r="B675" s="387" t="s">
        <v>820</v>
      </c>
      <c r="C675" s="388">
        <v>-1828298</v>
      </c>
      <c r="D675" s="387">
        <v>18230291</v>
      </c>
    </row>
    <row r="676" spans="1:4">
      <c r="A676" s="387">
        <v>18230281</v>
      </c>
      <c r="B676" s="387" t="s">
        <v>62</v>
      </c>
      <c r="C676" s="388">
        <v>1828298</v>
      </c>
      <c r="D676" s="387">
        <v>18230281</v>
      </c>
    </row>
    <row r="677" spans="1:4">
      <c r="A677" s="387">
        <v>18230081</v>
      </c>
      <c r="B677" s="387" t="s">
        <v>497</v>
      </c>
      <c r="C677" s="388">
        <v>-105698117.98999999</v>
      </c>
      <c r="D677" s="387">
        <v>18230081</v>
      </c>
    </row>
    <row r="678" spans="1:4">
      <c r="A678" s="387">
        <v>18230071</v>
      </c>
      <c r="B678" s="387" t="s">
        <v>515</v>
      </c>
      <c r="C678" s="388">
        <v>113632921</v>
      </c>
      <c r="D678" s="387">
        <v>18230071</v>
      </c>
    </row>
    <row r="679" spans="1:4">
      <c r="A679" s="387">
        <v>18230061</v>
      </c>
      <c r="B679" s="387" t="s">
        <v>330</v>
      </c>
      <c r="C679" s="388">
        <v>1281748</v>
      </c>
      <c r="D679" s="387">
        <v>18230061</v>
      </c>
    </row>
    <row r="680" spans="1:4">
      <c r="A680" s="387">
        <v>18230051</v>
      </c>
      <c r="B680" s="387" t="s">
        <v>386</v>
      </c>
      <c r="C680" s="388">
        <v>-16285672.02</v>
      </c>
      <c r="D680" s="387">
        <v>18230051</v>
      </c>
    </row>
    <row r="681" spans="1:4">
      <c r="A681" s="387">
        <v>18230042</v>
      </c>
      <c r="B681" s="387" t="s">
        <v>911</v>
      </c>
      <c r="C681" s="388">
        <v>-9769590.4900000002</v>
      </c>
      <c r="D681" s="387">
        <v>18230042</v>
      </c>
    </row>
    <row r="682" spans="1:4">
      <c r="A682" s="387">
        <v>18230041</v>
      </c>
      <c r="B682" s="387" t="s">
        <v>385</v>
      </c>
      <c r="C682" s="388">
        <v>21589277</v>
      </c>
      <c r="D682" s="387">
        <v>18230041</v>
      </c>
    </row>
    <row r="683" spans="1:4">
      <c r="A683" s="387">
        <v>18230032</v>
      </c>
      <c r="B683" s="387" t="s">
        <v>436</v>
      </c>
      <c r="C683" s="388">
        <v>14826786.869999999</v>
      </c>
      <c r="D683" s="387">
        <v>18230032</v>
      </c>
    </row>
    <row r="684" spans="1:4">
      <c r="A684" s="387">
        <v>18230031</v>
      </c>
      <c r="B684" s="387" t="s">
        <v>680</v>
      </c>
      <c r="C684" s="388">
        <v>53099404.740000002</v>
      </c>
      <c r="D684" s="387">
        <v>18230031</v>
      </c>
    </row>
    <row r="685" spans="1:4">
      <c r="A685" s="387">
        <v>18230021</v>
      </c>
      <c r="B685" s="387" t="s">
        <v>301</v>
      </c>
      <c r="C685" s="388">
        <v>122146815.75</v>
      </c>
      <c r="D685" s="387">
        <v>18230021</v>
      </c>
    </row>
    <row r="686" spans="1:4">
      <c r="A686" s="387">
        <v>18230002</v>
      </c>
      <c r="B686" s="387" t="s">
        <v>0</v>
      </c>
      <c r="C686" s="388">
        <v>523696.17</v>
      </c>
      <c r="D686" s="387">
        <v>18230002</v>
      </c>
    </row>
    <row r="687" spans="1:4">
      <c r="A687" s="387">
        <v>18220101</v>
      </c>
      <c r="B687" s="387" t="s">
        <v>1953</v>
      </c>
      <c r="C687" s="388">
        <v>13389130.869999999</v>
      </c>
      <c r="D687" s="387">
        <v>18220101</v>
      </c>
    </row>
    <row r="688" spans="1:4">
      <c r="A688" s="387">
        <v>18220091</v>
      </c>
      <c r="B688" s="387" t="s">
        <v>1343</v>
      </c>
      <c r="C688" s="388">
        <v>422218.99</v>
      </c>
      <c r="D688" s="387">
        <v>18220091</v>
      </c>
    </row>
    <row r="689" spans="1:4">
      <c r="A689" s="387">
        <v>18220061</v>
      </c>
      <c r="B689" s="387" t="s">
        <v>777</v>
      </c>
      <c r="C689" s="388">
        <v>-30211680.609999999</v>
      </c>
      <c r="D689" s="387">
        <v>18220061</v>
      </c>
    </row>
    <row r="690" spans="1:4">
      <c r="A690" s="387">
        <v>18220041</v>
      </c>
      <c r="B690" s="387" t="s">
        <v>678</v>
      </c>
      <c r="C690" s="388">
        <v>-16753118.24</v>
      </c>
      <c r="D690" s="387">
        <v>18220041</v>
      </c>
    </row>
    <row r="691" spans="1:4">
      <c r="A691" s="387">
        <v>18220031</v>
      </c>
      <c r="B691" s="387" t="s">
        <v>113</v>
      </c>
      <c r="C691" s="388">
        <v>-18818583.699999999</v>
      </c>
      <c r="D691" s="387">
        <v>18220031</v>
      </c>
    </row>
    <row r="692" spans="1:4">
      <c r="A692" s="387">
        <v>18220021</v>
      </c>
      <c r="B692" s="387" t="s">
        <v>592</v>
      </c>
      <c r="C692" s="388">
        <v>743111.53</v>
      </c>
      <c r="D692" s="387">
        <v>18220021</v>
      </c>
    </row>
    <row r="693" spans="1:4">
      <c r="A693" s="387">
        <v>18220011</v>
      </c>
      <c r="B693" s="387" t="s">
        <v>235</v>
      </c>
      <c r="C693" s="388">
        <v>65708856.939999998</v>
      </c>
      <c r="D693" s="387">
        <v>18220011</v>
      </c>
    </row>
    <row r="694" spans="1:4">
      <c r="A694" s="387">
        <v>18210301</v>
      </c>
      <c r="B694" s="387" t="s">
        <v>1940</v>
      </c>
      <c r="C694" s="388">
        <v>18162165.780000001</v>
      </c>
      <c r="D694" s="387">
        <v>18210301</v>
      </c>
    </row>
    <row r="695" spans="1:4">
      <c r="A695" s="387">
        <v>18210291</v>
      </c>
      <c r="B695" s="387" t="s">
        <v>1421</v>
      </c>
      <c r="C695" s="388">
        <v>8114626.7699999996</v>
      </c>
      <c r="D695" s="387">
        <v>18210291</v>
      </c>
    </row>
    <row r="696" spans="1:4">
      <c r="A696" s="387">
        <v>18210281</v>
      </c>
      <c r="B696" s="387" t="s">
        <v>1353</v>
      </c>
      <c r="C696" s="388">
        <v>60295490.299999997</v>
      </c>
      <c r="D696" s="387">
        <v>18210281</v>
      </c>
    </row>
    <row r="697" spans="1:4">
      <c r="A697" s="387">
        <v>18210261</v>
      </c>
      <c r="B697" s="387" t="s">
        <v>1196</v>
      </c>
      <c r="C697" s="388">
        <v>50185.88</v>
      </c>
      <c r="D697" s="387">
        <v>18210261</v>
      </c>
    </row>
    <row r="698" spans="1:4">
      <c r="A698" s="387">
        <v>18210231</v>
      </c>
      <c r="B698" s="387" t="s">
        <v>960</v>
      </c>
      <c r="C698" s="388">
        <v>28520995</v>
      </c>
      <c r="D698" s="387">
        <v>18210231</v>
      </c>
    </row>
    <row r="699" spans="1:4">
      <c r="A699" s="387">
        <v>18101143</v>
      </c>
      <c r="B699" s="387" t="s">
        <v>1221</v>
      </c>
      <c r="C699" s="388">
        <v>2668137.1800000002</v>
      </c>
      <c r="D699" s="387">
        <v>18101143</v>
      </c>
    </row>
    <row r="700" spans="1:4">
      <c r="A700" s="387">
        <v>18101133</v>
      </c>
      <c r="B700" s="387" t="s">
        <v>1157</v>
      </c>
      <c r="C700" s="388">
        <v>2177710.12</v>
      </c>
      <c r="D700" s="387">
        <v>18101133</v>
      </c>
    </row>
    <row r="701" spans="1:4">
      <c r="A701" s="387">
        <v>18101123</v>
      </c>
      <c r="B701" s="387" t="s">
        <v>1156</v>
      </c>
      <c r="C701" s="388">
        <v>2811587.51</v>
      </c>
      <c r="D701" s="387">
        <v>18101123</v>
      </c>
    </row>
    <row r="702" spans="1:4">
      <c r="A702" s="387">
        <v>18101113</v>
      </c>
      <c r="B702" s="387" t="s">
        <v>886</v>
      </c>
      <c r="C702" s="388">
        <v>2898797.01</v>
      </c>
      <c r="D702" s="387">
        <v>18101113</v>
      </c>
    </row>
    <row r="703" spans="1:4">
      <c r="A703" s="387">
        <v>18101093</v>
      </c>
      <c r="B703" s="387" t="s">
        <v>508</v>
      </c>
      <c r="C703" s="388">
        <v>585282.88</v>
      </c>
      <c r="D703" s="387">
        <v>18101093</v>
      </c>
    </row>
    <row r="704" spans="1:4">
      <c r="A704" s="387">
        <v>18101083</v>
      </c>
      <c r="B704" s="387" t="s">
        <v>507</v>
      </c>
      <c r="C704" s="388">
        <v>759678.77</v>
      </c>
      <c r="D704" s="387">
        <v>18101083</v>
      </c>
    </row>
    <row r="705" spans="1:4">
      <c r="A705" s="387">
        <v>18101053</v>
      </c>
      <c r="B705" s="387" t="s">
        <v>1037</v>
      </c>
      <c r="C705" s="388">
        <v>939137.29</v>
      </c>
      <c r="D705" s="387">
        <v>18101053</v>
      </c>
    </row>
    <row r="706" spans="1:4">
      <c r="A706" s="387">
        <v>18101033</v>
      </c>
      <c r="B706" s="387" t="s">
        <v>656</v>
      </c>
      <c r="C706" s="388">
        <v>2102706.4300000002</v>
      </c>
      <c r="D706" s="387">
        <v>18101033</v>
      </c>
    </row>
    <row r="707" spans="1:4">
      <c r="A707" s="387">
        <v>18101023</v>
      </c>
      <c r="B707" s="387" t="s">
        <v>567</v>
      </c>
      <c r="C707" s="388">
        <v>1795758.52</v>
      </c>
      <c r="D707" s="387">
        <v>18101023</v>
      </c>
    </row>
    <row r="708" spans="1:4">
      <c r="A708" s="387">
        <v>18100993</v>
      </c>
      <c r="B708" s="387" t="s">
        <v>980</v>
      </c>
      <c r="C708" s="388">
        <v>60527.26</v>
      </c>
      <c r="D708" s="387">
        <v>18100993</v>
      </c>
    </row>
    <row r="709" spans="1:4">
      <c r="A709" s="387">
        <v>18100973</v>
      </c>
      <c r="B709" s="387" t="s">
        <v>83</v>
      </c>
      <c r="C709" s="388">
        <v>205835.55</v>
      </c>
      <c r="D709" s="387">
        <v>18100973</v>
      </c>
    </row>
    <row r="710" spans="1:4">
      <c r="A710" s="387">
        <v>18100933</v>
      </c>
      <c r="B710" s="387" t="s">
        <v>1320</v>
      </c>
      <c r="C710" s="388">
        <v>468394.1</v>
      </c>
      <c r="D710" s="387">
        <v>18100933</v>
      </c>
    </row>
    <row r="711" spans="1:4">
      <c r="A711" s="387">
        <v>18100923</v>
      </c>
      <c r="B711" s="387" t="s">
        <v>1319</v>
      </c>
      <c r="C711" s="388">
        <v>2305602.69</v>
      </c>
      <c r="D711" s="387">
        <v>18100923</v>
      </c>
    </row>
    <row r="712" spans="1:4">
      <c r="A712" s="387">
        <v>18100673</v>
      </c>
      <c r="B712" s="387" t="s">
        <v>1575</v>
      </c>
      <c r="C712" s="388">
        <v>1812467.66</v>
      </c>
      <c r="D712" s="387">
        <v>18100673</v>
      </c>
    </row>
    <row r="713" spans="1:4">
      <c r="A713" s="387">
        <v>18100663</v>
      </c>
      <c r="B713" s="387" t="s">
        <v>1573</v>
      </c>
      <c r="C713" s="388">
        <v>1018217.77</v>
      </c>
      <c r="D713" s="387">
        <v>18100663</v>
      </c>
    </row>
    <row r="714" spans="1:4">
      <c r="A714" s="387">
        <v>18100493</v>
      </c>
      <c r="B714" s="387" t="s">
        <v>347</v>
      </c>
      <c r="C714" s="388">
        <v>443825.6</v>
      </c>
      <c r="D714" s="387">
        <v>18100493</v>
      </c>
    </row>
    <row r="715" spans="1:4">
      <c r="A715" s="387">
        <v>18100473</v>
      </c>
      <c r="B715" s="387" t="s">
        <v>659</v>
      </c>
      <c r="C715" s="388">
        <v>1281559.68</v>
      </c>
      <c r="D715" s="387">
        <v>18100473</v>
      </c>
    </row>
    <row r="716" spans="1:4">
      <c r="A716" s="387">
        <v>18100233</v>
      </c>
      <c r="B716" s="387" t="s">
        <v>1660</v>
      </c>
      <c r="C716" s="388">
        <v>222495.18</v>
      </c>
      <c r="D716" s="387">
        <v>18100233</v>
      </c>
    </row>
    <row r="717" spans="1:4">
      <c r="A717" s="387">
        <v>18100223</v>
      </c>
      <c r="B717" s="387" t="s">
        <v>1659</v>
      </c>
      <c r="C717" s="388">
        <v>1316582.92</v>
      </c>
      <c r="D717" s="387">
        <v>18100223</v>
      </c>
    </row>
    <row r="718" spans="1:4">
      <c r="A718" s="387">
        <v>18100203</v>
      </c>
      <c r="B718" s="387" t="s">
        <v>1031</v>
      </c>
      <c r="C718" s="388">
        <v>1654008.05</v>
      </c>
      <c r="D718" s="387">
        <v>18100203</v>
      </c>
    </row>
    <row r="719" spans="1:4">
      <c r="A719" s="387">
        <v>18100093</v>
      </c>
      <c r="B719" s="387" t="s">
        <v>105</v>
      </c>
      <c r="C719" s="388">
        <v>50528.67</v>
      </c>
      <c r="D719" s="387">
        <v>18100093</v>
      </c>
    </row>
    <row r="720" spans="1:4">
      <c r="A720" s="387">
        <v>18100003</v>
      </c>
      <c r="B720" s="387" t="s">
        <v>501</v>
      </c>
      <c r="C720" s="388">
        <v>323813.8</v>
      </c>
      <c r="D720" s="387">
        <v>18100003</v>
      </c>
    </row>
    <row r="721" spans="1:4">
      <c r="A721" s="387">
        <v>17500012</v>
      </c>
      <c r="B721" s="387" t="s">
        <v>1480</v>
      </c>
      <c r="C721" s="388">
        <v>1916967.33</v>
      </c>
      <c r="D721" s="387">
        <v>17500012</v>
      </c>
    </row>
    <row r="722" spans="1:4">
      <c r="A722" s="387">
        <v>17500011</v>
      </c>
      <c r="B722" s="387" t="s">
        <v>1479</v>
      </c>
      <c r="C722" s="388">
        <v>1611017.51</v>
      </c>
      <c r="D722" s="387">
        <v>17500011</v>
      </c>
    </row>
    <row r="723" spans="1:4">
      <c r="A723" s="387">
        <v>17500002</v>
      </c>
      <c r="B723" s="387" t="s">
        <v>1478</v>
      </c>
      <c r="C723" s="388">
        <v>5772984.3799999999</v>
      </c>
      <c r="D723" s="387">
        <v>17500002</v>
      </c>
    </row>
    <row r="724" spans="1:4">
      <c r="A724" s="387">
        <v>17500001</v>
      </c>
      <c r="B724" s="387" t="s">
        <v>1477</v>
      </c>
      <c r="C724" s="388">
        <v>4033387.58</v>
      </c>
      <c r="D724" s="387">
        <v>17500001</v>
      </c>
    </row>
    <row r="725" spans="1:4">
      <c r="A725" s="387">
        <v>17300002</v>
      </c>
      <c r="B725" s="387" t="s">
        <v>932</v>
      </c>
      <c r="C725" s="388">
        <v>42466446.340000004</v>
      </c>
      <c r="D725" s="387">
        <v>17300002</v>
      </c>
    </row>
    <row r="726" spans="1:4">
      <c r="A726" s="387">
        <v>17300001</v>
      </c>
      <c r="B726" s="387" t="s">
        <v>1393</v>
      </c>
      <c r="C726" s="388">
        <v>99656897.959999993</v>
      </c>
      <c r="D726" s="387">
        <v>17300001</v>
      </c>
    </row>
    <row r="727" spans="1:4">
      <c r="A727" s="387">
        <v>16504043</v>
      </c>
      <c r="B727" s="387" t="s">
        <v>1938</v>
      </c>
      <c r="C727" s="388">
        <v>131400</v>
      </c>
      <c r="D727" s="387">
        <v>16504043</v>
      </c>
    </row>
    <row r="728" spans="1:4">
      <c r="A728" s="387">
        <v>16504033</v>
      </c>
      <c r="B728" s="387" t="s">
        <v>1767</v>
      </c>
      <c r="C728" s="388">
        <v>140000</v>
      </c>
      <c r="D728" s="387">
        <v>16504033</v>
      </c>
    </row>
    <row r="729" spans="1:4">
      <c r="A729" s="387">
        <v>16504013</v>
      </c>
      <c r="B729" s="387" t="s">
        <v>1789</v>
      </c>
      <c r="C729" s="388">
        <v>65247.23</v>
      </c>
      <c r="D729" s="387">
        <v>16504013</v>
      </c>
    </row>
    <row r="730" spans="1:4">
      <c r="A730" s="387">
        <v>16504003</v>
      </c>
      <c r="B730" s="387" t="s">
        <v>1730</v>
      </c>
      <c r="C730" s="388">
        <v>38325</v>
      </c>
      <c r="D730" s="387">
        <v>16504003</v>
      </c>
    </row>
    <row r="731" spans="1:4">
      <c r="A731" s="387">
        <v>16502123</v>
      </c>
      <c r="B731" s="387" t="s">
        <v>1985</v>
      </c>
      <c r="C731" s="388">
        <v>72274.289999999994</v>
      </c>
      <c r="D731" s="387">
        <v>16502123</v>
      </c>
    </row>
    <row r="732" spans="1:4">
      <c r="A732" s="387">
        <v>16502113</v>
      </c>
      <c r="B732" s="387" t="s">
        <v>1911</v>
      </c>
      <c r="C732" s="388">
        <v>33534.400000000001</v>
      </c>
      <c r="D732" s="387">
        <v>16502113</v>
      </c>
    </row>
    <row r="733" spans="1:4">
      <c r="A733" s="387">
        <v>16502103</v>
      </c>
      <c r="B733" s="387" t="s">
        <v>1895</v>
      </c>
      <c r="C733" s="388">
        <v>26053.7</v>
      </c>
      <c r="D733" s="387">
        <v>16502103</v>
      </c>
    </row>
    <row r="734" spans="1:4">
      <c r="A734" s="387">
        <v>16502083</v>
      </c>
      <c r="B734" s="387" t="s">
        <v>1852</v>
      </c>
      <c r="C734" s="388">
        <v>5881.87</v>
      </c>
      <c r="D734" s="387">
        <v>16502083</v>
      </c>
    </row>
    <row r="735" spans="1:4">
      <c r="A735" s="387">
        <v>16502063</v>
      </c>
      <c r="B735" s="387" t="s">
        <v>1830</v>
      </c>
      <c r="C735" s="388">
        <v>129448.01</v>
      </c>
      <c r="D735" s="387">
        <v>16502063</v>
      </c>
    </row>
    <row r="736" spans="1:4">
      <c r="A736" s="387">
        <v>16502053</v>
      </c>
      <c r="B736" s="387" t="s">
        <v>1811</v>
      </c>
      <c r="C736" s="388">
        <v>75737.31</v>
      </c>
      <c r="D736" s="387">
        <v>16502053</v>
      </c>
    </row>
    <row r="737" spans="1:4">
      <c r="A737" s="387">
        <v>16502033</v>
      </c>
      <c r="B737" s="387" t="s">
        <v>1766</v>
      </c>
      <c r="C737" s="388">
        <v>60000</v>
      </c>
      <c r="D737" s="387">
        <v>16502033</v>
      </c>
    </row>
    <row r="738" spans="1:4">
      <c r="A738" s="387">
        <v>16502023</v>
      </c>
      <c r="B738" s="387" t="s">
        <v>1725</v>
      </c>
      <c r="C738" s="388">
        <v>57617.91</v>
      </c>
      <c r="D738" s="387">
        <v>16502023</v>
      </c>
    </row>
    <row r="739" spans="1:4">
      <c r="A739" s="387">
        <v>16502013</v>
      </c>
      <c r="B739" s="387" t="s">
        <v>1788</v>
      </c>
      <c r="C739" s="388">
        <v>97870.74</v>
      </c>
      <c r="D739" s="387">
        <v>16502013</v>
      </c>
    </row>
    <row r="740" spans="1:4">
      <c r="A740" s="387">
        <v>16502003</v>
      </c>
      <c r="B740" s="387" t="s">
        <v>1707</v>
      </c>
      <c r="C740" s="388">
        <v>5991.83</v>
      </c>
      <c r="D740" s="387">
        <v>16502003</v>
      </c>
    </row>
    <row r="741" spans="1:4">
      <c r="A741" s="387">
        <v>16501103</v>
      </c>
      <c r="B741" s="387" t="s">
        <v>1704</v>
      </c>
      <c r="C741" s="388">
        <v>35049.14</v>
      </c>
      <c r="D741" s="387">
        <v>16501103</v>
      </c>
    </row>
    <row r="742" spans="1:4">
      <c r="A742" s="387">
        <v>16501083</v>
      </c>
      <c r="B742" s="387" t="s">
        <v>1529</v>
      </c>
      <c r="C742" s="388">
        <v>29851.17</v>
      </c>
      <c r="D742" s="387">
        <v>16501083</v>
      </c>
    </row>
    <row r="743" spans="1:4">
      <c r="A743" s="387">
        <v>16501051</v>
      </c>
      <c r="B743" s="387" t="s">
        <v>1532</v>
      </c>
      <c r="C743" s="388">
        <v>220512.46</v>
      </c>
      <c r="D743" s="387">
        <v>16501051</v>
      </c>
    </row>
    <row r="744" spans="1:4">
      <c r="A744" s="387">
        <v>16501003</v>
      </c>
      <c r="B744" s="387" t="s">
        <v>647</v>
      </c>
      <c r="C744" s="388">
        <v>37070</v>
      </c>
      <c r="D744" s="387">
        <v>16501003</v>
      </c>
    </row>
    <row r="745" spans="1:4">
      <c r="A745" s="387">
        <v>16500911</v>
      </c>
      <c r="B745" s="387" t="s">
        <v>1523</v>
      </c>
      <c r="C745" s="388">
        <v>241691.5</v>
      </c>
      <c r="D745" s="387">
        <v>16500911</v>
      </c>
    </row>
    <row r="746" spans="1:4">
      <c r="A746" s="387">
        <v>16500901</v>
      </c>
      <c r="B746" s="387" t="s">
        <v>1356</v>
      </c>
      <c r="C746" s="388">
        <v>1035237.03</v>
      </c>
      <c r="D746" s="387">
        <v>16500901</v>
      </c>
    </row>
    <row r="747" spans="1:4">
      <c r="A747" s="387">
        <v>16500893</v>
      </c>
      <c r="B747" s="387" t="s">
        <v>1454</v>
      </c>
      <c r="C747" s="388">
        <v>28422.12</v>
      </c>
      <c r="D747" s="387">
        <v>16500893</v>
      </c>
    </row>
    <row r="748" spans="1:4">
      <c r="A748" s="387">
        <v>16500881</v>
      </c>
      <c r="B748" s="387" t="s">
        <v>1098</v>
      </c>
      <c r="C748" s="388">
        <v>562500</v>
      </c>
      <c r="D748" s="387">
        <v>16500881</v>
      </c>
    </row>
    <row r="749" spans="1:4">
      <c r="A749" s="387">
        <v>16500783</v>
      </c>
      <c r="B749" s="387" t="s">
        <v>1466</v>
      </c>
      <c r="C749" s="388">
        <v>51506.04</v>
      </c>
      <c r="D749" s="387">
        <v>16500783</v>
      </c>
    </row>
    <row r="750" spans="1:4">
      <c r="A750" s="387">
        <v>16500763</v>
      </c>
      <c r="B750" s="387" t="s">
        <v>1720</v>
      </c>
      <c r="C750" s="388">
        <v>152331.54999999999</v>
      </c>
      <c r="D750" s="387">
        <v>16500763</v>
      </c>
    </row>
    <row r="751" spans="1:4">
      <c r="A751" s="387">
        <v>16500753</v>
      </c>
      <c r="B751" s="387" t="s">
        <v>1232</v>
      </c>
      <c r="C751" s="388">
        <v>123569.9</v>
      </c>
      <c r="D751" s="387">
        <v>16500753</v>
      </c>
    </row>
    <row r="752" spans="1:4">
      <c r="A752" s="387">
        <v>16500743</v>
      </c>
      <c r="B752" s="387" t="s">
        <v>1231</v>
      </c>
      <c r="C752" s="388">
        <v>16528.32</v>
      </c>
      <c r="D752" s="387">
        <v>16500743</v>
      </c>
    </row>
    <row r="753" spans="1:4">
      <c r="A753" s="387">
        <v>16500741</v>
      </c>
      <c r="B753" s="387" t="s">
        <v>716</v>
      </c>
      <c r="C753" s="388">
        <v>1703189.64</v>
      </c>
      <c r="D753" s="387">
        <v>16500741</v>
      </c>
    </row>
    <row r="754" spans="1:4">
      <c r="A754" s="387">
        <v>16500731</v>
      </c>
      <c r="B754" s="387" t="s">
        <v>715</v>
      </c>
      <c r="C754" s="388">
        <v>1519061.02</v>
      </c>
      <c r="D754" s="387">
        <v>16500731</v>
      </c>
    </row>
    <row r="755" spans="1:4">
      <c r="A755" s="387">
        <v>16500693</v>
      </c>
      <c r="B755" s="387" t="s">
        <v>1212</v>
      </c>
      <c r="C755" s="388">
        <v>321215.74</v>
      </c>
      <c r="D755" s="387">
        <v>16500693</v>
      </c>
    </row>
    <row r="756" spans="1:4">
      <c r="A756" s="387">
        <v>16500683</v>
      </c>
      <c r="B756" s="387" t="s">
        <v>1706</v>
      </c>
      <c r="C756" s="388">
        <v>15330</v>
      </c>
      <c r="D756" s="387">
        <v>16500683</v>
      </c>
    </row>
    <row r="757" spans="1:4">
      <c r="A757" s="387">
        <v>16500681</v>
      </c>
      <c r="B757" s="387" t="s">
        <v>466</v>
      </c>
      <c r="C757" s="388">
        <v>39834.78</v>
      </c>
      <c r="D757" s="387">
        <v>16500681</v>
      </c>
    </row>
    <row r="758" spans="1:4">
      <c r="A758" s="387">
        <v>16500673</v>
      </c>
      <c r="B758" s="387" t="s">
        <v>1364</v>
      </c>
      <c r="C758" s="388">
        <v>169176.63</v>
      </c>
      <c r="D758" s="387">
        <v>16500673</v>
      </c>
    </row>
    <row r="759" spans="1:4">
      <c r="A759" s="387">
        <v>16500671</v>
      </c>
      <c r="B759" s="387" t="s">
        <v>229</v>
      </c>
      <c r="C759" s="388">
        <v>1987516.56</v>
      </c>
      <c r="D759" s="387">
        <v>16500671</v>
      </c>
    </row>
    <row r="760" spans="1:4">
      <c r="A760" s="387">
        <v>16500661</v>
      </c>
      <c r="B760" s="387" t="s">
        <v>228</v>
      </c>
      <c r="C760" s="388">
        <v>1837498.17</v>
      </c>
      <c r="D760" s="387">
        <v>16500661</v>
      </c>
    </row>
    <row r="761" spans="1:4">
      <c r="A761" s="387">
        <v>16500651</v>
      </c>
      <c r="B761" s="387" t="s">
        <v>227</v>
      </c>
      <c r="C761" s="388">
        <v>849342.69</v>
      </c>
      <c r="D761" s="387">
        <v>16500651</v>
      </c>
    </row>
    <row r="762" spans="1:4">
      <c r="A762" s="387">
        <v>16500643</v>
      </c>
      <c r="B762" s="387" t="s">
        <v>1938</v>
      </c>
      <c r="C762" s="388">
        <v>87600</v>
      </c>
      <c r="D762" s="387">
        <v>16500643</v>
      </c>
    </row>
    <row r="763" spans="1:4">
      <c r="A763" s="387">
        <v>16500633</v>
      </c>
      <c r="B763" s="387" t="s">
        <v>1164</v>
      </c>
      <c r="C763" s="388">
        <v>757565.14</v>
      </c>
      <c r="D763" s="387">
        <v>16500633</v>
      </c>
    </row>
    <row r="764" spans="1:4">
      <c r="A764" s="387">
        <v>16500622</v>
      </c>
      <c r="B764" s="387" t="s">
        <v>998</v>
      </c>
      <c r="C764" s="388">
        <v>65890.490000000005</v>
      </c>
      <c r="D764" s="387">
        <v>16500622</v>
      </c>
    </row>
    <row r="765" spans="1:4">
      <c r="A765" s="387">
        <v>16500612</v>
      </c>
      <c r="B765" s="387" t="s">
        <v>550</v>
      </c>
      <c r="C765" s="388">
        <v>337394.98</v>
      </c>
      <c r="D765" s="387">
        <v>16500612</v>
      </c>
    </row>
    <row r="766" spans="1:4">
      <c r="A766" s="387">
        <v>16500611</v>
      </c>
      <c r="B766" s="387" t="s">
        <v>381</v>
      </c>
      <c r="C766" s="388">
        <v>537996.77</v>
      </c>
      <c r="D766" s="387">
        <v>16500611</v>
      </c>
    </row>
    <row r="767" spans="1:4">
      <c r="A767" s="387">
        <v>16500601</v>
      </c>
      <c r="B767" s="387" t="s">
        <v>465</v>
      </c>
      <c r="C767" s="388">
        <v>756659.31</v>
      </c>
      <c r="D767" s="387">
        <v>16500601</v>
      </c>
    </row>
    <row r="768" spans="1:4">
      <c r="A768" s="387">
        <v>16500591</v>
      </c>
      <c r="B768" s="387" t="s">
        <v>480</v>
      </c>
      <c r="C768" s="388">
        <v>177139.5</v>
      </c>
      <c r="D768" s="387">
        <v>16500591</v>
      </c>
    </row>
    <row r="769" spans="1:4">
      <c r="A769" s="387">
        <v>16500563</v>
      </c>
      <c r="B769" s="387" t="s">
        <v>81</v>
      </c>
      <c r="C769" s="388">
        <v>109527.98</v>
      </c>
      <c r="D769" s="387">
        <v>16500563</v>
      </c>
    </row>
    <row r="770" spans="1:4">
      <c r="A770" s="387">
        <v>16500532</v>
      </c>
      <c r="B770" s="387" t="s">
        <v>1667</v>
      </c>
      <c r="C770" s="388">
        <v>1854790</v>
      </c>
      <c r="D770" s="387">
        <v>16500532</v>
      </c>
    </row>
    <row r="771" spans="1:4">
      <c r="A771" s="387">
        <v>16500443</v>
      </c>
      <c r="B771" s="387" t="s">
        <v>1350</v>
      </c>
      <c r="C771" s="388">
        <v>236338.3</v>
      </c>
      <c r="D771" s="387">
        <v>16500443</v>
      </c>
    </row>
    <row r="772" spans="1:4">
      <c r="A772" s="387">
        <v>16500433</v>
      </c>
      <c r="B772" s="387" t="s">
        <v>1349</v>
      </c>
      <c r="C772" s="388">
        <v>255984.98</v>
      </c>
      <c r="D772" s="387">
        <v>16500433</v>
      </c>
    </row>
    <row r="773" spans="1:4">
      <c r="A773" s="387">
        <v>16500413</v>
      </c>
      <c r="B773" s="387" t="s">
        <v>1574</v>
      </c>
      <c r="C773" s="388">
        <v>334603.53000000003</v>
      </c>
      <c r="D773" s="387">
        <v>16500413</v>
      </c>
    </row>
    <row r="774" spans="1:4">
      <c r="A774" s="387">
        <v>16500411</v>
      </c>
      <c r="B774" s="387" t="s">
        <v>2009</v>
      </c>
      <c r="C774" s="388">
        <v>242751.23</v>
      </c>
      <c r="D774" s="387">
        <v>16500411</v>
      </c>
    </row>
    <row r="775" spans="1:4">
      <c r="A775" s="387">
        <v>16500401</v>
      </c>
      <c r="B775" s="387" t="s">
        <v>2008</v>
      </c>
      <c r="C775" s="388">
        <v>242751.23</v>
      </c>
      <c r="D775" s="387">
        <v>16500401</v>
      </c>
    </row>
    <row r="776" spans="1:4">
      <c r="A776" s="387">
        <v>16500383</v>
      </c>
      <c r="B776" s="387" t="s">
        <v>1162</v>
      </c>
      <c r="C776" s="388">
        <v>408303.04</v>
      </c>
      <c r="D776" s="387">
        <v>16500383</v>
      </c>
    </row>
    <row r="777" spans="1:4">
      <c r="A777" s="387">
        <v>16500333</v>
      </c>
      <c r="B777" s="387" t="s">
        <v>579</v>
      </c>
      <c r="C777" s="387">
        <v>858.64</v>
      </c>
      <c r="D777" s="387">
        <v>16500333</v>
      </c>
    </row>
    <row r="778" spans="1:4">
      <c r="A778" s="387">
        <v>16500251</v>
      </c>
      <c r="B778" s="387" t="s">
        <v>1531</v>
      </c>
      <c r="C778" s="388">
        <v>26013.8</v>
      </c>
      <c r="D778" s="387">
        <v>16500251</v>
      </c>
    </row>
    <row r="779" spans="1:4">
      <c r="A779" s="387">
        <v>16500183</v>
      </c>
      <c r="B779" s="387" t="s">
        <v>1594</v>
      </c>
      <c r="C779" s="388">
        <v>137289.17000000001</v>
      </c>
      <c r="D779" s="387">
        <v>16500183</v>
      </c>
    </row>
    <row r="780" spans="1:4">
      <c r="A780" s="387">
        <v>16500173</v>
      </c>
      <c r="B780" s="387" t="s">
        <v>1583</v>
      </c>
      <c r="C780" s="388">
        <v>116989.79</v>
      </c>
      <c r="D780" s="387">
        <v>16500173</v>
      </c>
    </row>
    <row r="781" spans="1:4">
      <c r="A781" s="387">
        <v>16500143</v>
      </c>
      <c r="B781" s="387" t="s">
        <v>1403</v>
      </c>
      <c r="C781" s="388">
        <v>49201.47</v>
      </c>
      <c r="D781" s="387">
        <v>16500143</v>
      </c>
    </row>
    <row r="782" spans="1:4">
      <c r="A782" s="387">
        <v>16500123</v>
      </c>
      <c r="B782" s="387" t="s">
        <v>366</v>
      </c>
      <c r="C782" s="388">
        <v>1727854.51</v>
      </c>
      <c r="D782" s="387">
        <v>16500123</v>
      </c>
    </row>
    <row r="783" spans="1:4">
      <c r="A783" s="387">
        <v>16500103</v>
      </c>
      <c r="B783" s="387" t="s">
        <v>165</v>
      </c>
      <c r="C783" s="388">
        <v>60000</v>
      </c>
      <c r="D783" s="387">
        <v>16500103</v>
      </c>
    </row>
    <row r="784" spans="1:4">
      <c r="A784" s="387">
        <v>16500071</v>
      </c>
      <c r="B784" s="387" t="s">
        <v>1452</v>
      </c>
      <c r="C784" s="388">
        <v>126322.51</v>
      </c>
      <c r="D784" s="387">
        <v>16500071</v>
      </c>
    </row>
    <row r="785" spans="1:4">
      <c r="A785" s="387">
        <v>16500063</v>
      </c>
      <c r="B785" s="387" t="s">
        <v>1034</v>
      </c>
      <c r="C785" s="388">
        <v>293159.32</v>
      </c>
      <c r="D785" s="387">
        <v>16500063</v>
      </c>
    </row>
    <row r="786" spans="1:4">
      <c r="A786" s="387">
        <v>16500013</v>
      </c>
      <c r="B786" s="387" t="s">
        <v>294</v>
      </c>
      <c r="C786" s="388">
        <v>2837457</v>
      </c>
      <c r="D786" s="387">
        <v>16500013</v>
      </c>
    </row>
    <row r="787" spans="1:4">
      <c r="A787" s="387">
        <v>16420012</v>
      </c>
      <c r="B787" s="387" t="s">
        <v>38</v>
      </c>
      <c r="C787" s="388">
        <v>45039.64</v>
      </c>
      <c r="D787" s="387">
        <v>16420012</v>
      </c>
    </row>
    <row r="788" spans="1:4">
      <c r="A788" s="387">
        <v>16420002</v>
      </c>
      <c r="B788" s="387" t="s">
        <v>293</v>
      </c>
      <c r="C788" s="388">
        <v>576201.30000000005</v>
      </c>
      <c r="D788" s="387">
        <v>16420002</v>
      </c>
    </row>
    <row r="789" spans="1:4">
      <c r="A789" s="387">
        <v>16410022</v>
      </c>
      <c r="B789" s="387" t="s">
        <v>138</v>
      </c>
      <c r="C789" s="388">
        <v>11856843.529999999</v>
      </c>
      <c r="D789" s="387">
        <v>16410022</v>
      </c>
    </row>
    <row r="790" spans="1:4">
      <c r="A790" s="387">
        <v>16410012</v>
      </c>
      <c r="B790" s="387" t="s">
        <v>396</v>
      </c>
      <c r="C790" s="388">
        <v>1670700.52</v>
      </c>
      <c r="D790" s="387">
        <v>16410012</v>
      </c>
    </row>
    <row r="791" spans="1:4">
      <c r="A791" s="387">
        <v>16410002</v>
      </c>
      <c r="B791" s="387" t="s">
        <v>679</v>
      </c>
      <c r="C791" s="388">
        <v>6441882.8300000001</v>
      </c>
      <c r="D791" s="387">
        <v>16410002</v>
      </c>
    </row>
    <row r="792" spans="1:4">
      <c r="A792" s="387">
        <v>16300093</v>
      </c>
      <c r="B792" s="387" t="s">
        <v>637</v>
      </c>
      <c r="C792" s="388">
        <v>1153309.44</v>
      </c>
      <c r="D792" s="387">
        <v>16300093</v>
      </c>
    </row>
    <row r="793" spans="1:4">
      <c r="A793" s="387">
        <v>16300063</v>
      </c>
      <c r="B793" s="387" t="s">
        <v>663</v>
      </c>
      <c r="C793" s="388">
        <v>852242.8</v>
      </c>
      <c r="D793" s="387">
        <v>16300063</v>
      </c>
    </row>
    <row r="794" spans="1:4">
      <c r="A794" s="387">
        <v>16300023</v>
      </c>
      <c r="B794" s="387" t="s">
        <v>662</v>
      </c>
      <c r="C794" s="388">
        <v>3319458.6</v>
      </c>
      <c r="D794" s="387">
        <v>16300023</v>
      </c>
    </row>
    <row r="795" spans="1:4">
      <c r="A795" s="387">
        <v>15810001</v>
      </c>
      <c r="B795" s="387" t="s">
        <v>1965</v>
      </c>
      <c r="C795" s="388">
        <v>34267.199999999997</v>
      </c>
      <c r="D795" s="387">
        <v>15810001</v>
      </c>
    </row>
    <row r="796" spans="1:4">
      <c r="A796" s="387">
        <v>15600003</v>
      </c>
      <c r="B796" s="387" t="s">
        <v>1797</v>
      </c>
      <c r="C796" s="388">
        <v>184842.76</v>
      </c>
      <c r="D796" s="387">
        <v>15600003</v>
      </c>
    </row>
    <row r="797" spans="1:4">
      <c r="A797" s="387">
        <v>15400181</v>
      </c>
      <c r="B797" s="387" t="s">
        <v>1505</v>
      </c>
      <c r="C797" s="388">
        <v>3799379.47</v>
      </c>
      <c r="D797" s="387">
        <v>15400181</v>
      </c>
    </row>
    <row r="798" spans="1:4">
      <c r="A798" s="387">
        <v>15400103</v>
      </c>
      <c r="B798" s="387" t="s">
        <v>638</v>
      </c>
      <c r="C798" s="388">
        <v>4535639.8600000003</v>
      </c>
      <c r="D798" s="387">
        <v>15400103</v>
      </c>
    </row>
    <row r="799" spans="1:4">
      <c r="A799" s="387">
        <v>15400102</v>
      </c>
      <c r="B799" s="387" t="s">
        <v>288</v>
      </c>
      <c r="C799" s="388">
        <v>6084566.75</v>
      </c>
      <c r="D799" s="387">
        <v>15400102</v>
      </c>
    </row>
    <row r="800" spans="1:4">
      <c r="A800" s="387">
        <v>15400101</v>
      </c>
      <c r="B800" s="387" t="s">
        <v>287</v>
      </c>
      <c r="C800" s="388">
        <v>36205940.590000004</v>
      </c>
      <c r="D800" s="387">
        <v>15400101</v>
      </c>
    </row>
    <row r="801" spans="1:4">
      <c r="A801" s="387">
        <v>15400061</v>
      </c>
      <c r="B801" s="387" t="s">
        <v>636</v>
      </c>
      <c r="C801" s="388">
        <v>19615222.77</v>
      </c>
      <c r="D801" s="387">
        <v>15400061</v>
      </c>
    </row>
    <row r="802" spans="1:4">
      <c r="A802" s="387">
        <v>15400041</v>
      </c>
      <c r="B802" s="387" t="s">
        <v>470</v>
      </c>
      <c r="C802" s="388">
        <v>4064540.79</v>
      </c>
      <c r="D802" s="387">
        <v>15400041</v>
      </c>
    </row>
    <row r="803" spans="1:4">
      <c r="A803" s="387">
        <v>15400033</v>
      </c>
      <c r="B803" s="387" t="s">
        <v>632</v>
      </c>
      <c r="C803" s="388">
        <v>-9578059.1400000006</v>
      </c>
      <c r="D803" s="387">
        <v>15400033</v>
      </c>
    </row>
    <row r="804" spans="1:4">
      <c r="A804" s="387">
        <v>15400031</v>
      </c>
      <c r="B804" s="387" t="s">
        <v>600</v>
      </c>
      <c r="C804" s="388">
        <v>5332726.87</v>
      </c>
      <c r="D804" s="387">
        <v>15400031</v>
      </c>
    </row>
    <row r="805" spans="1:4">
      <c r="A805" s="387">
        <v>15400023</v>
      </c>
      <c r="B805" s="387" t="s">
        <v>897</v>
      </c>
      <c r="C805" s="388">
        <v>9579451.4100000001</v>
      </c>
      <c r="D805" s="387">
        <v>15400023</v>
      </c>
    </row>
    <row r="806" spans="1:4">
      <c r="A806" s="387">
        <v>15111001</v>
      </c>
      <c r="B806" s="387" t="s">
        <v>696</v>
      </c>
      <c r="C806" s="388">
        <v>248718.36</v>
      </c>
      <c r="D806" s="387">
        <v>15111001</v>
      </c>
    </row>
    <row r="807" spans="1:4">
      <c r="A807" s="387">
        <v>15100271</v>
      </c>
      <c r="B807" s="387" t="s">
        <v>1535</v>
      </c>
      <c r="C807" s="388">
        <v>2779384.65</v>
      </c>
      <c r="D807" s="387">
        <v>15100271</v>
      </c>
    </row>
    <row r="808" spans="1:4">
      <c r="A808" s="387">
        <v>15100221</v>
      </c>
      <c r="B808" s="387" t="s">
        <v>737</v>
      </c>
      <c r="C808" s="388">
        <v>1135318.75</v>
      </c>
      <c r="D808" s="387">
        <v>15100221</v>
      </c>
    </row>
    <row r="809" spans="1:4">
      <c r="A809" s="387">
        <v>15100211</v>
      </c>
      <c r="B809" s="387" t="s">
        <v>63</v>
      </c>
      <c r="C809" s="388">
        <v>139850.37</v>
      </c>
      <c r="D809" s="387">
        <v>15100211</v>
      </c>
    </row>
    <row r="810" spans="1:4">
      <c r="A810" s="387">
        <v>15100181</v>
      </c>
      <c r="B810" s="387" t="s">
        <v>753</v>
      </c>
      <c r="C810" s="388">
        <v>102327.11</v>
      </c>
      <c r="D810" s="387">
        <v>15100181</v>
      </c>
    </row>
    <row r="811" spans="1:4">
      <c r="A811" s="387">
        <v>15100122</v>
      </c>
      <c r="B811" s="387" t="s">
        <v>217</v>
      </c>
      <c r="C811" s="388">
        <v>296599.96000000002</v>
      </c>
      <c r="D811" s="387">
        <v>15100122</v>
      </c>
    </row>
    <row r="812" spans="1:4">
      <c r="A812" s="387">
        <v>15100101</v>
      </c>
      <c r="B812" s="387" t="s">
        <v>90</v>
      </c>
      <c r="C812" s="388">
        <v>4636853.67</v>
      </c>
      <c r="D812" s="387">
        <v>15100101</v>
      </c>
    </row>
    <row r="813" spans="1:4">
      <c r="A813" s="387">
        <v>15100091</v>
      </c>
      <c r="B813" s="387" t="s">
        <v>1189</v>
      </c>
      <c r="C813" s="388">
        <v>1780368.16</v>
      </c>
      <c r="D813" s="387">
        <v>15100091</v>
      </c>
    </row>
    <row r="814" spans="1:4">
      <c r="A814" s="387">
        <v>15100081</v>
      </c>
      <c r="B814" s="387" t="s">
        <v>606</v>
      </c>
      <c r="C814" s="388">
        <v>1557880.78</v>
      </c>
      <c r="D814" s="387">
        <v>15100081</v>
      </c>
    </row>
    <row r="815" spans="1:4">
      <c r="A815" s="387">
        <v>15100061</v>
      </c>
      <c r="B815" s="387" t="s">
        <v>462</v>
      </c>
      <c r="C815" s="388">
        <v>39942.730000000003</v>
      </c>
      <c r="D815" s="387">
        <v>15100061</v>
      </c>
    </row>
    <row r="816" spans="1:4">
      <c r="A816" s="387">
        <v>15100041</v>
      </c>
      <c r="B816" s="387" t="s">
        <v>605</v>
      </c>
      <c r="C816" s="388">
        <v>323372.99</v>
      </c>
      <c r="D816" s="387">
        <v>15100041</v>
      </c>
    </row>
    <row r="817" spans="1:4">
      <c r="A817" s="387">
        <v>15100031</v>
      </c>
      <c r="B817" s="387" t="s">
        <v>9</v>
      </c>
      <c r="C817" s="388">
        <v>3180123.56</v>
      </c>
      <c r="D817" s="387">
        <v>15100031</v>
      </c>
    </row>
    <row r="818" spans="1:4">
      <c r="A818" s="387">
        <v>15100021</v>
      </c>
      <c r="B818" s="387" t="s">
        <v>112</v>
      </c>
      <c r="C818" s="388">
        <v>3779540.6</v>
      </c>
      <c r="D818" s="387">
        <v>15100021</v>
      </c>
    </row>
    <row r="819" spans="1:4">
      <c r="A819" s="387">
        <v>14600000</v>
      </c>
      <c r="B819" s="387" t="s">
        <v>95</v>
      </c>
      <c r="C819" s="388">
        <v>1304380.81</v>
      </c>
      <c r="D819" s="387">
        <v>14600000</v>
      </c>
    </row>
    <row r="820" spans="1:4">
      <c r="A820" s="387">
        <v>14400353</v>
      </c>
      <c r="B820" s="387" t="s">
        <v>1617</v>
      </c>
      <c r="C820" s="388">
        <v>-824670.25</v>
      </c>
      <c r="D820" s="387">
        <v>14400353</v>
      </c>
    </row>
    <row r="821" spans="1:4">
      <c r="A821" s="387">
        <v>14400343</v>
      </c>
      <c r="B821" s="387" t="s">
        <v>744</v>
      </c>
      <c r="C821" s="388">
        <v>-1551950.14</v>
      </c>
      <c r="D821" s="387">
        <v>14400343</v>
      </c>
    </row>
    <row r="822" spans="1:4">
      <c r="A822" s="387">
        <v>14400323</v>
      </c>
      <c r="B822" s="387" t="s">
        <v>1645</v>
      </c>
      <c r="C822" s="387">
        <v>-388.72</v>
      </c>
      <c r="D822" s="387">
        <v>14400323</v>
      </c>
    </row>
    <row r="823" spans="1:4">
      <c r="A823" s="387">
        <v>14400313</v>
      </c>
      <c r="B823" s="387" t="s">
        <v>1644</v>
      </c>
      <c r="C823" s="388">
        <v>-17641.310000000001</v>
      </c>
      <c r="D823" s="387">
        <v>14400313</v>
      </c>
    </row>
    <row r="824" spans="1:4">
      <c r="A824" s="387">
        <v>14400312</v>
      </c>
      <c r="B824" s="387" t="s">
        <v>1616</v>
      </c>
      <c r="C824" s="388">
        <v>-1577398.82</v>
      </c>
      <c r="D824" s="387">
        <v>14400312</v>
      </c>
    </row>
    <row r="825" spans="1:4">
      <c r="A825" s="387">
        <v>14400311</v>
      </c>
      <c r="B825" s="387" t="s">
        <v>1615</v>
      </c>
      <c r="C825" s="388">
        <v>-4294178.07</v>
      </c>
      <c r="D825" s="387">
        <v>14400311</v>
      </c>
    </row>
    <row r="826" spans="1:4">
      <c r="A826" s="387">
        <v>14301041</v>
      </c>
      <c r="B826" s="387" t="s">
        <v>1792</v>
      </c>
      <c r="C826" s="388">
        <v>242658.38</v>
      </c>
      <c r="D826" s="387">
        <v>14301041</v>
      </c>
    </row>
    <row r="827" spans="1:4">
      <c r="A827" s="387">
        <v>14301033</v>
      </c>
      <c r="B827" s="387" t="s">
        <v>1734</v>
      </c>
      <c r="C827" s="388">
        <v>57835.14</v>
      </c>
      <c r="D827" s="387">
        <v>14301033</v>
      </c>
    </row>
    <row r="828" spans="1:4">
      <c r="A828" s="387">
        <v>14301022</v>
      </c>
      <c r="B828" s="387" t="s">
        <v>162</v>
      </c>
      <c r="C828" s="388">
        <v>4874746.97</v>
      </c>
      <c r="D828" s="387">
        <v>14301022</v>
      </c>
    </row>
    <row r="829" spans="1:4">
      <c r="A829" s="387">
        <v>14300921</v>
      </c>
      <c r="B829" s="387" t="s">
        <v>446</v>
      </c>
      <c r="C829" s="388">
        <v>667342.82999999996</v>
      </c>
      <c r="D829" s="387">
        <v>14300921</v>
      </c>
    </row>
    <row r="830" spans="1:4">
      <c r="A830" s="387">
        <v>14300763</v>
      </c>
      <c r="B830" s="387" t="s">
        <v>1582</v>
      </c>
      <c r="C830" s="388">
        <v>1195829.4099999999</v>
      </c>
      <c r="D830" s="387">
        <v>14300763</v>
      </c>
    </row>
    <row r="831" spans="1:4">
      <c r="A831" s="387">
        <v>14300743</v>
      </c>
      <c r="B831" s="387" t="s">
        <v>1614</v>
      </c>
      <c r="C831" s="388">
        <v>824670.25</v>
      </c>
      <c r="D831" s="387">
        <v>14300743</v>
      </c>
    </row>
    <row r="832" spans="1:4">
      <c r="A832" s="387">
        <v>14300733</v>
      </c>
      <c r="B832" s="387" t="s">
        <v>1613</v>
      </c>
      <c r="C832" s="388">
        <v>14939914.890000001</v>
      </c>
      <c r="D832" s="387">
        <v>14300733</v>
      </c>
    </row>
    <row r="833" spans="1:4">
      <c r="A833" s="387">
        <v>14300713</v>
      </c>
      <c r="B833" s="387" t="s">
        <v>1612</v>
      </c>
      <c r="C833" s="388">
        <v>26184.09</v>
      </c>
      <c r="D833" s="387">
        <v>14300713</v>
      </c>
    </row>
    <row r="834" spans="1:4">
      <c r="A834" s="387">
        <v>14300703</v>
      </c>
      <c r="B834" s="387" t="s">
        <v>1611</v>
      </c>
      <c r="C834" s="388">
        <v>7278390.3600000003</v>
      </c>
      <c r="D834" s="387">
        <v>14300703</v>
      </c>
    </row>
    <row r="835" spans="1:4">
      <c r="A835" s="387">
        <v>14300341</v>
      </c>
      <c r="B835" s="387" t="s">
        <v>1647</v>
      </c>
      <c r="C835" s="388">
        <v>-1531.43</v>
      </c>
      <c r="D835" s="387">
        <v>14300341</v>
      </c>
    </row>
    <row r="836" spans="1:4">
      <c r="A836" s="387">
        <v>14300333</v>
      </c>
      <c r="B836" s="387" t="s">
        <v>461</v>
      </c>
      <c r="C836" s="388">
        <v>52850.14</v>
      </c>
      <c r="D836" s="387">
        <v>14300333</v>
      </c>
    </row>
    <row r="837" spans="1:4">
      <c r="A837" s="387">
        <v>14300261</v>
      </c>
      <c r="B837" s="387" t="s">
        <v>210</v>
      </c>
      <c r="C837" s="388">
        <v>4441359.66</v>
      </c>
      <c r="D837" s="387">
        <v>14300261</v>
      </c>
    </row>
    <row r="838" spans="1:4">
      <c r="A838" s="387">
        <v>14300171</v>
      </c>
      <c r="B838" s="387" t="s">
        <v>355</v>
      </c>
      <c r="C838" s="388">
        <v>20390480.859999999</v>
      </c>
      <c r="D838" s="387">
        <v>14300171</v>
      </c>
    </row>
    <row r="839" spans="1:4">
      <c r="A839" s="387">
        <v>14300151</v>
      </c>
      <c r="B839" s="387" t="s">
        <v>894</v>
      </c>
      <c r="C839" s="388">
        <v>1040560.6</v>
      </c>
      <c r="D839" s="387">
        <v>14300151</v>
      </c>
    </row>
    <row r="840" spans="1:4">
      <c r="A840" s="387">
        <v>14300141</v>
      </c>
      <c r="B840" s="387" t="s">
        <v>893</v>
      </c>
      <c r="C840" s="388">
        <v>8478041.0099999998</v>
      </c>
      <c r="D840" s="387">
        <v>14300141</v>
      </c>
    </row>
    <row r="841" spans="1:4">
      <c r="A841" s="387">
        <v>14300082</v>
      </c>
      <c r="B841" s="387" t="s">
        <v>1951</v>
      </c>
      <c r="C841" s="388">
        <v>199236.5</v>
      </c>
      <c r="D841" s="387">
        <v>14300082</v>
      </c>
    </row>
    <row r="842" spans="1:4">
      <c r="A842" s="387">
        <v>14300081</v>
      </c>
      <c r="B842" s="387" t="s">
        <v>226</v>
      </c>
      <c r="C842" s="388">
        <v>3817.29</v>
      </c>
      <c r="D842" s="387">
        <v>14300081</v>
      </c>
    </row>
    <row r="843" spans="1:4">
      <c r="A843" s="387">
        <v>14300072</v>
      </c>
      <c r="B843" s="387" t="s">
        <v>947</v>
      </c>
      <c r="C843" s="388">
        <v>81014.63</v>
      </c>
      <c r="D843" s="387">
        <v>14300072</v>
      </c>
    </row>
    <row r="844" spans="1:4">
      <c r="A844" s="387">
        <v>14300062</v>
      </c>
      <c r="B844" s="387" t="s">
        <v>1391</v>
      </c>
      <c r="C844" s="388">
        <v>21551172.940000001</v>
      </c>
      <c r="D844" s="387">
        <v>14300062</v>
      </c>
    </row>
    <row r="845" spans="1:4">
      <c r="A845" s="387">
        <v>14200253</v>
      </c>
      <c r="B845" s="387" t="s">
        <v>1610</v>
      </c>
      <c r="C845" s="388">
        <v>-407256.04</v>
      </c>
      <c r="D845" s="387">
        <v>14200253</v>
      </c>
    </row>
    <row r="846" spans="1:4">
      <c r="A846" s="387">
        <v>14200223</v>
      </c>
      <c r="B846" s="387" t="s">
        <v>1627</v>
      </c>
      <c r="C846" s="388">
        <v>21854.79</v>
      </c>
      <c r="D846" s="387">
        <v>14200223</v>
      </c>
    </row>
    <row r="847" spans="1:4">
      <c r="A847" s="387">
        <v>14200213</v>
      </c>
      <c r="B847" s="387" t="s">
        <v>1626</v>
      </c>
      <c r="C847" s="388">
        <v>-48407.5</v>
      </c>
      <c r="D847" s="387">
        <v>14200213</v>
      </c>
    </row>
    <row r="848" spans="1:4">
      <c r="A848" s="387">
        <v>14200203</v>
      </c>
      <c r="B848" s="387" t="s">
        <v>1609</v>
      </c>
      <c r="C848" s="388">
        <v>-17110036.93</v>
      </c>
      <c r="D848" s="387">
        <v>14200203</v>
      </c>
    </row>
    <row r="849" spans="1:4">
      <c r="A849" s="387">
        <v>14200202</v>
      </c>
      <c r="B849" s="387" t="s">
        <v>1608</v>
      </c>
      <c r="C849" s="388">
        <v>82506174.540000007</v>
      </c>
      <c r="D849" s="387">
        <v>14200202</v>
      </c>
    </row>
    <row r="850" spans="1:4">
      <c r="A850" s="387">
        <v>14200201</v>
      </c>
      <c r="B850" s="387" t="s">
        <v>1607</v>
      </c>
      <c r="C850" s="388">
        <v>142802047.18000001</v>
      </c>
      <c r="D850" s="387">
        <v>14200201</v>
      </c>
    </row>
    <row r="851" spans="1:4">
      <c r="A851" s="387">
        <v>14200003</v>
      </c>
      <c r="B851" s="387" t="s">
        <v>142</v>
      </c>
      <c r="C851" s="388">
        <v>-8851.86</v>
      </c>
      <c r="D851" s="387">
        <v>14200003</v>
      </c>
    </row>
    <row r="852" spans="1:4">
      <c r="A852" s="387">
        <v>14100311</v>
      </c>
      <c r="B852" s="387" t="s">
        <v>885</v>
      </c>
      <c r="C852" s="388">
        <v>2107465.63</v>
      </c>
      <c r="D852" s="387">
        <v>14100311</v>
      </c>
    </row>
    <row r="853" spans="1:4">
      <c r="A853" s="387">
        <v>13500201</v>
      </c>
      <c r="B853" s="387" t="s">
        <v>1498</v>
      </c>
      <c r="C853" s="388">
        <v>429814.86</v>
      </c>
      <c r="D853" s="387">
        <v>13500201</v>
      </c>
    </row>
    <row r="854" spans="1:4">
      <c r="A854" s="387">
        <v>13500192</v>
      </c>
      <c r="B854" s="387" t="s">
        <v>1332</v>
      </c>
      <c r="C854" s="388">
        <v>6000</v>
      </c>
      <c r="D854" s="387">
        <v>13500192</v>
      </c>
    </row>
    <row r="855" spans="1:4">
      <c r="A855" s="387">
        <v>13500183</v>
      </c>
      <c r="B855" s="387" t="s">
        <v>1210</v>
      </c>
      <c r="C855" s="388">
        <v>100000</v>
      </c>
      <c r="D855" s="387">
        <v>13500183</v>
      </c>
    </row>
    <row r="856" spans="1:4">
      <c r="A856" s="387">
        <v>13500071</v>
      </c>
      <c r="B856" s="387" t="s">
        <v>651</v>
      </c>
      <c r="C856" s="388">
        <v>1073505</v>
      </c>
      <c r="D856" s="387">
        <v>13500071</v>
      </c>
    </row>
    <row r="857" spans="1:4">
      <c r="A857" s="387">
        <v>13500061</v>
      </c>
      <c r="B857" s="387" t="s">
        <v>650</v>
      </c>
      <c r="C857" s="388">
        <v>1938403</v>
      </c>
      <c r="D857" s="387">
        <v>13500061</v>
      </c>
    </row>
    <row r="858" spans="1:4">
      <c r="A858" s="387">
        <v>13500051</v>
      </c>
      <c r="B858" s="387" t="s">
        <v>148</v>
      </c>
      <c r="C858" s="388">
        <v>73353</v>
      </c>
      <c r="D858" s="387">
        <v>13500051</v>
      </c>
    </row>
    <row r="859" spans="1:4">
      <c r="A859" s="387">
        <v>13500041</v>
      </c>
      <c r="B859" s="387" t="s">
        <v>471</v>
      </c>
      <c r="C859" s="388">
        <v>148719</v>
      </c>
      <c r="D859" s="387">
        <v>13500041</v>
      </c>
    </row>
    <row r="860" spans="1:4">
      <c r="A860" s="387">
        <v>13500003</v>
      </c>
      <c r="B860" s="387" t="s">
        <v>691</v>
      </c>
      <c r="C860" s="388">
        <v>39169.35</v>
      </c>
      <c r="D860" s="387">
        <v>13500003</v>
      </c>
    </row>
    <row r="861" spans="1:4">
      <c r="A861" s="387">
        <v>13400311</v>
      </c>
      <c r="B861" s="387" t="s">
        <v>1666</v>
      </c>
      <c r="C861" s="388">
        <v>194700</v>
      </c>
      <c r="D861" s="387">
        <v>13400311</v>
      </c>
    </row>
    <row r="862" spans="1:4">
      <c r="A862" s="387">
        <v>13400281</v>
      </c>
      <c r="B862" s="387" t="s">
        <v>1285</v>
      </c>
      <c r="C862" s="388">
        <v>357830.54</v>
      </c>
      <c r="D862" s="387">
        <v>13400281</v>
      </c>
    </row>
    <row r="863" spans="1:4">
      <c r="A863" s="387">
        <v>13400271</v>
      </c>
      <c r="B863" s="387" t="s">
        <v>1303</v>
      </c>
      <c r="C863" s="388">
        <v>504770.13</v>
      </c>
      <c r="D863" s="387">
        <v>13400271</v>
      </c>
    </row>
    <row r="864" spans="1:4">
      <c r="A864" s="387">
        <v>13400261</v>
      </c>
      <c r="B864" s="387" t="s">
        <v>1934</v>
      </c>
      <c r="C864" s="388">
        <v>29580</v>
      </c>
      <c r="D864" s="387">
        <v>13400261</v>
      </c>
    </row>
    <row r="865" spans="1:4">
      <c r="A865" s="387">
        <v>13400251</v>
      </c>
      <c r="B865" s="387" t="s">
        <v>1838</v>
      </c>
      <c r="C865" s="388">
        <v>9755278.2200000007</v>
      </c>
      <c r="D865" s="387">
        <v>13400251</v>
      </c>
    </row>
    <row r="866" spans="1:4">
      <c r="A866" s="387">
        <v>13400241</v>
      </c>
      <c r="B866" s="387" t="s">
        <v>1839</v>
      </c>
      <c r="C866" s="388">
        <v>449616</v>
      </c>
      <c r="D866" s="387">
        <v>13400241</v>
      </c>
    </row>
    <row r="867" spans="1:4">
      <c r="A867" s="387">
        <v>13400211</v>
      </c>
      <c r="B867" s="387" t="s">
        <v>1248</v>
      </c>
      <c r="C867" s="388">
        <v>52300</v>
      </c>
      <c r="D867" s="387">
        <v>13400211</v>
      </c>
    </row>
    <row r="868" spans="1:4">
      <c r="A868" s="387">
        <v>13400201</v>
      </c>
      <c r="B868" s="387" t="s">
        <v>1093</v>
      </c>
      <c r="C868" s="387">
        <v>40.53</v>
      </c>
      <c r="D868" s="387">
        <v>13400201</v>
      </c>
    </row>
    <row r="869" spans="1:4">
      <c r="A869" s="387">
        <v>13400123</v>
      </c>
      <c r="B869" s="387" t="s">
        <v>1192</v>
      </c>
      <c r="C869" s="388">
        <v>413781.9</v>
      </c>
      <c r="D869" s="387">
        <v>13400123</v>
      </c>
    </row>
    <row r="870" spans="1:4">
      <c r="A870" s="387">
        <v>13400111</v>
      </c>
      <c r="B870" s="387" t="s">
        <v>544</v>
      </c>
      <c r="C870" s="388">
        <v>145714</v>
      </c>
      <c r="D870" s="387">
        <v>13400111</v>
      </c>
    </row>
    <row r="871" spans="1:4">
      <c r="A871" s="387">
        <v>13400073</v>
      </c>
      <c r="B871" s="387" t="s">
        <v>529</v>
      </c>
      <c r="C871" s="388">
        <v>4212031.7300000004</v>
      </c>
      <c r="D871" s="387">
        <v>13400073</v>
      </c>
    </row>
    <row r="872" spans="1:4">
      <c r="A872" s="387">
        <v>13400031</v>
      </c>
      <c r="B872" s="387" t="s">
        <v>655</v>
      </c>
      <c r="C872" s="388">
        <v>-7178084.2000000002</v>
      </c>
      <c r="D872" s="387">
        <v>13400031</v>
      </c>
    </row>
    <row r="873" spans="1:4">
      <c r="A873" s="387">
        <v>13400021</v>
      </c>
      <c r="B873" s="387" t="s">
        <v>654</v>
      </c>
      <c r="C873" s="388">
        <v>7178084.2000000002</v>
      </c>
      <c r="D873" s="387">
        <v>13400021</v>
      </c>
    </row>
    <row r="874" spans="1:4">
      <c r="A874" s="387">
        <v>13109003</v>
      </c>
      <c r="B874" s="387" t="s">
        <v>1642</v>
      </c>
      <c r="C874" s="388">
        <v>40758.04</v>
      </c>
      <c r="D874" s="387">
        <v>13109003</v>
      </c>
    </row>
    <row r="875" spans="1:4">
      <c r="A875" s="387">
        <v>13101253</v>
      </c>
      <c r="B875" s="387" t="s">
        <v>1072</v>
      </c>
      <c r="C875" s="388">
        <v>494739.33</v>
      </c>
      <c r="D875" s="387">
        <v>13101253</v>
      </c>
    </row>
    <row r="876" spans="1:4">
      <c r="A876" s="387">
        <v>13101193</v>
      </c>
      <c r="B876" s="387" t="s">
        <v>1247</v>
      </c>
      <c r="C876" s="388">
        <v>14868.79</v>
      </c>
      <c r="D876" s="387">
        <v>13101193</v>
      </c>
    </row>
    <row r="877" spans="1:4">
      <c r="A877" s="387">
        <v>13101183</v>
      </c>
      <c r="B877" s="387" t="s">
        <v>844</v>
      </c>
      <c r="C877" s="388">
        <v>2195459.0499999998</v>
      </c>
      <c r="D877" s="387">
        <v>13101183</v>
      </c>
    </row>
    <row r="878" spans="1:4">
      <c r="A878" s="387">
        <v>13101163</v>
      </c>
      <c r="B878" s="387" t="s">
        <v>200</v>
      </c>
      <c r="C878" s="388">
        <v>50075.16</v>
      </c>
      <c r="D878" s="387">
        <v>13101163</v>
      </c>
    </row>
    <row r="879" spans="1:4">
      <c r="A879" s="387">
        <v>13101133</v>
      </c>
      <c r="B879" s="387" t="s">
        <v>1641</v>
      </c>
      <c r="C879" s="387">
        <v>194.46</v>
      </c>
      <c r="D879" s="387">
        <v>13101133</v>
      </c>
    </row>
    <row r="880" spans="1:4">
      <c r="A880" s="387">
        <v>13101123</v>
      </c>
      <c r="B880" s="387" t="s">
        <v>89</v>
      </c>
      <c r="C880" s="388">
        <v>-1842077.46</v>
      </c>
      <c r="D880" s="387">
        <v>13101123</v>
      </c>
    </row>
    <row r="881" spans="1:4">
      <c r="A881" s="387">
        <v>13101113</v>
      </c>
      <c r="B881" s="387" t="s">
        <v>130</v>
      </c>
      <c r="C881" s="388">
        <v>-9191887.8900000006</v>
      </c>
      <c r="D881" s="387">
        <v>13101113</v>
      </c>
    </row>
    <row r="882" spans="1:4">
      <c r="A882" s="387">
        <v>13101093</v>
      </c>
      <c r="B882" s="387" t="s">
        <v>335</v>
      </c>
      <c r="C882" s="388">
        <v>-1512.86</v>
      </c>
      <c r="D882" s="387">
        <v>13101093</v>
      </c>
    </row>
    <row r="883" spans="1:4">
      <c r="A883" s="387">
        <v>13101033</v>
      </c>
      <c r="B883" s="387" t="s">
        <v>1600</v>
      </c>
      <c r="C883" s="388">
        <v>589045.57999999996</v>
      </c>
      <c r="D883" s="387">
        <v>13101033</v>
      </c>
    </row>
    <row r="884" spans="1:4">
      <c r="A884" s="387">
        <v>13101023</v>
      </c>
      <c r="B884" s="387" t="s">
        <v>908</v>
      </c>
      <c r="C884" s="388">
        <v>11777679.68</v>
      </c>
      <c r="D884" s="387">
        <v>13101023</v>
      </c>
    </row>
    <row r="885" spans="1:4">
      <c r="A885" s="387">
        <v>13101003</v>
      </c>
      <c r="B885" s="387" t="s">
        <v>1598</v>
      </c>
      <c r="C885" s="388">
        <v>8228912.9299999997</v>
      </c>
      <c r="D885" s="387">
        <v>13101003</v>
      </c>
    </row>
    <row r="886" spans="1:4">
      <c r="A886" s="387">
        <v>13100573</v>
      </c>
      <c r="B886" s="387" t="s">
        <v>281</v>
      </c>
      <c r="C886" s="388">
        <v>11245.28</v>
      </c>
      <c r="D886" s="387">
        <v>13100573</v>
      </c>
    </row>
    <row r="887" spans="1:4">
      <c r="A887" s="387">
        <v>13100563</v>
      </c>
      <c r="B887" s="387" t="s">
        <v>1597</v>
      </c>
      <c r="C887" s="388">
        <v>62830.25</v>
      </c>
      <c r="D887" s="387">
        <v>13100563</v>
      </c>
    </row>
    <row r="888" spans="1:4">
      <c r="A888" s="387">
        <v>13100543</v>
      </c>
      <c r="B888" s="387" t="s">
        <v>810</v>
      </c>
      <c r="C888" s="388">
        <v>32423.86</v>
      </c>
      <c r="D888" s="387">
        <v>13100543</v>
      </c>
    </row>
    <row r="889" spans="1:4">
      <c r="A889" s="387">
        <v>12800011</v>
      </c>
      <c r="B889" s="387" t="s">
        <v>1496</v>
      </c>
      <c r="C889" s="388">
        <v>1661596.05</v>
      </c>
      <c r="D889" s="387">
        <v>12800011</v>
      </c>
    </row>
    <row r="890" spans="1:4">
      <c r="A890" s="387">
        <v>12800001</v>
      </c>
      <c r="B890" s="387" t="s">
        <v>1309</v>
      </c>
      <c r="C890" s="388">
        <v>18500000</v>
      </c>
      <c r="D890" s="387">
        <v>12800001</v>
      </c>
    </row>
    <row r="891" spans="1:4">
      <c r="A891" s="387">
        <v>12400743</v>
      </c>
      <c r="B891" s="387" t="s">
        <v>1795</v>
      </c>
      <c r="C891" s="387">
        <v>305.45999999999998</v>
      </c>
      <c r="D891" s="387">
        <v>12400743</v>
      </c>
    </row>
    <row r="892" spans="1:4">
      <c r="A892" s="387">
        <v>12400723</v>
      </c>
      <c r="B892" s="387" t="s">
        <v>1227</v>
      </c>
      <c r="C892" s="388">
        <v>42156</v>
      </c>
      <c r="D892" s="387">
        <v>12400723</v>
      </c>
    </row>
    <row r="893" spans="1:4">
      <c r="A893" s="387">
        <v>12400553</v>
      </c>
      <c r="B893" s="387" t="s">
        <v>927</v>
      </c>
      <c r="C893" s="388">
        <v>1357333.9</v>
      </c>
      <c r="D893" s="387">
        <v>12400553</v>
      </c>
    </row>
    <row r="894" spans="1:4">
      <c r="A894" s="387">
        <v>12400503</v>
      </c>
      <c r="B894" s="387" t="s">
        <v>171</v>
      </c>
      <c r="C894" s="388">
        <v>593249.24</v>
      </c>
      <c r="D894" s="387">
        <v>12400503</v>
      </c>
    </row>
    <row r="895" spans="1:4">
      <c r="A895" s="387">
        <v>12400043</v>
      </c>
      <c r="B895" s="387" t="s">
        <v>594</v>
      </c>
      <c r="C895" s="388">
        <v>47594007.049999997</v>
      </c>
      <c r="D895" s="387">
        <v>12400043</v>
      </c>
    </row>
    <row r="896" spans="1:4">
      <c r="A896" s="387">
        <v>12310000</v>
      </c>
      <c r="B896" s="387" t="s">
        <v>416</v>
      </c>
      <c r="C896" s="388">
        <v>29855290</v>
      </c>
      <c r="D896" s="387">
        <v>12310000</v>
      </c>
    </row>
    <row r="897" spans="1:4">
      <c r="A897" s="387">
        <v>12200503</v>
      </c>
      <c r="B897" s="387" t="s">
        <v>376</v>
      </c>
      <c r="C897" s="388">
        <v>-454602.38</v>
      </c>
      <c r="D897" s="387">
        <v>12200503</v>
      </c>
    </row>
    <row r="898" spans="1:4">
      <c r="A898" s="387">
        <v>12100513</v>
      </c>
      <c r="B898" s="387" t="s">
        <v>375</v>
      </c>
      <c r="C898" s="388">
        <v>4915956.8600000003</v>
      </c>
      <c r="D898" s="387">
        <v>12100513</v>
      </c>
    </row>
    <row r="899" spans="1:4">
      <c r="A899" s="387">
        <v>12100503</v>
      </c>
      <c r="B899" s="387" t="s">
        <v>374</v>
      </c>
      <c r="C899" s="388">
        <v>-102236.94</v>
      </c>
      <c r="D899" s="387">
        <v>12100503</v>
      </c>
    </row>
    <row r="900" spans="1:4">
      <c r="A900" s="387">
        <v>11730002</v>
      </c>
      <c r="B900" s="387" t="s">
        <v>321</v>
      </c>
      <c r="C900" s="388">
        <v>8654564.4700000007</v>
      </c>
      <c r="D900" s="387">
        <v>11730002</v>
      </c>
    </row>
    <row r="901" spans="1:4">
      <c r="A901" s="387">
        <v>11500061</v>
      </c>
      <c r="B901" s="387" t="s">
        <v>1508</v>
      </c>
      <c r="C901" s="388">
        <v>-2718535.22</v>
      </c>
      <c r="D901" s="387">
        <v>11500061</v>
      </c>
    </row>
    <row r="902" spans="1:4">
      <c r="A902" s="387">
        <v>11500051</v>
      </c>
      <c r="B902" s="387" t="s">
        <v>1055</v>
      </c>
      <c r="C902" s="388">
        <v>-14080019.23</v>
      </c>
      <c r="D902" s="387">
        <v>11500051</v>
      </c>
    </row>
    <row r="903" spans="1:4">
      <c r="A903" s="387">
        <v>11500041</v>
      </c>
      <c r="B903" s="387" t="s">
        <v>727</v>
      </c>
      <c r="C903" s="388">
        <v>-29104765.280000001</v>
      </c>
      <c r="D903" s="387">
        <v>11500041</v>
      </c>
    </row>
    <row r="904" spans="1:4">
      <c r="A904" s="387">
        <v>11500031</v>
      </c>
      <c r="B904" s="387" t="s">
        <v>695</v>
      </c>
      <c r="C904" s="388">
        <v>-56504763.659999996</v>
      </c>
      <c r="D904" s="387">
        <v>11500031</v>
      </c>
    </row>
    <row r="905" spans="1:4">
      <c r="A905" s="387">
        <v>11500011</v>
      </c>
      <c r="B905" s="387" t="s">
        <v>320</v>
      </c>
      <c r="C905" s="388">
        <v>-302358.01</v>
      </c>
      <c r="D905" s="387">
        <v>11500011</v>
      </c>
    </row>
    <row r="906" spans="1:4">
      <c r="A906" s="387">
        <v>11500001</v>
      </c>
      <c r="B906" s="387" t="s">
        <v>476</v>
      </c>
      <c r="C906" s="388">
        <v>-854439</v>
      </c>
      <c r="D906" s="387">
        <v>11500001</v>
      </c>
    </row>
    <row r="907" spans="1:4">
      <c r="A907" s="387">
        <v>11400091</v>
      </c>
      <c r="B907" s="387" t="s">
        <v>1506</v>
      </c>
      <c r="C907" s="388">
        <v>31009424.030000001</v>
      </c>
      <c r="D907" s="387">
        <v>11400091</v>
      </c>
    </row>
    <row r="908" spans="1:4">
      <c r="A908" s="387">
        <v>11400071</v>
      </c>
      <c r="B908" s="387" t="s">
        <v>1054</v>
      </c>
      <c r="C908" s="388">
        <v>16950332.899999999</v>
      </c>
      <c r="D908" s="387">
        <v>11400071</v>
      </c>
    </row>
    <row r="909" spans="1:4">
      <c r="A909" s="387">
        <v>11400061</v>
      </c>
      <c r="B909" s="387" t="s">
        <v>736</v>
      </c>
      <c r="C909" s="388">
        <v>156960790.84</v>
      </c>
      <c r="D909" s="387">
        <v>11400061</v>
      </c>
    </row>
    <row r="910" spans="1:4">
      <c r="A910" s="387">
        <v>11400031</v>
      </c>
      <c r="B910" s="387" t="s">
        <v>812</v>
      </c>
      <c r="C910" s="388">
        <v>76622596.840000004</v>
      </c>
      <c r="D910" s="387">
        <v>11400031</v>
      </c>
    </row>
    <row r="911" spans="1:4">
      <c r="A911" s="387">
        <v>11400011</v>
      </c>
      <c r="B911" s="387" t="s">
        <v>1005</v>
      </c>
      <c r="C911" s="388">
        <v>302358.01</v>
      </c>
      <c r="D911" s="387">
        <v>11400011</v>
      </c>
    </row>
    <row r="912" spans="1:4">
      <c r="A912" s="387">
        <v>11400001</v>
      </c>
      <c r="B912" s="387" t="s">
        <v>101</v>
      </c>
      <c r="C912" s="388">
        <v>946172.25</v>
      </c>
      <c r="D912" s="387">
        <v>11400001</v>
      </c>
    </row>
    <row r="913" spans="1:4">
      <c r="A913" s="387">
        <v>11100503</v>
      </c>
      <c r="B913" s="387" t="s">
        <v>373</v>
      </c>
      <c r="C913" s="388">
        <v>-83717030.239999995</v>
      </c>
      <c r="D913" s="387">
        <v>11100503</v>
      </c>
    </row>
    <row r="914" spans="1:4">
      <c r="A914" s="387">
        <v>11100502</v>
      </c>
      <c r="B914" s="387" t="s">
        <v>372</v>
      </c>
      <c r="C914" s="388">
        <v>-7205662.7199999997</v>
      </c>
      <c r="D914" s="387">
        <v>11100502</v>
      </c>
    </row>
    <row r="915" spans="1:4">
      <c r="A915" s="387">
        <v>11100501</v>
      </c>
      <c r="B915" s="387" t="s">
        <v>371</v>
      </c>
      <c r="C915" s="388">
        <v>-27800838.539999999</v>
      </c>
      <c r="D915" s="387">
        <v>11100501</v>
      </c>
    </row>
    <row r="916" spans="1:4">
      <c r="A916" s="387">
        <v>10800552</v>
      </c>
      <c r="B916" s="387" t="s">
        <v>548</v>
      </c>
      <c r="C916" s="388">
        <v>3041106.78</v>
      </c>
      <c r="D916" s="387">
        <v>10800552</v>
      </c>
    </row>
    <row r="917" spans="1:4">
      <c r="A917" s="387">
        <v>10800543</v>
      </c>
      <c r="B917" s="387" t="s">
        <v>30</v>
      </c>
      <c r="C917" s="388">
        <v>280940.33</v>
      </c>
      <c r="D917" s="387">
        <v>10800543</v>
      </c>
    </row>
    <row r="918" spans="1:4">
      <c r="A918" s="387">
        <v>10800541</v>
      </c>
      <c r="B918" s="387" t="s">
        <v>29</v>
      </c>
      <c r="C918" s="388">
        <v>4246405.37</v>
      </c>
      <c r="D918" s="387">
        <v>10800541</v>
      </c>
    </row>
    <row r="919" spans="1:4">
      <c r="A919" s="387">
        <v>10800503</v>
      </c>
      <c r="B919" s="387" t="s">
        <v>547</v>
      </c>
      <c r="C919" s="388">
        <v>-86515457.849999994</v>
      </c>
      <c r="D919" s="387">
        <v>10800503</v>
      </c>
    </row>
    <row r="920" spans="1:4">
      <c r="A920" s="387">
        <v>10800502</v>
      </c>
      <c r="B920" s="387" t="s">
        <v>276</v>
      </c>
      <c r="C920" s="388">
        <v>-1216402984.6300001</v>
      </c>
      <c r="D920" s="387">
        <v>10800502</v>
      </c>
    </row>
    <row r="921" spans="1:4">
      <c r="A921" s="387">
        <v>10800501</v>
      </c>
      <c r="B921" s="387" t="s">
        <v>275</v>
      </c>
      <c r="C921" s="388">
        <v>-3294580410.2600002</v>
      </c>
      <c r="D921" s="387">
        <v>10800501</v>
      </c>
    </row>
    <row r="922" spans="1:4">
      <c r="A922" s="387">
        <v>10800072</v>
      </c>
      <c r="B922" s="387" t="s">
        <v>453</v>
      </c>
      <c r="C922" s="388">
        <v>245607853</v>
      </c>
      <c r="D922" s="387">
        <v>10800072</v>
      </c>
    </row>
    <row r="923" spans="1:4">
      <c r="A923" s="387">
        <v>10800071</v>
      </c>
      <c r="B923" s="387" t="s">
        <v>453</v>
      </c>
      <c r="C923" s="388">
        <v>71901766</v>
      </c>
      <c r="D923" s="387">
        <v>10800071</v>
      </c>
    </row>
    <row r="924" spans="1:4">
      <c r="A924" s="387">
        <v>10800062</v>
      </c>
      <c r="B924" s="387" t="s">
        <v>452</v>
      </c>
      <c r="C924" s="388">
        <v>-245607853</v>
      </c>
      <c r="D924" s="387">
        <v>10800062</v>
      </c>
    </row>
    <row r="925" spans="1:4">
      <c r="A925" s="387">
        <v>10800061</v>
      </c>
      <c r="B925" s="387" t="s">
        <v>452</v>
      </c>
      <c r="C925" s="388">
        <v>-71901766</v>
      </c>
      <c r="D925" s="387">
        <v>10800061</v>
      </c>
    </row>
    <row r="926" spans="1:4">
      <c r="A926" s="387">
        <v>10700603</v>
      </c>
      <c r="B926" s="387" t="s">
        <v>1969</v>
      </c>
      <c r="C926" s="388">
        <v>-759834.7</v>
      </c>
      <c r="D926" s="387">
        <v>10700603</v>
      </c>
    </row>
    <row r="927" spans="1:4">
      <c r="A927" s="387">
        <v>10700602</v>
      </c>
      <c r="B927" s="387" t="s">
        <v>1737</v>
      </c>
      <c r="C927" s="388">
        <v>305830.65999999997</v>
      </c>
      <c r="D927" s="387">
        <v>10700602</v>
      </c>
    </row>
    <row r="928" spans="1:4">
      <c r="A928" s="387">
        <v>10700601</v>
      </c>
      <c r="B928" s="387" t="s">
        <v>1736</v>
      </c>
      <c r="C928" s="388">
        <v>-16332600.07</v>
      </c>
      <c r="D928" s="387">
        <v>10700601</v>
      </c>
    </row>
    <row r="929" spans="1:4">
      <c r="A929" s="387">
        <v>10700503</v>
      </c>
      <c r="B929" s="387" t="s">
        <v>988</v>
      </c>
      <c r="C929" s="388">
        <v>27329368.600000001</v>
      </c>
      <c r="D929" s="387">
        <v>10700503</v>
      </c>
    </row>
    <row r="930" spans="1:4">
      <c r="A930" s="387">
        <v>10700502</v>
      </c>
      <c r="B930" s="387" t="s">
        <v>445</v>
      </c>
      <c r="C930" s="388">
        <v>57049700.579999998</v>
      </c>
      <c r="D930" s="387">
        <v>10700502</v>
      </c>
    </row>
    <row r="931" spans="1:4">
      <c r="A931" s="387">
        <v>10700501</v>
      </c>
      <c r="B931" s="387" t="s">
        <v>195</v>
      </c>
      <c r="C931" s="388">
        <v>186242603.11000001</v>
      </c>
      <c r="D931" s="387">
        <v>10700501</v>
      </c>
    </row>
    <row r="932" spans="1:4">
      <c r="A932" s="387">
        <v>10700023</v>
      </c>
      <c r="B932" s="387" t="s">
        <v>1198</v>
      </c>
      <c r="C932" s="388">
        <v>-393750</v>
      </c>
      <c r="D932" s="387">
        <v>10700023</v>
      </c>
    </row>
    <row r="933" spans="1:4">
      <c r="A933" s="387">
        <v>10700013</v>
      </c>
      <c r="B933" s="387" t="s">
        <v>920</v>
      </c>
      <c r="C933" s="388">
        <v>1805373.72</v>
      </c>
      <c r="D933" s="387">
        <v>10700013</v>
      </c>
    </row>
    <row r="934" spans="1:4">
      <c r="A934" s="387">
        <v>10600603</v>
      </c>
      <c r="B934" s="387" t="s">
        <v>1996</v>
      </c>
      <c r="C934" s="388">
        <v>759834.7</v>
      </c>
      <c r="D934" s="387">
        <v>10600603</v>
      </c>
    </row>
    <row r="935" spans="1:4">
      <c r="A935" s="387">
        <v>10600602</v>
      </c>
      <c r="B935" s="387" t="s">
        <v>1995</v>
      </c>
      <c r="C935" s="388">
        <v>36054.49</v>
      </c>
      <c r="D935" s="387">
        <v>10600602</v>
      </c>
    </row>
    <row r="936" spans="1:4">
      <c r="A936" s="387">
        <v>10600601</v>
      </c>
      <c r="B936" s="387" t="s">
        <v>1994</v>
      </c>
      <c r="C936" s="388">
        <v>16613693.6</v>
      </c>
      <c r="D936" s="387">
        <v>10600601</v>
      </c>
    </row>
    <row r="937" spans="1:4">
      <c r="A937" s="387">
        <v>10600503</v>
      </c>
      <c r="B937" s="387" t="s">
        <v>1199</v>
      </c>
      <c r="C937" s="388">
        <v>104101.05</v>
      </c>
      <c r="D937" s="387">
        <v>10600503</v>
      </c>
    </row>
    <row r="938" spans="1:4">
      <c r="A938" s="387">
        <v>10600502</v>
      </c>
      <c r="B938" s="387" t="s">
        <v>444</v>
      </c>
      <c r="C938" s="388">
        <v>39631905.899999999</v>
      </c>
      <c r="D938" s="387">
        <v>10600502</v>
      </c>
    </row>
    <row r="939" spans="1:4">
      <c r="A939" s="387">
        <v>10600501</v>
      </c>
      <c r="B939" s="387" t="s">
        <v>443</v>
      </c>
      <c r="C939" s="388">
        <v>16583369.109999999</v>
      </c>
      <c r="D939" s="387">
        <v>10600501</v>
      </c>
    </row>
    <row r="940" spans="1:4">
      <c r="A940" s="387">
        <v>10500502</v>
      </c>
      <c r="B940" s="387" t="s">
        <v>442</v>
      </c>
      <c r="C940" s="388">
        <v>6136372.3200000003</v>
      </c>
      <c r="D940" s="387">
        <v>10500502</v>
      </c>
    </row>
    <row r="941" spans="1:4">
      <c r="A941" s="387">
        <v>10500501</v>
      </c>
      <c r="B941" s="387" t="s">
        <v>441</v>
      </c>
      <c r="C941" s="388">
        <v>49538156.670000002</v>
      </c>
      <c r="D941" s="387">
        <v>10500501</v>
      </c>
    </row>
    <row r="942" spans="1:4">
      <c r="A942" s="387">
        <v>10110013</v>
      </c>
      <c r="B942" s="387" t="s">
        <v>1256</v>
      </c>
      <c r="C942" s="388">
        <v>7578087.1200000001</v>
      </c>
      <c r="D942" s="387">
        <v>10110013</v>
      </c>
    </row>
    <row r="943" spans="1:4">
      <c r="A943" s="387">
        <v>10100503</v>
      </c>
      <c r="B943" s="387" t="s">
        <v>440</v>
      </c>
      <c r="C943" s="388">
        <v>460087588.43000001</v>
      </c>
      <c r="D943" s="387">
        <v>10100503</v>
      </c>
    </row>
    <row r="944" spans="1:4">
      <c r="A944" s="387">
        <v>10100502</v>
      </c>
      <c r="B944" s="387" t="s">
        <v>439</v>
      </c>
      <c r="C944" s="388">
        <v>3204793161.79</v>
      </c>
      <c r="D944" s="387">
        <v>10100502</v>
      </c>
    </row>
    <row r="945" spans="1:4">
      <c r="A945" s="387">
        <v>10100501</v>
      </c>
      <c r="B945" s="387" t="s">
        <v>438</v>
      </c>
      <c r="C945" s="388">
        <v>8938403529.8500004</v>
      </c>
      <c r="D945" s="387">
        <v>10100501</v>
      </c>
    </row>
  </sheetData>
  <sortState ref="A1:D945">
    <sortCondition descending="1" ref="D1:D94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4"/>
  <sheetViews>
    <sheetView workbookViewId="0">
      <selection activeCell="E7" sqref="E7:F8"/>
    </sheetView>
  </sheetViews>
  <sheetFormatPr defaultColWidth="9.109375" defaultRowHeight="14.4"/>
  <cols>
    <col min="1" max="1" width="9.109375" style="479"/>
    <col min="2" max="2" width="23.88671875" style="479" customWidth="1"/>
    <col min="3" max="3" width="17.33203125" style="479" bestFit="1" customWidth="1"/>
    <col min="4" max="5" width="9.109375" style="479"/>
    <col min="6" max="6" width="35.5546875" style="479" bestFit="1" customWidth="1"/>
    <col min="7" max="7" width="12.33203125" style="479" bestFit="1" customWidth="1"/>
    <col min="8" max="8" width="12.33203125" style="479" customWidth="1"/>
    <col min="9" max="9" width="45.33203125" style="479" customWidth="1"/>
    <col min="10" max="16384" width="9.109375" style="479"/>
  </cols>
  <sheetData>
    <row r="1" spans="1:15">
      <c r="A1" s="479" t="s">
        <v>73</v>
      </c>
    </row>
    <row r="2" spans="1:15">
      <c r="A2" s="479">
        <v>10100501</v>
      </c>
      <c r="B2" s="479" t="s">
        <v>438</v>
      </c>
      <c r="C2" s="480">
        <v>9209599155.6299992</v>
      </c>
      <c r="E2" s="78">
        <v>16502473</v>
      </c>
      <c r="F2" s="78" t="s">
        <v>2301</v>
      </c>
      <c r="G2" s="481">
        <v>94608</v>
      </c>
      <c r="H2" s="482" t="s">
        <v>2245</v>
      </c>
      <c r="I2" s="482" t="s">
        <v>2307</v>
      </c>
      <c r="O2" s="479" t="s">
        <v>2306</v>
      </c>
    </row>
    <row r="3" spans="1:15">
      <c r="A3" s="479">
        <v>10100502</v>
      </c>
      <c r="B3" s="479" t="s">
        <v>439</v>
      </c>
      <c r="C3" s="480">
        <v>3392167996.3299999</v>
      </c>
      <c r="E3" s="78">
        <v>25700043</v>
      </c>
      <c r="F3" s="78" t="s">
        <v>2305</v>
      </c>
      <c r="G3" s="481">
        <v>5021.6000000000004</v>
      </c>
      <c r="H3" s="482" t="s">
        <v>2308</v>
      </c>
      <c r="I3" s="482" t="s">
        <v>2309</v>
      </c>
    </row>
    <row r="4" spans="1:15" ht="66" customHeight="1">
      <c r="A4" s="479">
        <v>10100503</v>
      </c>
      <c r="B4" s="479" t="s">
        <v>440</v>
      </c>
      <c r="C4" s="480">
        <v>493461415.01999998</v>
      </c>
      <c r="E4" s="78">
        <v>18605061</v>
      </c>
      <c r="F4" s="78" t="s">
        <v>2303</v>
      </c>
      <c r="G4" s="481">
        <v>1748299.98</v>
      </c>
      <c r="H4" s="482" t="s">
        <v>2245</v>
      </c>
      <c r="I4" s="483" t="s">
        <v>2310</v>
      </c>
    </row>
    <row r="5" spans="1:15">
      <c r="A5" s="479">
        <v>10100601</v>
      </c>
      <c r="B5" s="479" t="s">
        <v>1785</v>
      </c>
      <c r="C5" s="480">
        <v>91489.57</v>
      </c>
    </row>
    <row r="6" spans="1:15">
      <c r="A6" s="479">
        <v>10100602</v>
      </c>
      <c r="B6" s="479" t="s">
        <v>1771</v>
      </c>
      <c r="C6" s="480">
        <v>35437.18</v>
      </c>
    </row>
    <row r="7" spans="1:15">
      <c r="A7" s="479">
        <v>10500501</v>
      </c>
      <c r="B7" s="479" t="s">
        <v>441</v>
      </c>
      <c r="C7" s="480">
        <v>49003253.520000003</v>
      </c>
    </row>
    <row r="8" spans="1:15">
      <c r="A8" s="479">
        <v>10500502</v>
      </c>
      <c r="B8" s="479" t="s">
        <v>442</v>
      </c>
      <c r="C8" s="480">
        <v>1436126.87</v>
      </c>
    </row>
    <row r="9" spans="1:15">
      <c r="A9" s="479">
        <v>10600501</v>
      </c>
      <c r="B9" s="479" t="s">
        <v>443</v>
      </c>
      <c r="C9" s="480">
        <v>40568411.469999999</v>
      </c>
    </row>
    <row r="10" spans="1:15">
      <c r="A10" s="479">
        <v>10600502</v>
      </c>
      <c r="B10" s="479" t="s">
        <v>444</v>
      </c>
      <c r="C10" s="480">
        <v>28815814.18</v>
      </c>
    </row>
    <row r="11" spans="1:15">
      <c r="A11" s="479">
        <v>10600503</v>
      </c>
      <c r="B11" s="479" t="s">
        <v>1199</v>
      </c>
      <c r="C11" s="480">
        <v>660664.11</v>
      </c>
      <c r="E11" s="480"/>
    </row>
    <row r="12" spans="1:15">
      <c r="A12" s="479">
        <v>10600603</v>
      </c>
      <c r="B12" s="479" t="s">
        <v>1996</v>
      </c>
      <c r="C12" s="480">
        <v>12433.14</v>
      </c>
      <c r="E12" s="480"/>
      <c r="F12" s="480"/>
      <c r="G12" s="480"/>
    </row>
    <row r="13" spans="1:15">
      <c r="A13" s="479">
        <v>10700013</v>
      </c>
      <c r="B13" s="479" t="s">
        <v>920</v>
      </c>
      <c r="C13" s="480">
        <v>1511750.77</v>
      </c>
      <c r="E13" s="480"/>
      <c r="F13" s="480"/>
      <c r="G13" s="480"/>
    </row>
    <row r="14" spans="1:15">
      <c r="A14" s="479">
        <v>10700023</v>
      </c>
      <c r="B14" s="479" t="s">
        <v>1198</v>
      </c>
      <c r="C14" s="480">
        <v>-393750</v>
      </c>
      <c r="E14" s="480"/>
      <c r="F14" s="480"/>
      <c r="G14" s="480"/>
    </row>
    <row r="15" spans="1:15">
      <c r="A15" s="479">
        <v>10700501</v>
      </c>
      <c r="B15" s="479" t="s">
        <v>195</v>
      </c>
      <c r="C15" s="480">
        <v>275535578.75999999</v>
      </c>
      <c r="E15" s="480"/>
      <c r="F15" s="480"/>
      <c r="G15" s="480"/>
    </row>
    <row r="16" spans="1:15">
      <c r="A16" s="479">
        <v>10700502</v>
      </c>
      <c r="B16" s="479" t="s">
        <v>445</v>
      </c>
      <c r="C16" s="480">
        <v>101975176.91</v>
      </c>
      <c r="E16" s="480"/>
      <c r="F16" s="480"/>
      <c r="G16" s="480"/>
    </row>
    <row r="17" spans="1:7">
      <c r="A17" s="479">
        <v>10700503</v>
      </c>
      <c r="B17" s="479" t="s">
        <v>988</v>
      </c>
      <c r="C17" s="480">
        <v>81614034.379999995</v>
      </c>
      <c r="E17" s="480"/>
      <c r="F17" s="480"/>
      <c r="G17" s="480"/>
    </row>
    <row r="18" spans="1:7">
      <c r="A18" s="479">
        <v>10700601</v>
      </c>
      <c r="B18" s="479" t="s">
        <v>1736</v>
      </c>
      <c r="C18" s="480">
        <v>224000</v>
      </c>
      <c r="E18" s="480"/>
      <c r="F18" s="480"/>
      <c r="G18" s="480"/>
    </row>
    <row r="19" spans="1:7">
      <c r="A19" s="479">
        <v>10700602</v>
      </c>
      <c r="B19" s="479" t="s">
        <v>1737</v>
      </c>
      <c r="C19" s="480">
        <v>329840</v>
      </c>
      <c r="E19" s="480"/>
      <c r="F19" s="480"/>
      <c r="G19" s="480"/>
    </row>
    <row r="20" spans="1:7">
      <c r="A20" s="479">
        <v>10800061</v>
      </c>
      <c r="B20" s="479" t="s">
        <v>452</v>
      </c>
      <c r="C20" s="480">
        <v>-79639833.390000001</v>
      </c>
      <c r="E20" s="480"/>
      <c r="F20" s="480"/>
      <c r="G20" s="480"/>
    </row>
    <row r="21" spans="1:7">
      <c r="A21" s="479">
        <v>10800062</v>
      </c>
      <c r="B21" s="479" t="s">
        <v>452</v>
      </c>
      <c r="C21" s="480">
        <v>-278945665.38</v>
      </c>
      <c r="E21" s="480"/>
      <c r="F21" s="480"/>
      <c r="G21" s="480"/>
    </row>
    <row r="22" spans="1:7">
      <c r="A22" s="479">
        <v>10800071</v>
      </c>
      <c r="B22" s="479" t="s">
        <v>453</v>
      </c>
      <c r="C22" s="480">
        <v>79639833.390000001</v>
      </c>
      <c r="E22" s="480"/>
    </row>
    <row r="23" spans="1:7">
      <c r="A23" s="479">
        <v>10800072</v>
      </c>
      <c r="B23" s="479" t="s">
        <v>453</v>
      </c>
      <c r="C23" s="480">
        <v>278945665.38</v>
      </c>
    </row>
    <row r="24" spans="1:7">
      <c r="A24" s="479">
        <v>10800501</v>
      </c>
      <c r="B24" s="479" t="s">
        <v>275</v>
      </c>
      <c r="C24" s="480">
        <v>-3522420379.1100001</v>
      </c>
    </row>
    <row r="25" spans="1:7">
      <c r="A25" s="479">
        <v>10800502</v>
      </c>
      <c r="B25" s="479" t="s">
        <v>276</v>
      </c>
      <c r="C25" s="480">
        <v>-1318552013.1199999</v>
      </c>
      <c r="E25" s="480"/>
    </row>
    <row r="26" spans="1:7">
      <c r="A26" s="479">
        <v>10800503</v>
      </c>
      <c r="B26" s="479" t="s">
        <v>547</v>
      </c>
      <c r="C26" s="480">
        <v>-112218420.17</v>
      </c>
      <c r="E26" s="480"/>
    </row>
    <row r="27" spans="1:7">
      <c r="A27" s="479">
        <v>10800541</v>
      </c>
      <c r="B27" s="479" t="s">
        <v>29</v>
      </c>
      <c r="C27" s="480">
        <v>10276539.359999999</v>
      </c>
      <c r="E27" s="480"/>
    </row>
    <row r="28" spans="1:7">
      <c r="A28" s="479">
        <v>10800543</v>
      </c>
      <c r="B28" s="479" t="s">
        <v>30</v>
      </c>
      <c r="C28" s="480">
        <v>71457.19</v>
      </c>
      <c r="E28" s="480"/>
    </row>
    <row r="29" spans="1:7">
      <c r="A29" s="479">
        <v>10800552</v>
      </c>
      <c r="B29" s="479" t="s">
        <v>548</v>
      </c>
      <c r="C29" s="480">
        <v>4990369.99</v>
      </c>
      <c r="E29" s="480"/>
    </row>
    <row r="30" spans="1:7">
      <c r="A30" s="479">
        <v>11100501</v>
      </c>
      <c r="B30" s="479" t="s">
        <v>371</v>
      </c>
      <c r="C30" s="480">
        <v>-32680115.59</v>
      </c>
      <c r="E30" s="480"/>
    </row>
    <row r="31" spans="1:7">
      <c r="A31" s="479">
        <v>11100502</v>
      </c>
      <c r="B31" s="479" t="s">
        <v>372</v>
      </c>
      <c r="C31" s="480">
        <v>-6034100.96</v>
      </c>
      <c r="E31" s="480"/>
    </row>
    <row r="32" spans="1:7">
      <c r="A32" s="479">
        <v>11100503</v>
      </c>
      <c r="B32" s="479" t="s">
        <v>373</v>
      </c>
      <c r="C32" s="480">
        <v>-95605660.989999995</v>
      </c>
      <c r="E32" s="480"/>
    </row>
    <row r="33" spans="1:5">
      <c r="A33" s="479">
        <v>11400001</v>
      </c>
      <c r="B33" s="479" t="s">
        <v>101</v>
      </c>
      <c r="C33" s="480">
        <v>946172.25</v>
      </c>
      <c r="E33" s="480"/>
    </row>
    <row r="34" spans="1:5">
      <c r="A34" s="479">
        <v>11400011</v>
      </c>
      <c r="B34" s="479" t="s">
        <v>1005</v>
      </c>
      <c r="C34" s="480">
        <v>302358.01</v>
      </c>
      <c r="E34" s="480"/>
    </row>
    <row r="35" spans="1:5">
      <c r="A35" s="479">
        <v>11400031</v>
      </c>
      <c r="B35" s="479" t="s">
        <v>812</v>
      </c>
      <c r="C35" s="480">
        <v>76622596.840000004</v>
      </c>
      <c r="E35" s="480"/>
    </row>
    <row r="36" spans="1:5">
      <c r="A36" s="479">
        <v>11400061</v>
      </c>
      <c r="B36" s="479" t="s">
        <v>736</v>
      </c>
      <c r="C36" s="480">
        <v>156960790.84</v>
      </c>
      <c r="E36" s="480"/>
    </row>
    <row r="37" spans="1:5">
      <c r="A37" s="479">
        <v>11400071</v>
      </c>
      <c r="B37" s="479" t="s">
        <v>1054</v>
      </c>
      <c r="C37" s="480">
        <v>16950332.899999999</v>
      </c>
      <c r="E37" s="480"/>
    </row>
    <row r="38" spans="1:5">
      <c r="A38" s="479">
        <v>11400091</v>
      </c>
      <c r="B38" s="479" t="s">
        <v>1506</v>
      </c>
      <c r="C38" s="480">
        <v>31009424.030000001</v>
      </c>
    </row>
    <row r="39" spans="1:5">
      <c r="A39" s="479">
        <v>11500001</v>
      </c>
      <c r="B39" s="479" t="s">
        <v>476</v>
      </c>
      <c r="C39" s="480">
        <v>-886689</v>
      </c>
    </row>
    <row r="40" spans="1:5">
      <c r="A40" s="479">
        <v>11500011</v>
      </c>
      <c r="B40" s="479" t="s">
        <v>320</v>
      </c>
      <c r="C40" s="480">
        <v>-302358.01</v>
      </c>
      <c r="E40" s="480"/>
    </row>
    <row r="41" spans="1:5">
      <c r="A41" s="479">
        <v>11500031</v>
      </c>
      <c r="B41" s="479" t="s">
        <v>695</v>
      </c>
      <c r="C41" s="480">
        <v>-59820888.659999996</v>
      </c>
      <c r="E41" s="480"/>
    </row>
    <row r="42" spans="1:5">
      <c r="A42" s="479">
        <v>11500041</v>
      </c>
      <c r="B42" s="479" t="s">
        <v>727</v>
      </c>
      <c r="C42" s="480">
        <v>-34875389.479999997</v>
      </c>
      <c r="E42" s="480"/>
    </row>
    <row r="43" spans="1:5">
      <c r="A43" s="479">
        <v>11500051</v>
      </c>
      <c r="B43" s="479" t="s">
        <v>1055</v>
      </c>
      <c r="C43" s="480">
        <v>-16929907.399999999</v>
      </c>
      <c r="E43" s="480"/>
    </row>
    <row r="44" spans="1:5">
      <c r="A44" s="479">
        <v>11500061</v>
      </c>
      <c r="B44" s="479" t="s">
        <v>1508</v>
      </c>
      <c r="C44" s="480">
        <v>-4149777.47</v>
      </c>
      <c r="E44" s="480"/>
    </row>
    <row r="45" spans="1:5">
      <c r="A45" s="479">
        <v>11730002</v>
      </c>
      <c r="B45" s="479" t="s">
        <v>321</v>
      </c>
      <c r="C45" s="480">
        <v>8654564.4700000007</v>
      </c>
      <c r="E45" s="480"/>
    </row>
    <row r="46" spans="1:5">
      <c r="A46" s="479">
        <v>12100503</v>
      </c>
      <c r="B46" s="479" t="s">
        <v>374</v>
      </c>
      <c r="C46" s="480">
        <v>91930.78</v>
      </c>
      <c r="E46" s="480"/>
    </row>
    <row r="47" spans="1:5">
      <c r="A47" s="479">
        <v>12100513</v>
      </c>
      <c r="B47" s="479" t="s">
        <v>375</v>
      </c>
      <c r="C47" s="480">
        <v>3194142.97</v>
      </c>
      <c r="E47" s="480"/>
    </row>
    <row r="48" spans="1:5">
      <c r="A48" s="479">
        <v>12200503</v>
      </c>
      <c r="B48" s="479" t="s">
        <v>376</v>
      </c>
      <c r="C48" s="480">
        <v>79713.38</v>
      </c>
      <c r="E48" s="480"/>
    </row>
    <row r="49" spans="1:5">
      <c r="A49" s="479">
        <v>12310000</v>
      </c>
      <c r="B49" s="479" t="s">
        <v>416</v>
      </c>
      <c r="C49" s="480">
        <v>29732908</v>
      </c>
      <c r="E49" s="480"/>
    </row>
    <row r="50" spans="1:5">
      <c r="A50" s="479">
        <v>12400043</v>
      </c>
      <c r="B50" s="479" t="s">
        <v>594</v>
      </c>
      <c r="C50" s="480">
        <v>50160610.609999999</v>
      </c>
    </row>
    <row r="51" spans="1:5">
      <c r="A51" s="479">
        <v>12400503</v>
      </c>
      <c r="B51" s="479" t="s">
        <v>171</v>
      </c>
      <c r="C51" s="480">
        <v>425582.7</v>
      </c>
    </row>
    <row r="52" spans="1:5">
      <c r="A52" s="479">
        <v>12400542</v>
      </c>
      <c r="B52" s="479" t="s">
        <v>2121</v>
      </c>
      <c r="C52" s="480">
        <v>-7222800</v>
      </c>
      <c r="E52" s="480"/>
    </row>
    <row r="53" spans="1:5">
      <c r="A53" s="479">
        <v>12400552</v>
      </c>
      <c r="B53" s="479" t="s">
        <v>2122</v>
      </c>
      <c r="C53" s="480">
        <v>7222800</v>
      </c>
      <c r="E53" s="480"/>
    </row>
    <row r="54" spans="1:5">
      <c r="A54" s="479">
        <v>12400553</v>
      </c>
      <c r="B54" s="479" t="s">
        <v>927</v>
      </c>
      <c r="C54" s="480">
        <v>1287515.76</v>
      </c>
      <c r="E54" s="480"/>
    </row>
    <row r="55" spans="1:5">
      <c r="A55" s="479">
        <v>12800001</v>
      </c>
      <c r="B55" s="479" t="s">
        <v>1309</v>
      </c>
      <c r="C55" s="480">
        <v>18500000</v>
      </c>
      <c r="E55" s="480"/>
    </row>
    <row r="56" spans="1:5">
      <c r="A56" s="479">
        <v>12800011</v>
      </c>
      <c r="B56" s="479" t="s">
        <v>1496</v>
      </c>
      <c r="C56" s="480">
        <v>1662496.9</v>
      </c>
      <c r="E56" s="480"/>
    </row>
    <row r="57" spans="1:5">
      <c r="A57" s="479">
        <v>13100543</v>
      </c>
      <c r="B57" s="479" t="s">
        <v>810</v>
      </c>
      <c r="C57" s="480">
        <v>39421.93</v>
      </c>
      <c r="E57" s="480"/>
    </row>
    <row r="58" spans="1:5">
      <c r="A58" s="479">
        <v>13100563</v>
      </c>
      <c r="B58" s="479" t="s">
        <v>1597</v>
      </c>
      <c r="C58" s="480">
        <v>92487.48</v>
      </c>
      <c r="E58" s="480"/>
    </row>
    <row r="59" spans="1:5">
      <c r="A59" s="479">
        <v>13100573</v>
      </c>
      <c r="B59" s="479" t="s">
        <v>281</v>
      </c>
      <c r="C59" s="480">
        <v>13855.45</v>
      </c>
      <c r="E59" s="480"/>
    </row>
    <row r="60" spans="1:5">
      <c r="A60" s="479">
        <v>13101003</v>
      </c>
      <c r="B60" s="479" t="s">
        <v>1598</v>
      </c>
      <c r="C60" s="480">
        <v>4639056.5999999996</v>
      </c>
      <c r="E60" s="480"/>
    </row>
    <row r="61" spans="1:5">
      <c r="A61" s="479">
        <v>13101013</v>
      </c>
      <c r="B61" s="479" t="s">
        <v>1599</v>
      </c>
      <c r="C61" s="479">
        <v>-937.51</v>
      </c>
      <c r="E61" s="480"/>
    </row>
    <row r="62" spans="1:5">
      <c r="A62" s="479">
        <v>13101023</v>
      </c>
      <c r="B62" s="479" t="s">
        <v>908</v>
      </c>
      <c r="C62" s="480">
        <v>12000034.859999999</v>
      </c>
      <c r="E62" s="480"/>
    </row>
    <row r="63" spans="1:5">
      <c r="A63" s="479">
        <v>13101033</v>
      </c>
      <c r="B63" s="479" t="s">
        <v>1600</v>
      </c>
      <c r="C63" s="480">
        <v>409978.15</v>
      </c>
      <c r="E63" s="480"/>
    </row>
    <row r="64" spans="1:5">
      <c r="A64" s="479">
        <v>13101113</v>
      </c>
      <c r="B64" s="479" t="s">
        <v>130</v>
      </c>
      <c r="C64" s="480">
        <v>-2731721.3</v>
      </c>
      <c r="E64" s="480"/>
    </row>
    <row r="65" spans="1:5">
      <c r="A65" s="479">
        <v>13101123</v>
      </c>
      <c r="B65" s="479" t="s">
        <v>89</v>
      </c>
      <c r="C65" s="480">
        <v>-2028486.11</v>
      </c>
      <c r="E65" s="480"/>
    </row>
    <row r="66" spans="1:5">
      <c r="A66" s="479">
        <v>13101163</v>
      </c>
      <c r="B66" s="479" t="s">
        <v>200</v>
      </c>
      <c r="C66" s="480">
        <v>101814.62</v>
      </c>
      <c r="E66" s="480"/>
    </row>
    <row r="67" spans="1:5">
      <c r="A67" s="479">
        <v>13101183</v>
      </c>
      <c r="B67" s="479" t="s">
        <v>844</v>
      </c>
      <c r="C67" s="480">
        <v>1246675.17</v>
      </c>
      <c r="E67" s="480"/>
    </row>
    <row r="68" spans="1:5">
      <c r="A68" s="479">
        <v>13101193</v>
      </c>
      <c r="B68" s="479" t="s">
        <v>1247</v>
      </c>
      <c r="C68" s="480">
        <v>8551.4</v>
      </c>
      <c r="E68" s="480"/>
    </row>
    <row r="69" spans="1:5">
      <c r="A69" s="479">
        <v>13101253</v>
      </c>
      <c r="B69" s="479" t="s">
        <v>1072</v>
      </c>
      <c r="C69" s="480">
        <v>476051.81</v>
      </c>
      <c r="E69" s="480"/>
    </row>
    <row r="70" spans="1:5">
      <c r="A70" s="479">
        <v>13109003</v>
      </c>
      <c r="B70" s="479" t="s">
        <v>1642</v>
      </c>
      <c r="C70" s="480">
        <v>32116.51</v>
      </c>
      <c r="E70" s="480"/>
    </row>
    <row r="71" spans="1:5">
      <c r="A71" s="479">
        <v>13109013</v>
      </c>
      <c r="B71" s="479" t="s">
        <v>1643</v>
      </c>
      <c r="C71" s="480">
        <v>3866</v>
      </c>
      <c r="E71" s="480"/>
    </row>
    <row r="72" spans="1:5">
      <c r="A72" s="479">
        <v>13400021</v>
      </c>
      <c r="B72" s="479" t="s">
        <v>654</v>
      </c>
      <c r="C72" s="480">
        <v>9861609.4000000004</v>
      </c>
      <c r="E72" s="480"/>
    </row>
    <row r="73" spans="1:5">
      <c r="A73" s="479">
        <v>13400031</v>
      </c>
      <c r="B73" s="479" t="s">
        <v>655</v>
      </c>
      <c r="C73" s="480">
        <v>-9861609.4000000004</v>
      </c>
      <c r="E73" s="480"/>
    </row>
    <row r="74" spans="1:5">
      <c r="A74" s="479">
        <v>13400073</v>
      </c>
      <c r="B74" s="479" t="s">
        <v>529</v>
      </c>
      <c r="C74" s="480">
        <v>1231823.46</v>
      </c>
      <c r="E74" s="480"/>
    </row>
    <row r="75" spans="1:5">
      <c r="A75" s="479">
        <v>13400111</v>
      </c>
      <c r="B75" s="479" t="s">
        <v>544</v>
      </c>
      <c r="C75" s="480">
        <v>25000</v>
      </c>
    </row>
    <row r="76" spans="1:5">
      <c r="A76" s="479">
        <v>13400123</v>
      </c>
      <c r="B76" s="479" t="s">
        <v>1192</v>
      </c>
      <c r="C76" s="480">
        <v>414315.66</v>
      </c>
      <c r="E76" s="480"/>
    </row>
    <row r="77" spans="1:5">
      <c r="A77" s="479">
        <v>13400211</v>
      </c>
      <c r="B77" s="479" t="s">
        <v>1248</v>
      </c>
      <c r="C77" s="480">
        <v>52300</v>
      </c>
    </row>
    <row r="78" spans="1:5">
      <c r="A78" s="479">
        <v>13400241</v>
      </c>
      <c r="B78" s="479" t="s">
        <v>1839</v>
      </c>
      <c r="C78" s="480">
        <v>449616</v>
      </c>
    </row>
    <row r="79" spans="1:5">
      <c r="A79" s="479">
        <v>13400261</v>
      </c>
      <c r="B79" s="479" t="s">
        <v>1934</v>
      </c>
      <c r="C79" s="480">
        <v>610290</v>
      </c>
    </row>
    <row r="80" spans="1:5">
      <c r="A80" s="479">
        <v>13400271</v>
      </c>
      <c r="B80" s="479" t="s">
        <v>1303</v>
      </c>
      <c r="C80" s="480">
        <v>121770</v>
      </c>
      <c r="E80" s="480"/>
    </row>
    <row r="81" spans="1:5">
      <c r="A81" s="479">
        <v>13400281</v>
      </c>
      <c r="B81" s="479" t="s">
        <v>1285</v>
      </c>
      <c r="C81" s="480">
        <v>50253</v>
      </c>
      <c r="E81" s="480"/>
    </row>
    <row r="82" spans="1:5">
      <c r="A82" s="479">
        <v>13400311</v>
      </c>
      <c r="B82" s="479" t="s">
        <v>1666</v>
      </c>
      <c r="C82" s="480">
        <v>194700</v>
      </c>
      <c r="E82" s="480"/>
    </row>
    <row r="83" spans="1:5">
      <c r="A83" s="479">
        <v>13400321</v>
      </c>
      <c r="B83" s="479" t="s">
        <v>2057</v>
      </c>
      <c r="C83" s="480">
        <v>64370</v>
      </c>
      <c r="E83" s="480"/>
    </row>
    <row r="84" spans="1:5">
      <c r="A84" s="479">
        <v>13400332</v>
      </c>
      <c r="B84" s="479" t="s">
        <v>2007</v>
      </c>
      <c r="C84" s="480">
        <v>1195232.73</v>
      </c>
    </row>
    <row r="85" spans="1:5">
      <c r="A85" s="479">
        <v>13500003</v>
      </c>
      <c r="B85" s="479" t="s">
        <v>691</v>
      </c>
      <c r="C85" s="480">
        <v>7534.56</v>
      </c>
    </row>
    <row r="86" spans="1:5">
      <c r="A86" s="479">
        <v>13500041</v>
      </c>
      <c r="B86" s="479" t="s">
        <v>471</v>
      </c>
      <c r="C86" s="480">
        <v>103953.85</v>
      </c>
      <c r="E86" s="480"/>
    </row>
    <row r="87" spans="1:5">
      <c r="A87" s="479">
        <v>13500051</v>
      </c>
      <c r="B87" s="479" t="s">
        <v>148</v>
      </c>
      <c r="C87" s="480">
        <v>73353</v>
      </c>
      <c r="E87" s="480"/>
    </row>
    <row r="88" spans="1:5">
      <c r="A88" s="479">
        <v>13500061</v>
      </c>
      <c r="B88" s="479" t="s">
        <v>650</v>
      </c>
      <c r="C88" s="480">
        <v>1786010</v>
      </c>
      <c r="E88" s="480"/>
    </row>
    <row r="89" spans="1:5">
      <c r="A89" s="479">
        <v>13500071</v>
      </c>
      <c r="B89" s="479" t="s">
        <v>651</v>
      </c>
      <c r="C89" s="480">
        <v>1818485</v>
      </c>
      <c r="E89" s="480"/>
    </row>
    <row r="90" spans="1:5">
      <c r="A90" s="479">
        <v>13500183</v>
      </c>
      <c r="B90" s="479" t="s">
        <v>1210</v>
      </c>
      <c r="C90" s="480">
        <v>100000</v>
      </c>
      <c r="E90" s="480"/>
    </row>
    <row r="91" spans="1:5">
      <c r="A91" s="479">
        <v>13500201</v>
      </c>
      <c r="B91" s="479" t="s">
        <v>1498</v>
      </c>
      <c r="C91" s="480">
        <v>1748405.94</v>
      </c>
      <c r="E91" s="480"/>
    </row>
    <row r="92" spans="1:5">
      <c r="A92" s="479">
        <v>14100311</v>
      </c>
      <c r="B92" s="479" t="s">
        <v>51</v>
      </c>
      <c r="C92" s="480">
        <v>3259692.33</v>
      </c>
      <c r="E92" s="480"/>
    </row>
    <row r="93" spans="1:5">
      <c r="A93" s="479">
        <v>14200201</v>
      </c>
      <c r="B93" s="479" t="s">
        <v>1607</v>
      </c>
      <c r="C93" s="480">
        <v>127497746.73</v>
      </c>
      <c r="E93" s="480"/>
    </row>
    <row r="94" spans="1:5">
      <c r="A94" s="479">
        <v>14200202</v>
      </c>
      <c r="B94" s="479" t="s">
        <v>1608</v>
      </c>
      <c r="C94" s="480">
        <v>39321951.539999999</v>
      </c>
      <c r="E94" s="480"/>
    </row>
    <row r="95" spans="1:5">
      <c r="A95" s="479">
        <v>14200203</v>
      </c>
      <c r="B95" s="479" t="s">
        <v>1609</v>
      </c>
      <c r="C95" s="480">
        <v>-2268987.19</v>
      </c>
      <c r="E95" s="480"/>
    </row>
    <row r="96" spans="1:5">
      <c r="A96" s="479">
        <v>14200213</v>
      </c>
      <c r="B96" s="479" t="s">
        <v>1626</v>
      </c>
      <c r="C96" s="480">
        <v>-14930.4</v>
      </c>
      <c r="E96" s="480"/>
    </row>
    <row r="97" spans="1:5">
      <c r="A97" s="479">
        <v>14200223</v>
      </c>
      <c r="B97" s="479" t="s">
        <v>1627</v>
      </c>
      <c r="C97" s="480">
        <v>22222.79</v>
      </c>
      <c r="E97" s="480"/>
    </row>
    <row r="98" spans="1:5">
      <c r="A98" s="479">
        <v>14200253</v>
      </c>
      <c r="B98" s="479" t="s">
        <v>1610</v>
      </c>
      <c r="C98" s="480">
        <v>-51031.07</v>
      </c>
      <c r="E98" s="480"/>
    </row>
    <row r="99" spans="1:5">
      <c r="A99" s="479">
        <v>14300062</v>
      </c>
      <c r="B99" s="479" t="s">
        <v>1391</v>
      </c>
      <c r="C99" s="480">
        <v>9412008.4199999999</v>
      </c>
      <c r="E99" s="480"/>
    </row>
    <row r="100" spans="1:5">
      <c r="A100" s="479">
        <v>14300072</v>
      </c>
      <c r="B100" s="479" t="s">
        <v>947</v>
      </c>
      <c r="C100" s="480">
        <v>156560.04999999999</v>
      </c>
    </row>
    <row r="101" spans="1:5">
      <c r="A101" s="479">
        <v>14300081</v>
      </c>
      <c r="B101" s="479" t="s">
        <v>226</v>
      </c>
      <c r="C101" s="480">
        <v>198537.38</v>
      </c>
      <c r="E101" s="480"/>
    </row>
    <row r="102" spans="1:5">
      <c r="A102" s="479">
        <v>14300082</v>
      </c>
      <c r="B102" s="479" t="s">
        <v>1951</v>
      </c>
      <c r="C102" s="480">
        <v>156559.64000000001</v>
      </c>
    </row>
    <row r="103" spans="1:5">
      <c r="A103" s="479">
        <v>14300141</v>
      </c>
      <c r="B103" s="479" t="s">
        <v>893</v>
      </c>
      <c r="C103" s="480">
        <v>14642115.699999999</v>
      </c>
    </row>
    <row r="104" spans="1:5">
      <c r="A104" s="479">
        <v>14300151</v>
      </c>
      <c r="B104" s="479" t="s">
        <v>894</v>
      </c>
      <c r="C104" s="480">
        <v>827752.33</v>
      </c>
    </row>
    <row r="105" spans="1:5">
      <c r="A105" s="479">
        <v>14300171</v>
      </c>
      <c r="B105" s="479" t="s">
        <v>355</v>
      </c>
      <c r="C105" s="480">
        <v>9378630.8599999994</v>
      </c>
      <c r="E105" s="480"/>
    </row>
    <row r="106" spans="1:5">
      <c r="A106" s="479">
        <v>14300241</v>
      </c>
      <c r="B106" s="479" t="s">
        <v>1703</v>
      </c>
      <c r="C106" s="480">
        <v>135769.45000000001</v>
      </c>
      <c r="E106" s="480"/>
    </row>
    <row r="107" spans="1:5">
      <c r="A107" s="479">
        <v>14300261</v>
      </c>
      <c r="B107" s="479" t="s">
        <v>210</v>
      </c>
      <c r="C107" s="480">
        <v>4262550.42</v>
      </c>
      <c r="E107" s="480"/>
    </row>
    <row r="108" spans="1:5">
      <c r="A108" s="479">
        <v>14300323</v>
      </c>
      <c r="B108" s="479" t="s">
        <v>2091</v>
      </c>
      <c r="C108" s="480">
        <v>1009.34</v>
      </c>
      <c r="E108" s="480"/>
    </row>
    <row r="109" spans="1:5">
      <c r="A109" s="479">
        <v>14300333</v>
      </c>
      <c r="B109" s="479" t="s">
        <v>461</v>
      </c>
      <c r="C109" s="480">
        <v>44002.76</v>
      </c>
    </row>
    <row r="110" spans="1:5">
      <c r="A110" s="479">
        <v>14300341</v>
      </c>
      <c r="B110" s="479" t="s">
        <v>1647</v>
      </c>
      <c r="C110" s="479">
        <v>141.01</v>
      </c>
      <c r="E110" s="480"/>
    </row>
    <row r="111" spans="1:5">
      <c r="A111" s="479">
        <v>14300703</v>
      </c>
      <c r="B111" s="479" t="s">
        <v>1611</v>
      </c>
      <c r="C111" s="480">
        <v>8813233.3699999992</v>
      </c>
      <c r="E111" s="480"/>
    </row>
    <row r="112" spans="1:5">
      <c r="A112" s="479">
        <v>14300713</v>
      </c>
      <c r="B112" s="479" t="s">
        <v>1612</v>
      </c>
      <c r="C112" s="480">
        <v>31515.47</v>
      </c>
      <c r="E112" s="480"/>
    </row>
    <row r="113" spans="1:5">
      <c r="A113" s="479">
        <v>14300723</v>
      </c>
      <c r="B113" s="479" t="s">
        <v>2299</v>
      </c>
      <c r="C113" s="480">
        <v>109106.42</v>
      </c>
      <c r="E113" s="480"/>
    </row>
    <row r="114" spans="1:5">
      <c r="A114" s="479">
        <v>14300733</v>
      </c>
      <c r="B114" s="479" t="s">
        <v>1613</v>
      </c>
      <c r="C114" s="480">
        <v>13120349.98</v>
      </c>
      <c r="E114" s="480"/>
    </row>
    <row r="115" spans="1:5">
      <c r="A115" s="479">
        <v>14300743</v>
      </c>
      <c r="B115" s="479" t="s">
        <v>1614</v>
      </c>
      <c r="C115" s="480">
        <v>600215.04000000004</v>
      </c>
      <c r="E115" s="480"/>
    </row>
    <row r="116" spans="1:5">
      <c r="A116" s="479">
        <v>14300763</v>
      </c>
      <c r="B116" s="479" t="s">
        <v>1582</v>
      </c>
      <c r="C116" s="480">
        <v>1797398.88</v>
      </c>
      <c r="E116" s="480"/>
    </row>
    <row r="117" spans="1:5">
      <c r="A117" s="479">
        <v>14300921</v>
      </c>
      <c r="B117" s="479" t="s">
        <v>446</v>
      </c>
      <c r="C117" s="480">
        <v>690893.36</v>
      </c>
      <c r="E117" s="480"/>
    </row>
    <row r="118" spans="1:5">
      <c r="A118" s="479">
        <v>14301022</v>
      </c>
      <c r="B118" s="479" t="s">
        <v>162</v>
      </c>
      <c r="C118" s="480">
        <v>2323151.7400000002</v>
      </c>
      <c r="E118" s="480"/>
    </row>
    <row r="119" spans="1:5">
      <c r="A119" s="479">
        <v>14301033</v>
      </c>
      <c r="B119" s="479" t="s">
        <v>1734</v>
      </c>
      <c r="C119" s="480">
        <v>205485.27</v>
      </c>
      <c r="E119" s="480"/>
    </row>
    <row r="120" spans="1:5">
      <c r="A120" s="479">
        <v>14301041</v>
      </c>
      <c r="B120" s="479" t="s">
        <v>1792</v>
      </c>
      <c r="C120" s="479">
        <v>385</v>
      </c>
      <c r="E120" s="480"/>
    </row>
    <row r="121" spans="1:5">
      <c r="A121" s="479">
        <v>14301043</v>
      </c>
      <c r="B121" s="479" t="s">
        <v>2092</v>
      </c>
      <c r="C121" s="480">
        <v>2564669.2400000002</v>
      </c>
      <c r="E121" s="480"/>
    </row>
    <row r="122" spans="1:5">
      <c r="A122" s="479">
        <v>14400311</v>
      </c>
      <c r="B122" s="479" t="s">
        <v>1615</v>
      </c>
      <c r="C122" s="480">
        <v>-5464339.6600000001</v>
      </c>
      <c r="E122" s="480"/>
    </row>
    <row r="123" spans="1:5">
      <c r="A123" s="479">
        <v>14400312</v>
      </c>
      <c r="B123" s="479" t="s">
        <v>1616</v>
      </c>
      <c r="C123" s="480">
        <v>-1506329.89</v>
      </c>
      <c r="E123" s="480"/>
    </row>
    <row r="124" spans="1:5">
      <c r="A124" s="479">
        <v>14400313</v>
      </c>
      <c r="B124" s="479" t="s">
        <v>1644</v>
      </c>
      <c r="C124" s="480">
        <v>-350626.33</v>
      </c>
      <c r="E124" s="480"/>
    </row>
    <row r="125" spans="1:5">
      <c r="A125" s="479">
        <v>14400343</v>
      </c>
      <c r="B125" s="479" t="s">
        <v>744</v>
      </c>
      <c r="C125" s="480">
        <v>-1724214.74</v>
      </c>
      <c r="E125" s="480"/>
    </row>
    <row r="126" spans="1:5">
      <c r="A126" s="479">
        <v>14400353</v>
      </c>
      <c r="B126" s="479" t="s">
        <v>1617</v>
      </c>
      <c r="C126" s="480">
        <v>-598227.66</v>
      </c>
      <c r="E126" s="480"/>
    </row>
    <row r="127" spans="1:5">
      <c r="A127" s="479">
        <v>14600000</v>
      </c>
      <c r="B127" s="479" t="s">
        <v>95</v>
      </c>
      <c r="C127" s="480">
        <v>441003.02</v>
      </c>
      <c r="E127" s="480"/>
    </row>
    <row r="128" spans="1:5">
      <c r="A128" s="479">
        <v>15100021</v>
      </c>
      <c r="B128" s="479" t="s">
        <v>112</v>
      </c>
      <c r="C128" s="480">
        <v>4904812.13</v>
      </c>
      <c r="E128" s="480"/>
    </row>
    <row r="129" spans="1:5">
      <c r="A129" s="479">
        <v>15100031</v>
      </c>
      <c r="B129" s="479" t="s">
        <v>9</v>
      </c>
      <c r="C129" s="480">
        <v>3996811.2</v>
      </c>
      <c r="E129" s="480"/>
    </row>
    <row r="130" spans="1:5">
      <c r="A130" s="479">
        <v>15100041</v>
      </c>
      <c r="B130" s="479" t="s">
        <v>605</v>
      </c>
      <c r="C130" s="480">
        <v>157106.93</v>
      </c>
      <c r="E130" s="480"/>
    </row>
    <row r="131" spans="1:5">
      <c r="A131" s="479">
        <v>15100061</v>
      </c>
      <c r="B131" s="479" t="s">
        <v>462</v>
      </c>
      <c r="C131" s="480">
        <v>22029.03</v>
      </c>
      <c r="E131" s="480"/>
    </row>
    <row r="132" spans="1:5">
      <c r="A132" s="479">
        <v>15100081</v>
      </c>
      <c r="B132" s="479" t="s">
        <v>606</v>
      </c>
      <c r="C132" s="480">
        <v>1524021.41</v>
      </c>
      <c r="E132" s="480"/>
    </row>
    <row r="133" spans="1:5">
      <c r="A133" s="479">
        <v>15100091</v>
      </c>
      <c r="B133" s="479" t="s">
        <v>1189</v>
      </c>
      <c r="C133" s="480">
        <v>1779873.66</v>
      </c>
      <c r="E133" s="480"/>
    </row>
    <row r="134" spans="1:5">
      <c r="A134" s="479">
        <v>15100101</v>
      </c>
      <c r="B134" s="479" t="s">
        <v>90</v>
      </c>
      <c r="C134" s="480">
        <v>4320236.93</v>
      </c>
      <c r="E134" s="480"/>
    </row>
    <row r="135" spans="1:5">
      <c r="A135" s="479">
        <v>15100122</v>
      </c>
      <c r="B135" s="479" t="s">
        <v>217</v>
      </c>
      <c r="C135" s="480">
        <v>296599.96000000002</v>
      </c>
      <c r="E135" s="480"/>
    </row>
    <row r="136" spans="1:5">
      <c r="A136" s="479">
        <v>15100181</v>
      </c>
      <c r="B136" s="479" t="s">
        <v>753</v>
      </c>
      <c r="C136" s="480">
        <v>54702.11</v>
      </c>
      <c r="E136" s="480"/>
    </row>
    <row r="137" spans="1:5">
      <c r="A137" s="479">
        <v>15100211</v>
      </c>
      <c r="B137" s="479" t="s">
        <v>63</v>
      </c>
      <c r="C137" s="480">
        <v>-10873.81</v>
      </c>
      <c r="E137" s="480"/>
    </row>
    <row r="138" spans="1:5">
      <c r="A138" s="479">
        <v>15100221</v>
      </c>
      <c r="B138" s="479" t="s">
        <v>737</v>
      </c>
      <c r="C138" s="480">
        <v>275234.95</v>
      </c>
    </row>
    <row r="139" spans="1:5">
      <c r="A139" s="479">
        <v>15100271</v>
      </c>
      <c r="B139" s="479" t="s">
        <v>1535</v>
      </c>
      <c r="C139" s="480">
        <v>2795461.96</v>
      </c>
    </row>
    <row r="140" spans="1:5">
      <c r="A140" s="479">
        <v>15100291</v>
      </c>
      <c r="B140" s="479" t="s">
        <v>2148</v>
      </c>
      <c r="C140" s="480">
        <v>392523.81</v>
      </c>
      <c r="E140" s="480"/>
    </row>
    <row r="141" spans="1:5">
      <c r="A141" s="479">
        <v>15111001</v>
      </c>
      <c r="B141" s="479" t="s">
        <v>696</v>
      </c>
      <c r="C141" s="480">
        <v>242642.92</v>
      </c>
      <c r="E141" s="480"/>
    </row>
    <row r="142" spans="1:5">
      <c r="A142" s="479">
        <v>15400023</v>
      </c>
      <c r="B142" s="479" t="s">
        <v>897</v>
      </c>
      <c r="C142" s="480">
        <v>11285148.9</v>
      </c>
      <c r="E142" s="480"/>
    </row>
    <row r="143" spans="1:5">
      <c r="A143" s="479">
        <v>15400031</v>
      </c>
      <c r="B143" s="479" t="s">
        <v>600</v>
      </c>
      <c r="C143" s="480">
        <v>5890975.54</v>
      </c>
      <c r="E143" s="480"/>
    </row>
    <row r="144" spans="1:5">
      <c r="A144" s="479">
        <v>15400033</v>
      </c>
      <c r="B144" s="479" t="s">
        <v>632</v>
      </c>
      <c r="C144" s="480">
        <v>-11285345.67</v>
      </c>
      <c r="E144" s="480"/>
    </row>
    <row r="145" spans="1:5">
      <c r="A145" s="479">
        <v>15400041</v>
      </c>
      <c r="B145" s="479" t="s">
        <v>470</v>
      </c>
      <c r="C145" s="480">
        <v>4418254.03</v>
      </c>
      <c r="E145" s="480"/>
    </row>
    <row r="146" spans="1:5">
      <c r="A146" s="479">
        <v>15400061</v>
      </c>
      <c r="B146" s="479" t="s">
        <v>636</v>
      </c>
      <c r="C146" s="480">
        <v>16868308.75</v>
      </c>
      <c r="E146" s="480"/>
    </row>
    <row r="147" spans="1:5">
      <c r="A147" s="479">
        <v>15400101</v>
      </c>
      <c r="B147" s="479" t="s">
        <v>287</v>
      </c>
      <c r="C147" s="480">
        <v>26935767.82</v>
      </c>
    </row>
    <row r="148" spans="1:5">
      <c r="A148" s="479">
        <v>15400102</v>
      </c>
      <c r="B148" s="479" t="s">
        <v>288</v>
      </c>
      <c r="C148" s="480">
        <v>5928864.4800000004</v>
      </c>
      <c r="E148" s="480"/>
    </row>
    <row r="149" spans="1:5">
      <c r="A149" s="479">
        <v>15400103</v>
      </c>
      <c r="B149" s="479" t="s">
        <v>638</v>
      </c>
      <c r="C149" s="480">
        <v>29780862.489999998</v>
      </c>
      <c r="E149" s="480"/>
    </row>
    <row r="150" spans="1:5">
      <c r="A150" s="479">
        <v>15400181</v>
      </c>
      <c r="B150" s="479" t="s">
        <v>1505</v>
      </c>
      <c r="C150" s="480">
        <v>3814574.02</v>
      </c>
      <c r="E150" s="480"/>
    </row>
    <row r="151" spans="1:5">
      <c r="A151" s="479">
        <v>15600003</v>
      </c>
      <c r="B151" s="479" t="s">
        <v>1797</v>
      </c>
      <c r="C151" s="480">
        <v>396856.21</v>
      </c>
      <c r="E151" s="480"/>
    </row>
    <row r="152" spans="1:5">
      <c r="A152" s="479">
        <v>15810001</v>
      </c>
      <c r="B152" s="479" t="s">
        <v>1965</v>
      </c>
      <c r="C152" s="480">
        <v>4082.8</v>
      </c>
      <c r="E152" s="480"/>
    </row>
    <row r="153" spans="1:5">
      <c r="A153" s="479">
        <v>16300023</v>
      </c>
      <c r="B153" s="479" t="s">
        <v>662</v>
      </c>
      <c r="C153" s="480">
        <v>2719552.74</v>
      </c>
      <c r="E153" s="480"/>
    </row>
    <row r="154" spans="1:5">
      <c r="A154" s="479">
        <v>16300063</v>
      </c>
      <c r="B154" s="479" t="s">
        <v>663</v>
      </c>
      <c r="C154" s="480">
        <v>476726.42</v>
      </c>
      <c r="E154" s="480"/>
    </row>
    <row r="155" spans="1:5">
      <c r="A155" s="479">
        <v>16410002</v>
      </c>
      <c r="B155" s="479" t="s">
        <v>679</v>
      </c>
      <c r="C155" s="480">
        <v>11557265.4</v>
      </c>
      <c r="E155" s="480"/>
    </row>
    <row r="156" spans="1:5">
      <c r="A156" s="479">
        <v>16410012</v>
      </c>
      <c r="B156" s="479" t="s">
        <v>396</v>
      </c>
      <c r="C156" s="480">
        <v>2669367.54</v>
      </c>
      <c r="E156" s="480"/>
    </row>
    <row r="157" spans="1:5">
      <c r="A157" s="479">
        <v>16410022</v>
      </c>
      <c r="B157" s="479" t="s">
        <v>138</v>
      </c>
      <c r="C157" s="480">
        <v>16936258.68</v>
      </c>
      <c r="E157" s="480"/>
    </row>
    <row r="158" spans="1:5">
      <c r="A158" s="479">
        <v>16420012</v>
      </c>
      <c r="B158" s="479" t="s">
        <v>38</v>
      </c>
      <c r="C158" s="480">
        <v>39435.56</v>
      </c>
      <c r="E158" s="480"/>
    </row>
    <row r="159" spans="1:5">
      <c r="A159" s="479">
        <v>16500013</v>
      </c>
      <c r="B159" s="479" t="s">
        <v>2150</v>
      </c>
      <c r="C159" s="480">
        <v>1850233.38</v>
      </c>
      <c r="E159" s="480"/>
    </row>
    <row r="160" spans="1:5">
      <c r="A160" s="479">
        <v>16500063</v>
      </c>
      <c r="B160" s="479" t="s">
        <v>2151</v>
      </c>
      <c r="C160" s="480">
        <v>187434.19</v>
      </c>
      <c r="E160" s="480"/>
    </row>
    <row r="161" spans="1:5">
      <c r="A161" s="479">
        <v>16500083</v>
      </c>
      <c r="B161" s="479" t="s">
        <v>2152</v>
      </c>
      <c r="C161" s="480">
        <v>2635386.75</v>
      </c>
      <c r="E161" s="480"/>
    </row>
    <row r="162" spans="1:5">
      <c r="A162" s="479">
        <v>16500143</v>
      </c>
      <c r="B162" s="479" t="s">
        <v>1403</v>
      </c>
      <c r="C162" s="480">
        <v>480918.24</v>
      </c>
      <c r="E162" s="480"/>
    </row>
    <row r="163" spans="1:5">
      <c r="A163" s="479">
        <v>16500153</v>
      </c>
      <c r="B163" s="479" t="s">
        <v>2293</v>
      </c>
      <c r="C163" s="480">
        <v>117439.14</v>
      </c>
      <c r="E163" s="480"/>
    </row>
    <row r="164" spans="1:5">
      <c r="A164" s="479">
        <v>16500183</v>
      </c>
      <c r="B164" s="479" t="s">
        <v>2211</v>
      </c>
      <c r="C164" s="480">
        <v>281315.65999999997</v>
      </c>
      <c r="E164" s="480"/>
    </row>
    <row r="165" spans="1:5">
      <c r="A165" s="479">
        <v>16500283</v>
      </c>
      <c r="B165" s="479" t="s">
        <v>2159</v>
      </c>
      <c r="C165" s="480">
        <v>1692706.08</v>
      </c>
      <c r="E165" s="480"/>
    </row>
    <row r="166" spans="1:5">
      <c r="A166" s="479">
        <v>16500321</v>
      </c>
      <c r="B166" s="479" t="s">
        <v>2154</v>
      </c>
      <c r="C166" s="480">
        <v>526226.48</v>
      </c>
      <c r="E166" s="480"/>
    </row>
    <row r="167" spans="1:5">
      <c r="A167" s="479">
        <v>16500331</v>
      </c>
      <c r="B167" s="479" t="s">
        <v>2233</v>
      </c>
      <c r="C167" s="480">
        <v>668798.48</v>
      </c>
      <c r="E167" s="480"/>
    </row>
    <row r="168" spans="1:5">
      <c r="A168" s="479">
        <v>16500351</v>
      </c>
      <c r="B168" s="479" t="s">
        <v>2246</v>
      </c>
      <c r="C168" s="480">
        <v>78335.67</v>
      </c>
    </row>
    <row r="169" spans="1:5">
      <c r="A169" s="479">
        <v>16500373</v>
      </c>
      <c r="B169" s="479" t="s">
        <v>2161</v>
      </c>
      <c r="C169" s="480">
        <v>4836.1000000000004</v>
      </c>
      <c r="E169" s="480"/>
    </row>
    <row r="170" spans="1:5">
      <c r="A170" s="479">
        <v>16500383</v>
      </c>
      <c r="B170" s="479" t="s">
        <v>2162</v>
      </c>
      <c r="C170" s="480">
        <v>205044.04</v>
      </c>
      <c r="E170" s="480"/>
    </row>
    <row r="171" spans="1:5">
      <c r="A171" s="479">
        <v>16500401</v>
      </c>
      <c r="B171" s="479" t="s">
        <v>2008</v>
      </c>
      <c r="C171" s="480">
        <v>109815.56</v>
      </c>
      <c r="E171" s="480"/>
    </row>
    <row r="172" spans="1:5">
      <c r="A172" s="479">
        <v>16500411</v>
      </c>
      <c r="B172" s="479" t="s">
        <v>2009</v>
      </c>
      <c r="C172" s="480">
        <v>109815.57</v>
      </c>
      <c r="E172" s="480"/>
    </row>
    <row r="173" spans="1:5">
      <c r="A173" s="479">
        <v>16500413</v>
      </c>
      <c r="B173" s="479" t="s">
        <v>2163</v>
      </c>
      <c r="C173" s="480">
        <v>243678.59</v>
      </c>
      <c r="E173" s="480"/>
    </row>
    <row r="174" spans="1:5">
      <c r="A174" s="479">
        <v>16500433</v>
      </c>
      <c r="B174" s="479" t="s">
        <v>2164</v>
      </c>
      <c r="C174" s="480">
        <v>184078.35</v>
      </c>
      <c r="E174" s="480"/>
    </row>
    <row r="175" spans="1:5">
      <c r="A175" s="479">
        <v>16500443</v>
      </c>
      <c r="B175" s="479" t="s">
        <v>2165</v>
      </c>
      <c r="C175" s="480">
        <v>166050.23999999999</v>
      </c>
      <c r="E175" s="480"/>
    </row>
    <row r="176" spans="1:5">
      <c r="A176" s="479">
        <v>16500563</v>
      </c>
      <c r="B176" s="479" t="s">
        <v>2168</v>
      </c>
      <c r="C176" s="480">
        <v>75095.73</v>
      </c>
      <c r="E176" s="480"/>
    </row>
    <row r="177" spans="1:5">
      <c r="A177" s="479">
        <v>16500583</v>
      </c>
      <c r="B177" s="479" t="s">
        <v>545</v>
      </c>
      <c r="C177" s="480">
        <v>148124.87</v>
      </c>
      <c r="E177" s="480"/>
    </row>
    <row r="178" spans="1:5">
      <c r="A178" s="479">
        <v>16500611</v>
      </c>
      <c r="B178" s="479" t="s">
        <v>2171</v>
      </c>
      <c r="C178" s="480">
        <v>357462</v>
      </c>
    </row>
    <row r="179" spans="1:5">
      <c r="A179" s="479">
        <v>16500612</v>
      </c>
      <c r="B179" s="479" t="s">
        <v>2172</v>
      </c>
      <c r="C179" s="480">
        <v>224929.96</v>
      </c>
      <c r="E179" s="480"/>
    </row>
    <row r="180" spans="1:5">
      <c r="A180" s="479">
        <v>16500622</v>
      </c>
      <c r="B180" s="479" t="s">
        <v>2173</v>
      </c>
      <c r="C180" s="480">
        <v>43655.02</v>
      </c>
      <c r="E180" s="480"/>
    </row>
    <row r="181" spans="1:5">
      <c r="A181" s="479">
        <v>16500623</v>
      </c>
      <c r="B181" s="479" t="s">
        <v>260</v>
      </c>
      <c r="C181" s="480">
        <v>59455.57</v>
      </c>
      <c r="E181" s="480"/>
    </row>
    <row r="182" spans="1:5">
      <c r="A182" s="479">
        <v>16500673</v>
      </c>
      <c r="B182" s="479" t="s">
        <v>2174</v>
      </c>
      <c r="C182" s="480">
        <v>113348.34</v>
      </c>
      <c r="E182" s="480"/>
    </row>
    <row r="183" spans="1:5">
      <c r="A183" s="479">
        <v>16500693</v>
      </c>
      <c r="B183" s="479" t="s">
        <v>2177</v>
      </c>
      <c r="C183" s="480">
        <v>123174.27</v>
      </c>
      <c r="E183" s="480"/>
    </row>
    <row r="184" spans="1:5">
      <c r="A184" s="479">
        <v>16500743</v>
      </c>
      <c r="B184" s="479" t="s">
        <v>2181</v>
      </c>
      <c r="C184" s="480">
        <v>163483.96</v>
      </c>
      <c r="E184" s="480"/>
    </row>
    <row r="185" spans="1:5">
      <c r="A185" s="479">
        <v>16500751</v>
      </c>
      <c r="B185" s="479" t="s">
        <v>717</v>
      </c>
      <c r="C185" s="480">
        <v>6480.9</v>
      </c>
      <c r="E185" s="480"/>
    </row>
    <row r="186" spans="1:5">
      <c r="A186" s="479">
        <v>16500753</v>
      </c>
      <c r="B186" s="479" t="s">
        <v>1232</v>
      </c>
      <c r="C186" s="480">
        <v>773317.2</v>
      </c>
    </row>
    <row r="187" spans="1:5">
      <c r="A187" s="479">
        <v>16500763</v>
      </c>
      <c r="B187" s="479" t="s">
        <v>1720</v>
      </c>
      <c r="C187" s="480">
        <v>9520.75</v>
      </c>
    </row>
    <row r="188" spans="1:5">
      <c r="A188" s="479">
        <v>16500783</v>
      </c>
      <c r="B188" s="479" t="s">
        <v>2182</v>
      </c>
      <c r="C188" s="480">
        <v>20314.439999999999</v>
      </c>
      <c r="E188" s="480"/>
    </row>
    <row r="189" spans="1:5">
      <c r="A189" s="479">
        <v>16501003</v>
      </c>
      <c r="B189" s="479" t="s">
        <v>2186</v>
      </c>
      <c r="C189" s="480">
        <v>37870</v>
      </c>
      <c r="E189" s="480"/>
    </row>
    <row r="190" spans="1:5">
      <c r="A190" s="479">
        <v>16501013</v>
      </c>
      <c r="B190" s="479" t="s">
        <v>999</v>
      </c>
      <c r="C190" s="480">
        <v>106695.88</v>
      </c>
      <c r="E190" s="480"/>
    </row>
    <row r="191" spans="1:5">
      <c r="A191" s="479">
        <v>16501051</v>
      </c>
      <c r="B191" s="479" t="s">
        <v>2187</v>
      </c>
      <c r="C191" s="480">
        <v>348707.78</v>
      </c>
      <c r="E191" s="480"/>
    </row>
    <row r="192" spans="1:5">
      <c r="A192" s="479">
        <v>16501083</v>
      </c>
      <c r="B192" s="479" t="s">
        <v>2188</v>
      </c>
      <c r="C192" s="480">
        <v>13351.17</v>
      </c>
    </row>
    <row r="193" spans="1:5">
      <c r="A193" s="479">
        <v>16502001</v>
      </c>
      <c r="B193" s="479" t="s">
        <v>2190</v>
      </c>
      <c r="C193" s="480">
        <v>35144</v>
      </c>
    </row>
    <row r="194" spans="1:5">
      <c r="A194" s="479">
        <v>16502003</v>
      </c>
      <c r="B194" s="479" t="s">
        <v>2191</v>
      </c>
      <c r="C194" s="480">
        <v>41618.17</v>
      </c>
      <c r="E194" s="480"/>
    </row>
    <row r="195" spans="1:5">
      <c r="A195" s="479">
        <v>16502013</v>
      </c>
      <c r="B195" s="479" t="s">
        <v>2212</v>
      </c>
      <c r="C195" s="480">
        <v>40779.51</v>
      </c>
      <c r="E195" s="480"/>
    </row>
    <row r="196" spans="1:5">
      <c r="A196" s="479">
        <v>16502021</v>
      </c>
      <c r="B196" s="479" t="s">
        <v>2194</v>
      </c>
      <c r="C196" s="480">
        <v>54130</v>
      </c>
      <c r="E196" s="480"/>
    </row>
    <row r="197" spans="1:5">
      <c r="A197" s="479">
        <v>16502023</v>
      </c>
      <c r="B197" s="479" t="s">
        <v>2195</v>
      </c>
      <c r="C197" s="480">
        <v>25487.07</v>
      </c>
      <c r="E197" s="480"/>
    </row>
    <row r="198" spans="1:5">
      <c r="A198" s="479">
        <v>16502053</v>
      </c>
      <c r="B198" s="479" t="s">
        <v>2197</v>
      </c>
      <c r="C198" s="480">
        <v>50491.53</v>
      </c>
      <c r="E198" s="480"/>
    </row>
    <row r="199" spans="1:5">
      <c r="A199" s="479">
        <v>16502063</v>
      </c>
      <c r="B199" s="479" t="s">
        <v>2198</v>
      </c>
      <c r="C199" s="480">
        <v>86381.81</v>
      </c>
      <c r="E199" s="480"/>
    </row>
    <row r="200" spans="1:5">
      <c r="A200" s="479">
        <v>16502113</v>
      </c>
      <c r="B200" s="479" t="s">
        <v>1911</v>
      </c>
      <c r="C200" s="480">
        <v>8383.64</v>
      </c>
      <c r="E200" s="480"/>
    </row>
    <row r="201" spans="1:5">
      <c r="A201" s="479">
        <v>16502133</v>
      </c>
      <c r="B201" s="479" t="s">
        <v>2201</v>
      </c>
      <c r="C201" s="480">
        <v>412530.3</v>
      </c>
      <c r="E201" s="480"/>
    </row>
    <row r="202" spans="1:5">
      <c r="A202" s="479">
        <v>16502153</v>
      </c>
      <c r="B202" s="479" t="s">
        <v>2203</v>
      </c>
      <c r="C202" s="480">
        <v>37852.75</v>
      </c>
    </row>
    <row r="203" spans="1:5">
      <c r="A203" s="479">
        <v>16502163</v>
      </c>
      <c r="B203" s="479" t="s">
        <v>2204</v>
      </c>
      <c r="C203" s="480">
        <v>31141.8</v>
      </c>
    </row>
    <row r="204" spans="1:5">
      <c r="A204" s="479">
        <v>16502173</v>
      </c>
      <c r="B204" s="479" t="s">
        <v>2213</v>
      </c>
      <c r="C204" s="480">
        <v>452425.7</v>
      </c>
      <c r="E204" s="480"/>
    </row>
    <row r="205" spans="1:5">
      <c r="A205" s="479">
        <v>16502181</v>
      </c>
      <c r="B205" s="479" t="s">
        <v>1452</v>
      </c>
      <c r="C205" s="480">
        <v>9164.11</v>
      </c>
      <c r="E205" s="480"/>
    </row>
    <row r="206" spans="1:5">
      <c r="A206" s="479">
        <v>16502191</v>
      </c>
      <c r="B206" s="479" t="s">
        <v>1356</v>
      </c>
      <c r="C206" s="480">
        <v>291088.71999999997</v>
      </c>
      <c r="E206" s="480"/>
    </row>
    <row r="207" spans="1:5">
      <c r="A207" s="479">
        <v>16502201</v>
      </c>
      <c r="B207" s="479" t="s">
        <v>2214</v>
      </c>
      <c r="C207" s="480">
        <v>14084</v>
      </c>
      <c r="E207" s="480"/>
    </row>
    <row r="208" spans="1:5">
      <c r="A208" s="479">
        <v>16502213</v>
      </c>
      <c r="B208" s="479" t="s">
        <v>2215</v>
      </c>
      <c r="C208" s="480">
        <v>37143</v>
      </c>
      <c r="E208" s="480"/>
    </row>
    <row r="209" spans="1:5">
      <c r="A209" s="479">
        <v>16502382</v>
      </c>
      <c r="B209" s="479" t="s">
        <v>2166</v>
      </c>
      <c r="C209" s="480">
        <v>2222348.75</v>
      </c>
      <c r="E209" s="480"/>
    </row>
    <row r="210" spans="1:5">
      <c r="A210" s="479">
        <v>16502393</v>
      </c>
      <c r="B210" s="479" t="s">
        <v>2176</v>
      </c>
      <c r="C210" s="480">
        <v>15330</v>
      </c>
      <c r="E210" s="480"/>
    </row>
    <row r="211" spans="1:5">
      <c r="A211" s="479">
        <v>16502403</v>
      </c>
      <c r="B211" s="479" t="s">
        <v>1938</v>
      </c>
      <c r="C211" s="480">
        <v>87600</v>
      </c>
    </row>
    <row r="212" spans="1:5">
      <c r="A212" s="479">
        <v>16502413</v>
      </c>
      <c r="B212" s="479" t="s">
        <v>2196</v>
      </c>
      <c r="C212" s="480">
        <v>60000</v>
      </c>
    </row>
    <row r="213" spans="1:5">
      <c r="A213" s="479">
        <v>16502423</v>
      </c>
      <c r="B213" s="479" t="s">
        <v>2202</v>
      </c>
      <c r="C213" s="480">
        <v>99653.16</v>
      </c>
      <c r="E213" s="480"/>
    </row>
    <row r="214" spans="1:5">
      <c r="A214" s="479">
        <v>16502433</v>
      </c>
      <c r="B214" s="479" t="s">
        <v>2247</v>
      </c>
      <c r="C214" s="480">
        <v>40906.92</v>
      </c>
      <c r="E214" s="480"/>
    </row>
    <row r="215" spans="1:5">
      <c r="A215" s="479">
        <v>16502443</v>
      </c>
      <c r="B215" s="479" t="s">
        <v>2253</v>
      </c>
      <c r="C215" s="480">
        <v>970217.52</v>
      </c>
      <c r="E215" s="480"/>
    </row>
    <row r="216" spans="1:5">
      <c r="A216" s="479">
        <v>16502453</v>
      </c>
      <c r="B216" s="479" t="s">
        <v>2294</v>
      </c>
      <c r="C216" s="480">
        <v>148920</v>
      </c>
      <c r="E216" s="480"/>
    </row>
    <row r="217" spans="1:5">
      <c r="A217" s="479">
        <v>16502463</v>
      </c>
      <c r="B217" s="479" t="s">
        <v>2254</v>
      </c>
      <c r="C217" s="480">
        <v>169907.38</v>
      </c>
      <c r="E217" s="480"/>
    </row>
    <row r="218" spans="1:5">
      <c r="A218" s="479">
        <v>16502473</v>
      </c>
      <c r="B218" s="479" t="s">
        <v>2301</v>
      </c>
      <c r="C218" s="480">
        <v>94608</v>
      </c>
      <c r="E218" s="480"/>
    </row>
    <row r="219" spans="1:5">
      <c r="A219" s="479">
        <v>16504023</v>
      </c>
      <c r="B219" s="479" t="s">
        <v>2295</v>
      </c>
      <c r="C219" s="480">
        <v>397120</v>
      </c>
      <c r="E219" s="480"/>
    </row>
    <row r="220" spans="1:5">
      <c r="A220" s="479">
        <v>16504063</v>
      </c>
      <c r="B220" s="479" t="s">
        <v>2205</v>
      </c>
      <c r="C220" s="480">
        <v>19162.5</v>
      </c>
      <c r="E220" s="480"/>
    </row>
    <row r="221" spans="1:5">
      <c r="A221" s="479">
        <v>16504073</v>
      </c>
      <c r="B221" s="479" t="s">
        <v>2196</v>
      </c>
      <c r="C221" s="480">
        <v>65000</v>
      </c>
      <c r="E221" s="480"/>
    </row>
    <row r="222" spans="1:5">
      <c r="A222" s="479">
        <v>16504083</v>
      </c>
      <c r="B222" s="479" t="s">
        <v>1938</v>
      </c>
      <c r="C222" s="480">
        <v>21900</v>
      </c>
      <c r="E222" s="480"/>
    </row>
    <row r="223" spans="1:5">
      <c r="A223" s="479">
        <v>16504093</v>
      </c>
      <c r="B223" s="479" t="s">
        <v>2217</v>
      </c>
      <c r="C223" s="480">
        <v>282350.59999999998</v>
      </c>
      <c r="E223" s="480"/>
    </row>
    <row r="224" spans="1:5">
      <c r="A224" s="479">
        <v>16504101</v>
      </c>
      <c r="B224" s="479" t="s">
        <v>1452</v>
      </c>
      <c r="C224" s="480">
        <v>104954.4</v>
      </c>
      <c r="E224" s="480"/>
    </row>
    <row r="225" spans="1:5">
      <c r="A225" s="479">
        <v>16504112</v>
      </c>
      <c r="B225" s="479" t="s">
        <v>2218</v>
      </c>
      <c r="C225" s="480">
        <v>870037.5</v>
      </c>
      <c r="E225" s="480"/>
    </row>
    <row r="226" spans="1:5">
      <c r="A226" s="479">
        <v>16504221</v>
      </c>
      <c r="B226" s="479" t="s">
        <v>2214</v>
      </c>
      <c r="C226" s="480">
        <v>208745</v>
      </c>
      <c r="E226" s="480"/>
    </row>
    <row r="227" spans="1:5">
      <c r="A227" s="479">
        <v>16504223</v>
      </c>
      <c r="B227" s="479" t="s">
        <v>2248</v>
      </c>
      <c r="C227" s="480">
        <v>102267.6</v>
      </c>
      <c r="E227" s="480"/>
    </row>
    <row r="228" spans="1:5">
      <c r="A228" s="479">
        <v>16504231</v>
      </c>
      <c r="B228" s="479" t="s">
        <v>2219</v>
      </c>
      <c r="C228" s="480">
        <v>1165008.77</v>
      </c>
      <c r="E228" s="480"/>
    </row>
    <row r="229" spans="1:5">
      <c r="A229" s="479">
        <v>16504233</v>
      </c>
      <c r="B229" s="479" t="s">
        <v>2253</v>
      </c>
      <c r="C229" s="480">
        <v>1455326.27</v>
      </c>
    </row>
    <row r="230" spans="1:5">
      <c r="A230" s="479">
        <v>16504241</v>
      </c>
      <c r="B230" s="479" t="s">
        <v>2220</v>
      </c>
      <c r="C230" s="480">
        <v>2520421.36</v>
      </c>
    </row>
    <row r="231" spans="1:5">
      <c r="A231" s="479">
        <v>16504251</v>
      </c>
      <c r="B231" s="479" t="s">
        <v>2221</v>
      </c>
      <c r="C231" s="480">
        <v>2294076.02</v>
      </c>
      <c r="E231" s="480"/>
    </row>
    <row r="232" spans="1:5">
      <c r="A232" s="479">
        <v>16504261</v>
      </c>
      <c r="B232" s="479" t="s">
        <v>2222</v>
      </c>
      <c r="C232" s="480">
        <v>1113461.23</v>
      </c>
      <c r="E232" s="480"/>
    </row>
    <row r="233" spans="1:5">
      <c r="A233" s="479">
        <v>16504271</v>
      </c>
      <c r="B233" s="479" t="s">
        <v>2223</v>
      </c>
      <c r="C233" s="480">
        <v>1016145</v>
      </c>
      <c r="E233" s="480"/>
    </row>
    <row r="234" spans="1:5">
      <c r="A234" s="479">
        <v>16504273</v>
      </c>
      <c r="B234" s="479" t="s">
        <v>2255</v>
      </c>
      <c r="C234" s="480">
        <v>283178.96000000002</v>
      </c>
      <c r="E234" s="480"/>
    </row>
    <row r="235" spans="1:5">
      <c r="A235" s="479">
        <v>16580001</v>
      </c>
      <c r="B235" s="479" t="s">
        <v>2224</v>
      </c>
      <c r="C235" s="480">
        <v>-8422811.7799999993</v>
      </c>
      <c r="E235" s="480"/>
    </row>
    <row r="236" spans="1:5">
      <c r="A236" s="479">
        <v>16580002</v>
      </c>
      <c r="B236" s="479" t="s">
        <v>2225</v>
      </c>
      <c r="C236" s="480">
        <v>-870037.5</v>
      </c>
      <c r="E236" s="480"/>
    </row>
    <row r="237" spans="1:5">
      <c r="A237" s="479">
        <v>16580003</v>
      </c>
      <c r="B237" s="479" t="s">
        <v>2226</v>
      </c>
      <c r="C237" s="480">
        <v>-2626305.9300000002</v>
      </c>
      <c r="E237" s="480"/>
    </row>
    <row r="238" spans="1:5">
      <c r="A238" s="479">
        <v>16590001</v>
      </c>
      <c r="B238" s="479" t="s">
        <v>2224</v>
      </c>
      <c r="C238" s="480">
        <v>8422811.7799999993</v>
      </c>
      <c r="E238" s="480"/>
    </row>
    <row r="239" spans="1:5">
      <c r="A239" s="479">
        <v>16590002</v>
      </c>
      <c r="B239" s="479" t="s">
        <v>2227</v>
      </c>
      <c r="C239" s="480">
        <v>870037.5</v>
      </c>
      <c r="E239" s="480"/>
    </row>
    <row r="240" spans="1:5">
      <c r="A240" s="479">
        <v>16590003</v>
      </c>
      <c r="B240" s="479" t="s">
        <v>2226</v>
      </c>
      <c r="C240" s="480">
        <v>2626305.9300000002</v>
      </c>
      <c r="E240" s="480"/>
    </row>
    <row r="241" spans="1:5">
      <c r="A241" s="479">
        <v>17300001</v>
      </c>
      <c r="B241" s="479" t="s">
        <v>1393</v>
      </c>
      <c r="C241" s="480">
        <v>102011325.04000001</v>
      </c>
      <c r="E241" s="480"/>
    </row>
    <row r="242" spans="1:5">
      <c r="A242" s="479">
        <v>17300002</v>
      </c>
      <c r="B242" s="479" t="s">
        <v>932</v>
      </c>
      <c r="C242" s="480">
        <v>24229263.170000002</v>
      </c>
      <c r="E242" s="480"/>
    </row>
    <row r="243" spans="1:5">
      <c r="A243" s="479">
        <v>17400001</v>
      </c>
      <c r="B243" s="479" t="s">
        <v>933</v>
      </c>
      <c r="C243" s="480">
        <v>1801927.73</v>
      </c>
      <c r="E243" s="480"/>
    </row>
    <row r="244" spans="1:5">
      <c r="A244" s="479">
        <v>17500001</v>
      </c>
      <c r="B244" s="479" t="s">
        <v>1477</v>
      </c>
      <c r="C244" s="480">
        <v>25480073.510000002</v>
      </c>
      <c r="E244" s="480"/>
    </row>
    <row r="245" spans="1:5">
      <c r="A245" s="479">
        <v>17500002</v>
      </c>
      <c r="B245" s="479" t="s">
        <v>1478</v>
      </c>
      <c r="C245" s="480">
        <v>10775333.99</v>
      </c>
      <c r="E245" s="480"/>
    </row>
    <row r="246" spans="1:5">
      <c r="A246" s="479">
        <v>17500011</v>
      </c>
      <c r="B246" s="479" t="s">
        <v>1479</v>
      </c>
      <c r="C246" s="480">
        <v>6177008.5199999996</v>
      </c>
      <c r="E246" s="480"/>
    </row>
    <row r="247" spans="1:5">
      <c r="A247" s="479">
        <v>17500012</v>
      </c>
      <c r="B247" s="479" t="s">
        <v>1480</v>
      </c>
      <c r="C247" s="480">
        <v>2605314.38</v>
      </c>
      <c r="E247" s="480"/>
    </row>
    <row r="248" spans="1:5">
      <c r="A248" s="479">
        <v>18100003</v>
      </c>
      <c r="B248" s="479" t="s">
        <v>501</v>
      </c>
      <c r="C248" s="480">
        <v>197652.4</v>
      </c>
      <c r="E248" s="480"/>
    </row>
    <row r="249" spans="1:5">
      <c r="A249" s="479">
        <v>18100093</v>
      </c>
      <c r="B249" s="479" t="s">
        <v>105</v>
      </c>
      <c r="C249" s="480">
        <v>42055.82</v>
      </c>
      <c r="E249" s="480"/>
    </row>
    <row r="250" spans="1:5">
      <c r="A250" s="479">
        <v>18100203</v>
      </c>
      <c r="B250" s="479" t="s">
        <v>1031</v>
      </c>
      <c r="C250" s="480">
        <v>1551486.8</v>
      </c>
      <c r="E250" s="480"/>
    </row>
    <row r="251" spans="1:5">
      <c r="A251" s="479">
        <v>18100213</v>
      </c>
      <c r="B251" s="479" t="s">
        <v>2034</v>
      </c>
      <c r="C251" s="480">
        <v>4368687.87</v>
      </c>
      <c r="E251" s="480"/>
    </row>
    <row r="252" spans="1:5">
      <c r="A252" s="479">
        <v>18100223</v>
      </c>
      <c r="B252" s="479" t="s">
        <v>1659</v>
      </c>
      <c r="C252" s="480">
        <v>1213280.32</v>
      </c>
      <c r="E252" s="480"/>
    </row>
    <row r="253" spans="1:5">
      <c r="A253" s="479">
        <v>18100233</v>
      </c>
      <c r="B253" s="479" t="s">
        <v>1660</v>
      </c>
      <c r="C253" s="480">
        <v>205037.33</v>
      </c>
      <c r="E253" s="480"/>
    </row>
    <row r="254" spans="1:5">
      <c r="A254" s="479">
        <v>18100473</v>
      </c>
      <c r="B254" s="479" t="s">
        <v>659</v>
      </c>
      <c r="C254" s="480">
        <v>1155089.8799999999</v>
      </c>
      <c r="E254" s="480"/>
    </row>
    <row r="255" spans="1:5">
      <c r="A255" s="479">
        <v>18100493</v>
      </c>
      <c r="B255" s="479" t="s">
        <v>347</v>
      </c>
      <c r="C255" s="480">
        <v>404032.55</v>
      </c>
    </row>
    <row r="256" spans="1:5">
      <c r="A256" s="479">
        <v>18100663</v>
      </c>
      <c r="B256" s="479" t="s">
        <v>1573</v>
      </c>
      <c r="C256" s="480">
        <v>699306.67</v>
      </c>
    </row>
    <row r="257" spans="1:5">
      <c r="A257" s="479">
        <v>18100673</v>
      </c>
      <c r="B257" s="479" t="s">
        <v>1575</v>
      </c>
      <c r="C257" s="480">
        <v>1261388.57</v>
      </c>
    </row>
    <row r="258" spans="1:5">
      <c r="A258" s="479">
        <v>18100923</v>
      </c>
      <c r="B258" s="479" t="s">
        <v>1319</v>
      </c>
      <c r="C258" s="480">
        <v>2197279.2200000002</v>
      </c>
      <c r="E258" s="480"/>
    </row>
    <row r="259" spans="1:5">
      <c r="A259" s="479">
        <v>18100933</v>
      </c>
      <c r="B259" s="479" t="s">
        <v>1320</v>
      </c>
      <c r="C259" s="480">
        <v>452389.7</v>
      </c>
      <c r="E259" s="480"/>
    </row>
    <row r="260" spans="1:5">
      <c r="A260" s="479">
        <v>18101023</v>
      </c>
      <c r="B260" s="479" t="s">
        <v>567</v>
      </c>
      <c r="C260" s="480">
        <v>1689995.32</v>
      </c>
      <c r="E260" s="480"/>
    </row>
    <row r="261" spans="1:5">
      <c r="A261" s="479">
        <v>18101033</v>
      </c>
      <c r="B261" s="479" t="s">
        <v>656</v>
      </c>
      <c r="C261" s="480">
        <v>1982780.23</v>
      </c>
      <c r="E261" s="480"/>
    </row>
    <row r="262" spans="1:5">
      <c r="A262" s="479">
        <v>18101053</v>
      </c>
      <c r="B262" s="479" t="s">
        <v>1037</v>
      </c>
      <c r="C262" s="480">
        <v>377889.94</v>
      </c>
      <c r="E262" s="480"/>
    </row>
    <row r="263" spans="1:5">
      <c r="A263" s="479">
        <v>18101083</v>
      </c>
      <c r="B263" s="479" t="s">
        <v>507</v>
      </c>
      <c r="C263" s="480">
        <v>424526.27</v>
      </c>
    </row>
    <row r="264" spans="1:5">
      <c r="A264" s="479">
        <v>18101093</v>
      </c>
      <c r="B264" s="479" t="s">
        <v>508</v>
      </c>
      <c r="C264" s="480">
        <v>327069.88</v>
      </c>
    </row>
    <row r="265" spans="1:5">
      <c r="A265" s="479">
        <v>18101113</v>
      </c>
      <c r="B265" s="479" t="s">
        <v>886</v>
      </c>
      <c r="C265" s="480">
        <v>2750394.51</v>
      </c>
      <c r="E265" s="480"/>
    </row>
    <row r="266" spans="1:5">
      <c r="A266" s="479">
        <v>18101123</v>
      </c>
      <c r="B266" s="479" t="s">
        <v>1156</v>
      </c>
      <c r="C266" s="480">
        <v>2670538.0099999998</v>
      </c>
      <c r="E266" s="480"/>
    </row>
    <row r="267" spans="1:5">
      <c r="A267" s="479">
        <v>18101133</v>
      </c>
      <c r="B267" s="479" t="s">
        <v>1157</v>
      </c>
      <c r="C267" s="480">
        <v>2070257.32</v>
      </c>
      <c r="E267" s="480"/>
    </row>
    <row r="268" spans="1:5">
      <c r="A268" s="479">
        <v>18101143</v>
      </c>
      <c r="B268" s="479" t="s">
        <v>1221</v>
      </c>
      <c r="C268" s="480">
        <v>2540560.23</v>
      </c>
      <c r="E268" s="480"/>
    </row>
    <row r="269" spans="1:5">
      <c r="A269" s="479">
        <v>18210231</v>
      </c>
      <c r="B269" s="479" t="s">
        <v>960</v>
      </c>
      <c r="C269" s="480">
        <v>18571825</v>
      </c>
      <c r="E269" s="480"/>
    </row>
    <row r="270" spans="1:5">
      <c r="A270" s="479">
        <v>18210261</v>
      </c>
      <c r="B270" s="479" t="s">
        <v>1196</v>
      </c>
      <c r="C270" s="480">
        <v>50185.88</v>
      </c>
      <c r="E270" s="480"/>
    </row>
    <row r="271" spans="1:5">
      <c r="A271" s="479">
        <v>18210281</v>
      </c>
      <c r="B271" s="479" t="s">
        <v>1353</v>
      </c>
      <c r="C271" s="480">
        <v>60295490.299999997</v>
      </c>
      <c r="E271" s="480"/>
    </row>
    <row r="272" spans="1:5">
      <c r="A272" s="479">
        <v>18210291</v>
      </c>
      <c r="B272" s="479" t="s">
        <v>1421</v>
      </c>
      <c r="C272" s="480">
        <v>-1282948.23</v>
      </c>
      <c r="E272" s="480"/>
    </row>
    <row r="273" spans="1:5">
      <c r="A273" s="479">
        <v>18210301</v>
      </c>
      <c r="B273" s="479" t="s">
        <v>1940</v>
      </c>
      <c r="C273" s="480">
        <v>18185672.66</v>
      </c>
      <c r="E273" s="480"/>
    </row>
    <row r="274" spans="1:5">
      <c r="A274" s="479">
        <v>18210311</v>
      </c>
      <c r="B274" s="479" t="s">
        <v>2098</v>
      </c>
      <c r="C274" s="480">
        <v>24156737.989999998</v>
      </c>
      <c r="E274" s="480"/>
    </row>
    <row r="275" spans="1:5">
      <c r="A275" s="479">
        <v>18210321</v>
      </c>
      <c r="B275" s="479" t="s">
        <v>2256</v>
      </c>
      <c r="C275" s="480">
        <v>4550834.93</v>
      </c>
      <c r="E275" s="480"/>
    </row>
    <row r="276" spans="1:5">
      <c r="A276" s="479">
        <v>18220011</v>
      </c>
      <c r="B276" s="479" t="s">
        <v>235</v>
      </c>
      <c r="C276" s="480">
        <v>65708856.939999998</v>
      </c>
      <c r="E276" s="480"/>
    </row>
    <row r="277" spans="1:5">
      <c r="A277" s="479">
        <v>18220021</v>
      </c>
      <c r="B277" s="479" t="s">
        <v>592</v>
      </c>
      <c r="C277" s="480">
        <v>743111.53</v>
      </c>
      <c r="E277" s="480"/>
    </row>
    <row r="278" spans="1:5">
      <c r="A278" s="479">
        <v>18220031</v>
      </c>
      <c r="B278" s="479" t="s">
        <v>113</v>
      </c>
      <c r="C278" s="480">
        <v>-18818583.699999999</v>
      </c>
      <c r="E278" s="480"/>
    </row>
    <row r="279" spans="1:5">
      <c r="A279" s="479">
        <v>18220041</v>
      </c>
      <c r="B279" s="479" t="s">
        <v>678</v>
      </c>
      <c r="C279" s="480">
        <v>-18621495.739999998</v>
      </c>
      <c r="E279" s="480"/>
    </row>
    <row r="280" spans="1:5">
      <c r="A280" s="479">
        <v>18220061</v>
      </c>
      <c r="B280" s="479" t="s">
        <v>777</v>
      </c>
      <c r="C280" s="480">
        <v>-30211680.609999999</v>
      </c>
      <c r="E280" s="480"/>
    </row>
    <row r="281" spans="1:5">
      <c r="A281" s="479">
        <v>18220091</v>
      </c>
      <c r="B281" s="479" t="s">
        <v>1343</v>
      </c>
      <c r="C281" s="480">
        <v>120633.79</v>
      </c>
      <c r="E281" s="480"/>
    </row>
    <row r="282" spans="1:5">
      <c r="A282" s="479">
        <v>18220101</v>
      </c>
      <c r="B282" s="479" t="s">
        <v>1953</v>
      </c>
      <c r="C282" s="480">
        <v>8873557.8399999999</v>
      </c>
      <c r="E282" s="480"/>
    </row>
    <row r="283" spans="1:5">
      <c r="A283" s="479">
        <v>18230002</v>
      </c>
      <c r="B283" s="479" t="s">
        <v>0</v>
      </c>
      <c r="C283" s="480">
        <v>1775698.55</v>
      </c>
      <c r="E283" s="480"/>
    </row>
    <row r="284" spans="1:5">
      <c r="A284" s="479">
        <v>18230021</v>
      </c>
      <c r="B284" s="479" t="s">
        <v>301</v>
      </c>
      <c r="C284" s="480">
        <v>47785361.57</v>
      </c>
      <c r="E284" s="480"/>
    </row>
    <row r="285" spans="1:5">
      <c r="A285" s="479">
        <v>18230031</v>
      </c>
      <c r="B285" s="479" t="s">
        <v>680</v>
      </c>
      <c r="C285" s="480">
        <v>50964245.829999998</v>
      </c>
      <c r="E285" s="480"/>
    </row>
    <row r="286" spans="1:5">
      <c r="A286" s="479">
        <v>18230032</v>
      </c>
      <c r="B286" s="479" t="s">
        <v>436</v>
      </c>
      <c r="C286" s="480">
        <v>6253370.5899999999</v>
      </c>
      <c r="E286" s="480"/>
    </row>
    <row r="287" spans="1:5">
      <c r="A287" s="479">
        <v>18230041</v>
      </c>
      <c r="B287" s="479" t="s">
        <v>385</v>
      </c>
      <c r="C287" s="480">
        <v>21589277</v>
      </c>
      <c r="E287" s="480"/>
    </row>
    <row r="288" spans="1:5">
      <c r="A288" s="479">
        <v>18230042</v>
      </c>
      <c r="B288" s="479" t="s">
        <v>911</v>
      </c>
      <c r="C288" s="480">
        <v>1394924.45</v>
      </c>
      <c r="E288" s="480"/>
    </row>
    <row r="289" spans="1:5">
      <c r="A289" s="479">
        <v>18230051</v>
      </c>
      <c r="B289" s="479" t="s">
        <v>386</v>
      </c>
      <c r="C289" s="480">
        <v>-17006270.370000001</v>
      </c>
      <c r="E289" s="480"/>
    </row>
    <row r="290" spans="1:5">
      <c r="A290" s="479">
        <v>18230061</v>
      </c>
      <c r="B290" s="479" t="s">
        <v>330</v>
      </c>
      <c r="C290" s="480">
        <v>1108243</v>
      </c>
      <c r="E290" s="480"/>
    </row>
    <row r="291" spans="1:5">
      <c r="A291" s="479">
        <v>18230071</v>
      </c>
      <c r="B291" s="479" t="s">
        <v>515</v>
      </c>
      <c r="C291" s="480">
        <v>113632921</v>
      </c>
      <c r="E291" s="480"/>
    </row>
    <row r="292" spans="1:5">
      <c r="A292" s="479">
        <v>18230081</v>
      </c>
      <c r="B292" s="479" t="s">
        <v>497</v>
      </c>
      <c r="C292" s="480">
        <v>-110106392.98999999</v>
      </c>
      <c r="E292" s="480"/>
    </row>
    <row r="293" spans="1:5">
      <c r="A293" s="479">
        <v>18230311</v>
      </c>
      <c r="B293" s="479" t="s">
        <v>850</v>
      </c>
      <c r="C293" s="480">
        <v>30000</v>
      </c>
      <c r="E293" s="480"/>
    </row>
    <row r="294" spans="1:5">
      <c r="A294" s="479">
        <v>18230351</v>
      </c>
      <c r="B294" s="479" t="s">
        <v>102</v>
      </c>
      <c r="C294" s="480">
        <v>108683673.06999999</v>
      </c>
      <c r="E294" s="480"/>
    </row>
    <row r="295" spans="1:5">
      <c r="A295" s="479">
        <v>18230401</v>
      </c>
      <c r="B295" s="479" t="s">
        <v>1368</v>
      </c>
      <c r="C295" s="480">
        <v>13262.01</v>
      </c>
      <c r="E295" s="480"/>
    </row>
    <row r="296" spans="1:5">
      <c r="A296" s="479">
        <v>18230621</v>
      </c>
      <c r="B296" s="479" t="s">
        <v>694</v>
      </c>
      <c r="C296" s="480">
        <v>-22913655.52</v>
      </c>
      <c r="E296" s="480"/>
    </row>
    <row r="297" spans="1:5">
      <c r="A297" s="479">
        <v>18230631</v>
      </c>
      <c r="B297" s="479" t="s">
        <v>1032</v>
      </c>
      <c r="C297" s="480">
        <v>69437160.579999998</v>
      </c>
      <c r="E297" s="480"/>
    </row>
    <row r="298" spans="1:5">
      <c r="A298" s="479">
        <v>18230691</v>
      </c>
      <c r="B298" s="479" t="s">
        <v>697</v>
      </c>
      <c r="C298" s="480">
        <v>-474402.14</v>
      </c>
      <c r="E298" s="480"/>
    </row>
    <row r="299" spans="1:5">
      <c r="A299" s="479">
        <v>18230771</v>
      </c>
      <c r="B299" s="479" t="s">
        <v>464</v>
      </c>
      <c r="C299" s="480">
        <v>12521276</v>
      </c>
      <c r="E299" s="480"/>
    </row>
    <row r="300" spans="1:5">
      <c r="A300" s="479">
        <v>18230781</v>
      </c>
      <c r="B300" s="479" t="s">
        <v>410</v>
      </c>
      <c r="C300" s="480">
        <v>-12521276</v>
      </c>
      <c r="E300" s="480"/>
    </row>
    <row r="301" spans="1:5">
      <c r="A301" s="479">
        <v>18230791</v>
      </c>
      <c r="B301" s="479" t="s">
        <v>182</v>
      </c>
      <c r="C301" s="480">
        <v>3858376</v>
      </c>
      <c r="E301" s="480"/>
    </row>
    <row r="302" spans="1:5">
      <c r="A302" s="479">
        <v>18230971</v>
      </c>
      <c r="B302" s="479" t="s">
        <v>756</v>
      </c>
      <c r="C302" s="480">
        <v>2749643.08</v>
      </c>
      <c r="E302" s="480"/>
    </row>
    <row r="303" spans="1:5">
      <c r="A303" s="479">
        <v>18231051</v>
      </c>
      <c r="B303" s="479" t="s">
        <v>1206</v>
      </c>
      <c r="C303" s="480">
        <v>-34827817</v>
      </c>
      <c r="E303" s="480"/>
    </row>
    <row r="304" spans="1:5">
      <c r="A304" s="479">
        <v>18231061</v>
      </c>
      <c r="B304" s="479" t="s">
        <v>1207</v>
      </c>
      <c r="C304" s="480">
        <v>34827817</v>
      </c>
      <c r="E304" s="480"/>
    </row>
    <row r="305" spans="1:5">
      <c r="A305" s="479">
        <v>18231081</v>
      </c>
      <c r="B305" s="479" t="s">
        <v>1351</v>
      </c>
      <c r="C305" s="480">
        <v>-25644564</v>
      </c>
      <c r="E305" s="480"/>
    </row>
    <row r="306" spans="1:5">
      <c r="A306" s="479">
        <v>18231091</v>
      </c>
      <c r="B306" s="479" t="s">
        <v>1352</v>
      </c>
      <c r="C306" s="480">
        <v>25644564</v>
      </c>
      <c r="E306" s="480"/>
    </row>
    <row r="307" spans="1:5">
      <c r="A307" s="479">
        <v>18231141</v>
      </c>
      <c r="B307" s="479" t="s">
        <v>1577</v>
      </c>
      <c r="C307" s="480">
        <v>-37811937</v>
      </c>
      <c r="E307" s="480"/>
    </row>
    <row r="308" spans="1:5">
      <c r="A308" s="479">
        <v>18231151</v>
      </c>
      <c r="B308" s="479" t="s">
        <v>1578</v>
      </c>
      <c r="C308" s="480">
        <v>37811937</v>
      </c>
      <c r="E308" s="480"/>
    </row>
    <row r="309" spans="1:5">
      <c r="A309" s="479">
        <v>18231161</v>
      </c>
      <c r="B309" s="479" t="s">
        <v>1824</v>
      </c>
      <c r="C309" s="480">
        <v>40127111</v>
      </c>
      <c r="E309" s="480"/>
    </row>
    <row r="310" spans="1:5">
      <c r="A310" s="479">
        <v>18231171</v>
      </c>
      <c r="B310" s="479" t="s">
        <v>1825</v>
      </c>
      <c r="C310" s="480">
        <v>-40127111</v>
      </c>
      <c r="E310" s="480"/>
    </row>
    <row r="311" spans="1:5">
      <c r="A311" s="479">
        <v>18231181</v>
      </c>
      <c r="B311" s="479" t="s">
        <v>1991</v>
      </c>
      <c r="C311" s="480">
        <v>8733855</v>
      </c>
      <c r="E311" s="480"/>
    </row>
    <row r="312" spans="1:5">
      <c r="A312" s="479">
        <v>18231191</v>
      </c>
      <c r="B312" s="479" t="s">
        <v>1992</v>
      </c>
      <c r="C312" s="480">
        <v>-8733855</v>
      </c>
      <c r="E312" s="480"/>
    </row>
    <row r="313" spans="1:5">
      <c r="A313" s="479">
        <v>18231241</v>
      </c>
      <c r="B313" s="479" t="s">
        <v>2257</v>
      </c>
      <c r="C313" s="480">
        <v>463071.25</v>
      </c>
      <c r="E313" s="480"/>
    </row>
    <row r="314" spans="1:5">
      <c r="A314" s="479">
        <v>18231251</v>
      </c>
      <c r="B314" s="479" t="s">
        <v>2296</v>
      </c>
      <c r="C314" s="480">
        <v>1928.75</v>
      </c>
      <c r="E314" s="480"/>
    </row>
    <row r="315" spans="1:5">
      <c r="A315" s="479">
        <v>18232221</v>
      </c>
      <c r="B315" s="479" t="s">
        <v>851</v>
      </c>
      <c r="C315" s="480">
        <v>197293.25</v>
      </c>
      <c r="E315" s="480"/>
    </row>
    <row r="316" spans="1:5">
      <c r="A316" s="479">
        <v>18232251</v>
      </c>
      <c r="B316" s="479" t="s">
        <v>852</v>
      </c>
      <c r="C316" s="480">
        <v>2147072.61</v>
      </c>
      <c r="E316" s="480"/>
    </row>
    <row r="317" spans="1:5">
      <c r="A317" s="479">
        <v>18232261</v>
      </c>
      <c r="B317" s="479" t="s">
        <v>887</v>
      </c>
      <c r="C317" s="480">
        <v>483640.36</v>
      </c>
      <c r="E317" s="480"/>
    </row>
    <row r="318" spans="1:5">
      <c r="A318" s="479">
        <v>18232271</v>
      </c>
      <c r="B318" s="479" t="s">
        <v>853</v>
      </c>
      <c r="C318" s="480">
        <v>403196.61</v>
      </c>
      <c r="E318" s="480"/>
    </row>
    <row r="319" spans="1:5">
      <c r="A319" s="479">
        <v>18232301</v>
      </c>
      <c r="B319" s="479" t="s">
        <v>1422</v>
      </c>
      <c r="C319" s="480">
        <v>68119555.370000005</v>
      </c>
      <c r="E319" s="480"/>
    </row>
    <row r="320" spans="1:5">
      <c r="A320" s="479">
        <v>18232311</v>
      </c>
      <c r="B320" s="479" t="s">
        <v>1423</v>
      </c>
      <c r="C320" s="480">
        <v>14400534</v>
      </c>
      <c r="E320" s="480"/>
    </row>
    <row r="321" spans="1:5">
      <c r="A321" s="479">
        <v>18232321</v>
      </c>
      <c r="B321" s="479" t="s">
        <v>1424</v>
      </c>
      <c r="C321" s="480">
        <v>1749999.77</v>
      </c>
      <c r="E321" s="480"/>
    </row>
    <row r="322" spans="1:5">
      <c r="A322" s="479">
        <v>18233061</v>
      </c>
      <c r="B322" s="479" t="s">
        <v>854</v>
      </c>
      <c r="C322" s="480">
        <v>20000</v>
      </c>
      <c r="E322" s="480"/>
    </row>
    <row r="323" spans="1:5">
      <c r="A323" s="479">
        <v>18233091</v>
      </c>
      <c r="B323" s="479" t="s">
        <v>855</v>
      </c>
      <c r="C323" s="480">
        <v>198092.16</v>
      </c>
      <c r="E323" s="480"/>
    </row>
    <row r="324" spans="1:5">
      <c r="A324" s="479">
        <v>18235521</v>
      </c>
      <c r="B324" s="479" t="s">
        <v>1108</v>
      </c>
      <c r="C324" s="480">
        <v>25077964.879999999</v>
      </c>
      <c r="E324" s="480"/>
    </row>
    <row r="325" spans="1:5">
      <c r="A325" s="479">
        <v>18236021</v>
      </c>
      <c r="B325" s="479" t="s">
        <v>11</v>
      </c>
      <c r="C325" s="480">
        <v>15256064.07</v>
      </c>
      <c r="E325" s="480"/>
    </row>
    <row r="326" spans="1:5">
      <c r="A326" s="479">
        <v>18236031</v>
      </c>
      <c r="B326" s="479" t="s">
        <v>12</v>
      </c>
      <c r="C326" s="480">
        <v>2873005.76</v>
      </c>
      <c r="E326" s="480"/>
    </row>
    <row r="327" spans="1:5">
      <c r="A327" s="479">
        <v>18236041</v>
      </c>
      <c r="B327" s="479" t="s">
        <v>13</v>
      </c>
      <c r="C327" s="480">
        <v>-228709.77</v>
      </c>
      <c r="E327" s="480"/>
    </row>
    <row r="328" spans="1:5">
      <c r="A328" s="479">
        <v>18236051</v>
      </c>
      <c r="B328" s="479" t="s">
        <v>657</v>
      </c>
      <c r="C328" s="480">
        <v>107024.51</v>
      </c>
      <c r="E328" s="480"/>
    </row>
    <row r="329" spans="1:5">
      <c r="A329" s="479">
        <v>18236061</v>
      </c>
      <c r="B329" s="479" t="s">
        <v>155</v>
      </c>
      <c r="C329" s="480">
        <v>1031542.85</v>
      </c>
      <c r="E329" s="480"/>
    </row>
    <row r="330" spans="1:5">
      <c r="A330" s="479">
        <v>18236071</v>
      </c>
      <c r="B330" s="479" t="s">
        <v>156</v>
      </c>
      <c r="C330" s="480">
        <v>671052.84</v>
      </c>
      <c r="E330" s="480"/>
    </row>
    <row r="331" spans="1:5">
      <c r="A331" s="479">
        <v>18236091</v>
      </c>
      <c r="B331" s="479" t="s">
        <v>757</v>
      </c>
      <c r="C331" s="480">
        <v>-100555.3</v>
      </c>
      <c r="E331" s="480"/>
    </row>
    <row r="332" spans="1:5">
      <c r="A332" s="479">
        <v>18236101</v>
      </c>
      <c r="B332" s="479" t="s">
        <v>779</v>
      </c>
      <c r="C332" s="480">
        <v>3769772.47</v>
      </c>
      <c r="E332" s="480"/>
    </row>
    <row r="333" spans="1:5">
      <c r="A333" s="479">
        <v>18236111</v>
      </c>
      <c r="B333" s="479" t="s">
        <v>1844</v>
      </c>
      <c r="C333" s="480">
        <v>-2124984.35</v>
      </c>
      <c r="E333" s="480"/>
    </row>
    <row r="334" spans="1:5">
      <c r="A334" s="479">
        <v>18237112</v>
      </c>
      <c r="B334" s="479" t="s">
        <v>331</v>
      </c>
      <c r="C334" s="480">
        <v>279321.2</v>
      </c>
      <c r="E334" s="480"/>
    </row>
    <row r="335" spans="1:5">
      <c r="A335" s="479">
        <v>18237122</v>
      </c>
      <c r="B335" s="479" t="s">
        <v>512</v>
      </c>
      <c r="C335" s="480">
        <v>169602.13</v>
      </c>
      <c r="E335" s="480"/>
    </row>
    <row r="336" spans="1:5">
      <c r="A336" s="479">
        <v>18237132</v>
      </c>
      <c r="B336" s="479" t="s">
        <v>20</v>
      </c>
      <c r="C336" s="480">
        <v>133750.43</v>
      </c>
      <c r="E336" s="480"/>
    </row>
    <row r="337" spans="1:5">
      <c r="A337" s="479">
        <v>18237142</v>
      </c>
      <c r="B337" s="479" t="s">
        <v>21</v>
      </c>
      <c r="C337" s="480">
        <v>53995.63</v>
      </c>
      <c r="E337" s="480"/>
    </row>
    <row r="338" spans="1:5">
      <c r="A338" s="479">
        <v>18237152</v>
      </c>
      <c r="B338" s="479" t="s">
        <v>154</v>
      </c>
      <c r="C338" s="480">
        <v>67987.45</v>
      </c>
      <c r="E338" s="480"/>
    </row>
    <row r="339" spans="1:5">
      <c r="A339" s="479">
        <v>18238031</v>
      </c>
      <c r="B339" s="479" t="s">
        <v>1693</v>
      </c>
      <c r="C339" s="480">
        <v>20642650.190000001</v>
      </c>
      <c r="E339" s="480"/>
    </row>
    <row r="340" spans="1:5">
      <c r="A340" s="479">
        <v>18238032</v>
      </c>
      <c r="B340" s="479" t="s">
        <v>1693</v>
      </c>
      <c r="C340" s="480">
        <v>7411118.29</v>
      </c>
      <c r="E340" s="480"/>
    </row>
    <row r="341" spans="1:5">
      <c r="A341" s="479">
        <v>18238041</v>
      </c>
      <c r="B341" s="479" t="s">
        <v>1694</v>
      </c>
      <c r="C341" s="480">
        <v>12424804</v>
      </c>
      <c r="E341" s="480"/>
    </row>
    <row r="342" spans="1:5">
      <c r="A342" s="479">
        <v>18238042</v>
      </c>
      <c r="B342" s="479" t="s">
        <v>1695</v>
      </c>
      <c r="C342" s="480">
        <v>3977901</v>
      </c>
      <c r="E342" s="480"/>
    </row>
    <row r="343" spans="1:5">
      <c r="A343" s="479">
        <v>18238141</v>
      </c>
      <c r="B343" s="479" t="s">
        <v>1880</v>
      </c>
      <c r="C343" s="480">
        <v>25671533.84</v>
      </c>
      <c r="E343" s="480"/>
    </row>
    <row r="344" spans="1:5">
      <c r="A344" s="479">
        <v>18238142</v>
      </c>
      <c r="B344" s="479" t="s">
        <v>1879</v>
      </c>
      <c r="C344" s="480">
        <v>55203724.259999998</v>
      </c>
      <c r="E344" s="480"/>
    </row>
    <row r="345" spans="1:5">
      <c r="A345" s="479">
        <v>18238151</v>
      </c>
      <c r="B345" s="479" t="s">
        <v>1779</v>
      </c>
      <c r="C345" s="480">
        <v>7776620.2999999998</v>
      </c>
      <c r="E345" s="480"/>
    </row>
    <row r="346" spans="1:5">
      <c r="A346" s="479">
        <v>18238152</v>
      </c>
      <c r="B346" s="479" t="s">
        <v>1709</v>
      </c>
      <c r="C346" s="480">
        <v>8296047.5300000003</v>
      </c>
      <c r="E346" s="480"/>
    </row>
    <row r="347" spans="1:5">
      <c r="A347" s="479">
        <v>18238161</v>
      </c>
      <c r="B347" s="479" t="s">
        <v>1692</v>
      </c>
      <c r="C347" s="480">
        <v>504701.02</v>
      </c>
      <c r="E347" s="480"/>
    </row>
    <row r="348" spans="1:5">
      <c r="A348" s="479">
        <v>18238162</v>
      </c>
      <c r="B348" s="479" t="s">
        <v>1956</v>
      </c>
      <c r="C348" s="480">
        <v>1170183.3700000001</v>
      </c>
      <c r="E348" s="480"/>
    </row>
    <row r="349" spans="1:5">
      <c r="A349" s="479">
        <v>18238171</v>
      </c>
      <c r="B349" s="479" t="s">
        <v>1859</v>
      </c>
      <c r="C349" s="480">
        <v>186172.45</v>
      </c>
      <c r="E349" s="480"/>
    </row>
    <row r="350" spans="1:5">
      <c r="A350" s="479">
        <v>18238172</v>
      </c>
      <c r="B350" s="479" t="s">
        <v>1710</v>
      </c>
      <c r="C350" s="480">
        <v>284809.77</v>
      </c>
    </row>
    <row r="351" spans="1:5">
      <c r="A351" s="479">
        <v>18238181</v>
      </c>
      <c r="B351" s="479" t="s">
        <v>1820</v>
      </c>
      <c r="C351" s="480">
        <v>851953.77</v>
      </c>
      <c r="E351" s="480"/>
    </row>
    <row r="352" spans="1:5">
      <c r="A352" s="479">
        <v>18238191</v>
      </c>
      <c r="B352" s="479" t="s">
        <v>1821</v>
      </c>
      <c r="C352" s="480">
        <v>619404.54</v>
      </c>
    </row>
    <row r="353" spans="1:5">
      <c r="A353" s="479">
        <v>18238211</v>
      </c>
      <c r="B353" s="479" t="s">
        <v>1814</v>
      </c>
      <c r="C353" s="480">
        <v>22463.55</v>
      </c>
    </row>
    <row r="354" spans="1:5">
      <c r="A354" s="479">
        <v>18238221</v>
      </c>
      <c r="B354" s="479" t="s">
        <v>1815</v>
      </c>
      <c r="C354" s="480">
        <v>36625.339999999997</v>
      </c>
    </row>
    <row r="355" spans="1:5">
      <c r="A355" s="479">
        <v>18238311</v>
      </c>
      <c r="B355" s="479" t="s">
        <v>1780</v>
      </c>
      <c r="C355" s="480">
        <v>15068073.76</v>
      </c>
      <c r="E355" s="480"/>
    </row>
    <row r="356" spans="1:5">
      <c r="A356" s="479">
        <v>18238321</v>
      </c>
      <c r="B356" s="479" t="s">
        <v>1781</v>
      </c>
      <c r="C356" s="480">
        <v>1571146.9</v>
      </c>
      <c r="E356" s="480"/>
    </row>
    <row r="357" spans="1:5">
      <c r="A357" s="479">
        <v>18238331</v>
      </c>
      <c r="B357" s="479" t="s">
        <v>1786</v>
      </c>
      <c r="C357" s="480">
        <v>6169613.7199999997</v>
      </c>
      <c r="E357" s="480"/>
    </row>
    <row r="358" spans="1:5">
      <c r="A358" s="479">
        <v>18239001</v>
      </c>
      <c r="B358" s="479" t="s">
        <v>1024</v>
      </c>
      <c r="C358" s="480">
        <v>111366204.69</v>
      </c>
      <c r="E358" s="480"/>
    </row>
    <row r="359" spans="1:5">
      <c r="A359" s="479">
        <v>18239002</v>
      </c>
      <c r="B359" s="479" t="s">
        <v>1025</v>
      </c>
      <c r="C359" s="480">
        <v>34206246.369999997</v>
      </c>
    </row>
    <row r="360" spans="1:5">
      <c r="A360" s="479">
        <v>18239011</v>
      </c>
      <c r="B360" s="479" t="s">
        <v>290</v>
      </c>
      <c r="C360" s="480">
        <v>3419446.22</v>
      </c>
    </row>
    <row r="361" spans="1:5">
      <c r="A361" s="479">
        <v>18239012</v>
      </c>
      <c r="B361" s="479" t="s">
        <v>291</v>
      </c>
      <c r="C361" s="480">
        <v>1332906.29</v>
      </c>
    </row>
    <row r="362" spans="1:5">
      <c r="A362" s="479">
        <v>18239021</v>
      </c>
      <c r="B362" s="479" t="s">
        <v>1026</v>
      </c>
      <c r="C362" s="480">
        <v>25298935.16</v>
      </c>
      <c r="E362" s="480"/>
    </row>
    <row r="363" spans="1:5">
      <c r="A363" s="479">
        <v>18239022</v>
      </c>
      <c r="B363" s="479" t="s">
        <v>1027</v>
      </c>
      <c r="C363" s="480">
        <v>9549054</v>
      </c>
      <c r="E363" s="480"/>
    </row>
    <row r="364" spans="1:5">
      <c r="A364" s="479">
        <v>18239031</v>
      </c>
      <c r="B364" s="479" t="s">
        <v>472</v>
      </c>
      <c r="C364" s="480">
        <v>-140084586.06999999</v>
      </c>
      <c r="E364" s="480"/>
    </row>
    <row r="365" spans="1:5">
      <c r="A365" s="479">
        <v>18239032</v>
      </c>
      <c r="B365" s="479" t="s">
        <v>473</v>
      </c>
      <c r="C365" s="480">
        <v>-45088206.659999996</v>
      </c>
    </row>
    <row r="366" spans="1:5">
      <c r="A366" s="479">
        <v>18239061</v>
      </c>
      <c r="B366" s="479" t="s">
        <v>929</v>
      </c>
      <c r="C366" s="480">
        <v>954898</v>
      </c>
      <c r="E366" s="480"/>
    </row>
    <row r="367" spans="1:5">
      <c r="A367" s="479">
        <v>18239081</v>
      </c>
      <c r="B367" s="479" t="s">
        <v>2035</v>
      </c>
      <c r="C367" s="480">
        <v>8381613.6799999997</v>
      </c>
      <c r="E367" s="480"/>
    </row>
    <row r="368" spans="1:5">
      <c r="A368" s="479">
        <v>18239082</v>
      </c>
      <c r="B368" s="479" t="s">
        <v>2036</v>
      </c>
      <c r="C368" s="480">
        <v>21965195.030000001</v>
      </c>
      <c r="E368" s="480"/>
    </row>
    <row r="369" spans="1:5">
      <c r="A369" s="479">
        <v>18239091</v>
      </c>
      <c r="B369" s="479" t="s">
        <v>2037</v>
      </c>
      <c r="C369" s="480">
        <v>2959562.65</v>
      </c>
      <c r="E369" s="480"/>
    </row>
    <row r="370" spans="1:5">
      <c r="A370" s="479">
        <v>18239092</v>
      </c>
      <c r="B370" s="479" t="s">
        <v>1869</v>
      </c>
      <c r="C370" s="480">
        <v>9848486.9299999997</v>
      </c>
    </row>
    <row r="371" spans="1:5">
      <c r="A371" s="479">
        <v>18239111</v>
      </c>
      <c r="B371" s="479" t="s">
        <v>2302</v>
      </c>
      <c r="C371" s="480">
        <v>1256679.8500000001</v>
      </c>
    </row>
    <row r="372" spans="1:5">
      <c r="A372" s="479">
        <v>18239121</v>
      </c>
      <c r="B372" s="479" t="s">
        <v>2235</v>
      </c>
      <c r="C372" s="480">
        <v>3056315</v>
      </c>
      <c r="E372" s="480"/>
    </row>
    <row r="373" spans="1:5">
      <c r="A373" s="479">
        <v>18239131</v>
      </c>
      <c r="B373" s="479" t="s">
        <v>2236</v>
      </c>
      <c r="C373" s="480">
        <v>-3056315</v>
      </c>
      <c r="E373" s="480"/>
    </row>
    <row r="374" spans="1:5">
      <c r="A374" s="479">
        <v>18400013</v>
      </c>
      <c r="B374" s="479" t="s">
        <v>939</v>
      </c>
      <c r="C374" s="480">
        <v>88663.96</v>
      </c>
      <c r="E374" s="480"/>
    </row>
    <row r="375" spans="1:5">
      <c r="A375" s="479">
        <v>18500003</v>
      </c>
      <c r="B375" s="479" t="s">
        <v>342</v>
      </c>
      <c r="C375" s="480">
        <v>94693.23</v>
      </c>
      <c r="E375" s="480"/>
    </row>
    <row r="376" spans="1:5">
      <c r="A376" s="479">
        <v>18600013</v>
      </c>
      <c r="B376" s="479" t="s">
        <v>692</v>
      </c>
      <c r="C376" s="480">
        <v>2247870.5699999998</v>
      </c>
    </row>
    <row r="377" spans="1:5">
      <c r="A377" s="479">
        <v>18600053</v>
      </c>
      <c r="B377" s="479" t="s">
        <v>693</v>
      </c>
      <c r="C377" s="480">
        <v>5519809.4199999999</v>
      </c>
      <c r="E377" s="480"/>
    </row>
    <row r="378" spans="1:5">
      <c r="A378" s="479">
        <v>18600091</v>
      </c>
      <c r="B378" s="479" t="s">
        <v>1262</v>
      </c>
      <c r="C378" s="480">
        <v>7687.53</v>
      </c>
      <c r="E378" s="480"/>
    </row>
    <row r="379" spans="1:5">
      <c r="A379" s="479">
        <v>18600122</v>
      </c>
      <c r="B379" s="479" t="s">
        <v>913</v>
      </c>
      <c r="C379" s="480">
        <v>2137.6</v>
      </c>
      <c r="E379" s="480"/>
    </row>
    <row r="380" spans="1:5">
      <c r="A380" s="479">
        <v>18600123</v>
      </c>
      <c r="B380" s="479" t="s">
        <v>111</v>
      </c>
      <c r="C380" s="479">
        <v>615.03</v>
      </c>
      <c r="E380" s="480"/>
    </row>
    <row r="381" spans="1:5">
      <c r="A381" s="479">
        <v>18600143</v>
      </c>
      <c r="B381" s="479" t="s">
        <v>1960</v>
      </c>
      <c r="C381" s="480">
        <v>15814.75</v>
      </c>
    </row>
    <row r="382" spans="1:5">
      <c r="A382" s="479">
        <v>18600291</v>
      </c>
      <c r="B382" s="479" t="s">
        <v>1875</v>
      </c>
      <c r="C382" s="480">
        <v>12399.37</v>
      </c>
    </row>
    <row r="383" spans="1:5">
      <c r="A383" s="479">
        <v>18600403</v>
      </c>
      <c r="B383" s="479" t="s">
        <v>1633</v>
      </c>
      <c r="C383" s="480">
        <v>1198680.31</v>
      </c>
    </row>
    <row r="384" spans="1:5">
      <c r="A384" s="479">
        <v>18600512</v>
      </c>
      <c r="B384" s="479" t="s">
        <v>1481</v>
      </c>
      <c r="C384" s="480">
        <v>13939669.17</v>
      </c>
    </row>
    <row r="385" spans="1:5">
      <c r="A385" s="479">
        <v>18600561</v>
      </c>
      <c r="B385" s="479" t="s">
        <v>593</v>
      </c>
      <c r="C385" s="480">
        <v>7998721</v>
      </c>
    </row>
    <row r="386" spans="1:5">
      <c r="A386" s="479">
        <v>18600571</v>
      </c>
      <c r="B386" s="479" t="s">
        <v>739</v>
      </c>
      <c r="C386" s="480">
        <v>62246365.829999998</v>
      </c>
      <c r="E386" s="480"/>
    </row>
    <row r="387" spans="1:5">
      <c r="A387" s="479">
        <v>18600573</v>
      </c>
      <c r="B387" s="479" t="s">
        <v>1971</v>
      </c>
      <c r="C387" s="480">
        <v>7726826</v>
      </c>
      <c r="E387" s="480"/>
    </row>
    <row r="388" spans="1:5">
      <c r="A388" s="479">
        <v>18600751</v>
      </c>
      <c r="B388" s="479" t="s">
        <v>1310</v>
      </c>
      <c r="C388" s="480">
        <v>2405163.42</v>
      </c>
      <c r="E388" s="480"/>
    </row>
    <row r="389" spans="1:5">
      <c r="A389" s="479">
        <v>18600761</v>
      </c>
      <c r="B389" s="479" t="s">
        <v>1311</v>
      </c>
      <c r="C389" s="480">
        <v>1024380.2</v>
      </c>
      <c r="E389" s="480"/>
    </row>
    <row r="390" spans="1:5">
      <c r="A390" s="479">
        <v>18600771</v>
      </c>
      <c r="B390" s="479" t="s">
        <v>1458</v>
      </c>
      <c r="C390" s="480">
        <v>2482864.3199999998</v>
      </c>
      <c r="E390" s="480"/>
    </row>
    <row r="391" spans="1:5">
      <c r="A391" s="479">
        <v>18600781</v>
      </c>
      <c r="B391" s="479" t="s">
        <v>1459</v>
      </c>
      <c r="C391" s="480">
        <v>1308487.3799999999</v>
      </c>
    </row>
    <row r="392" spans="1:5">
      <c r="A392" s="479">
        <v>18600941</v>
      </c>
      <c r="B392" s="479" t="s">
        <v>1898</v>
      </c>
      <c r="C392" s="480">
        <v>24998.720000000001</v>
      </c>
    </row>
    <row r="393" spans="1:5">
      <c r="A393" s="479">
        <v>18600943</v>
      </c>
      <c r="B393" s="479" t="s">
        <v>1899</v>
      </c>
      <c r="C393" s="480">
        <v>271374.44</v>
      </c>
      <c r="E393" s="480"/>
    </row>
    <row r="394" spans="1:5">
      <c r="A394" s="479">
        <v>18601013</v>
      </c>
      <c r="B394" s="479" t="s">
        <v>1997</v>
      </c>
      <c r="C394" s="480">
        <v>112637.5</v>
      </c>
      <c r="E394" s="480"/>
    </row>
    <row r="395" spans="1:5">
      <c r="A395" s="479">
        <v>18601173</v>
      </c>
      <c r="B395" s="479" t="s">
        <v>1818</v>
      </c>
      <c r="C395" s="480">
        <v>80437.97</v>
      </c>
      <c r="E395" s="480"/>
    </row>
    <row r="396" spans="1:5">
      <c r="A396" s="479">
        <v>18601502</v>
      </c>
      <c r="B396" s="479" t="s">
        <v>1635</v>
      </c>
      <c r="C396" s="480">
        <v>153285.18</v>
      </c>
      <c r="E396" s="480"/>
    </row>
    <row r="397" spans="1:5">
      <c r="A397" s="479">
        <v>18603003</v>
      </c>
      <c r="B397" s="479" t="s">
        <v>1897</v>
      </c>
      <c r="C397" s="480">
        <v>1507397.69</v>
      </c>
      <c r="E397" s="480"/>
    </row>
    <row r="398" spans="1:5">
      <c r="A398" s="479">
        <v>18603011</v>
      </c>
      <c r="B398" s="479" t="s">
        <v>1855</v>
      </c>
      <c r="C398" s="480">
        <v>1694154.1</v>
      </c>
      <c r="E398" s="480"/>
    </row>
    <row r="399" spans="1:5">
      <c r="A399" s="479">
        <v>18603021</v>
      </c>
      <c r="B399" s="479" t="s">
        <v>1876</v>
      </c>
      <c r="C399" s="480">
        <v>5535190.1799999997</v>
      </c>
      <c r="E399" s="480"/>
    </row>
    <row r="400" spans="1:5">
      <c r="A400" s="479">
        <v>18603031</v>
      </c>
      <c r="B400" s="479" t="s">
        <v>1850</v>
      </c>
      <c r="C400" s="480">
        <v>1393971.39</v>
      </c>
      <c r="E400" s="480"/>
    </row>
    <row r="401" spans="1:5">
      <c r="A401" s="479">
        <v>18603041</v>
      </c>
      <c r="B401" s="479" t="s">
        <v>1877</v>
      </c>
      <c r="C401" s="480">
        <v>792414.16</v>
      </c>
      <c r="E401" s="480"/>
    </row>
    <row r="402" spans="1:5">
      <c r="A402" s="479">
        <v>18603061</v>
      </c>
      <c r="B402" s="479" t="s">
        <v>2010</v>
      </c>
      <c r="C402" s="480">
        <v>2645437.75</v>
      </c>
      <c r="E402" s="480"/>
    </row>
    <row r="403" spans="1:5">
      <c r="A403" s="479">
        <v>18603081</v>
      </c>
      <c r="B403" s="479" t="s">
        <v>2021</v>
      </c>
      <c r="C403" s="480">
        <v>10000</v>
      </c>
      <c r="E403" s="480"/>
    </row>
    <row r="404" spans="1:5">
      <c r="A404" s="479">
        <v>18603091</v>
      </c>
      <c r="B404" s="479" t="s">
        <v>2022</v>
      </c>
      <c r="C404" s="480">
        <v>12500</v>
      </c>
      <c r="E404" s="480"/>
    </row>
    <row r="405" spans="1:5">
      <c r="A405" s="479">
        <v>18605011</v>
      </c>
      <c r="B405" s="479" t="s">
        <v>1974</v>
      </c>
      <c r="C405" s="480">
        <v>3729714.12</v>
      </c>
      <c r="E405" s="480"/>
    </row>
    <row r="406" spans="1:5">
      <c r="A406" s="479">
        <v>18605021</v>
      </c>
      <c r="B406" s="479" t="s">
        <v>2023</v>
      </c>
      <c r="C406" s="480">
        <v>4458195.1100000003</v>
      </c>
      <c r="E406" s="480"/>
    </row>
    <row r="407" spans="1:5">
      <c r="A407" s="479">
        <v>18605031</v>
      </c>
      <c r="B407" s="479" t="s">
        <v>2231</v>
      </c>
      <c r="C407" s="480">
        <v>780628.52</v>
      </c>
      <c r="E407" s="480"/>
    </row>
    <row r="408" spans="1:5">
      <c r="A408" s="479">
        <v>18605041</v>
      </c>
      <c r="B408" s="479" t="s">
        <v>2232</v>
      </c>
      <c r="C408" s="480">
        <v>3006583.75</v>
      </c>
      <c r="E408" s="480"/>
    </row>
    <row r="409" spans="1:5">
      <c r="A409" s="479">
        <v>18605051</v>
      </c>
      <c r="B409" s="479" t="s">
        <v>2237</v>
      </c>
      <c r="C409" s="480">
        <v>3015715.48</v>
      </c>
      <c r="E409" s="480"/>
    </row>
    <row r="410" spans="1:5">
      <c r="A410" s="479">
        <v>18605061</v>
      </c>
      <c r="B410" s="479" t="s">
        <v>2303</v>
      </c>
      <c r="C410" s="480">
        <v>1748299.98</v>
      </c>
      <c r="E410" s="480"/>
    </row>
    <row r="411" spans="1:5">
      <c r="A411" s="479">
        <v>18605071</v>
      </c>
      <c r="B411" s="479" t="s">
        <v>2258</v>
      </c>
      <c r="C411" s="480">
        <v>601152</v>
      </c>
    </row>
    <row r="412" spans="1:5">
      <c r="A412" s="479">
        <v>18608001</v>
      </c>
      <c r="B412" s="479" t="s">
        <v>856</v>
      </c>
      <c r="C412" s="480">
        <v>425344.58</v>
      </c>
    </row>
    <row r="413" spans="1:5">
      <c r="A413" s="479">
        <v>18608002</v>
      </c>
      <c r="B413" s="479" t="s">
        <v>1887</v>
      </c>
      <c r="C413" s="480">
        <v>517794.22</v>
      </c>
      <c r="E413" s="480"/>
    </row>
    <row r="414" spans="1:5">
      <c r="A414" s="479">
        <v>18608011</v>
      </c>
      <c r="B414" s="479" t="s">
        <v>857</v>
      </c>
      <c r="C414" s="480">
        <v>341105.8</v>
      </c>
      <c r="E414" s="480"/>
    </row>
    <row r="415" spans="1:5">
      <c r="A415" s="479">
        <v>18608012</v>
      </c>
      <c r="B415" s="479" t="s">
        <v>1883</v>
      </c>
      <c r="C415" s="480">
        <v>87501.68</v>
      </c>
      <c r="E415" s="480"/>
    </row>
    <row r="416" spans="1:5">
      <c r="A416" s="479">
        <v>18608021</v>
      </c>
      <c r="B416" s="479" t="s">
        <v>858</v>
      </c>
      <c r="C416" s="480">
        <v>2254508.17</v>
      </c>
      <c r="E416" s="480"/>
    </row>
    <row r="417" spans="1:5">
      <c r="A417" s="479">
        <v>18608031</v>
      </c>
      <c r="B417" s="479" t="s">
        <v>859</v>
      </c>
      <c r="C417" s="480">
        <v>50000</v>
      </c>
      <c r="E417" s="480"/>
    </row>
    <row r="418" spans="1:5">
      <c r="A418" s="479">
        <v>18608041</v>
      </c>
      <c r="B418" s="479" t="s">
        <v>870</v>
      </c>
      <c r="C418" s="480">
        <v>1556298.08</v>
      </c>
      <c r="E418" s="480"/>
    </row>
    <row r="419" spans="1:5">
      <c r="A419" s="479">
        <v>18608051</v>
      </c>
      <c r="B419" s="479" t="s">
        <v>860</v>
      </c>
      <c r="C419" s="480">
        <v>2804475.3</v>
      </c>
      <c r="E419" s="480"/>
    </row>
    <row r="420" spans="1:5">
      <c r="A420" s="479">
        <v>18608062</v>
      </c>
      <c r="B420" s="479" t="s">
        <v>245</v>
      </c>
      <c r="C420" s="480">
        <v>-50267724.640000001</v>
      </c>
      <c r="E420" s="480"/>
    </row>
    <row r="421" spans="1:5">
      <c r="A421" s="479">
        <v>18608081</v>
      </c>
      <c r="B421" s="479" t="s">
        <v>861</v>
      </c>
      <c r="C421" s="480">
        <v>659654.59</v>
      </c>
      <c r="E421" s="480"/>
    </row>
    <row r="422" spans="1:5">
      <c r="A422" s="479">
        <v>18608111</v>
      </c>
      <c r="B422" s="479" t="s">
        <v>862</v>
      </c>
      <c r="C422" s="480">
        <v>250000</v>
      </c>
      <c r="E422" s="480"/>
    </row>
    <row r="423" spans="1:5">
      <c r="A423" s="479">
        <v>18608112</v>
      </c>
      <c r="B423" s="479" t="s">
        <v>871</v>
      </c>
      <c r="C423" s="480">
        <v>38996906.280000001</v>
      </c>
      <c r="E423" s="480"/>
    </row>
    <row r="424" spans="1:5">
      <c r="A424" s="479">
        <v>18608141</v>
      </c>
      <c r="B424" s="479" t="s">
        <v>835</v>
      </c>
      <c r="C424" s="480">
        <v>224879.76</v>
      </c>
      <c r="E424" s="480"/>
    </row>
    <row r="425" spans="1:5">
      <c r="A425" s="479">
        <v>18608151</v>
      </c>
      <c r="B425" s="479" t="s">
        <v>888</v>
      </c>
      <c r="C425" s="480">
        <v>75000</v>
      </c>
      <c r="E425" s="480"/>
    </row>
    <row r="426" spans="1:5">
      <c r="A426" s="479">
        <v>18608171</v>
      </c>
      <c r="B426" s="479" t="s">
        <v>1618</v>
      </c>
      <c r="C426" s="480">
        <v>212588.68</v>
      </c>
      <c r="E426" s="480"/>
    </row>
    <row r="427" spans="1:5">
      <c r="A427" s="479">
        <v>18608181</v>
      </c>
      <c r="B427" s="479" t="s">
        <v>1258</v>
      </c>
      <c r="C427" s="480">
        <v>50000</v>
      </c>
      <c r="E427" s="480"/>
    </row>
    <row r="428" spans="1:5">
      <c r="A428" s="479">
        <v>18608191</v>
      </c>
      <c r="B428" s="479" t="s">
        <v>1263</v>
      </c>
      <c r="C428" s="480">
        <v>400495.47</v>
      </c>
      <c r="E428" s="480"/>
    </row>
    <row r="429" spans="1:5">
      <c r="A429" s="479">
        <v>18608211</v>
      </c>
      <c r="B429" s="479" t="s">
        <v>1619</v>
      </c>
      <c r="C429" s="480">
        <v>111880.23</v>
      </c>
      <c r="E429" s="480"/>
    </row>
    <row r="430" spans="1:5">
      <c r="A430" s="479">
        <v>18608212</v>
      </c>
      <c r="B430" s="479" t="s">
        <v>872</v>
      </c>
      <c r="C430" s="480">
        <v>1466508.01</v>
      </c>
      <c r="E430" s="480"/>
    </row>
    <row r="431" spans="1:5">
      <c r="A431" s="479">
        <v>18608221</v>
      </c>
      <c r="B431" s="479" t="s">
        <v>1369</v>
      </c>
      <c r="C431" s="480">
        <v>89566.8</v>
      </c>
      <c r="E431" s="480"/>
    </row>
    <row r="432" spans="1:5">
      <c r="A432" s="479">
        <v>18608231</v>
      </c>
      <c r="B432" s="479" t="s">
        <v>1464</v>
      </c>
      <c r="C432" s="480">
        <v>324638.12</v>
      </c>
      <c r="E432" s="480"/>
    </row>
    <row r="433" spans="1:5">
      <c r="A433" s="479">
        <v>18608241</v>
      </c>
      <c r="B433" s="479" t="s">
        <v>1370</v>
      </c>
      <c r="C433" s="480">
        <v>96000</v>
      </c>
      <c r="E433" s="480"/>
    </row>
    <row r="434" spans="1:5">
      <c r="A434" s="479">
        <v>18608251</v>
      </c>
      <c r="B434" s="479" t="s">
        <v>2059</v>
      </c>
      <c r="C434" s="479">
        <v>695.75</v>
      </c>
      <c r="E434" s="480"/>
    </row>
    <row r="435" spans="1:5">
      <c r="A435" s="479">
        <v>18608312</v>
      </c>
      <c r="B435" s="479" t="s">
        <v>873</v>
      </c>
      <c r="C435" s="480">
        <v>3961262</v>
      </c>
      <c r="E435" s="480"/>
    </row>
    <row r="436" spans="1:5">
      <c r="A436" s="479">
        <v>18608412</v>
      </c>
      <c r="B436" s="479" t="s">
        <v>1593</v>
      </c>
      <c r="C436" s="480">
        <v>2651381.7400000002</v>
      </c>
      <c r="E436" s="480"/>
    </row>
    <row r="437" spans="1:5">
      <c r="A437" s="479">
        <v>18608612</v>
      </c>
      <c r="B437" s="479" t="s">
        <v>874</v>
      </c>
      <c r="C437" s="480">
        <v>782101.95</v>
      </c>
      <c r="E437" s="480"/>
    </row>
    <row r="438" spans="1:5">
      <c r="A438" s="479">
        <v>18608712</v>
      </c>
      <c r="B438" s="479" t="s">
        <v>875</v>
      </c>
      <c r="C438" s="480">
        <v>5357529.62</v>
      </c>
      <c r="E438" s="480"/>
    </row>
    <row r="439" spans="1:5">
      <c r="A439" s="479">
        <v>18608722</v>
      </c>
      <c r="B439" s="479" t="s">
        <v>2228</v>
      </c>
      <c r="C439" s="480">
        <v>8781.25</v>
      </c>
      <c r="E439" s="480"/>
    </row>
    <row r="440" spans="1:5">
      <c r="A440" s="479">
        <v>18608752</v>
      </c>
      <c r="B440" s="479" t="s">
        <v>876</v>
      </c>
      <c r="C440" s="480">
        <v>935530</v>
      </c>
      <c r="E440" s="480"/>
    </row>
    <row r="441" spans="1:5">
      <c r="A441" s="479">
        <v>18608772</v>
      </c>
      <c r="B441" s="479" t="s">
        <v>1763</v>
      </c>
      <c r="C441" s="480">
        <v>-3488999.1</v>
      </c>
      <c r="E441" s="480"/>
    </row>
    <row r="442" spans="1:5">
      <c r="A442" s="479">
        <v>18608782</v>
      </c>
      <c r="B442" s="479" t="s">
        <v>1764</v>
      </c>
      <c r="C442" s="480">
        <v>-801550.75</v>
      </c>
    </row>
    <row r="443" spans="1:5">
      <c r="A443" s="479">
        <v>18608792</v>
      </c>
      <c r="B443" s="479" t="s">
        <v>1765</v>
      </c>
      <c r="C443" s="480">
        <v>-160310.15</v>
      </c>
      <c r="E443" s="480"/>
    </row>
    <row r="444" spans="1:5">
      <c r="A444" s="479">
        <v>18609312</v>
      </c>
      <c r="B444" s="479" t="s">
        <v>1584</v>
      </c>
      <c r="C444" s="480">
        <v>12405154.710000001</v>
      </c>
      <c r="E444" s="480"/>
    </row>
    <row r="445" spans="1:5">
      <c r="A445" s="479">
        <v>18609422</v>
      </c>
      <c r="B445" s="479" t="s">
        <v>1384</v>
      </c>
      <c r="C445" s="480">
        <v>21861913.539999999</v>
      </c>
      <c r="E445" s="480"/>
    </row>
    <row r="446" spans="1:5">
      <c r="A446" s="479">
        <v>18609432</v>
      </c>
      <c r="B446" s="479" t="s">
        <v>1592</v>
      </c>
      <c r="C446" s="480">
        <v>6513036.9100000001</v>
      </c>
      <c r="E446" s="480"/>
    </row>
    <row r="447" spans="1:5">
      <c r="A447" s="479">
        <v>18609512</v>
      </c>
      <c r="B447" s="479" t="s">
        <v>2041</v>
      </c>
      <c r="C447" s="480">
        <v>54328.86</v>
      </c>
      <c r="E447" s="480"/>
    </row>
    <row r="448" spans="1:5">
      <c r="A448" s="479">
        <v>18609532</v>
      </c>
      <c r="B448" s="479" t="s">
        <v>877</v>
      </c>
      <c r="C448" s="480">
        <v>232919.84</v>
      </c>
      <c r="E448" s="480"/>
    </row>
    <row r="449" spans="1:5">
      <c r="A449" s="479">
        <v>18609542</v>
      </c>
      <c r="B449" s="479" t="s">
        <v>513</v>
      </c>
      <c r="C449" s="480">
        <v>1255840.19</v>
      </c>
      <c r="E449" s="480"/>
    </row>
    <row r="450" spans="1:5">
      <c r="A450" s="479">
        <v>18609572</v>
      </c>
      <c r="B450" s="479" t="s">
        <v>1380</v>
      </c>
      <c r="C450" s="480">
        <v>629429.85</v>
      </c>
      <c r="E450" s="480"/>
    </row>
    <row r="451" spans="1:5">
      <c r="A451" s="479">
        <v>18609582</v>
      </c>
      <c r="B451" s="479" t="s">
        <v>1381</v>
      </c>
      <c r="C451" s="480">
        <v>529545.53</v>
      </c>
      <c r="E451" s="480"/>
    </row>
    <row r="452" spans="1:5">
      <c r="A452" s="479">
        <v>18609592</v>
      </c>
      <c r="B452" s="479" t="s">
        <v>1382</v>
      </c>
      <c r="C452" s="480">
        <v>3302394.74</v>
      </c>
      <c r="E452" s="480"/>
    </row>
    <row r="453" spans="1:5">
      <c r="A453" s="479">
        <v>18609602</v>
      </c>
      <c r="B453" s="479" t="s">
        <v>1383</v>
      </c>
      <c r="C453" s="480">
        <v>235736.74</v>
      </c>
    </row>
    <row r="454" spans="1:5">
      <c r="A454" s="479">
        <v>18609622</v>
      </c>
      <c r="B454" s="479" t="s">
        <v>1385</v>
      </c>
      <c r="C454" s="480">
        <v>1283084.1399999999</v>
      </c>
      <c r="E454" s="480"/>
    </row>
    <row r="455" spans="1:5">
      <c r="A455" s="479">
        <v>18609642</v>
      </c>
      <c r="B455" s="479" t="s">
        <v>1386</v>
      </c>
      <c r="C455" s="480">
        <v>7450000</v>
      </c>
      <c r="E455" s="480"/>
    </row>
    <row r="456" spans="1:5">
      <c r="A456" s="479">
        <v>18609652</v>
      </c>
      <c r="B456" s="479" t="s">
        <v>1387</v>
      </c>
      <c r="C456" s="480">
        <v>2048450</v>
      </c>
      <c r="E456" s="480"/>
    </row>
    <row r="457" spans="1:5">
      <c r="A457" s="479">
        <v>18609662</v>
      </c>
      <c r="B457" s="479" t="s">
        <v>1388</v>
      </c>
      <c r="C457" s="480">
        <v>499874.44</v>
      </c>
      <c r="E457" s="480"/>
    </row>
    <row r="458" spans="1:5">
      <c r="A458" s="479">
        <v>18609672</v>
      </c>
      <c r="B458" s="479" t="s">
        <v>1389</v>
      </c>
      <c r="C458" s="480">
        <v>200000</v>
      </c>
      <c r="E458" s="480"/>
    </row>
    <row r="459" spans="1:5">
      <c r="A459" s="479">
        <v>18609682</v>
      </c>
      <c r="B459" s="479" t="s">
        <v>1406</v>
      </c>
      <c r="C459" s="480">
        <v>140000</v>
      </c>
      <c r="E459" s="480"/>
    </row>
    <row r="460" spans="1:5">
      <c r="A460" s="479">
        <v>18609692</v>
      </c>
      <c r="B460" s="479" t="s">
        <v>1407</v>
      </c>
      <c r="C460" s="480">
        <v>100000</v>
      </c>
      <c r="E460" s="480"/>
    </row>
    <row r="461" spans="1:5">
      <c r="A461" s="479">
        <v>18609801</v>
      </c>
      <c r="B461" s="479" t="s">
        <v>1304</v>
      </c>
      <c r="C461" s="480">
        <v>163595.71</v>
      </c>
      <c r="E461" s="480"/>
    </row>
    <row r="462" spans="1:5">
      <c r="A462" s="479">
        <v>18609821</v>
      </c>
      <c r="B462" s="479" t="s">
        <v>557</v>
      </c>
      <c r="C462" s="480">
        <v>817108.2</v>
      </c>
      <c r="E462" s="480"/>
    </row>
    <row r="463" spans="1:5">
      <c r="A463" s="479">
        <v>18609841</v>
      </c>
      <c r="B463" s="479" t="s">
        <v>1497</v>
      </c>
      <c r="C463" s="480">
        <v>1449799.6</v>
      </c>
      <c r="E463" s="480"/>
    </row>
    <row r="464" spans="1:5">
      <c r="A464" s="479">
        <v>18609861</v>
      </c>
      <c r="B464" s="479" t="s">
        <v>1305</v>
      </c>
      <c r="C464" s="480">
        <v>1283684.77</v>
      </c>
      <c r="E464" s="480"/>
    </row>
    <row r="465" spans="1:5">
      <c r="A465" s="479">
        <v>18630031</v>
      </c>
      <c r="B465" s="479" t="s">
        <v>1038</v>
      </c>
      <c r="C465" s="480">
        <v>139842.70000000001</v>
      </c>
      <c r="E465" s="480"/>
    </row>
    <row r="466" spans="1:5">
      <c r="A466" s="479">
        <v>18700032</v>
      </c>
      <c r="B466" s="479" t="s">
        <v>1425</v>
      </c>
      <c r="C466" s="480">
        <v>316253.37</v>
      </c>
      <c r="E466" s="480"/>
    </row>
    <row r="467" spans="1:5">
      <c r="A467" s="479">
        <v>18700041</v>
      </c>
      <c r="B467" s="479" t="s">
        <v>1172</v>
      </c>
      <c r="C467" s="480">
        <v>328215.28000000003</v>
      </c>
      <c r="E467" s="480"/>
    </row>
    <row r="468" spans="1:5">
      <c r="A468" s="479">
        <v>18700062</v>
      </c>
      <c r="B468" s="479" t="s">
        <v>1426</v>
      </c>
      <c r="C468" s="480">
        <v>-20570.849999999999</v>
      </c>
      <c r="E468" s="480"/>
    </row>
    <row r="469" spans="1:5">
      <c r="A469" s="479">
        <v>18700071</v>
      </c>
      <c r="B469" s="479" t="s">
        <v>1427</v>
      </c>
      <c r="C469" s="480">
        <v>-154305.60000000001</v>
      </c>
      <c r="E469" s="480"/>
    </row>
    <row r="470" spans="1:5">
      <c r="A470" s="479">
        <v>18900013</v>
      </c>
      <c r="B470" s="479" t="s">
        <v>326</v>
      </c>
      <c r="C470" s="480">
        <v>6902</v>
      </c>
      <c r="E470" s="480"/>
    </row>
    <row r="471" spans="1:5">
      <c r="A471" s="479">
        <v>18900173</v>
      </c>
      <c r="B471" s="479" t="s">
        <v>258</v>
      </c>
      <c r="C471" s="480">
        <v>1280674.6000000001</v>
      </c>
      <c r="E471" s="480"/>
    </row>
    <row r="472" spans="1:5">
      <c r="A472" s="479">
        <v>18900183</v>
      </c>
      <c r="B472" s="479" t="s">
        <v>167</v>
      </c>
      <c r="C472" s="480">
        <v>323220.21000000002</v>
      </c>
      <c r="E472" s="480"/>
    </row>
    <row r="473" spans="1:5">
      <c r="A473" s="479">
        <v>18900193</v>
      </c>
      <c r="B473" s="479" t="s">
        <v>261</v>
      </c>
      <c r="C473" s="480">
        <v>2508695.11</v>
      </c>
      <c r="E473" s="480"/>
    </row>
    <row r="474" spans="1:5">
      <c r="A474" s="479">
        <v>18900203</v>
      </c>
      <c r="B474" s="479" t="s">
        <v>2060</v>
      </c>
      <c r="C474" s="480">
        <v>2374459.44</v>
      </c>
      <c r="E474" s="480"/>
    </row>
    <row r="475" spans="1:5">
      <c r="A475" s="479">
        <v>18900213</v>
      </c>
      <c r="B475" s="479" t="s">
        <v>2061</v>
      </c>
      <c r="C475" s="480">
        <v>9134078.2200000007</v>
      </c>
      <c r="E475" s="480"/>
    </row>
    <row r="476" spans="1:5">
      <c r="A476" s="479">
        <v>18900243</v>
      </c>
      <c r="B476" s="479" t="s">
        <v>1009</v>
      </c>
      <c r="C476" s="480">
        <v>6997.25</v>
      </c>
      <c r="E476" s="480"/>
    </row>
    <row r="477" spans="1:5">
      <c r="A477" s="479">
        <v>18900253</v>
      </c>
      <c r="B477" s="479" t="s">
        <v>1006</v>
      </c>
      <c r="C477" s="480">
        <v>667046.47</v>
      </c>
      <c r="E477" s="480"/>
    </row>
    <row r="478" spans="1:5">
      <c r="A478" s="479">
        <v>18900263</v>
      </c>
      <c r="B478" s="479" t="s">
        <v>1007</v>
      </c>
      <c r="C478" s="480">
        <v>506900.22</v>
      </c>
      <c r="E478" s="480"/>
    </row>
    <row r="479" spans="1:5">
      <c r="A479" s="479">
        <v>18900273</v>
      </c>
      <c r="B479" s="479" t="s">
        <v>400</v>
      </c>
      <c r="C479" s="480">
        <v>1552105.99</v>
      </c>
      <c r="E479" s="480"/>
    </row>
    <row r="480" spans="1:5">
      <c r="A480" s="479">
        <v>18900283</v>
      </c>
      <c r="B480" s="479" t="s">
        <v>272</v>
      </c>
      <c r="C480" s="480">
        <v>473701.71</v>
      </c>
      <c r="E480" s="480"/>
    </row>
    <row r="481" spans="1:5">
      <c r="A481" s="479">
        <v>18900293</v>
      </c>
      <c r="B481" s="479" t="s">
        <v>181</v>
      </c>
      <c r="C481" s="480">
        <v>6276.12</v>
      </c>
      <c r="E481" s="480"/>
    </row>
    <row r="482" spans="1:5">
      <c r="A482" s="479">
        <v>18900303</v>
      </c>
      <c r="B482" s="479" t="s">
        <v>404</v>
      </c>
      <c r="C482" s="480">
        <v>14643.21</v>
      </c>
      <c r="E482" s="480"/>
    </row>
    <row r="483" spans="1:5">
      <c r="A483" s="479">
        <v>18900323</v>
      </c>
      <c r="B483" s="479" t="s">
        <v>325</v>
      </c>
      <c r="C483" s="480">
        <v>385328.72</v>
      </c>
      <c r="E483" s="480"/>
    </row>
    <row r="484" spans="1:5">
      <c r="A484" s="479">
        <v>18900353</v>
      </c>
      <c r="B484" s="479" t="s">
        <v>526</v>
      </c>
      <c r="C484" s="480">
        <v>75481.2</v>
      </c>
      <c r="E484" s="480"/>
    </row>
    <row r="485" spans="1:5">
      <c r="A485" s="479">
        <v>18900373</v>
      </c>
      <c r="B485" s="479" t="s">
        <v>517</v>
      </c>
      <c r="C485" s="480">
        <v>3940427.26</v>
      </c>
      <c r="E485" s="480"/>
    </row>
    <row r="486" spans="1:5">
      <c r="A486" s="479">
        <v>18900383</v>
      </c>
      <c r="B486" s="479" t="s">
        <v>514</v>
      </c>
      <c r="C486" s="480">
        <v>175041.99</v>
      </c>
      <c r="E486" s="480"/>
    </row>
    <row r="487" spans="1:5">
      <c r="A487" s="479">
        <v>18900393</v>
      </c>
      <c r="B487" s="479" t="s">
        <v>1331</v>
      </c>
      <c r="C487" s="480">
        <v>14151666.4</v>
      </c>
      <c r="E487" s="480"/>
    </row>
    <row r="488" spans="1:5">
      <c r="A488" s="479">
        <v>18900403</v>
      </c>
      <c r="B488" s="479" t="s">
        <v>1585</v>
      </c>
      <c r="C488" s="480">
        <v>100228.27</v>
      </c>
      <c r="E488" s="480"/>
    </row>
    <row r="489" spans="1:5">
      <c r="A489" s="479">
        <v>18900413</v>
      </c>
      <c r="B489" s="479" t="s">
        <v>1589</v>
      </c>
      <c r="C489" s="480">
        <v>131653.57999999999</v>
      </c>
      <c r="E489" s="480"/>
    </row>
    <row r="490" spans="1:5">
      <c r="A490" s="479">
        <v>18900423</v>
      </c>
      <c r="B490" s="479" t="s">
        <v>1586</v>
      </c>
      <c r="C490" s="480">
        <v>524765.06999999995</v>
      </c>
      <c r="E490" s="480"/>
    </row>
    <row r="491" spans="1:5">
      <c r="A491" s="479">
        <v>18900433</v>
      </c>
      <c r="B491" s="479" t="s">
        <v>1671</v>
      </c>
      <c r="C491" s="480">
        <v>4387222.18</v>
      </c>
      <c r="E491" s="480"/>
    </row>
    <row r="492" spans="1:5">
      <c r="A492" s="479">
        <v>18900443</v>
      </c>
      <c r="B492" s="479" t="s">
        <v>1856</v>
      </c>
      <c r="C492" s="480">
        <v>77693.27</v>
      </c>
      <c r="E492" s="480"/>
    </row>
    <row r="493" spans="1:5">
      <c r="A493" s="479">
        <v>18900451</v>
      </c>
      <c r="B493" s="479" t="s">
        <v>1909</v>
      </c>
      <c r="C493" s="480">
        <v>26349.31</v>
      </c>
      <c r="E493" s="480"/>
    </row>
    <row r="494" spans="1:5">
      <c r="A494" s="479">
        <v>18900452</v>
      </c>
      <c r="B494" s="479" t="s">
        <v>1909</v>
      </c>
      <c r="C494" s="480">
        <v>16149.53</v>
      </c>
      <c r="E494" s="480"/>
    </row>
    <row r="495" spans="1:5">
      <c r="A495" s="479">
        <v>18900533</v>
      </c>
      <c r="B495" s="479" t="s">
        <v>1672</v>
      </c>
      <c r="C495" s="480">
        <v>741449.06</v>
      </c>
      <c r="E495" s="480"/>
    </row>
    <row r="496" spans="1:5">
      <c r="A496" s="479">
        <v>19000003</v>
      </c>
      <c r="B496" s="479" t="s">
        <v>45</v>
      </c>
      <c r="C496" s="480">
        <v>2954949.76</v>
      </c>
      <c r="E496" s="480"/>
    </row>
    <row r="497" spans="1:5">
      <c r="A497" s="479">
        <v>19000013</v>
      </c>
      <c r="B497" s="479" t="s">
        <v>382</v>
      </c>
      <c r="C497" s="480">
        <v>2722738.83</v>
      </c>
      <c r="E497" s="480"/>
    </row>
    <row r="498" spans="1:5">
      <c r="A498" s="479">
        <v>19000032</v>
      </c>
      <c r="B498" s="479" t="s">
        <v>979</v>
      </c>
      <c r="C498" s="480">
        <v>7078029.9100000001</v>
      </c>
      <c r="E498" s="480"/>
    </row>
    <row r="499" spans="1:5">
      <c r="A499" s="479">
        <v>19000042</v>
      </c>
      <c r="B499" s="479" t="s">
        <v>995</v>
      </c>
      <c r="C499" s="480">
        <v>2484081.23</v>
      </c>
    </row>
    <row r="500" spans="1:5">
      <c r="A500" s="479">
        <v>19000043</v>
      </c>
      <c r="B500" s="479" t="s">
        <v>3</v>
      </c>
      <c r="C500" s="480">
        <v>7792785.04</v>
      </c>
      <c r="E500" s="480"/>
    </row>
    <row r="501" spans="1:5">
      <c r="A501" s="479">
        <v>19000081</v>
      </c>
      <c r="B501" s="479" t="s">
        <v>942</v>
      </c>
      <c r="C501" s="480">
        <v>15404467.880000001</v>
      </c>
      <c r="E501" s="480"/>
    </row>
    <row r="502" spans="1:5">
      <c r="A502" s="479">
        <v>19000091</v>
      </c>
      <c r="B502" s="479" t="s">
        <v>341</v>
      </c>
      <c r="C502" s="480">
        <v>4466568.24</v>
      </c>
      <c r="E502" s="480"/>
    </row>
    <row r="503" spans="1:5">
      <c r="A503" s="479">
        <v>19000093</v>
      </c>
      <c r="B503" s="479" t="s">
        <v>387</v>
      </c>
      <c r="C503" s="480">
        <v>5181895.82</v>
      </c>
      <c r="E503" s="480"/>
    </row>
    <row r="504" spans="1:5">
      <c r="A504" s="479">
        <v>19000103</v>
      </c>
      <c r="B504" s="479" t="s">
        <v>1819</v>
      </c>
      <c r="C504" s="480">
        <v>888275.15</v>
      </c>
      <c r="E504" s="480"/>
    </row>
    <row r="505" spans="1:5">
      <c r="A505" s="479">
        <v>19000111</v>
      </c>
      <c r="B505" s="479" t="s">
        <v>459</v>
      </c>
      <c r="C505" s="480">
        <v>1062824.33</v>
      </c>
      <c r="E505" s="480"/>
    </row>
    <row r="506" spans="1:5">
      <c r="A506" s="479">
        <v>19000112</v>
      </c>
      <c r="B506" s="479" t="s">
        <v>1096</v>
      </c>
      <c r="C506" s="480">
        <v>28337.8</v>
      </c>
      <c r="E506" s="480"/>
    </row>
    <row r="507" spans="1:5">
      <c r="A507" s="479">
        <v>19000122</v>
      </c>
      <c r="B507" s="479" t="s">
        <v>1200</v>
      </c>
      <c r="C507" s="480">
        <v>-101591.87</v>
      </c>
      <c r="E507" s="480"/>
    </row>
    <row r="508" spans="1:5">
      <c r="A508" s="479">
        <v>19000133</v>
      </c>
      <c r="B508" s="479" t="s">
        <v>538</v>
      </c>
      <c r="C508" s="480">
        <v>14144048.23</v>
      </c>
      <c r="E508" s="480"/>
    </row>
    <row r="509" spans="1:5">
      <c r="A509" s="479">
        <v>19000151</v>
      </c>
      <c r="B509" s="479" t="s">
        <v>69</v>
      </c>
      <c r="C509" s="480">
        <v>320271.92</v>
      </c>
      <c r="E509" s="480"/>
    </row>
    <row r="510" spans="1:5">
      <c r="A510" s="479">
        <v>19000181</v>
      </c>
      <c r="B510" s="479" t="s">
        <v>500</v>
      </c>
      <c r="C510" s="480">
        <v>-1050732.8</v>
      </c>
      <c r="E510" s="480"/>
    </row>
    <row r="511" spans="1:5">
      <c r="A511" s="479">
        <v>19000193</v>
      </c>
      <c r="B511" s="479" t="s">
        <v>1542</v>
      </c>
      <c r="C511" s="480">
        <v>176679.87</v>
      </c>
      <c r="E511" s="480"/>
    </row>
    <row r="512" spans="1:5">
      <c r="A512" s="479">
        <v>19000251</v>
      </c>
      <c r="B512" s="479" t="s">
        <v>363</v>
      </c>
      <c r="C512" s="480">
        <v>9281.94</v>
      </c>
      <c r="E512" s="480"/>
    </row>
    <row r="513" spans="1:5">
      <c r="A513" s="479">
        <v>19000283</v>
      </c>
      <c r="B513" s="479" t="s">
        <v>830</v>
      </c>
      <c r="C513" s="480">
        <v>2361442.84</v>
      </c>
      <c r="E513" s="480"/>
    </row>
    <row r="514" spans="1:5">
      <c r="A514" s="479">
        <v>19000361</v>
      </c>
      <c r="B514" s="479" t="s">
        <v>573</v>
      </c>
      <c r="C514" s="480">
        <v>159437</v>
      </c>
      <c r="E514" s="480"/>
    </row>
    <row r="515" spans="1:5">
      <c r="A515" s="479">
        <v>19000403</v>
      </c>
      <c r="B515" s="479" t="s">
        <v>124</v>
      </c>
      <c r="C515" s="480">
        <v>151181</v>
      </c>
      <c r="E515" s="480"/>
    </row>
    <row r="516" spans="1:5">
      <c r="A516" s="479">
        <v>19000441</v>
      </c>
      <c r="B516" s="479" t="s">
        <v>149</v>
      </c>
      <c r="C516" s="480">
        <v>6587506.4000000004</v>
      </c>
      <c r="E516" s="480"/>
    </row>
    <row r="517" spans="1:5">
      <c r="A517" s="479">
        <v>19000443</v>
      </c>
      <c r="B517" s="479" t="s">
        <v>253</v>
      </c>
      <c r="C517" s="480">
        <v>71747071.560000002</v>
      </c>
      <c r="E517" s="480"/>
    </row>
    <row r="518" spans="1:5">
      <c r="A518" s="479">
        <v>19000453</v>
      </c>
      <c r="B518" s="479" t="s">
        <v>254</v>
      </c>
      <c r="C518" s="480">
        <v>4193578.27</v>
      </c>
      <c r="E518" s="480"/>
    </row>
    <row r="519" spans="1:5">
      <c r="A519" s="479">
        <v>19000463</v>
      </c>
      <c r="B519" s="479" t="s">
        <v>255</v>
      </c>
      <c r="C519" s="480">
        <v>-988925.47</v>
      </c>
      <c r="E519" s="480"/>
    </row>
    <row r="520" spans="1:5">
      <c r="A520" s="479">
        <v>19000471</v>
      </c>
      <c r="B520" s="479" t="s">
        <v>402</v>
      </c>
      <c r="C520" s="480">
        <v>3889286.88</v>
      </c>
      <c r="E520" s="480"/>
    </row>
    <row r="521" spans="1:5">
      <c r="A521" s="479">
        <v>19000473</v>
      </c>
      <c r="B521" s="479" t="s">
        <v>1171</v>
      </c>
      <c r="C521" s="480">
        <v>2562568</v>
      </c>
      <c r="E521" s="480"/>
    </row>
    <row r="522" spans="1:5">
      <c r="A522" s="479">
        <v>19000491</v>
      </c>
      <c r="B522" s="479" t="s">
        <v>1439</v>
      </c>
      <c r="C522" s="480">
        <v>2017400.35</v>
      </c>
      <c r="E522" s="480"/>
    </row>
    <row r="523" spans="1:5">
      <c r="A523" s="479">
        <v>19000551</v>
      </c>
      <c r="B523" s="479" t="s">
        <v>1919</v>
      </c>
      <c r="C523" s="480">
        <v>1965399</v>
      </c>
      <c r="E523" s="480"/>
    </row>
    <row r="524" spans="1:5">
      <c r="A524" s="479">
        <v>19000552</v>
      </c>
      <c r="B524" s="479" t="s">
        <v>1420</v>
      </c>
      <c r="C524" s="480">
        <v>527215.46</v>
      </c>
      <c r="E524" s="480"/>
    </row>
    <row r="525" spans="1:5">
      <c r="A525" s="479">
        <v>19000553</v>
      </c>
      <c r="B525" s="479" t="s">
        <v>31</v>
      </c>
      <c r="C525" s="480">
        <v>177310.91</v>
      </c>
      <c r="E525" s="480"/>
    </row>
    <row r="526" spans="1:5">
      <c r="A526" s="479">
        <v>19000562</v>
      </c>
      <c r="B526" s="479" t="s">
        <v>383</v>
      </c>
      <c r="C526" s="480">
        <v>1488757.89</v>
      </c>
      <c r="E526" s="480"/>
    </row>
    <row r="527" spans="1:5">
      <c r="A527" s="479">
        <v>19000572</v>
      </c>
      <c r="B527" s="479" t="s">
        <v>384</v>
      </c>
      <c r="C527" s="480">
        <v>250580.41</v>
      </c>
      <c r="E527" s="480"/>
    </row>
    <row r="528" spans="1:5">
      <c r="A528" s="479">
        <v>19000573</v>
      </c>
      <c r="B528" s="479" t="s">
        <v>1223</v>
      </c>
      <c r="C528" s="480">
        <v>241037.67</v>
      </c>
      <c r="E528" s="480"/>
    </row>
    <row r="529" spans="1:5">
      <c r="A529" s="479">
        <v>19000581</v>
      </c>
      <c r="B529" s="479" t="s">
        <v>86</v>
      </c>
      <c r="C529" s="480">
        <v>2715487.76</v>
      </c>
      <c r="E529" s="480"/>
    </row>
    <row r="530" spans="1:5">
      <c r="A530" s="479">
        <v>19000592</v>
      </c>
      <c r="B530" s="479" t="s">
        <v>285</v>
      </c>
      <c r="C530" s="480">
        <v>3850782.49</v>
      </c>
      <c r="E530" s="480"/>
    </row>
    <row r="531" spans="1:5">
      <c r="A531" s="479">
        <v>19000601</v>
      </c>
      <c r="B531" s="479" t="s">
        <v>1159</v>
      </c>
      <c r="C531" s="480">
        <v>183142222</v>
      </c>
      <c r="E531" s="480"/>
    </row>
    <row r="532" spans="1:5">
      <c r="A532" s="479">
        <v>19000621</v>
      </c>
      <c r="B532" s="479" t="s">
        <v>1186</v>
      </c>
      <c r="C532" s="480">
        <v>65849499.450000003</v>
      </c>
      <c r="E532" s="480"/>
    </row>
    <row r="533" spans="1:5">
      <c r="A533" s="479">
        <v>19000641</v>
      </c>
      <c r="B533" s="479" t="s">
        <v>1185</v>
      </c>
      <c r="C533" s="480">
        <v>19524.03</v>
      </c>
      <c r="E533" s="480"/>
    </row>
    <row r="534" spans="1:5">
      <c r="A534" s="479">
        <v>19000671</v>
      </c>
      <c r="B534" s="479" t="s">
        <v>1197</v>
      </c>
      <c r="C534" s="480">
        <v>32765538.120000001</v>
      </c>
      <c r="E534" s="480"/>
    </row>
    <row r="535" spans="1:5">
      <c r="A535" s="479">
        <v>19000691</v>
      </c>
      <c r="B535" s="479" t="s">
        <v>1440</v>
      </c>
      <c r="C535" s="480">
        <v>107625</v>
      </c>
      <c r="E535" s="480"/>
    </row>
    <row r="536" spans="1:5">
      <c r="A536" s="479">
        <v>19000692</v>
      </c>
      <c r="B536" s="479" t="s">
        <v>621</v>
      </c>
      <c r="C536" s="480">
        <v>13125</v>
      </c>
      <c r="E536" s="480"/>
    </row>
    <row r="537" spans="1:5">
      <c r="A537" s="479">
        <v>19000711</v>
      </c>
      <c r="B537" s="479" t="s">
        <v>1097</v>
      </c>
      <c r="C537" s="480">
        <v>439061.43</v>
      </c>
      <c r="E537" s="480"/>
    </row>
    <row r="538" spans="1:5">
      <c r="A538" s="479">
        <v>19000721</v>
      </c>
      <c r="B538" s="479" t="s">
        <v>1201</v>
      </c>
      <c r="C538" s="480">
        <v>10869.86</v>
      </c>
      <c r="E538" s="480"/>
    </row>
    <row r="539" spans="1:5">
      <c r="A539" s="479">
        <v>19000741</v>
      </c>
      <c r="B539" s="479" t="s">
        <v>1301</v>
      </c>
      <c r="C539" s="480">
        <v>87773.47</v>
      </c>
      <c r="E539" s="480"/>
    </row>
    <row r="540" spans="1:5">
      <c r="A540" s="479">
        <v>19000751</v>
      </c>
      <c r="B540" s="479" t="s">
        <v>1324</v>
      </c>
      <c r="C540" s="480">
        <v>1556282.7</v>
      </c>
      <c r="E540" s="480"/>
    </row>
    <row r="541" spans="1:5">
      <c r="A541" s="479">
        <v>19000752</v>
      </c>
      <c r="B541" s="479" t="s">
        <v>1325</v>
      </c>
      <c r="C541" s="480">
        <v>832467.3</v>
      </c>
      <c r="E541" s="480"/>
    </row>
    <row r="542" spans="1:5">
      <c r="A542" s="479">
        <v>19000781</v>
      </c>
      <c r="B542" s="479" t="s">
        <v>1441</v>
      </c>
      <c r="C542" s="480">
        <v>2848092.94</v>
      </c>
      <c r="E542" s="480"/>
    </row>
    <row r="543" spans="1:5">
      <c r="A543" s="479">
        <v>19000791</v>
      </c>
      <c r="B543" s="479" t="s">
        <v>1442</v>
      </c>
      <c r="C543" s="480">
        <v>165720.19</v>
      </c>
      <c r="E543" s="480"/>
    </row>
    <row r="544" spans="1:5">
      <c r="A544" s="479">
        <v>19000801</v>
      </c>
      <c r="B544" s="479" t="s">
        <v>1443</v>
      </c>
      <c r="C544" s="480">
        <v>6851.29</v>
      </c>
      <c r="E544" s="480"/>
    </row>
    <row r="545" spans="1:5">
      <c r="A545" s="479">
        <v>19000811</v>
      </c>
      <c r="B545" s="479" t="s">
        <v>1444</v>
      </c>
      <c r="C545" s="480">
        <v>1481.19</v>
      </c>
      <c r="E545" s="480"/>
    </row>
    <row r="546" spans="1:5">
      <c r="A546" s="479">
        <v>19000831</v>
      </c>
      <c r="B546" s="479" t="s">
        <v>1513</v>
      </c>
      <c r="C546" s="480">
        <v>631520.69999999995</v>
      </c>
      <c r="E546" s="480"/>
    </row>
    <row r="547" spans="1:5">
      <c r="A547" s="479">
        <v>19000841</v>
      </c>
      <c r="B547" s="479" t="s">
        <v>1543</v>
      </c>
      <c r="C547" s="480">
        <v>-493431.68</v>
      </c>
      <c r="E547" s="480"/>
    </row>
    <row r="548" spans="1:5">
      <c r="A548" s="479">
        <v>19000851</v>
      </c>
      <c r="B548" s="479" t="s">
        <v>1655</v>
      </c>
      <c r="C548" s="480">
        <v>711182.6</v>
      </c>
      <c r="E548" s="480"/>
    </row>
    <row r="549" spans="1:5">
      <c r="A549" s="479">
        <v>19000861</v>
      </c>
      <c r="B549" s="479" t="s">
        <v>1700</v>
      </c>
      <c r="C549" s="480">
        <v>178821.69</v>
      </c>
      <c r="E549" s="480"/>
    </row>
    <row r="550" spans="1:5">
      <c r="A550" s="479">
        <v>19000871</v>
      </c>
      <c r="B550" s="479" t="s">
        <v>2024</v>
      </c>
      <c r="C550" s="480">
        <v>2704389.1</v>
      </c>
      <c r="E550" s="480"/>
    </row>
    <row r="551" spans="1:5">
      <c r="A551" s="479">
        <v>19002003</v>
      </c>
      <c r="B551" s="479" t="s">
        <v>1805</v>
      </c>
      <c r="C551" s="480">
        <v>80898007.719999999</v>
      </c>
      <c r="E551" s="480"/>
    </row>
    <row r="552" spans="1:5">
      <c r="A552" s="479">
        <v>19003011</v>
      </c>
      <c r="B552" s="479" t="s">
        <v>1860</v>
      </c>
      <c r="C552" s="480">
        <v>1354215.1</v>
      </c>
      <c r="E552" s="480"/>
    </row>
    <row r="553" spans="1:5">
      <c r="A553" s="479">
        <v>19003021</v>
      </c>
      <c r="B553" s="479" t="s">
        <v>1878</v>
      </c>
      <c r="C553" s="480">
        <v>392022.75</v>
      </c>
      <c r="E553" s="480"/>
    </row>
    <row r="554" spans="1:5">
      <c r="A554" s="479">
        <v>19003031</v>
      </c>
      <c r="B554" s="479" t="s">
        <v>2025</v>
      </c>
      <c r="C554" s="480">
        <v>263054.75</v>
      </c>
      <c r="E554" s="480"/>
    </row>
    <row r="555" spans="1:5">
      <c r="A555" s="479">
        <v>19003032</v>
      </c>
      <c r="B555" s="479" t="s">
        <v>2026</v>
      </c>
      <c r="C555" s="480">
        <v>3697015.49</v>
      </c>
      <c r="E555" s="480"/>
    </row>
    <row r="556" spans="1:5">
      <c r="A556" s="479">
        <v>19003042</v>
      </c>
      <c r="B556" s="479" t="s">
        <v>2062</v>
      </c>
      <c r="C556" s="480">
        <v>1820000</v>
      </c>
      <c r="E556" s="480"/>
    </row>
    <row r="557" spans="1:5">
      <c r="A557" s="479">
        <v>19100012</v>
      </c>
      <c r="B557" s="479" t="s">
        <v>504</v>
      </c>
      <c r="C557" s="480">
        <v>13218821.789999999</v>
      </c>
      <c r="E557" s="480"/>
    </row>
    <row r="558" spans="1:5">
      <c r="A558" s="479">
        <v>19100022</v>
      </c>
      <c r="B558" s="479" t="s">
        <v>338</v>
      </c>
      <c r="C558" s="480">
        <v>-14152610.039999999</v>
      </c>
      <c r="E558" s="480"/>
    </row>
    <row r="559" spans="1:5">
      <c r="A559" s="479">
        <v>19100132</v>
      </c>
      <c r="B559" s="479" t="s">
        <v>332</v>
      </c>
      <c r="C559" s="480">
        <v>23873.51</v>
      </c>
      <c r="E559" s="480"/>
    </row>
    <row r="560" spans="1:5">
      <c r="A560" s="479">
        <v>19100142</v>
      </c>
      <c r="B560" s="479" t="s">
        <v>333</v>
      </c>
      <c r="C560" s="480">
        <v>-211346.38</v>
      </c>
      <c r="E560" s="480"/>
    </row>
    <row r="561" spans="1:5">
      <c r="A561" s="479">
        <v>19100152</v>
      </c>
      <c r="B561" s="479" t="s">
        <v>578</v>
      </c>
      <c r="C561" s="480">
        <v>2532361.7000000002</v>
      </c>
    </row>
    <row r="562" spans="1:5">
      <c r="A562" s="479">
        <v>19100162</v>
      </c>
      <c r="B562" s="479" t="s">
        <v>136</v>
      </c>
      <c r="C562" s="480">
        <v>-12972705.98</v>
      </c>
      <c r="E562" s="480"/>
    </row>
    <row r="563" spans="1:5">
      <c r="A563" s="479">
        <v>20100023</v>
      </c>
      <c r="B563" s="479" t="s">
        <v>1058</v>
      </c>
      <c r="C563" s="480">
        <v>-859037.91</v>
      </c>
      <c r="E563" s="480"/>
    </row>
    <row r="564" spans="1:5">
      <c r="A564" s="479">
        <v>20700003</v>
      </c>
      <c r="B564" s="479" t="s">
        <v>664</v>
      </c>
      <c r="C564" s="480">
        <v>-122847945.22</v>
      </c>
      <c r="E564" s="480"/>
    </row>
    <row r="565" spans="1:5">
      <c r="A565" s="479">
        <v>20700013</v>
      </c>
      <c r="B565" s="479" t="s">
        <v>1010</v>
      </c>
      <c r="C565" s="480">
        <v>-338395484.31</v>
      </c>
      <c r="E565" s="480"/>
    </row>
    <row r="566" spans="1:5">
      <c r="A566" s="479">
        <v>20700023</v>
      </c>
      <c r="B566" s="479" t="s">
        <v>689</v>
      </c>
      <c r="C566" s="480">
        <v>-16901820.34</v>
      </c>
      <c r="E566" s="480"/>
    </row>
    <row r="567" spans="1:5">
      <c r="A567" s="479">
        <v>21100003</v>
      </c>
      <c r="B567" s="479" t="s">
        <v>601</v>
      </c>
      <c r="C567" s="480">
        <v>-2803605116.4699998</v>
      </c>
      <c r="E567" s="480"/>
    </row>
    <row r="568" spans="1:5">
      <c r="A568" s="479">
        <v>21100383</v>
      </c>
      <c r="B568" s="479" t="s">
        <v>6</v>
      </c>
      <c r="C568" s="480">
        <v>-491575</v>
      </c>
      <c r="E568" s="480"/>
    </row>
    <row r="569" spans="1:5">
      <c r="A569" s="479">
        <v>21400013</v>
      </c>
      <c r="B569" s="479" t="s">
        <v>532</v>
      </c>
      <c r="C569" s="480">
        <v>2148854.7200000002</v>
      </c>
      <c r="E569" s="480"/>
    </row>
    <row r="570" spans="1:5">
      <c r="A570" s="479">
        <v>21400033</v>
      </c>
      <c r="B570" s="479" t="s">
        <v>533</v>
      </c>
      <c r="C570" s="480">
        <v>4985024.68</v>
      </c>
      <c r="E570" s="480"/>
    </row>
    <row r="571" spans="1:5">
      <c r="A571" s="479">
        <v>21500023</v>
      </c>
      <c r="B571" s="479" t="s">
        <v>690</v>
      </c>
      <c r="C571" s="480">
        <v>-11821264</v>
      </c>
      <c r="E571" s="480"/>
    </row>
    <row r="572" spans="1:5">
      <c r="A572" s="479">
        <v>21500033</v>
      </c>
      <c r="B572" s="479" t="s">
        <v>1011</v>
      </c>
      <c r="C572" s="480">
        <v>-5270932</v>
      </c>
      <c r="E572" s="480"/>
    </row>
    <row r="573" spans="1:5">
      <c r="A573" s="479">
        <v>21600003</v>
      </c>
      <c r="B573" s="479" t="s">
        <v>192</v>
      </c>
      <c r="C573" s="480">
        <v>-347720603.32999998</v>
      </c>
      <c r="E573" s="480"/>
    </row>
    <row r="574" spans="1:5">
      <c r="A574" s="479">
        <v>21600011</v>
      </c>
      <c r="B574" s="479" t="s">
        <v>1123</v>
      </c>
      <c r="C574" s="480">
        <v>10477639.48</v>
      </c>
      <c r="E574" s="480"/>
    </row>
    <row r="575" spans="1:5">
      <c r="A575" s="479">
        <v>21600013</v>
      </c>
      <c r="B575" s="479" t="s">
        <v>328</v>
      </c>
      <c r="C575" s="480">
        <v>77562549.519999996</v>
      </c>
      <c r="E575" s="480"/>
    </row>
    <row r="576" spans="1:5">
      <c r="A576" s="479">
        <v>21600023</v>
      </c>
      <c r="B576" s="479" t="s">
        <v>1012</v>
      </c>
      <c r="C576" s="480">
        <v>1755001.25</v>
      </c>
      <c r="E576" s="480"/>
    </row>
    <row r="577" spans="1:5">
      <c r="A577" s="479">
        <v>21600033</v>
      </c>
      <c r="B577" s="479" t="s">
        <v>607</v>
      </c>
      <c r="C577" s="480">
        <v>1471103.62</v>
      </c>
      <c r="E577" s="480"/>
    </row>
    <row r="578" spans="1:5">
      <c r="A578" s="479">
        <v>21600053</v>
      </c>
      <c r="B578" s="479" t="s">
        <v>549</v>
      </c>
      <c r="C578" s="480">
        <v>16359946.109999999</v>
      </c>
      <c r="E578" s="480"/>
    </row>
    <row r="579" spans="1:5">
      <c r="A579" s="479">
        <v>21610013</v>
      </c>
      <c r="B579" s="479" t="s">
        <v>151</v>
      </c>
      <c r="C579" s="480">
        <v>14764536</v>
      </c>
      <c r="E579" s="480"/>
    </row>
    <row r="580" spans="1:5">
      <c r="A580" s="479">
        <v>21900103</v>
      </c>
      <c r="B580" s="479" t="s">
        <v>1941</v>
      </c>
      <c r="C580" s="480">
        <v>-14213743.1</v>
      </c>
      <c r="E580" s="480"/>
    </row>
    <row r="581" spans="1:5">
      <c r="A581" s="479">
        <v>21900113</v>
      </c>
      <c r="B581" s="479" t="s">
        <v>1942</v>
      </c>
      <c r="C581" s="480">
        <v>22265100.399999999</v>
      </c>
      <c r="E581" s="480"/>
    </row>
    <row r="582" spans="1:5">
      <c r="A582" s="479">
        <v>21900133</v>
      </c>
      <c r="B582" s="479" t="s">
        <v>1943</v>
      </c>
      <c r="C582" s="480">
        <v>431945.7</v>
      </c>
      <c r="E582" s="480"/>
    </row>
    <row r="583" spans="1:5">
      <c r="A583" s="479">
        <v>21900143</v>
      </c>
      <c r="B583" s="479" t="s">
        <v>1958</v>
      </c>
      <c r="C583" s="480">
        <v>204991633.02000001</v>
      </c>
      <c r="E583" s="480"/>
    </row>
    <row r="584" spans="1:5">
      <c r="A584" s="479">
        <v>21900153</v>
      </c>
      <c r="B584" s="479" t="s">
        <v>1945</v>
      </c>
      <c r="C584" s="480">
        <v>-71747071.560000002</v>
      </c>
      <c r="E584" s="480"/>
    </row>
    <row r="585" spans="1:5">
      <c r="A585" s="479">
        <v>21900163</v>
      </c>
      <c r="B585" s="479" t="s">
        <v>1959</v>
      </c>
      <c r="C585" s="480">
        <v>11981652.5</v>
      </c>
      <c r="E585" s="480"/>
    </row>
    <row r="586" spans="1:5">
      <c r="A586" s="479">
        <v>21900173</v>
      </c>
      <c r="B586" s="479" t="s">
        <v>1947</v>
      </c>
      <c r="C586" s="480">
        <v>-4193578.33</v>
      </c>
      <c r="E586" s="480"/>
    </row>
    <row r="587" spans="1:5">
      <c r="A587" s="479">
        <v>21900183</v>
      </c>
      <c r="B587" s="479" t="s">
        <v>1948</v>
      </c>
      <c r="C587" s="480">
        <v>-2825500.02</v>
      </c>
      <c r="E587" s="480"/>
    </row>
    <row r="588" spans="1:5">
      <c r="A588" s="479">
        <v>21900193</v>
      </c>
      <c r="B588" s="479" t="s">
        <v>1949</v>
      </c>
      <c r="C588" s="480">
        <v>988924.92</v>
      </c>
      <c r="E588" s="480"/>
    </row>
    <row r="589" spans="1:5">
      <c r="A589" s="479">
        <v>21900223</v>
      </c>
      <c r="B589" s="479" t="s">
        <v>1933</v>
      </c>
      <c r="C589" s="480">
        <v>-151181</v>
      </c>
    </row>
    <row r="590" spans="1:5">
      <c r="A590" s="479">
        <v>21900233</v>
      </c>
      <c r="B590" s="479" t="s">
        <v>1902</v>
      </c>
      <c r="C590" s="480">
        <v>4974810.09</v>
      </c>
      <c r="E590" s="480"/>
    </row>
    <row r="591" spans="1:5">
      <c r="A591" s="479">
        <v>21900243</v>
      </c>
      <c r="B591" s="479" t="s">
        <v>1950</v>
      </c>
      <c r="C591" s="480">
        <v>-7792785.1399999997</v>
      </c>
      <c r="E591" s="480"/>
    </row>
    <row r="592" spans="1:5">
      <c r="A592" s="479">
        <v>22100393</v>
      </c>
      <c r="B592" s="479" t="s">
        <v>224</v>
      </c>
      <c r="C592" s="480">
        <v>-15000000</v>
      </c>
    </row>
    <row r="593" spans="1:5">
      <c r="A593" s="479">
        <v>22100413</v>
      </c>
      <c r="B593" s="479" t="s">
        <v>52</v>
      </c>
      <c r="C593" s="480">
        <v>-2000000</v>
      </c>
      <c r="E593" s="480"/>
    </row>
    <row r="594" spans="1:5">
      <c r="A594" s="479">
        <v>22100713</v>
      </c>
      <c r="B594" s="479" t="s">
        <v>246</v>
      </c>
      <c r="C594" s="480">
        <v>-300000000</v>
      </c>
      <c r="E594" s="480"/>
    </row>
    <row r="595" spans="1:5">
      <c r="A595" s="479">
        <v>22100723</v>
      </c>
      <c r="B595" s="479" t="s">
        <v>247</v>
      </c>
      <c r="C595" s="480">
        <v>-200000000</v>
      </c>
      <c r="E595" s="480"/>
    </row>
    <row r="596" spans="1:5">
      <c r="A596" s="479">
        <v>22100743</v>
      </c>
      <c r="B596" s="479" t="s">
        <v>675</v>
      </c>
      <c r="C596" s="480">
        <v>-100000000</v>
      </c>
      <c r="E596" s="480"/>
    </row>
    <row r="597" spans="1:5">
      <c r="A597" s="479">
        <v>22100823</v>
      </c>
      <c r="B597" s="479" t="s">
        <v>1033</v>
      </c>
      <c r="C597" s="480">
        <v>-250000000</v>
      </c>
      <c r="E597" s="480"/>
    </row>
    <row r="598" spans="1:5">
      <c r="A598" s="479">
        <v>22100833</v>
      </c>
      <c r="B598" s="479" t="s">
        <v>1659</v>
      </c>
      <c r="C598" s="480">
        <v>-138460000</v>
      </c>
      <c r="E598" s="480"/>
    </row>
    <row r="599" spans="1:5">
      <c r="A599" s="479">
        <v>22100843</v>
      </c>
      <c r="B599" s="479" t="s">
        <v>1660</v>
      </c>
      <c r="C599" s="480">
        <v>-23400000</v>
      </c>
      <c r="E599" s="480"/>
    </row>
    <row r="600" spans="1:5">
      <c r="A600" s="479">
        <v>22100853</v>
      </c>
      <c r="B600" s="479" t="s">
        <v>2042</v>
      </c>
      <c r="C600" s="480">
        <v>-425000000</v>
      </c>
      <c r="E600" s="480"/>
    </row>
    <row r="601" spans="1:5">
      <c r="A601" s="479">
        <v>22100923</v>
      </c>
      <c r="B601" s="479" t="s">
        <v>1319</v>
      </c>
      <c r="C601" s="480">
        <v>-250000000</v>
      </c>
      <c r="E601" s="480"/>
    </row>
    <row r="602" spans="1:5">
      <c r="A602" s="479">
        <v>22100933</v>
      </c>
      <c r="B602" s="479" t="s">
        <v>1320</v>
      </c>
      <c r="C602" s="480">
        <v>-45000000</v>
      </c>
      <c r="E602" s="480"/>
    </row>
    <row r="603" spans="1:5">
      <c r="A603" s="479">
        <v>22101023</v>
      </c>
      <c r="B603" s="479" t="s">
        <v>519</v>
      </c>
      <c r="C603" s="480">
        <v>-250000000</v>
      </c>
      <c r="E603" s="480"/>
    </row>
    <row r="604" spans="1:5">
      <c r="A604" s="479">
        <v>22101033</v>
      </c>
      <c r="B604" s="479" t="s">
        <v>1014</v>
      </c>
      <c r="C604" s="480">
        <v>-300000000</v>
      </c>
      <c r="E604" s="480"/>
    </row>
    <row r="605" spans="1:5">
      <c r="A605" s="479">
        <v>22101053</v>
      </c>
      <c r="B605" s="479" t="s">
        <v>1037</v>
      </c>
      <c r="C605" s="480">
        <v>-250000000</v>
      </c>
      <c r="E605" s="480"/>
    </row>
    <row r="606" spans="1:5">
      <c r="A606" s="479">
        <v>22101113</v>
      </c>
      <c r="B606" s="479" t="s">
        <v>848</v>
      </c>
      <c r="C606" s="480">
        <v>-350000000</v>
      </c>
      <c r="E606" s="480"/>
    </row>
    <row r="607" spans="1:5">
      <c r="A607" s="479">
        <v>22101123</v>
      </c>
      <c r="B607" s="479" t="s">
        <v>1158</v>
      </c>
      <c r="C607" s="480">
        <v>-325000000</v>
      </c>
      <c r="E607" s="480"/>
    </row>
    <row r="608" spans="1:5">
      <c r="A608" s="479">
        <v>22101133</v>
      </c>
      <c r="B608" s="479" t="s">
        <v>1154</v>
      </c>
      <c r="C608" s="480">
        <v>-250000000</v>
      </c>
      <c r="E608" s="480"/>
    </row>
    <row r="609" spans="1:5">
      <c r="A609" s="479">
        <v>22101143</v>
      </c>
      <c r="B609" s="479" t="s">
        <v>1222</v>
      </c>
      <c r="C609" s="480">
        <v>-300000000</v>
      </c>
      <c r="E609" s="480"/>
    </row>
    <row r="610" spans="1:5">
      <c r="A610" s="479">
        <v>22600083</v>
      </c>
      <c r="B610" s="479" t="s">
        <v>1218</v>
      </c>
      <c r="C610" s="480">
        <v>12386.22</v>
      </c>
      <c r="E610" s="480"/>
    </row>
    <row r="611" spans="1:5">
      <c r="A611" s="479">
        <v>22600093</v>
      </c>
      <c r="B611" s="479" t="s">
        <v>2043</v>
      </c>
      <c r="C611" s="480">
        <v>1842552.08</v>
      </c>
      <c r="E611" s="480"/>
    </row>
    <row r="612" spans="1:5">
      <c r="A612" s="479">
        <v>22820011</v>
      </c>
      <c r="B612" s="479" t="s">
        <v>996</v>
      </c>
      <c r="C612" s="480">
        <v>-307500</v>
      </c>
      <c r="E612" s="480"/>
    </row>
    <row r="613" spans="1:5">
      <c r="A613" s="479">
        <v>22820012</v>
      </c>
      <c r="B613" s="479" t="s">
        <v>997</v>
      </c>
      <c r="C613" s="480">
        <v>-37500</v>
      </c>
      <c r="E613" s="480"/>
    </row>
    <row r="614" spans="1:5">
      <c r="A614" s="479">
        <v>22830003</v>
      </c>
      <c r="B614" s="479" t="s">
        <v>536</v>
      </c>
      <c r="C614" s="480">
        <v>-52393217.880000003</v>
      </c>
      <c r="E614" s="480"/>
    </row>
    <row r="615" spans="1:5">
      <c r="A615" s="479">
        <v>22830013</v>
      </c>
      <c r="B615" s="479" t="s">
        <v>535</v>
      </c>
      <c r="C615" s="480">
        <v>-4953753.78</v>
      </c>
      <c r="E615" s="480"/>
    </row>
    <row r="616" spans="1:5">
      <c r="A616" s="479">
        <v>22830023</v>
      </c>
      <c r="B616" s="479" t="s">
        <v>735</v>
      </c>
      <c r="C616" s="480">
        <v>-35410857.039999999</v>
      </c>
      <c r="E616" s="480"/>
    </row>
    <row r="617" spans="1:5">
      <c r="A617" s="479">
        <v>22830033</v>
      </c>
      <c r="B617" s="479" t="s">
        <v>1336</v>
      </c>
      <c r="C617" s="480">
        <v>-822000</v>
      </c>
      <c r="E617" s="480"/>
    </row>
    <row r="618" spans="1:5">
      <c r="A618" s="479">
        <v>22830043</v>
      </c>
      <c r="B618" s="479" t="s">
        <v>1679</v>
      </c>
      <c r="C618" s="480">
        <v>-164525.71</v>
      </c>
      <c r="E618" s="480"/>
    </row>
    <row r="619" spans="1:5">
      <c r="A619" s="479">
        <v>22830053</v>
      </c>
      <c r="B619" s="479" t="s">
        <v>1809</v>
      </c>
      <c r="C619" s="480">
        <v>-1535500</v>
      </c>
      <c r="E619" s="480"/>
    </row>
    <row r="620" spans="1:5">
      <c r="A620" s="479">
        <v>22830063</v>
      </c>
      <c r="B620" s="479" t="s">
        <v>1847</v>
      </c>
      <c r="C620" s="480">
        <v>-61608</v>
      </c>
      <c r="E620" s="480"/>
    </row>
    <row r="621" spans="1:5">
      <c r="A621" s="479">
        <v>22830073</v>
      </c>
      <c r="B621" s="479" t="s">
        <v>1848</v>
      </c>
      <c r="C621" s="480">
        <v>-118821</v>
      </c>
      <c r="E621" s="480"/>
    </row>
    <row r="622" spans="1:5">
      <c r="A622" s="479">
        <v>22840012</v>
      </c>
      <c r="B622" s="479" t="s">
        <v>1408</v>
      </c>
      <c r="C622" s="480">
        <v>-629429.85</v>
      </c>
      <c r="E622" s="480"/>
    </row>
    <row r="623" spans="1:5">
      <c r="A623" s="479">
        <v>22840021</v>
      </c>
      <c r="B623" s="479" t="s">
        <v>863</v>
      </c>
      <c r="C623" s="480">
        <v>-197293.25</v>
      </c>
      <c r="E623" s="480"/>
    </row>
    <row r="624" spans="1:5">
      <c r="A624" s="479">
        <v>22840022</v>
      </c>
      <c r="B624" s="479" t="s">
        <v>1409</v>
      </c>
      <c r="C624" s="480">
        <v>-529545.53</v>
      </c>
      <c r="E624" s="480"/>
    </row>
    <row r="625" spans="1:5">
      <c r="A625" s="479">
        <v>22840031</v>
      </c>
      <c r="B625" s="479" t="s">
        <v>878</v>
      </c>
      <c r="C625" s="480">
        <v>-258000</v>
      </c>
      <c r="E625" s="480"/>
    </row>
    <row r="626" spans="1:5">
      <c r="A626" s="479">
        <v>22840032</v>
      </c>
      <c r="B626" s="479" t="s">
        <v>1410</v>
      </c>
      <c r="C626" s="480">
        <v>-3302394.74</v>
      </c>
      <c r="E626" s="480"/>
    </row>
    <row r="627" spans="1:5">
      <c r="A627" s="479">
        <v>22840042</v>
      </c>
      <c r="B627" s="479" t="s">
        <v>1411</v>
      </c>
      <c r="C627" s="480">
        <v>-235736.74</v>
      </c>
      <c r="E627" s="480"/>
    </row>
    <row r="628" spans="1:5">
      <c r="A628" s="479">
        <v>22840051</v>
      </c>
      <c r="B628" s="479" t="s">
        <v>879</v>
      </c>
      <c r="C628" s="480">
        <v>-30000</v>
      </c>
      <c r="E628" s="480"/>
    </row>
    <row r="629" spans="1:5">
      <c r="A629" s="479">
        <v>22840062</v>
      </c>
      <c r="B629" s="479" t="s">
        <v>1413</v>
      </c>
      <c r="C629" s="480">
        <v>-1283084.1399999999</v>
      </c>
      <c r="E629" s="480"/>
    </row>
    <row r="630" spans="1:5">
      <c r="A630" s="479">
        <v>22840081</v>
      </c>
      <c r="B630" s="479" t="s">
        <v>864</v>
      </c>
      <c r="C630" s="480">
        <v>-550000</v>
      </c>
      <c r="E630" s="480"/>
    </row>
    <row r="631" spans="1:5">
      <c r="A631" s="479">
        <v>22840082</v>
      </c>
      <c r="B631" s="479" t="s">
        <v>1414</v>
      </c>
      <c r="C631" s="480">
        <v>-7450000</v>
      </c>
      <c r="E631" s="480"/>
    </row>
    <row r="632" spans="1:5">
      <c r="A632" s="479">
        <v>22840092</v>
      </c>
      <c r="B632" s="479" t="s">
        <v>1415</v>
      </c>
      <c r="C632" s="480">
        <v>-2048450</v>
      </c>
    </row>
    <row r="633" spans="1:5">
      <c r="A633" s="479">
        <v>22840102</v>
      </c>
      <c r="B633" s="479" t="s">
        <v>1416</v>
      </c>
      <c r="C633" s="480">
        <v>-499874.44</v>
      </c>
      <c r="E633" s="480"/>
    </row>
    <row r="634" spans="1:5">
      <c r="A634" s="479">
        <v>22840111</v>
      </c>
      <c r="B634" s="479" t="s">
        <v>880</v>
      </c>
      <c r="C634" s="480">
        <v>-20000</v>
      </c>
      <c r="E634" s="480"/>
    </row>
    <row r="635" spans="1:5">
      <c r="A635" s="479">
        <v>22840112</v>
      </c>
      <c r="B635" s="479" t="s">
        <v>1417</v>
      </c>
      <c r="C635" s="480">
        <v>-200000</v>
      </c>
      <c r="E635" s="480"/>
    </row>
    <row r="636" spans="1:5">
      <c r="A636" s="479">
        <v>22840122</v>
      </c>
      <c r="B636" s="479" t="s">
        <v>1418</v>
      </c>
      <c r="C636" s="480">
        <v>-140000</v>
      </c>
      <c r="E636" s="480"/>
    </row>
    <row r="637" spans="1:5">
      <c r="A637" s="479">
        <v>22840131</v>
      </c>
      <c r="B637" s="479" t="s">
        <v>865</v>
      </c>
      <c r="C637" s="480">
        <v>-500000</v>
      </c>
      <c r="E637" s="480"/>
    </row>
    <row r="638" spans="1:5">
      <c r="A638" s="479">
        <v>22840132</v>
      </c>
      <c r="B638" s="479" t="s">
        <v>1419</v>
      </c>
      <c r="C638" s="480">
        <v>-100000</v>
      </c>
      <c r="E638" s="480"/>
    </row>
    <row r="639" spans="1:5">
      <c r="A639" s="479">
        <v>22840161</v>
      </c>
      <c r="B639" s="479" t="s">
        <v>866</v>
      </c>
      <c r="C639" s="480">
        <v>-341105.8</v>
      </c>
      <c r="E639" s="480"/>
    </row>
    <row r="640" spans="1:5">
      <c r="A640" s="479">
        <v>22840162</v>
      </c>
      <c r="B640" s="479" t="s">
        <v>1884</v>
      </c>
      <c r="C640" s="480">
        <v>-87501.68</v>
      </c>
      <c r="E640" s="480"/>
    </row>
    <row r="641" spans="1:5">
      <c r="A641" s="479">
        <v>22840171</v>
      </c>
      <c r="B641" s="479" t="s">
        <v>867</v>
      </c>
      <c r="C641" s="480">
        <v>-50000</v>
      </c>
      <c r="E641" s="480"/>
    </row>
    <row r="642" spans="1:5">
      <c r="A642" s="479">
        <v>22840181</v>
      </c>
      <c r="B642" s="479" t="s">
        <v>881</v>
      </c>
      <c r="C642" s="480">
        <v>-2804475.3</v>
      </c>
      <c r="E642" s="480"/>
    </row>
    <row r="643" spans="1:5">
      <c r="A643" s="479">
        <v>22840191</v>
      </c>
      <c r="B643" s="479" t="s">
        <v>868</v>
      </c>
      <c r="C643" s="480">
        <v>-250000</v>
      </c>
      <c r="E643" s="480"/>
    </row>
    <row r="644" spans="1:5">
      <c r="A644" s="479">
        <v>22840221</v>
      </c>
      <c r="B644" s="479" t="s">
        <v>889</v>
      </c>
      <c r="C644" s="480">
        <v>-483640.36</v>
      </c>
      <c r="E644" s="480"/>
    </row>
    <row r="645" spans="1:5">
      <c r="A645" s="479">
        <v>22840231</v>
      </c>
      <c r="B645" s="479" t="s">
        <v>205</v>
      </c>
      <c r="C645" s="480">
        <v>-75000</v>
      </c>
      <c r="E645" s="480"/>
    </row>
    <row r="646" spans="1:5">
      <c r="A646" s="479">
        <v>22840251</v>
      </c>
      <c r="B646" s="479" t="s">
        <v>496</v>
      </c>
      <c r="C646" s="480">
        <v>-8841357</v>
      </c>
      <c r="E646" s="480"/>
    </row>
    <row r="647" spans="1:5">
      <c r="A647" s="479">
        <v>22840281</v>
      </c>
      <c r="B647" s="479" t="s">
        <v>1259</v>
      </c>
      <c r="C647" s="480">
        <v>-50000</v>
      </c>
      <c r="E647" s="480"/>
    </row>
    <row r="648" spans="1:5">
      <c r="A648" s="479">
        <v>22840301</v>
      </c>
      <c r="B648" s="479" t="s">
        <v>1371</v>
      </c>
      <c r="C648" s="480">
        <v>-89566.8</v>
      </c>
      <c r="E648" s="480"/>
    </row>
    <row r="649" spans="1:5">
      <c r="A649" s="479">
        <v>22840311</v>
      </c>
      <c r="B649" s="479" t="s">
        <v>1372</v>
      </c>
      <c r="C649" s="480">
        <v>-96000</v>
      </c>
      <c r="E649" s="480"/>
    </row>
    <row r="650" spans="1:5">
      <c r="A650" s="479">
        <v>22840321</v>
      </c>
      <c r="B650" s="479" t="s">
        <v>1528</v>
      </c>
      <c r="C650" s="480">
        <v>-124867306</v>
      </c>
      <c r="E650" s="480"/>
    </row>
    <row r="651" spans="1:5">
      <c r="A651" s="479">
        <v>22840331</v>
      </c>
      <c r="B651" s="479" t="s">
        <v>1885</v>
      </c>
      <c r="C651" s="480">
        <v>-74426634</v>
      </c>
      <c r="E651" s="480"/>
    </row>
    <row r="652" spans="1:5">
      <c r="A652" s="479">
        <v>22840332</v>
      </c>
      <c r="B652" s="479" t="s">
        <v>1412</v>
      </c>
      <c r="C652" s="480">
        <v>-21861913.539999999</v>
      </c>
      <c r="E652" s="480"/>
    </row>
    <row r="653" spans="1:5">
      <c r="A653" s="479">
        <v>22840341</v>
      </c>
      <c r="B653" s="479" t="s">
        <v>1864</v>
      </c>
      <c r="C653" s="480">
        <v>-26312920</v>
      </c>
      <c r="E653" s="480"/>
    </row>
    <row r="654" spans="1:5">
      <c r="A654" s="479">
        <v>22840351</v>
      </c>
      <c r="B654" s="479" t="s">
        <v>2259</v>
      </c>
      <c r="C654" s="480">
        <v>-463071.25</v>
      </c>
      <c r="E654" s="480"/>
    </row>
    <row r="655" spans="1:5">
      <c r="A655" s="479">
        <v>22841001</v>
      </c>
      <c r="B655" s="479" t="s">
        <v>869</v>
      </c>
      <c r="C655" s="480">
        <v>-4610484.08</v>
      </c>
      <c r="E655" s="480"/>
    </row>
    <row r="656" spans="1:5">
      <c r="A656" s="479">
        <v>23001021</v>
      </c>
      <c r="B656" s="479" t="s">
        <v>7</v>
      </c>
      <c r="C656" s="480">
        <v>-19185043.02</v>
      </c>
      <c r="E656" s="480"/>
    </row>
    <row r="657" spans="1:5">
      <c r="A657" s="479">
        <v>23001031</v>
      </c>
      <c r="B657" s="479" t="s">
        <v>597</v>
      </c>
      <c r="C657" s="480">
        <v>-19569241.91</v>
      </c>
      <c r="E657" s="480"/>
    </row>
    <row r="658" spans="1:5">
      <c r="A658" s="479">
        <v>23001041</v>
      </c>
      <c r="B658" s="479" t="s">
        <v>174</v>
      </c>
      <c r="C658" s="480">
        <v>-12296819.42</v>
      </c>
      <c r="E658" s="480"/>
    </row>
    <row r="659" spans="1:5">
      <c r="A659" s="479">
        <v>23001043</v>
      </c>
      <c r="B659" s="479" t="s">
        <v>1537</v>
      </c>
      <c r="C659" s="480">
        <v>-925030.93</v>
      </c>
      <c r="E659" s="480"/>
    </row>
    <row r="660" spans="1:5">
      <c r="A660" s="479">
        <v>23001061</v>
      </c>
      <c r="B660" s="479" t="s">
        <v>537</v>
      </c>
      <c r="C660" s="480">
        <v>-5397321.5899999999</v>
      </c>
    </row>
    <row r="661" spans="1:5">
      <c r="A661" s="479">
        <v>23001071</v>
      </c>
      <c r="B661" s="479" t="s">
        <v>434</v>
      </c>
      <c r="C661" s="480">
        <v>-9127097.5399999991</v>
      </c>
      <c r="E661" s="480"/>
    </row>
    <row r="662" spans="1:5">
      <c r="A662" s="479">
        <v>23001092</v>
      </c>
      <c r="B662" s="479" t="s">
        <v>266</v>
      </c>
      <c r="C662" s="480">
        <v>-9155466.8200000003</v>
      </c>
      <c r="E662" s="480"/>
    </row>
    <row r="663" spans="1:5">
      <c r="A663" s="479">
        <v>23001131</v>
      </c>
      <c r="B663" s="479" t="s">
        <v>1358</v>
      </c>
      <c r="C663" s="480">
        <v>-17069170.41</v>
      </c>
      <c r="E663" s="480"/>
    </row>
    <row r="664" spans="1:5">
      <c r="A664" s="479">
        <v>23001141</v>
      </c>
      <c r="B664" s="479" t="s">
        <v>1533</v>
      </c>
      <c r="C664" s="480">
        <v>-560640.42000000004</v>
      </c>
      <c r="E664" s="480"/>
    </row>
    <row r="665" spans="1:5">
      <c r="A665" s="479">
        <v>23001151</v>
      </c>
      <c r="B665" s="479" t="s">
        <v>1632</v>
      </c>
      <c r="C665" s="480">
        <v>-118310.24</v>
      </c>
      <c r="E665" s="480"/>
    </row>
    <row r="666" spans="1:5">
      <c r="A666" s="479">
        <v>23001231</v>
      </c>
      <c r="B666" s="479" t="s">
        <v>1514</v>
      </c>
      <c r="C666" s="480">
        <v>-1177925.1399999999</v>
      </c>
      <c r="E666" s="480"/>
    </row>
    <row r="667" spans="1:5">
      <c r="A667" s="479">
        <v>23002011</v>
      </c>
      <c r="B667" s="479" t="s">
        <v>1000</v>
      </c>
      <c r="C667" s="480">
        <v>-923143.18</v>
      </c>
      <c r="E667" s="480"/>
    </row>
    <row r="668" spans="1:5">
      <c r="A668" s="479">
        <v>23002041</v>
      </c>
      <c r="B668" s="479" t="s">
        <v>623</v>
      </c>
      <c r="C668" s="480">
        <v>-7206057.9100000001</v>
      </c>
      <c r="E668" s="480"/>
    </row>
    <row r="669" spans="1:5">
      <c r="A669" s="479">
        <v>23002061</v>
      </c>
      <c r="B669" s="479" t="s">
        <v>24</v>
      </c>
      <c r="C669" s="480">
        <v>82298</v>
      </c>
      <c r="E669" s="480"/>
    </row>
    <row r="670" spans="1:5">
      <c r="A670" s="479">
        <v>23002071</v>
      </c>
      <c r="B670" s="479" t="s">
        <v>16</v>
      </c>
      <c r="C670" s="480">
        <v>251781.44</v>
      </c>
    </row>
    <row r="671" spans="1:5">
      <c r="A671" s="479">
        <v>23002072</v>
      </c>
      <c r="B671" s="479" t="s">
        <v>1538</v>
      </c>
      <c r="C671" s="480">
        <v>18711.25</v>
      </c>
      <c r="E671" s="480"/>
    </row>
    <row r="672" spans="1:5">
      <c r="A672" s="479">
        <v>23002091</v>
      </c>
      <c r="B672" s="479" t="s">
        <v>267</v>
      </c>
      <c r="C672" s="480">
        <v>-334079.44</v>
      </c>
    </row>
    <row r="673" spans="1:5">
      <c r="A673" s="479">
        <v>23002092</v>
      </c>
      <c r="B673" s="479" t="s">
        <v>268</v>
      </c>
      <c r="C673" s="480">
        <v>-18711.25</v>
      </c>
      <c r="E673" s="480"/>
    </row>
    <row r="674" spans="1:5">
      <c r="A674" s="479">
        <v>23108323</v>
      </c>
      <c r="B674" s="479" t="s">
        <v>54</v>
      </c>
      <c r="C674" s="480">
        <v>-17000000</v>
      </c>
    </row>
    <row r="675" spans="1:5">
      <c r="A675" s="479">
        <v>23108383</v>
      </c>
      <c r="B675" s="479" t="s">
        <v>509</v>
      </c>
      <c r="C675" s="480">
        <v>-19000000</v>
      </c>
    </row>
    <row r="676" spans="1:5">
      <c r="A676" s="479">
        <v>23200011</v>
      </c>
      <c r="B676" s="479" t="s">
        <v>957</v>
      </c>
      <c r="C676" s="480">
        <v>-8772736.7300000004</v>
      </c>
    </row>
    <row r="677" spans="1:5">
      <c r="A677" s="479">
        <v>23200031</v>
      </c>
      <c r="B677" s="479" t="s">
        <v>198</v>
      </c>
      <c r="C677" s="480">
        <v>-22775477.739999998</v>
      </c>
    </row>
    <row r="678" spans="1:5">
      <c r="A678" s="479">
        <v>23200033</v>
      </c>
      <c r="B678" s="479" t="s">
        <v>199</v>
      </c>
      <c r="C678" s="480">
        <v>-175062.5</v>
      </c>
    </row>
    <row r="679" spans="1:5">
      <c r="A679" s="479">
        <v>23200041</v>
      </c>
      <c r="B679" s="479" t="s">
        <v>406</v>
      </c>
      <c r="C679" s="480">
        <v>-8903164</v>
      </c>
    </row>
    <row r="680" spans="1:5">
      <c r="A680" s="479">
        <v>23200051</v>
      </c>
      <c r="B680" s="479" t="s">
        <v>407</v>
      </c>
      <c r="C680" s="480">
        <v>-10904831.32</v>
      </c>
    </row>
    <row r="681" spans="1:5">
      <c r="A681" s="479">
        <v>23200061</v>
      </c>
      <c r="B681" s="479" t="s">
        <v>169</v>
      </c>
      <c r="C681" s="480">
        <v>-8422777.9199999999</v>
      </c>
    </row>
    <row r="682" spans="1:5">
      <c r="A682" s="479">
        <v>23200071</v>
      </c>
      <c r="B682" s="479" t="s">
        <v>1019</v>
      </c>
      <c r="C682" s="480">
        <v>-2257142.4900000002</v>
      </c>
    </row>
    <row r="683" spans="1:5">
      <c r="A683" s="479">
        <v>23200081</v>
      </c>
      <c r="B683" s="479" t="s">
        <v>1020</v>
      </c>
      <c r="C683" s="480">
        <v>-3818760.19</v>
      </c>
    </row>
    <row r="684" spans="1:5">
      <c r="A684" s="479">
        <v>23200101</v>
      </c>
      <c r="B684" s="479" t="s">
        <v>403</v>
      </c>
      <c r="C684" s="479">
        <v>0.88</v>
      </c>
    </row>
    <row r="685" spans="1:5">
      <c r="A685" s="479">
        <v>23200103</v>
      </c>
      <c r="B685" s="479" t="s">
        <v>50</v>
      </c>
      <c r="C685" s="480">
        <v>-54463.74</v>
      </c>
    </row>
    <row r="686" spans="1:5">
      <c r="A686" s="479">
        <v>23200111</v>
      </c>
      <c r="B686" s="479" t="s">
        <v>1021</v>
      </c>
      <c r="C686" s="480">
        <v>-134828.13</v>
      </c>
    </row>
    <row r="687" spans="1:5">
      <c r="A687" s="479">
        <v>23200121</v>
      </c>
      <c r="B687" s="479" t="s">
        <v>890</v>
      </c>
      <c r="C687" s="480">
        <v>-115350.52</v>
      </c>
    </row>
    <row r="688" spans="1:5">
      <c r="A688" s="479">
        <v>23200221</v>
      </c>
      <c r="B688" s="479" t="s">
        <v>2067</v>
      </c>
      <c r="C688" s="480">
        <v>-47345.36</v>
      </c>
      <c r="E688" s="480"/>
    </row>
    <row r="689" spans="1:5">
      <c r="A689" s="479">
        <v>23200222</v>
      </c>
      <c r="B689" s="479" t="s">
        <v>120</v>
      </c>
      <c r="C689" s="480">
        <v>-9744214.9399999995</v>
      </c>
      <c r="E689" s="480"/>
    </row>
    <row r="690" spans="1:5">
      <c r="A690" s="479">
        <v>23200242</v>
      </c>
      <c r="B690" s="479" t="s">
        <v>922</v>
      </c>
      <c r="C690" s="480">
        <v>-12489777.65</v>
      </c>
      <c r="E690" s="480"/>
    </row>
    <row r="691" spans="1:5">
      <c r="A691" s="479">
        <v>23200333</v>
      </c>
      <c r="B691" s="479" t="s">
        <v>528</v>
      </c>
      <c r="C691" s="480">
        <v>-14805414.75</v>
      </c>
      <c r="E691" s="480"/>
    </row>
    <row r="692" spans="1:5">
      <c r="A692" s="479">
        <v>23200483</v>
      </c>
      <c r="B692" s="479" t="s">
        <v>324</v>
      </c>
      <c r="C692" s="480">
        <v>-10674421.67</v>
      </c>
      <c r="E692" s="480"/>
    </row>
    <row r="693" spans="1:5">
      <c r="A693" s="479">
        <v>23200493</v>
      </c>
      <c r="B693" s="479" t="s">
        <v>1892</v>
      </c>
      <c r="C693" s="480">
        <v>-82094.19</v>
      </c>
      <c r="E693" s="480"/>
    </row>
    <row r="694" spans="1:5">
      <c r="A694" s="479">
        <v>23200543</v>
      </c>
      <c r="B694" s="479" t="s">
        <v>364</v>
      </c>
      <c r="C694" s="480">
        <v>-57898667.939999998</v>
      </c>
      <c r="E694" s="480"/>
    </row>
    <row r="695" spans="1:5">
      <c r="A695" s="479">
        <v>23200643</v>
      </c>
      <c r="B695" s="479" t="s">
        <v>315</v>
      </c>
      <c r="C695" s="480">
        <v>-7667275.3499999996</v>
      </c>
      <c r="E695" s="480"/>
    </row>
    <row r="696" spans="1:5">
      <c r="A696" s="479">
        <v>23200653</v>
      </c>
      <c r="B696" s="479" t="s">
        <v>917</v>
      </c>
      <c r="C696" s="480">
        <v>-2574607.81</v>
      </c>
      <c r="E696" s="480"/>
    </row>
    <row r="697" spans="1:5">
      <c r="A697" s="479">
        <v>23200693</v>
      </c>
      <c r="B697" s="479" t="s">
        <v>699</v>
      </c>
      <c r="C697" s="479">
        <v>-337.9</v>
      </c>
      <c r="E697" s="480"/>
    </row>
    <row r="698" spans="1:5">
      <c r="A698" s="479">
        <v>23200733</v>
      </c>
      <c r="B698" s="479" t="s">
        <v>107</v>
      </c>
      <c r="C698" s="480">
        <v>-3270.6</v>
      </c>
      <c r="E698" s="480"/>
    </row>
    <row r="699" spans="1:5">
      <c r="A699" s="479">
        <v>23200743</v>
      </c>
      <c r="B699" s="479" t="s">
        <v>1040</v>
      </c>
      <c r="C699" s="480">
        <v>13324.86</v>
      </c>
      <c r="E699" s="480"/>
    </row>
    <row r="700" spans="1:5">
      <c r="A700" s="479">
        <v>23200753</v>
      </c>
      <c r="B700" s="479" t="s">
        <v>903</v>
      </c>
      <c r="C700" s="480">
        <v>-1930.99</v>
      </c>
      <c r="E700" s="480"/>
    </row>
    <row r="701" spans="1:5">
      <c r="A701" s="479">
        <v>23200763</v>
      </c>
      <c r="B701" s="479" t="s">
        <v>1039</v>
      </c>
      <c r="C701" s="480">
        <v>7852.33</v>
      </c>
      <c r="E701" s="480"/>
    </row>
    <row r="702" spans="1:5">
      <c r="A702" s="479">
        <v>23200773</v>
      </c>
      <c r="B702" s="479" t="s">
        <v>575</v>
      </c>
      <c r="C702" s="480">
        <v>-19376.599999999999</v>
      </c>
    </row>
    <row r="703" spans="1:5">
      <c r="A703" s="479">
        <v>23200823</v>
      </c>
      <c r="B703" s="479" t="s">
        <v>1999</v>
      </c>
      <c r="C703" s="480">
        <v>-132237.85</v>
      </c>
      <c r="E703" s="480"/>
    </row>
    <row r="704" spans="1:5">
      <c r="A704" s="479">
        <v>23200833</v>
      </c>
      <c r="B704" s="479" t="s">
        <v>2238</v>
      </c>
      <c r="C704" s="479">
        <v>487</v>
      </c>
      <c r="E704" s="480"/>
    </row>
    <row r="705" spans="1:5">
      <c r="A705" s="479">
        <v>23200873</v>
      </c>
      <c r="B705" s="479" t="s">
        <v>2068</v>
      </c>
      <c r="C705" s="480">
        <v>-2642448.8199999998</v>
      </c>
      <c r="E705" s="480"/>
    </row>
    <row r="706" spans="1:5">
      <c r="A706" s="479">
        <v>23201003</v>
      </c>
      <c r="B706" s="479" t="s">
        <v>392</v>
      </c>
      <c r="C706" s="480">
        <v>-16273945.17</v>
      </c>
      <c r="E706" s="480"/>
    </row>
    <row r="707" spans="1:5">
      <c r="A707" s="479">
        <v>23201013</v>
      </c>
      <c r="B707" s="479" t="s">
        <v>752</v>
      </c>
      <c r="C707" s="480">
        <v>-3892603.97</v>
      </c>
      <c r="E707" s="480"/>
    </row>
    <row r="708" spans="1:5">
      <c r="A708" s="479">
        <v>23201033</v>
      </c>
      <c r="B708" s="479" t="s">
        <v>598</v>
      </c>
      <c r="C708" s="480">
        <v>-140300.60999999999</v>
      </c>
      <c r="E708" s="480"/>
    </row>
    <row r="709" spans="1:5">
      <c r="A709" s="479">
        <v>23201043</v>
      </c>
      <c r="B709" s="479" t="s">
        <v>240</v>
      </c>
      <c r="C709" s="480">
        <v>-142929.24</v>
      </c>
      <c r="E709" s="480"/>
    </row>
    <row r="710" spans="1:5">
      <c r="A710" s="479">
        <v>23201053</v>
      </c>
      <c r="B710" s="479" t="s">
        <v>1534</v>
      </c>
      <c r="C710" s="480">
        <v>-25568.28</v>
      </c>
      <c r="E710" s="480"/>
    </row>
    <row r="711" spans="1:5">
      <c r="A711" s="479">
        <v>23201073</v>
      </c>
      <c r="B711" s="479" t="s">
        <v>661</v>
      </c>
      <c r="C711" s="479">
        <v>-708.28</v>
      </c>
      <c r="E711" s="480"/>
    </row>
    <row r="712" spans="1:5">
      <c r="A712" s="479">
        <v>23201113</v>
      </c>
      <c r="B712" s="479" t="s">
        <v>282</v>
      </c>
      <c r="C712" s="480">
        <v>20068.09</v>
      </c>
    </row>
    <row r="713" spans="1:5">
      <c r="A713" s="479">
        <v>23201153</v>
      </c>
      <c r="B713" s="479" t="s">
        <v>1601</v>
      </c>
      <c r="C713" s="480">
        <v>-9861.9500000000007</v>
      </c>
      <c r="E713" s="480"/>
    </row>
    <row r="714" spans="1:5">
      <c r="A714" s="479">
        <v>23201163</v>
      </c>
      <c r="B714" s="479" t="s">
        <v>1602</v>
      </c>
      <c r="C714" s="480">
        <v>-9635.2999999999993</v>
      </c>
      <c r="E714" s="480"/>
    </row>
    <row r="715" spans="1:5">
      <c r="A715" s="479">
        <v>23201173</v>
      </c>
      <c r="B715" s="479" t="s">
        <v>238</v>
      </c>
      <c r="C715" s="480">
        <v>-4930.09</v>
      </c>
      <c r="E715" s="480"/>
    </row>
    <row r="716" spans="1:5">
      <c r="A716" s="479">
        <v>23201193</v>
      </c>
      <c r="B716" s="479" t="s">
        <v>1603</v>
      </c>
      <c r="C716" s="480">
        <v>-21625.01</v>
      </c>
      <c r="E716" s="480"/>
    </row>
    <row r="717" spans="1:5">
      <c r="A717" s="479">
        <v>23201203</v>
      </c>
      <c r="B717" s="479" t="s">
        <v>1604</v>
      </c>
      <c r="C717" s="480">
        <v>-1633.01</v>
      </c>
      <c r="E717" s="480"/>
    </row>
    <row r="718" spans="1:5">
      <c r="A718" s="479">
        <v>23201251</v>
      </c>
      <c r="B718" s="479" t="s">
        <v>1539</v>
      </c>
      <c r="C718" s="480">
        <v>-1214275</v>
      </c>
      <c r="E718" s="480"/>
    </row>
    <row r="719" spans="1:5">
      <c r="A719" s="479">
        <v>23202183</v>
      </c>
      <c r="B719" s="479" t="s">
        <v>642</v>
      </c>
      <c r="C719" s="480">
        <v>-149605.88</v>
      </c>
      <c r="E719" s="480"/>
    </row>
    <row r="720" spans="1:5">
      <c r="A720" s="479">
        <v>23202233</v>
      </c>
      <c r="B720" s="479" t="s">
        <v>2063</v>
      </c>
      <c r="C720" s="480">
        <v>134886.82</v>
      </c>
      <c r="E720" s="480"/>
    </row>
    <row r="721" spans="1:5">
      <c r="A721" s="479">
        <v>23202353</v>
      </c>
      <c r="B721" s="479" t="s">
        <v>2064</v>
      </c>
      <c r="C721" s="480">
        <v>-16463571.99</v>
      </c>
      <c r="E721" s="480"/>
    </row>
    <row r="722" spans="1:5">
      <c r="A722" s="479">
        <v>23500003</v>
      </c>
      <c r="B722" s="479" t="s">
        <v>1620</v>
      </c>
      <c r="C722" s="480">
        <v>-31581982.34</v>
      </c>
    </row>
    <row r="723" spans="1:5">
      <c r="A723" s="479">
        <v>23500011</v>
      </c>
      <c r="B723" s="479" t="s">
        <v>498</v>
      </c>
      <c r="C723" s="480">
        <v>-6771993.8099999996</v>
      </c>
      <c r="E723" s="480"/>
    </row>
    <row r="724" spans="1:5">
      <c r="A724" s="479">
        <v>23600021</v>
      </c>
      <c r="B724" s="479" t="s">
        <v>1395</v>
      </c>
      <c r="C724" s="480">
        <v>-3951306.66</v>
      </c>
      <c r="E724" s="480"/>
    </row>
    <row r="725" spans="1:5">
      <c r="A725" s="479">
        <v>23600022</v>
      </c>
      <c r="B725" s="479" t="s">
        <v>1396</v>
      </c>
      <c r="C725" s="480">
        <v>-933311.22</v>
      </c>
      <c r="E725" s="480"/>
    </row>
    <row r="726" spans="1:5">
      <c r="A726" s="479">
        <v>23600063</v>
      </c>
      <c r="B726" s="479" t="s">
        <v>475</v>
      </c>
      <c r="C726" s="479">
        <v>-108.27</v>
      </c>
      <c r="E726" s="480"/>
    </row>
    <row r="727" spans="1:5">
      <c r="A727" s="479">
        <v>23600201</v>
      </c>
      <c r="B727" s="479" t="s">
        <v>231</v>
      </c>
      <c r="C727" s="480">
        <v>-48343602.93</v>
      </c>
      <c r="E727" s="480"/>
    </row>
    <row r="728" spans="1:5">
      <c r="A728" s="479">
        <v>23600211</v>
      </c>
      <c r="B728" s="479" t="s">
        <v>232</v>
      </c>
      <c r="C728" s="480">
        <v>-6038394.3399999999</v>
      </c>
      <c r="E728" s="480"/>
    </row>
    <row r="729" spans="1:5">
      <c r="A729" s="479">
        <v>23600213</v>
      </c>
      <c r="B729" s="479" t="s">
        <v>991</v>
      </c>
      <c r="C729" s="480">
        <v>-229501.91</v>
      </c>
    </row>
    <row r="730" spans="1:5">
      <c r="A730" s="479">
        <v>23600232</v>
      </c>
      <c r="B730" s="479" t="s">
        <v>233</v>
      </c>
      <c r="C730" s="480">
        <v>-21703412.239999998</v>
      </c>
      <c r="E730" s="480"/>
    </row>
    <row r="731" spans="1:5">
      <c r="A731" s="479">
        <v>23600351</v>
      </c>
      <c r="B731" s="479" t="s">
        <v>898</v>
      </c>
      <c r="C731" s="480">
        <v>-9124802.3499999996</v>
      </c>
      <c r="E731" s="480"/>
    </row>
    <row r="732" spans="1:5">
      <c r="A732" s="479">
        <v>23600391</v>
      </c>
      <c r="B732" s="479" t="s">
        <v>369</v>
      </c>
      <c r="C732" s="480">
        <v>-369589.39</v>
      </c>
      <c r="E732" s="480"/>
    </row>
    <row r="733" spans="1:5">
      <c r="A733" s="479">
        <v>23600431</v>
      </c>
      <c r="B733" s="479" t="s">
        <v>1920</v>
      </c>
      <c r="C733" s="480">
        <v>1600</v>
      </c>
    </row>
    <row r="734" spans="1:5">
      <c r="A734" s="479">
        <v>23600471</v>
      </c>
      <c r="B734" s="479" t="s">
        <v>986</v>
      </c>
      <c r="C734" s="480">
        <v>-6065798.7300000004</v>
      </c>
      <c r="E734" s="480"/>
    </row>
    <row r="735" spans="1:5">
      <c r="A735" s="479">
        <v>23600552</v>
      </c>
      <c r="B735" s="479" t="s">
        <v>986</v>
      </c>
      <c r="C735" s="480">
        <v>-1729630.02</v>
      </c>
      <c r="E735" s="480"/>
    </row>
    <row r="736" spans="1:5">
      <c r="A736" s="479">
        <v>23600602</v>
      </c>
      <c r="B736" s="479" t="s">
        <v>987</v>
      </c>
      <c r="C736" s="480">
        <v>-2948849.52</v>
      </c>
      <c r="E736" s="480"/>
    </row>
    <row r="737" spans="1:5">
      <c r="A737" s="479">
        <v>23601003</v>
      </c>
      <c r="B737" s="479" t="s">
        <v>935</v>
      </c>
      <c r="C737" s="480">
        <v>-76014.42</v>
      </c>
    </row>
    <row r="738" spans="1:5">
      <c r="A738" s="479">
        <v>23601013</v>
      </c>
      <c r="B738" s="479" t="s">
        <v>1397</v>
      </c>
      <c r="C738" s="480">
        <v>-88348.06</v>
      </c>
    </row>
    <row r="739" spans="1:5">
      <c r="A739" s="479">
        <v>23601023</v>
      </c>
      <c r="B739" s="479" t="s">
        <v>334</v>
      </c>
      <c r="C739" s="480">
        <v>-17003.12</v>
      </c>
      <c r="E739" s="480"/>
    </row>
    <row r="740" spans="1:5">
      <c r="A740" s="479">
        <v>23601043</v>
      </c>
      <c r="B740" s="479" t="s">
        <v>992</v>
      </c>
      <c r="C740" s="480">
        <v>-4409.57</v>
      </c>
      <c r="E740" s="480"/>
    </row>
    <row r="741" spans="1:5">
      <c r="A741" s="479">
        <v>23700363</v>
      </c>
      <c r="B741" s="479" t="s">
        <v>925</v>
      </c>
      <c r="C741" s="480">
        <v>-44687.5</v>
      </c>
      <c r="E741" s="480"/>
    </row>
    <row r="742" spans="1:5">
      <c r="A742" s="479">
        <v>23700383</v>
      </c>
      <c r="B742" s="479" t="s">
        <v>88</v>
      </c>
      <c r="C742" s="480">
        <v>-6000</v>
      </c>
      <c r="E742" s="480"/>
    </row>
    <row r="743" spans="1:5">
      <c r="A743" s="479">
        <v>23700713</v>
      </c>
      <c r="B743" s="479" t="s">
        <v>596</v>
      </c>
      <c r="C743" s="480">
        <v>-14013.92</v>
      </c>
    </row>
    <row r="744" spans="1:5">
      <c r="A744" s="479">
        <v>23700813</v>
      </c>
      <c r="B744" s="479" t="s">
        <v>180</v>
      </c>
      <c r="C744" s="480">
        <v>-1458333.1</v>
      </c>
    </row>
    <row r="745" spans="1:5">
      <c r="A745" s="479">
        <v>23700823</v>
      </c>
      <c r="B745" s="479" t="s">
        <v>48</v>
      </c>
      <c r="C745" s="480">
        <v>-3931666.43</v>
      </c>
      <c r="E745" s="480"/>
    </row>
    <row r="746" spans="1:5">
      <c r="A746" s="479">
        <v>23700841</v>
      </c>
      <c r="B746" s="479" t="s">
        <v>648</v>
      </c>
      <c r="C746" s="480">
        <v>-522264.9</v>
      </c>
      <c r="E746" s="480"/>
    </row>
    <row r="747" spans="1:5">
      <c r="A747" s="479">
        <v>23700873</v>
      </c>
      <c r="B747" s="479" t="s">
        <v>1029</v>
      </c>
      <c r="C747" s="480">
        <v>-6142500</v>
      </c>
      <c r="E747" s="480"/>
    </row>
    <row r="748" spans="1:5">
      <c r="A748" s="479">
        <v>23700963</v>
      </c>
      <c r="B748" s="479" t="s">
        <v>1050</v>
      </c>
      <c r="C748" s="480">
        <v>-1180368.3999999999</v>
      </c>
    </row>
    <row r="749" spans="1:5">
      <c r="A749" s="479">
        <v>23701023</v>
      </c>
      <c r="B749" s="479" t="s">
        <v>522</v>
      </c>
      <c r="C749" s="480">
        <v>-746471.09</v>
      </c>
    </row>
    <row r="750" spans="1:5">
      <c r="A750" s="479">
        <v>23701033</v>
      </c>
      <c r="B750" s="479" t="s">
        <v>1015</v>
      </c>
      <c r="C750" s="480">
        <v>-5542033.3300000001</v>
      </c>
      <c r="E750" s="480"/>
    </row>
    <row r="751" spans="1:5">
      <c r="A751" s="479">
        <v>23701053</v>
      </c>
      <c r="B751" s="479" t="s">
        <v>1037</v>
      </c>
      <c r="C751" s="480">
        <v>-1452916.85</v>
      </c>
      <c r="E751" s="480"/>
    </row>
    <row r="752" spans="1:5">
      <c r="A752" s="479">
        <v>23701063</v>
      </c>
      <c r="B752" s="479" t="s">
        <v>1059</v>
      </c>
      <c r="C752" s="480">
        <v>-9805.67</v>
      </c>
    </row>
    <row r="753" spans="1:5">
      <c r="A753" s="479">
        <v>23701113</v>
      </c>
      <c r="B753" s="479" t="s">
        <v>209</v>
      </c>
      <c r="C753" s="480">
        <v>-5037375</v>
      </c>
      <c r="E753" s="480"/>
    </row>
    <row r="754" spans="1:5">
      <c r="A754" s="479">
        <v>23701123</v>
      </c>
      <c r="B754" s="479" t="s">
        <v>1158</v>
      </c>
      <c r="C754" s="480">
        <v>-5597809.1799999997</v>
      </c>
      <c r="E754" s="480"/>
    </row>
    <row r="755" spans="1:5">
      <c r="A755" s="479">
        <v>23701133</v>
      </c>
      <c r="B755" s="479" t="s">
        <v>1154</v>
      </c>
      <c r="C755" s="480">
        <v>-6644610.8600000003</v>
      </c>
      <c r="E755" s="480"/>
    </row>
    <row r="756" spans="1:5">
      <c r="A756" s="479">
        <v>23701143</v>
      </c>
      <c r="B756" s="479" t="s">
        <v>1222</v>
      </c>
      <c r="C756" s="480">
        <v>-3617716.66</v>
      </c>
      <c r="E756" s="480"/>
    </row>
    <row r="757" spans="1:5">
      <c r="A757" s="479">
        <v>23701153</v>
      </c>
      <c r="B757" s="479" t="s">
        <v>1319</v>
      </c>
      <c r="C757" s="480">
        <v>-1416416.67</v>
      </c>
      <c r="E757" s="480"/>
    </row>
    <row r="758" spans="1:5">
      <c r="A758" s="479">
        <v>23701163</v>
      </c>
      <c r="B758" s="479" t="s">
        <v>1320</v>
      </c>
      <c r="C758" s="480">
        <v>-270250</v>
      </c>
      <c r="E758" s="480"/>
    </row>
    <row r="759" spans="1:5">
      <c r="A759" s="479">
        <v>23701173</v>
      </c>
      <c r="B759" s="479" t="s">
        <v>1628</v>
      </c>
      <c r="C759" s="480">
        <v>-52579.63</v>
      </c>
      <c r="E759" s="480"/>
    </row>
    <row r="760" spans="1:5">
      <c r="A760" s="479">
        <v>23701183</v>
      </c>
      <c r="B760" s="479" t="s">
        <v>1659</v>
      </c>
      <c r="C760" s="480">
        <v>-1814979.83</v>
      </c>
      <c r="E760" s="480"/>
    </row>
    <row r="761" spans="1:5">
      <c r="A761" s="479">
        <v>23701193</v>
      </c>
      <c r="B761" s="479" t="s">
        <v>1660</v>
      </c>
      <c r="C761" s="480">
        <v>-314600</v>
      </c>
      <c r="E761" s="480"/>
    </row>
    <row r="762" spans="1:5">
      <c r="A762" s="479">
        <v>23701203</v>
      </c>
      <c r="B762" s="479" t="s">
        <v>2044</v>
      </c>
      <c r="C762" s="480">
        <v>-2081319.48</v>
      </c>
      <c r="E762" s="480"/>
    </row>
    <row r="763" spans="1:5">
      <c r="A763" s="479">
        <v>24100063</v>
      </c>
      <c r="B763" s="479" t="s">
        <v>1030</v>
      </c>
      <c r="C763" s="479">
        <v>-769.32</v>
      </c>
      <c r="E763" s="480"/>
    </row>
    <row r="764" spans="1:5">
      <c r="A764" s="479">
        <v>24100173</v>
      </c>
      <c r="B764" s="479" t="s">
        <v>1030</v>
      </c>
      <c r="C764" s="480">
        <v>-1129.9100000000001</v>
      </c>
      <c r="E764" s="480"/>
    </row>
    <row r="765" spans="1:5">
      <c r="A765" s="479">
        <v>24100212</v>
      </c>
      <c r="B765" s="479" t="s">
        <v>611</v>
      </c>
      <c r="C765" s="480">
        <v>-510345.97</v>
      </c>
      <c r="E765" s="480"/>
    </row>
    <row r="766" spans="1:5">
      <c r="A766" s="479">
        <v>24200011</v>
      </c>
      <c r="B766" s="479" t="s">
        <v>1357</v>
      </c>
      <c r="C766" s="480">
        <v>-63316.81</v>
      </c>
      <c r="E766" s="480"/>
    </row>
    <row r="767" spans="1:5">
      <c r="A767" s="479">
        <v>24200041</v>
      </c>
      <c r="B767" s="479" t="s">
        <v>624</v>
      </c>
      <c r="C767" s="480">
        <v>-140850</v>
      </c>
      <c r="E767" s="480"/>
    </row>
    <row r="768" spans="1:5">
      <c r="A768" s="479">
        <v>24200061</v>
      </c>
      <c r="B768" s="479" t="s">
        <v>1606</v>
      </c>
      <c r="C768" s="480">
        <v>-1565710.63</v>
      </c>
      <c r="E768" s="480"/>
    </row>
    <row r="769" spans="1:5">
      <c r="A769" s="479">
        <v>24200103</v>
      </c>
      <c r="B769" s="479" t="s">
        <v>1509</v>
      </c>
      <c r="C769" s="480">
        <v>-25000</v>
      </c>
    </row>
    <row r="770" spans="1:5">
      <c r="A770" s="479">
        <v>24200451</v>
      </c>
      <c r="B770" s="479" t="s">
        <v>1205</v>
      </c>
      <c r="C770" s="480">
        <v>-1596722.81</v>
      </c>
    </row>
    <row r="771" spans="1:5">
      <c r="A771" s="479">
        <v>24200461</v>
      </c>
      <c r="B771" s="479" t="s">
        <v>1528</v>
      </c>
      <c r="C771" s="480">
        <v>-11383192.550000001</v>
      </c>
      <c r="E771" s="480"/>
    </row>
    <row r="772" spans="1:5">
      <c r="A772" s="479">
        <v>24200511</v>
      </c>
      <c r="B772" s="479" t="s">
        <v>551</v>
      </c>
      <c r="C772" s="480">
        <v>-2241071.2000000002</v>
      </c>
      <c r="E772" s="480"/>
    </row>
    <row r="773" spans="1:5">
      <c r="A773" s="479">
        <v>24200541</v>
      </c>
      <c r="B773" s="479" t="s">
        <v>660</v>
      </c>
      <c r="C773" s="480">
        <v>-217320.62</v>
      </c>
      <c r="E773" s="480"/>
    </row>
    <row r="774" spans="1:5">
      <c r="A774" s="479">
        <v>24200551</v>
      </c>
      <c r="B774" s="479" t="s">
        <v>15</v>
      </c>
      <c r="C774" s="480">
        <v>-217320.62</v>
      </c>
      <c r="E774" s="480"/>
    </row>
    <row r="775" spans="1:5">
      <c r="A775" s="479">
        <v>24200561</v>
      </c>
      <c r="B775" s="479" t="s">
        <v>424</v>
      </c>
      <c r="C775" s="480">
        <v>-57480.94</v>
      </c>
      <c r="E775" s="480"/>
    </row>
    <row r="776" spans="1:5">
      <c r="A776" s="479">
        <v>24200571</v>
      </c>
      <c r="B776" s="479" t="s">
        <v>190</v>
      </c>
      <c r="C776" s="480">
        <v>-57480.94</v>
      </c>
      <c r="E776" s="480"/>
    </row>
    <row r="777" spans="1:5">
      <c r="A777" s="479">
        <v>24200611</v>
      </c>
      <c r="B777" s="479" t="s">
        <v>1188</v>
      </c>
      <c r="C777" s="480">
        <v>-527094.5</v>
      </c>
    </row>
    <row r="778" spans="1:5">
      <c r="A778" s="479">
        <v>24200622</v>
      </c>
      <c r="B778" s="479" t="s">
        <v>391</v>
      </c>
      <c r="C778" s="480">
        <v>-975102.22</v>
      </c>
    </row>
    <row r="779" spans="1:5">
      <c r="A779" s="479">
        <v>24200633</v>
      </c>
      <c r="B779" s="479" t="s">
        <v>1841</v>
      </c>
      <c r="C779" s="480">
        <v>-1559682.5</v>
      </c>
      <c r="E779" s="480"/>
    </row>
    <row r="780" spans="1:5">
      <c r="A780" s="479">
        <v>24200651</v>
      </c>
      <c r="B780" s="479" t="s">
        <v>721</v>
      </c>
      <c r="C780" s="480">
        <v>-21000</v>
      </c>
      <c r="E780" s="480"/>
    </row>
    <row r="781" spans="1:5">
      <c r="A781" s="479">
        <v>24200653</v>
      </c>
      <c r="B781" s="479" t="s">
        <v>928</v>
      </c>
      <c r="C781" s="480">
        <v>-640465.30000000005</v>
      </c>
      <c r="E781" s="480"/>
    </row>
    <row r="782" spans="1:5">
      <c r="A782" s="479">
        <v>24200661</v>
      </c>
      <c r="B782" s="479" t="s">
        <v>722</v>
      </c>
      <c r="C782" s="480">
        <v>-110140.02</v>
      </c>
      <c r="E782" s="480"/>
    </row>
    <row r="783" spans="1:5">
      <c r="A783" s="479">
        <v>24200671</v>
      </c>
      <c r="B783" s="479" t="s">
        <v>723</v>
      </c>
      <c r="C783" s="480">
        <v>-32619.33</v>
      </c>
      <c r="E783" s="480"/>
    </row>
    <row r="784" spans="1:5">
      <c r="A784" s="479">
        <v>24200681</v>
      </c>
      <c r="B784" s="479" t="s">
        <v>724</v>
      </c>
      <c r="C784" s="480">
        <v>-32619.33</v>
      </c>
      <c r="E784" s="480"/>
    </row>
    <row r="785" spans="1:5">
      <c r="A785" s="479">
        <v>24200811</v>
      </c>
      <c r="B785" s="479" t="s">
        <v>558</v>
      </c>
      <c r="C785" s="480">
        <v>-176240.08</v>
      </c>
      <c r="E785" s="480"/>
    </row>
    <row r="786" spans="1:5">
      <c r="A786" s="479">
        <v>24200821</v>
      </c>
      <c r="B786" s="479" t="s">
        <v>559</v>
      </c>
      <c r="C786" s="480">
        <v>-147054.12</v>
      </c>
      <c r="E786" s="480"/>
    </row>
    <row r="787" spans="1:5">
      <c r="A787" s="479">
        <v>24200831</v>
      </c>
      <c r="B787" s="479" t="s">
        <v>560</v>
      </c>
      <c r="C787" s="480">
        <v>-88258.37</v>
      </c>
      <c r="E787" s="480"/>
    </row>
    <row r="788" spans="1:5">
      <c r="A788" s="479">
        <v>24200841</v>
      </c>
      <c r="B788" s="479" t="s">
        <v>1122</v>
      </c>
      <c r="C788" s="480">
        <v>-322434.17</v>
      </c>
      <c r="E788" s="480"/>
    </row>
    <row r="789" spans="1:5">
      <c r="A789" s="479">
        <v>24200851</v>
      </c>
      <c r="B789" s="479" t="s">
        <v>766</v>
      </c>
      <c r="C789" s="480">
        <v>-83655.850000000006</v>
      </c>
      <c r="E789" s="480"/>
    </row>
    <row r="790" spans="1:5">
      <c r="A790" s="479">
        <v>24200871</v>
      </c>
      <c r="B790" s="479" t="s">
        <v>1220</v>
      </c>
      <c r="C790" s="480">
        <v>-94691.64</v>
      </c>
      <c r="E790" s="480"/>
    </row>
    <row r="791" spans="1:5">
      <c r="A791" s="479">
        <v>24200881</v>
      </c>
      <c r="B791" s="479" t="s">
        <v>1471</v>
      </c>
      <c r="C791" s="480">
        <v>-271964.90999999997</v>
      </c>
      <c r="E791" s="480"/>
    </row>
    <row r="792" spans="1:5">
      <c r="A792" s="479">
        <v>24200891</v>
      </c>
      <c r="B792" s="479" t="s">
        <v>1193</v>
      </c>
      <c r="C792" s="480">
        <v>-67388.98</v>
      </c>
      <c r="E792" s="480"/>
    </row>
    <row r="793" spans="1:5">
      <c r="A793" s="479">
        <v>24200901</v>
      </c>
      <c r="B793" s="479" t="s">
        <v>1304</v>
      </c>
      <c r="C793" s="480">
        <v>-163595.71</v>
      </c>
      <c r="E793" s="480"/>
    </row>
    <row r="794" spans="1:5">
      <c r="A794" s="479">
        <v>24200911</v>
      </c>
      <c r="B794" s="479" t="s">
        <v>1194</v>
      </c>
      <c r="C794" s="480">
        <v>-16928.46</v>
      </c>
      <c r="E794" s="480"/>
    </row>
    <row r="795" spans="1:5">
      <c r="A795" s="479">
        <v>24200921</v>
      </c>
      <c r="B795" s="479" t="s">
        <v>557</v>
      </c>
      <c r="C795" s="480">
        <v>-2232333.2200000002</v>
      </c>
      <c r="E795" s="480"/>
    </row>
    <row r="796" spans="1:5">
      <c r="A796" s="479">
        <v>24200931</v>
      </c>
      <c r="B796" s="479" t="s">
        <v>561</v>
      </c>
      <c r="C796" s="480">
        <v>-285317.05</v>
      </c>
      <c r="E796" s="480"/>
    </row>
    <row r="797" spans="1:5">
      <c r="A797" s="479">
        <v>24200941</v>
      </c>
      <c r="B797" s="479" t="s">
        <v>1497</v>
      </c>
      <c r="C797" s="480">
        <v>-67999.600000000006</v>
      </c>
      <c r="E797" s="480"/>
    </row>
    <row r="798" spans="1:5">
      <c r="A798" s="479">
        <v>24200951</v>
      </c>
      <c r="B798" s="479" t="s">
        <v>1307</v>
      </c>
      <c r="C798" s="480">
        <v>-202736.8</v>
      </c>
      <c r="E798" s="480"/>
    </row>
    <row r="799" spans="1:5">
      <c r="A799" s="479">
        <v>24200961</v>
      </c>
      <c r="B799" s="479" t="s">
        <v>1305</v>
      </c>
      <c r="C799" s="480">
        <v>-1250259.75</v>
      </c>
      <c r="E799" s="480"/>
    </row>
    <row r="800" spans="1:5">
      <c r="A800" s="479">
        <v>24200971</v>
      </c>
      <c r="B800" s="479" t="s">
        <v>562</v>
      </c>
      <c r="C800" s="480">
        <v>-97060.160000000003</v>
      </c>
      <c r="E800" s="480"/>
    </row>
    <row r="801" spans="1:5">
      <c r="A801" s="479">
        <v>24200991</v>
      </c>
      <c r="B801" s="479" t="s">
        <v>1363</v>
      </c>
      <c r="C801" s="480">
        <v>-1267.27</v>
      </c>
      <c r="E801" s="480"/>
    </row>
    <row r="802" spans="1:5">
      <c r="A802" s="479">
        <v>24201031</v>
      </c>
      <c r="B802" s="479" t="s">
        <v>1472</v>
      </c>
      <c r="C802" s="480">
        <v>-96986.5</v>
      </c>
      <c r="E802" s="480"/>
    </row>
    <row r="803" spans="1:5">
      <c r="A803" s="479">
        <v>24201041</v>
      </c>
      <c r="B803" s="479" t="s">
        <v>1473</v>
      </c>
      <c r="C803" s="480">
        <v>-22848.97</v>
      </c>
    </row>
    <row r="804" spans="1:5">
      <c r="A804" s="479">
        <v>24400001</v>
      </c>
      <c r="B804" s="479" t="s">
        <v>1484</v>
      </c>
      <c r="C804" s="480">
        <v>-44012765.350000001</v>
      </c>
    </row>
    <row r="805" spans="1:5">
      <c r="A805" s="479">
        <v>24400002</v>
      </c>
      <c r="B805" s="479" t="s">
        <v>1485</v>
      </c>
      <c r="C805" s="480">
        <v>-20222942.600000001</v>
      </c>
    </row>
    <row r="806" spans="1:5">
      <c r="A806" s="479">
        <v>24400011</v>
      </c>
      <c r="B806" s="479" t="s">
        <v>1486</v>
      </c>
      <c r="C806" s="480">
        <v>-12761623.57</v>
      </c>
      <c r="E806" s="480"/>
    </row>
    <row r="807" spans="1:5">
      <c r="A807" s="479">
        <v>24400012</v>
      </c>
      <c r="B807" s="479" t="s">
        <v>1487</v>
      </c>
      <c r="C807" s="480">
        <v>-7097374.9400000004</v>
      </c>
      <c r="E807" s="480"/>
    </row>
    <row r="808" spans="1:5">
      <c r="A808" s="479">
        <v>25200152</v>
      </c>
      <c r="B808" s="479" t="s">
        <v>649</v>
      </c>
      <c r="C808" s="480">
        <v>-15660.38</v>
      </c>
      <c r="E808" s="480"/>
    </row>
    <row r="809" spans="1:5">
      <c r="A809" s="479">
        <v>25200161</v>
      </c>
      <c r="B809" s="479" t="s">
        <v>18</v>
      </c>
      <c r="C809" s="480">
        <v>-6748935.21</v>
      </c>
      <c r="E809" s="480"/>
    </row>
    <row r="810" spans="1:5">
      <c r="A810" s="479">
        <v>25200171</v>
      </c>
      <c r="B810" s="479" t="s">
        <v>19</v>
      </c>
      <c r="C810" s="480">
        <v>-15405629.75</v>
      </c>
      <c r="E810" s="480"/>
    </row>
    <row r="811" spans="1:5">
      <c r="A811" s="479">
        <v>25200181</v>
      </c>
      <c r="B811" s="479" t="s">
        <v>652</v>
      </c>
      <c r="C811" s="480">
        <v>-35015323.869999997</v>
      </c>
    </row>
    <row r="812" spans="1:5">
      <c r="A812" s="479">
        <v>25200202</v>
      </c>
      <c r="B812" s="479" t="s">
        <v>702</v>
      </c>
      <c r="C812" s="480">
        <v>-19643383.859999999</v>
      </c>
    </row>
    <row r="813" spans="1:5">
      <c r="A813" s="479">
        <v>25200222</v>
      </c>
      <c r="B813" s="479" t="s">
        <v>703</v>
      </c>
      <c r="C813" s="480">
        <v>-1213996.99</v>
      </c>
      <c r="E813" s="480"/>
    </row>
    <row r="814" spans="1:5">
      <c r="A814" s="479">
        <v>25300011</v>
      </c>
      <c r="B814" s="479" t="s">
        <v>539</v>
      </c>
      <c r="C814" s="480">
        <v>-5000</v>
      </c>
      <c r="E814" s="480"/>
    </row>
    <row r="815" spans="1:5">
      <c r="A815" s="479">
        <v>25300033</v>
      </c>
      <c r="B815" s="479" t="s">
        <v>150</v>
      </c>
      <c r="C815" s="480">
        <v>-8442712.8300000001</v>
      </c>
      <c r="E815" s="480"/>
    </row>
    <row r="816" spans="1:5">
      <c r="A816" s="479">
        <v>25300071</v>
      </c>
      <c r="B816" s="479" t="s">
        <v>1179</v>
      </c>
      <c r="C816" s="480">
        <v>-188141427</v>
      </c>
      <c r="E816" s="480"/>
    </row>
    <row r="817" spans="1:5">
      <c r="A817" s="479">
        <v>25300081</v>
      </c>
      <c r="B817" s="479" t="s">
        <v>1681</v>
      </c>
      <c r="C817" s="480">
        <v>-1000</v>
      </c>
      <c r="E817" s="480"/>
    </row>
    <row r="818" spans="1:5">
      <c r="A818" s="479">
        <v>25300091</v>
      </c>
      <c r="B818" s="479" t="s">
        <v>1652</v>
      </c>
      <c r="C818" s="480">
        <v>-2031950.29</v>
      </c>
      <c r="E818" s="480"/>
    </row>
    <row r="819" spans="1:5">
      <c r="A819" s="479">
        <v>25300121</v>
      </c>
      <c r="B819" s="479" t="s">
        <v>1696</v>
      </c>
      <c r="C819" s="480">
        <v>-510919.11</v>
      </c>
      <c r="E819" s="480"/>
    </row>
    <row r="820" spans="1:5">
      <c r="A820" s="479">
        <v>25300141</v>
      </c>
      <c r="B820" s="479" t="s">
        <v>388</v>
      </c>
      <c r="C820" s="480">
        <v>-3401232.97</v>
      </c>
      <c r="E820" s="480"/>
    </row>
    <row r="821" spans="1:5">
      <c r="A821" s="479">
        <v>25300151</v>
      </c>
      <c r="B821" s="479" t="s">
        <v>643</v>
      </c>
      <c r="C821" s="480">
        <v>-10109503.369999999</v>
      </c>
      <c r="E821" s="480"/>
    </row>
    <row r="822" spans="1:5">
      <c r="A822" s="479">
        <v>25300153</v>
      </c>
      <c r="B822" s="479" t="s">
        <v>1510</v>
      </c>
      <c r="C822" s="480">
        <v>-75000</v>
      </c>
      <c r="E822" s="480"/>
    </row>
    <row r="823" spans="1:5">
      <c r="A823" s="479">
        <v>25300161</v>
      </c>
      <c r="B823" s="479" t="s">
        <v>175</v>
      </c>
      <c r="C823" s="480">
        <v>-505560.83</v>
      </c>
      <c r="E823" s="480"/>
    </row>
    <row r="824" spans="1:5">
      <c r="A824" s="479">
        <v>25300181</v>
      </c>
      <c r="B824" s="479" t="s">
        <v>1175</v>
      </c>
      <c r="C824" s="480">
        <v>-4262550.25</v>
      </c>
      <c r="E824" s="480"/>
    </row>
    <row r="825" spans="1:5">
      <c r="A825" s="479">
        <v>25300201</v>
      </c>
      <c r="B825" s="479" t="s">
        <v>1176</v>
      </c>
      <c r="C825" s="480">
        <v>-5764001</v>
      </c>
      <c r="E825" s="480"/>
    </row>
    <row r="826" spans="1:5">
      <c r="A826" s="479">
        <v>25300212</v>
      </c>
      <c r="B826" s="479" t="s">
        <v>491</v>
      </c>
      <c r="C826" s="480">
        <v>-80964.75</v>
      </c>
      <c r="E826" s="480"/>
    </row>
    <row r="827" spans="1:5">
      <c r="A827" s="479">
        <v>25300281</v>
      </c>
      <c r="B827" s="479" t="s">
        <v>1456</v>
      </c>
      <c r="C827" s="480">
        <v>-506260</v>
      </c>
      <c r="E827" s="480"/>
    </row>
    <row r="828" spans="1:5">
      <c r="A828" s="479">
        <v>25300293</v>
      </c>
      <c r="B828" s="479" t="s">
        <v>829</v>
      </c>
      <c r="C828" s="480">
        <v>-6746981.3200000003</v>
      </c>
      <c r="E828" s="480"/>
    </row>
    <row r="829" spans="1:5">
      <c r="A829" s="479">
        <v>25300303</v>
      </c>
      <c r="B829" s="479" t="s">
        <v>990</v>
      </c>
      <c r="C829" s="479">
        <v>-0.01</v>
      </c>
      <c r="E829" s="480"/>
    </row>
    <row r="830" spans="1:5">
      <c r="A830" s="479">
        <v>25300323</v>
      </c>
      <c r="B830" s="479" t="s">
        <v>681</v>
      </c>
      <c r="C830" s="480">
        <v>-47497.34</v>
      </c>
      <c r="E830" s="480"/>
    </row>
    <row r="831" spans="1:5">
      <c r="A831" s="479">
        <v>25300343</v>
      </c>
      <c r="B831" s="479" t="s">
        <v>1733</v>
      </c>
      <c r="C831" s="480">
        <v>-2706078</v>
      </c>
      <c r="E831" s="480"/>
    </row>
    <row r="832" spans="1:5">
      <c r="A832" s="479">
        <v>25300353</v>
      </c>
      <c r="B832" s="479" t="s">
        <v>993</v>
      </c>
      <c r="C832" s="480">
        <v>-5450776.4000000004</v>
      </c>
      <c r="E832" s="480"/>
    </row>
    <row r="833" spans="1:5">
      <c r="A833" s="479">
        <v>25300363</v>
      </c>
      <c r="B833" s="479" t="s">
        <v>946</v>
      </c>
      <c r="C833" s="480">
        <v>-1354314.45</v>
      </c>
      <c r="E833" s="480"/>
    </row>
    <row r="834" spans="1:5">
      <c r="A834" s="479">
        <v>25300413</v>
      </c>
      <c r="B834" s="479" t="s">
        <v>468</v>
      </c>
      <c r="C834" s="480">
        <v>-506602.4</v>
      </c>
      <c r="E834" s="480"/>
    </row>
    <row r="835" spans="1:5">
      <c r="A835" s="479">
        <v>25300443</v>
      </c>
      <c r="B835" s="479" t="s">
        <v>1215</v>
      </c>
      <c r="C835" s="480">
        <v>-688679.34</v>
      </c>
      <c r="E835" s="480"/>
    </row>
    <row r="836" spans="1:5">
      <c r="A836" s="479">
        <v>25300503</v>
      </c>
      <c r="B836" s="479" t="s">
        <v>197</v>
      </c>
      <c r="C836" s="480">
        <v>-1915.18</v>
      </c>
      <c r="E836" s="480"/>
    </row>
    <row r="837" spans="1:5">
      <c r="A837" s="479">
        <v>25300541</v>
      </c>
      <c r="B837" s="479" t="s">
        <v>455</v>
      </c>
      <c r="C837" s="480">
        <v>-9904485.5999999996</v>
      </c>
      <c r="E837" s="480"/>
    </row>
    <row r="838" spans="1:5">
      <c r="A838" s="479">
        <v>25300553</v>
      </c>
      <c r="B838" s="479" t="s">
        <v>1732</v>
      </c>
      <c r="C838" s="480">
        <v>-3513.77</v>
      </c>
      <c r="E838" s="480"/>
    </row>
    <row r="839" spans="1:5">
      <c r="A839" s="479">
        <v>25300561</v>
      </c>
      <c r="B839" s="479" t="s">
        <v>1041</v>
      </c>
      <c r="C839" s="480">
        <v>-7998721</v>
      </c>
      <c r="E839" s="480"/>
    </row>
    <row r="840" spans="1:5">
      <c r="A840" s="479">
        <v>25300581</v>
      </c>
      <c r="B840" s="479" t="s">
        <v>359</v>
      </c>
      <c r="C840" s="480">
        <v>-5174706.6399999997</v>
      </c>
      <c r="E840" s="480"/>
    </row>
    <row r="841" spans="1:5">
      <c r="A841" s="479">
        <v>25300582</v>
      </c>
      <c r="B841" s="479" t="s">
        <v>359</v>
      </c>
      <c r="C841" s="480">
        <v>-2209620.63</v>
      </c>
      <c r="E841" s="480"/>
    </row>
    <row r="842" spans="1:5">
      <c r="A842" s="479">
        <v>25300591</v>
      </c>
      <c r="B842" s="479" t="s">
        <v>360</v>
      </c>
      <c r="C842" s="480">
        <v>5174706.6399999997</v>
      </c>
      <c r="E842" s="480"/>
    </row>
    <row r="843" spans="1:5">
      <c r="A843" s="479">
        <v>25300592</v>
      </c>
      <c r="B843" s="479" t="s">
        <v>360</v>
      </c>
      <c r="C843" s="480">
        <v>2209620.63</v>
      </c>
      <c r="E843" s="480"/>
    </row>
    <row r="844" spans="1:5">
      <c r="A844" s="479">
        <v>25300611</v>
      </c>
      <c r="B844" s="479" t="s">
        <v>725</v>
      </c>
      <c r="C844" s="480">
        <v>-62246365.829999998</v>
      </c>
      <c r="E844" s="480"/>
    </row>
    <row r="845" spans="1:5">
      <c r="A845" s="479">
        <v>25300621</v>
      </c>
      <c r="B845" s="479" t="s">
        <v>740</v>
      </c>
      <c r="C845" s="480">
        <v>-7758521.7599999998</v>
      </c>
      <c r="E845" s="480"/>
    </row>
    <row r="846" spans="1:5">
      <c r="A846" s="479">
        <v>25300663</v>
      </c>
      <c r="B846" s="479" t="s">
        <v>1467</v>
      </c>
      <c r="C846" s="480">
        <v>-62642.36</v>
      </c>
      <c r="E846" s="480"/>
    </row>
    <row r="847" spans="1:5">
      <c r="A847" s="479">
        <v>25300731</v>
      </c>
      <c r="B847" s="479" t="s">
        <v>1980</v>
      </c>
      <c r="C847" s="480">
        <v>-15154.75</v>
      </c>
      <c r="E847" s="480"/>
    </row>
    <row r="848" spans="1:5">
      <c r="A848" s="479">
        <v>25300733</v>
      </c>
      <c r="B848" s="479" t="s">
        <v>1981</v>
      </c>
      <c r="C848" s="480">
        <v>-50468.17</v>
      </c>
      <c r="E848" s="480"/>
    </row>
    <row r="849" spans="1:5">
      <c r="A849" s="479">
        <v>25300741</v>
      </c>
      <c r="B849" s="479" t="s">
        <v>2029</v>
      </c>
      <c r="C849" s="480">
        <v>-751584.99</v>
      </c>
      <c r="E849" s="480"/>
    </row>
    <row r="850" spans="1:5">
      <c r="A850" s="479">
        <v>25300742</v>
      </c>
      <c r="B850" s="479" t="s">
        <v>2030</v>
      </c>
      <c r="C850" s="480">
        <v>-10562901.4</v>
      </c>
      <c r="E850" s="480"/>
    </row>
    <row r="851" spans="1:5">
      <c r="A851" s="479">
        <v>25300761</v>
      </c>
      <c r="B851" s="479" t="s">
        <v>172</v>
      </c>
      <c r="C851" s="480">
        <v>-169571.09</v>
      </c>
      <c r="E851" s="480"/>
    </row>
    <row r="852" spans="1:5">
      <c r="A852" s="479">
        <v>25300771</v>
      </c>
      <c r="B852" s="479" t="s">
        <v>103</v>
      </c>
      <c r="C852" s="480">
        <v>-5782581.9000000004</v>
      </c>
      <c r="E852" s="480"/>
    </row>
    <row r="853" spans="1:5">
      <c r="A853" s="479">
        <v>25301073</v>
      </c>
      <c r="B853" s="479" t="s">
        <v>284</v>
      </c>
      <c r="C853" s="479">
        <v>-977.54</v>
      </c>
      <c r="E853" s="480"/>
    </row>
    <row r="854" spans="1:5">
      <c r="A854" s="479">
        <v>25301151</v>
      </c>
      <c r="B854" s="479" t="s">
        <v>1515</v>
      </c>
      <c r="C854" s="480">
        <v>-1804344.85</v>
      </c>
      <c r="E854" s="480"/>
    </row>
    <row r="855" spans="1:5">
      <c r="A855" s="479">
        <v>25301203</v>
      </c>
      <c r="B855" s="479" t="s">
        <v>546</v>
      </c>
      <c r="C855" s="480">
        <v>-130659.51</v>
      </c>
      <c r="E855" s="480"/>
    </row>
    <row r="856" spans="1:5">
      <c r="A856" s="479">
        <v>25301213</v>
      </c>
      <c r="B856" s="479" t="s">
        <v>1986</v>
      </c>
      <c r="C856" s="480">
        <v>-675825</v>
      </c>
      <c r="E856" s="480"/>
    </row>
    <row r="857" spans="1:5">
      <c r="A857" s="479">
        <v>25302221</v>
      </c>
      <c r="B857" s="479" t="s">
        <v>977</v>
      </c>
      <c r="C857" s="480">
        <v>-3161967.49</v>
      </c>
      <c r="E857" s="480"/>
    </row>
    <row r="858" spans="1:5">
      <c r="A858" s="479">
        <v>25302222</v>
      </c>
      <c r="B858" s="479" t="s">
        <v>658</v>
      </c>
      <c r="C858" s="480">
        <v>-6253910.5199999996</v>
      </c>
      <c r="E858" s="480"/>
    </row>
    <row r="859" spans="1:5">
      <c r="A859" s="479">
        <v>25302223</v>
      </c>
      <c r="B859" s="479" t="s">
        <v>1971</v>
      </c>
      <c r="C859" s="480">
        <v>-7726826</v>
      </c>
    </row>
    <row r="860" spans="1:5">
      <c r="A860" s="479">
        <v>25400101</v>
      </c>
      <c r="B860" s="479" t="s">
        <v>673</v>
      </c>
      <c r="C860" s="480">
        <v>-21666.6</v>
      </c>
      <c r="E860" s="480"/>
    </row>
    <row r="861" spans="1:5">
      <c r="A861" s="479">
        <v>25400111</v>
      </c>
      <c r="B861" s="479" t="s">
        <v>674</v>
      </c>
      <c r="C861" s="480">
        <v>-4853.47</v>
      </c>
    </row>
    <row r="862" spans="1:5">
      <c r="A862" s="479">
        <v>25400181</v>
      </c>
      <c r="B862" s="479" t="s">
        <v>958</v>
      </c>
      <c r="C862" s="480">
        <v>-4446522</v>
      </c>
    </row>
    <row r="863" spans="1:5">
      <c r="A863" s="479">
        <v>25400182</v>
      </c>
      <c r="B863" s="479" t="s">
        <v>959</v>
      </c>
      <c r="C863" s="480">
        <v>-2378478</v>
      </c>
    </row>
    <row r="864" spans="1:5">
      <c r="A864" s="479">
        <v>25400191</v>
      </c>
      <c r="B864" s="479" t="s">
        <v>1109</v>
      </c>
      <c r="C864" s="480">
        <v>-1254461.5</v>
      </c>
      <c r="E864" s="480"/>
    </row>
    <row r="865" spans="1:5">
      <c r="A865" s="479">
        <v>25400201</v>
      </c>
      <c r="B865" s="479" t="s">
        <v>1110</v>
      </c>
      <c r="C865" s="480">
        <v>-915062.88</v>
      </c>
      <c r="E865" s="480"/>
    </row>
    <row r="866" spans="1:5">
      <c r="A866" s="479">
        <v>25400221</v>
      </c>
      <c r="B866" s="479" t="s">
        <v>1187</v>
      </c>
      <c r="C866" s="480">
        <v>-55782.96</v>
      </c>
      <c r="E866" s="480"/>
    </row>
    <row r="867" spans="1:5">
      <c r="A867" s="479">
        <v>25400261</v>
      </c>
      <c r="B867" s="479" t="s">
        <v>1195</v>
      </c>
      <c r="C867" s="480">
        <v>-93615823</v>
      </c>
      <c r="E867" s="480"/>
    </row>
    <row r="868" spans="1:5">
      <c r="A868" s="479">
        <v>25400291</v>
      </c>
      <c r="B868" s="479" t="s">
        <v>1433</v>
      </c>
      <c r="C868" s="480">
        <v>-473486.25</v>
      </c>
    </row>
    <row r="869" spans="1:5">
      <c r="A869" s="479">
        <v>25400301</v>
      </c>
      <c r="B869" s="479" t="s">
        <v>1434</v>
      </c>
      <c r="C869" s="480">
        <v>-19575.14</v>
      </c>
    </row>
    <row r="870" spans="1:5">
      <c r="A870" s="479">
        <v>25400311</v>
      </c>
      <c r="B870" s="479" t="s">
        <v>1436</v>
      </c>
      <c r="C870" s="480">
        <v>-4231.96</v>
      </c>
      <c r="E870" s="480"/>
    </row>
    <row r="871" spans="1:5">
      <c r="A871" s="479">
        <v>25400321</v>
      </c>
      <c r="B871" s="479" t="s">
        <v>1525</v>
      </c>
      <c r="C871" s="480">
        <v>-139864.56</v>
      </c>
      <c r="E871" s="480"/>
    </row>
    <row r="872" spans="1:5">
      <c r="A872" s="479">
        <v>25400331</v>
      </c>
      <c r="B872" s="479" t="s">
        <v>1526</v>
      </c>
      <c r="C872" s="480">
        <v>-1409804.79</v>
      </c>
      <c r="E872" s="480"/>
    </row>
    <row r="873" spans="1:5">
      <c r="A873" s="479">
        <v>25400381</v>
      </c>
      <c r="B873" s="479" t="s">
        <v>2069</v>
      </c>
      <c r="C873" s="480">
        <v>-263465.25</v>
      </c>
      <c r="E873" s="480"/>
    </row>
    <row r="874" spans="1:5">
      <c r="A874" s="479">
        <v>25400391</v>
      </c>
      <c r="B874" s="479" t="s">
        <v>2304</v>
      </c>
      <c r="C874" s="480">
        <v>-179653.08</v>
      </c>
      <c r="E874" s="480"/>
    </row>
    <row r="875" spans="1:5">
      <c r="A875" s="479">
        <v>25400392</v>
      </c>
      <c r="B875" s="479" t="s">
        <v>2016</v>
      </c>
      <c r="C875" s="480">
        <v>-5200000</v>
      </c>
      <c r="E875" s="480"/>
    </row>
    <row r="876" spans="1:5">
      <c r="A876" s="479">
        <v>25400431</v>
      </c>
      <c r="B876" s="479" t="s">
        <v>1776</v>
      </c>
      <c r="C876" s="480">
        <v>-248003.31</v>
      </c>
      <c r="E876" s="480"/>
    </row>
    <row r="877" spans="1:5">
      <c r="A877" s="479">
        <v>25400441</v>
      </c>
      <c r="B877" s="479" t="s">
        <v>1782</v>
      </c>
      <c r="C877" s="480">
        <v>-2778.04</v>
      </c>
      <c r="E877" s="480"/>
    </row>
    <row r="878" spans="1:5">
      <c r="A878" s="479">
        <v>25400471</v>
      </c>
      <c r="B878" s="479" t="s">
        <v>1873</v>
      </c>
      <c r="C878" s="480">
        <v>-3151.43</v>
      </c>
      <c r="E878" s="480"/>
    </row>
    <row r="879" spans="1:5">
      <c r="A879" s="479">
        <v>25400491</v>
      </c>
      <c r="B879" s="479" t="s">
        <v>1890</v>
      </c>
      <c r="C879" s="480">
        <v>-3869186</v>
      </c>
      <c r="E879" s="480"/>
    </row>
    <row r="880" spans="1:5">
      <c r="A880" s="479">
        <v>25400501</v>
      </c>
      <c r="B880" s="479" t="s">
        <v>1891</v>
      </c>
      <c r="C880" s="480">
        <v>-1120065</v>
      </c>
      <c r="E880" s="480"/>
    </row>
    <row r="881" spans="1:5">
      <c r="A881" s="479">
        <v>25500002</v>
      </c>
      <c r="B881" s="479" t="s">
        <v>930</v>
      </c>
      <c r="C881" s="480">
        <v>-8165809</v>
      </c>
      <c r="E881" s="480"/>
    </row>
    <row r="882" spans="1:5">
      <c r="A882" s="479">
        <v>25500022</v>
      </c>
      <c r="B882" s="479" t="s">
        <v>930</v>
      </c>
      <c r="C882" s="480">
        <v>8165809</v>
      </c>
      <c r="E882" s="480"/>
    </row>
    <row r="883" spans="1:5">
      <c r="A883" s="479">
        <v>25600072</v>
      </c>
      <c r="B883" s="479" t="s">
        <v>1226</v>
      </c>
      <c r="C883" s="480">
        <v>-82626.36</v>
      </c>
      <c r="E883" s="480"/>
    </row>
    <row r="884" spans="1:5">
      <c r="A884" s="479">
        <v>25600081</v>
      </c>
      <c r="B884" s="479" t="s">
        <v>1111</v>
      </c>
      <c r="C884" s="480">
        <v>-3997046.22</v>
      </c>
      <c r="E884" s="480"/>
    </row>
    <row r="885" spans="1:5">
      <c r="A885" s="479">
        <v>25600102</v>
      </c>
      <c r="B885" s="479" t="s">
        <v>1428</v>
      </c>
      <c r="C885" s="480">
        <v>77206.320000000007</v>
      </c>
      <c r="E885" s="480"/>
    </row>
    <row r="886" spans="1:5">
      <c r="A886" s="479">
        <v>25600111</v>
      </c>
      <c r="B886" s="479" t="s">
        <v>1429</v>
      </c>
      <c r="C886" s="480">
        <v>786495.59</v>
      </c>
      <c r="E886" s="480"/>
    </row>
    <row r="887" spans="1:5">
      <c r="A887" s="479">
        <v>25700043</v>
      </c>
      <c r="B887" s="479" t="s">
        <v>2305</v>
      </c>
      <c r="C887" s="480">
        <v>5021.6000000000004</v>
      </c>
      <c r="E887" s="480"/>
    </row>
    <row r="888" spans="1:5">
      <c r="A888" s="479">
        <v>28200002</v>
      </c>
      <c r="B888" s="479" t="s">
        <v>2128</v>
      </c>
      <c r="C888" s="480">
        <v>-518157290.66000003</v>
      </c>
      <c r="E888" s="480"/>
    </row>
    <row r="889" spans="1:5">
      <c r="A889" s="479">
        <v>28200013</v>
      </c>
      <c r="B889" s="479" t="s">
        <v>2129</v>
      </c>
      <c r="C889" s="480">
        <v>-45836163.340000004</v>
      </c>
      <c r="E889" s="480"/>
    </row>
    <row r="890" spans="1:5">
      <c r="A890" s="479">
        <v>28200121</v>
      </c>
      <c r="B890" s="479" t="s">
        <v>2130</v>
      </c>
      <c r="C890" s="480">
        <v>-1281382527.71</v>
      </c>
      <c r="E890" s="480"/>
    </row>
    <row r="891" spans="1:5">
      <c r="A891" s="479">
        <v>28300031</v>
      </c>
      <c r="B891" s="479" t="s">
        <v>754</v>
      </c>
      <c r="C891" s="480">
        <v>-8918025.7400000002</v>
      </c>
      <c r="E891" s="480"/>
    </row>
    <row r="892" spans="1:5">
      <c r="A892" s="479">
        <v>28300033</v>
      </c>
      <c r="B892" s="479" t="s">
        <v>121</v>
      </c>
      <c r="C892" s="480">
        <v>-69474488.239999995</v>
      </c>
      <c r="E892" s="480"/>
    </row>
    <row r="893" spans="1:5">
      <c r="A893" s="479">
        <v>28300041</v>
      </c>
      <c r="B893" s="479" t="s">
        <v>469</v>
      </c>
      <c r="C893" s="480">
        <v>-2161953.23</v>
      </c>
      <c r="E893" s="480"/>
    </row>
    <row r="894" spans="1:5">
      <c r="A894" s="479">
        <v>28300043</v>
      </c>
      <c r="B894" s="479" t="s">
        <v>122</v>
      </c>
      <c r="C894" s="480">
        <v>-15231325.949999999</v>
      </c>
      <c r="E894" s="480"/>
    </row>
    <row r="895" spans="1:5">
      <c r="A895" s="479">
        <v>28300081</v>
      </c>
      <c r="B895" s="479" t="s">
        <v>1445</v>
      </c>
      <c r="C895" s="480">
        <v>-5040186.9000000004</v>
      </c>
      <c r="E895" s="480"/>
    </row>
    <row r="896" spans="1:5">
      <c r="A896" s="479">
        <v>28300091</v>
      </c>
      <c r="B896" s="479" t="s">
        <v>1656</v>
      </c>
      <c r="C896" s="480">
        <v>-2159364.7999999998</v>
      </c>
      <c r="E896" s="480"/>
    </row>
    <row r="897" spans="1:5">
      <c r="A897" s="479">
        <v>28300152</v>
      </c>
      <c r="B897" s="479" t="s">
        <v>505</v>
      </c>
      <c r="C897" s="480">
        <v>-3771366.89</v>
      </c>
      <c r="E897" s="480"/>
    </row>
    <row r="898" spans="1:5">
      <c r="A898" s="479">
        <v>28300162</v>
      </c>
      <c r="B898" s="479" t="s">
        <v>395</v>
      </c>
      <c r="C898" s="480">
        <v>-911860.03</v>
      </c>
      <c r="E898" s="480"/>
    </row>
    <row r="899" spans="1:5">
      <c r="A899" s="479">
        <v>28300211</v>
      </c>
      <c r="B899" s="479" t="s">
        <v>2000</v>
      </c>
      <c r="C899" s="480">
        <v>-27172093.530000001</v>
      </c>
      <c r="E899" s="480"/>
    </row>
    <row r="900" spans="1:5">
      <c r="A900" s="479">
        <v>28300221</v>
      </c>
      <c r="B900" s="479" t="s">
        <v>2001</v>
      </c>
      <c r="C900" s="480">
        <v>-6364985.4299999997</v>
      </c>
      <c r="E900" s="480"/>
    </row>
    <row r="901" spans="1:5">
      <c r="A901" s="479">
        <v>28300232</v>
      </c>
      <c r="B901" s="479" t="s">
        <v>487</v>
      </c>
      <c r="C901" s="480">
        <v>-4878884.22</v>
      </c>
      <c r="E901" s="480"/>
    </row>
    <row r="902" spans="1:5">
      <c r="A902" s="479">
        <v>28300252</v>
      </c>
      <c r="B902" s="479" t="s">
        <v>1326</v>
      </c>
      <c r="C902" s="480">
        <v>-7393801.7199999997</v>
      </c>
      <c r="E902" s="480"/>
    </row>
    <row r="903" spans="1:5">
      <c r="A903" s="479">
        <v>28300262</v>
      </c>
      <c r="B903" s="479" t="s">
        <v>1327</v>
      </c>
      <c r="C903" s="480">
        <v>-2676902.91</v>
      </c>
      <c r="E903" s="480"/>
    </row>
    <row r="904" spans="1:5">
      <c r="A904" s="479">
        <v>28300311</v>
      </c>
      <c r="B904" s="479" t="s">
        <v>2100</v>
      </c>
      <c r="C904" s="480">
        <v>-8454858.3000000007</v>
      </c>
      <c r="E904" s="480"/>
    </row>
    <row r="905" spans="1:5">
      <c r="A905" s="479">
        <v>28300361</v>
      </c>
      <c r="B905" s="479" t="s">
        <v>67</v>
      </c>
      <c r="C905" s="480">
        <v>-69437160.579999998</v>
      </c>
      <c r="E905" s="480"/>
    </row>
    <row r="906" spans="1:5">
      <c r="A906" s="479">
        <v>28300362</v>
      </c>
      <c r="B906" s="479" t="s">
        <v>68</v>
      </c>
      <c r="C906" s="480">
        <v>-1775698.55</v>
      </c>
      <c r="E906" s="480"/>
    </row>
    <row r="907" spans="1:5">
      <c r="A907" s="479">
        <v>28300431</v>
      </c>
      <c r="B907" s="479" t="s">
        <v>270</v>
      </c>
      <c r="C907" s="480">
        <v>-1072362.3500000001</v>
      </c>
      <c r="E907" s="480"/>
    </row>
    <row r="908" spans="1:5">
      <c r="A908" s="479">
        <v>28300441</v>
      </c>
      <c r="B908" s="479" t="s">
        <v>2260</v>
      </c>
      <c r="C908" s="480">
        <v>-1592792.23</v>
      </c>
      <c r="E908" s="480"/>
    </row>
    <row r="909" spans="1:5">
      <c r="A909" s="479">
        <v>28300501</v>
      </c>
      <c r="B909" s="479" t="s">
        <v>1169</v>
      </c>
      <c r="C909" s="480">
        <v>1327330.8</v>
      </c>
      <c r="E909" s="480"/>
    </row>
    <row r="910" spans="1:5">
      <c r="A910" s="479">
        <v>28300503</v>
      </c>
      <c r="B910" s="479" t="s">
        <v>899</v>
      </c>
      <c r="C910" s="480">
        <v>-4974810.09</v>
      </c>
      <c r="E910" s="480"/>
    </row>
    <row r="911" spans="1:5">
      <c r="A911" s="479">
        <v>28300511</v>
      </c>
      <c r="B911" s="479" t="s">
        <v>916</v>
      </c>
      <c r="C911" s="480">
        <v>-1350431.6</v>
      </c>
      <c r="E911" s="480"/>
    </row>
    <row r="912" spans="1:5">
      <c r="A912" s="479">
        <v>28300561</v>
      </c>
      <c r="B912" s="479" t="s">
        <v>467</v>
      </c>
      <c r="C912" s="480">
        <v>-14157425.140000001</v>
      </c>
      <c r="E912" s="480"/>
    </row>
    <row r="913" spans="1:5">
      <c r="A913" s="479">
        <v>28300581</v>
      </c>
      <c r="B913" s="479" t="s">
        <v>732</v>
      </c>
      <c r="C913" s="480">
        <v>-8705097.1199999992</v>
      </c>
      <c r="E913" s="480"/>
    </row>
    <row r="914" spans="1:5">
      <c r="A914" s="479">
        <v>28300651</v>
      </c>
      <c r="B914" s="479" t="s">
        <v>563</v>
      </c>
      <c r="C914" s="480">
        <v>-7820023.5499999998</v>
      </c>
      <c r="E914" s="480"/>
    </row>
    <row r="915" spans="1:5">
      <c r="A915" s="479">
        <v>28300661</v>
      </c>
      <c r="B915" s="479" t="s">
        <v>1112</v>
      </c>
      <c r="C915" s="480">
        <v>-8777287.75</v>
      </c>
      <c r="E915" s="480"/>
    </row>
    <row r="916" spans="1:5">
      <c r="A916" s="479">
        <v>28300731</v>
      </c>
      <c r="B916" s="479" t="s">
        <v>1516</v>
      </c>
      <c r="C916" s="480">
        <v>-5273825.82</v>
      </c>
      <c r="E916" s="480"/>
    </row>
    <row r="917" spans="1:5">
      <c r="A917" s="479">
        <v>28300741</v>
      </c>
      <c r="B917" s="479" t="s">
        <v>1701</v>
      </c>
      <c r="C917" s="480">
        <v>-549901.42000000004</v>
      </c>
      <c r="E917" s="480"/>
    </row>
    <row r="918" spans="1:5">
      <c r="A918" s="479">
        <v>28300761</v>
      </c>
      <c r="B918" s="479" t="s">
        <v>2024</v>
      </c>
      <c r="C918" s="480">
        <v>-2704389.1</v>
      </c>
      <c r="E918" s="480"/>
    </row>
    <row r="919" spans="1:5">
      <c r="A919" s="479">
        <v>28302001</v>
      </c>
      <c r="B919" s="479" t="s">
        <v>1711</v>
      </c>
      <c r="C919" s="480">
        <v>-12095246.99</v>
      </c>
      <c r="E919" s="480"/>
    </row>
    <row r="920" spans="1:5">
      <c r="A920" s="479">
        <v>28302002</v>
      </c>
      <c r="B920" s="479" t="s">
        <v>1712</v>
      </c>
      <c r="C920" s="480">
        <v>-27418685.93</v>
      </c>
      <c r="E920" s="480"/>
    </row>
    <row r="921" spans="1:5">
      <c r="A921" s="479">
        <v>28302011</v>
      </c>
      <c r="B921" s="479" t="s">
        <v>1713</v>
      </c>
      <c r="C921" s="480">
        <v>-3822824.39</v>
      </c>
      <c r="E921" s="480"/>
    </row>
    <row r="922" spans="1:5">
      <c r="A922" s="479">
        <v>28302012</v>
      </c>
      <c r="B922" s="479" t="s">
        <v>1714</v>
      </c>
      <c r="C922" s="480">
        <v>-6450270.4800000004</v>
      </c>
      <c r="E922" s="480"/>
    </row>
    <row r="923" spans="1:5">
      <c r="A923" s="479">
        <v>28302021</v>
      </c>
      <c r="B923" s="479" t="s">
        <v>1715</v>
      </c>
      <c r="C923" s="480">
        <v>-11573608.98</v>
      </c>
      <c r="E923" s="480"/>
    </row>
    <row r="924" spans="1:5">
      <c r="A924" s="479">
        <v>28302022</v>
      </c>
      <c r="B924" s="479" t="s">
        <v>1716</v>
      </c>
      <c r="C924" s="480">
        <v>-3986156.75</v>
      </c>
      <c r="E924" s="480"/>
    </row>
    <row r="925" spans="1:5">
      <c r="A925" s="479">
        <v>28302031</v>
      </c>
      <c r="B925" s="479" t="s">
        <v>1826</v>
      </c>
      <c r="C925" s="480">
        <v>-380565.1</v>
      </c>
      <c r="E925" s="480"/>
    </row>
    <row r="926" spans="1:5">
      <c r="A926" s="479">
        <v>28302041</v>
      </c>
      <c r="B926" s="479" t="s">
        <v>1851</v>
      </c>
      <c r="C926" s="480">
        <v>-7424741.5599999996</v>
      </c>
      <c r="E926" s="480"/>
    </row>
    <row r="927" spans="1:5">
      <c r="A927" s="479">
        <v>28302051</v>
      </c>
      <c r="B927" s="479" t="s">
        <v>1957</v>
      </c>
      <c r="C927" s="480">
        <v>-2865768.23</v>
      </c>
      <c r="E927" s="480"/>
    </row>
    <row r="928" spans="1:5">
      <c r="A928" s="479">
        <v>28302061</v>
      </c>
      <c r="B928" s="479" t="s">
        <v>1976</v>
      </c>
      <c r="C928" s="480">
        <v>-3105745.24</v>
      </c>
      <c r="E928" s="480"/>
    </row>
    <row r="929" spans="1:5">
      <c r="A929" s="479">
        <v>43800003</v>
      </c>
      <c r="B929" s="479" t="s">
        <v>953</v>
      </c>
      <c r="C929" s="480">
        <v>128673648</v>
      </c>
      <c r="E929" s="480"/>
    </row>
    <row r="930" spans="1:5">
      <c r="A930" s="479">
        <v>43900003</v>
      </c>
      <c r="B930" s="479" t="s">
        <v>672</v>
      </c>
      <c r="C930" s="480">
        <v>5848610</v>
      </c>
      <c r="E930" s="480"/>
    </row>
    <row r="931" spans="1:5">
      <c r="A931" s="479" t="s">
        <v>191</v>
      </c>
      <c r="C931" s="480">
        <v>-237405623.47</v>
      </c>
      <c r="E931" s="480"/>
    </row>
    <row r="933" spans="1:5">
      <c r="E933" s="480"/>
    </row>
    <row r="937" spans="1:5">
      <c r="E937" s="480"/>
    </row>
    <row r="938" spans="1:5">
      <c r="E938" s="480"/>
    </row>
    <row r="939" spans="1:5">
      <c r="E939" s="480"/>
    </row>
    <row r="941" spans="1:5">
      <c r="E941" s="480"/>
    </row>
    <row r="944" spans="1:5">
      <c r="E944" s="480"/>
    </row>
    <row r="947" spans="5:5">
      <c r="E947" s="480"/>
    </row>
    <row r="948" spans="5:5">
      <c r="E948" s="480"/>
    </row>
    <row r="949" spans="5:5">
      <c r="E949" s="480"/>
    </row>
    <row r="952" spans="5:5">
      <c r="E952" s="480"/>
    </row>
    <row r="953" spans="5:5">
      <c r="E953" s="480"/>
    </row>
    <row r="954" spans="5:5">
      <c r="E954" s="480"/>
    </row>
    <row r="955" spans="5:5">
      <c r="E955" s="480"/>
    </row>
    <row r="956" spans="5:5">
      <c r="E956" s="480"/>
    </row>
    <row r="957" spans="5:5">
      <c r="E957" s="480"/>
    </row>
    <row r="959" spans="5:5">
      <c r="E959" s="480"/>
    </row>
    <row r="960" spans="5:5">
      <c r="E960" s="480"/>
    </row>
    <row r="961" spans="1:5">
      <c r="E961" s="480"/>
    </row>
    <row r="962" spans="1:5">
      <c r="E962" s="480"/>
    </row>
    <row r="971" spans="1:5">
      <c r="A971" s="479" t="s">
        <v>2002</v>
      </c>
    </row>
    <row r="974" spans="1:5">
      <c r="A974" s="479" t="s">
        <v>2003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69"/>
  <sheetViews>
    <sheetView workbookViewId="0">
      <pane ySplit="11" topLeftCell="A12" activePane="bottomLeft" state="frozen"/>
      <selection pane="bottomLeft" activeCell="D1" sqref="D1"/>
    </sheetView>
  </sheetViews>
  <sheetFormatPr defaultColWidth="9.109375" defaultRowHeight="14.4"/>
  <cols>
    <col min="1" max="1" width="17.109375" style="471" customWidth="1"/>
    <col min="2" max="2" width="41.6640625" style="471" bestFit="1" customWidth="1"/>
    <col min="3" max="3" width="17.33203125" style="471" bestFit="1" customWidth="1"/>
    <col min="4" max="5" width="9.109375" style="471"/>
    <col min="6" max="6" width="44" style="471" bestFit="1" customWidth="1"/>
    <col min="7" max="11" width="9.109375" style="471"/>
    <col min="12" max="12" width="14.88671875" style="471" customWidth="1"/>
    <col min="13" max="16384" width="9.109375" style="471"/>
  </cols>
  <sheetData>
    <row r="1" spans="1:12">
      <c r="A1" s="471">
        <v>10100501</v>
      </c>
      <c r="B1" s="471" t="s">
        <v>438</v>
      </c>
      <c r="C1" s="472">
        <v>9196191368.5799999</v>
      </c>
      <c r="H1" s="471">
        <v>14300723</v>
      </c>
      <c r="I1" s="471" t="s">
        <v>2299</v>
      </c>
      <c r="L1" s="472">
        <v>45716.15</v>
      </c>
    </row>
    <row r="2" spans="1:12">
      <c r="A2" s="471">
        <v>10100502</v>
      </c>
      <c r="B2" s="471" t="s">
        <v>439</v>
      </c>
      <c r="C2" s="472">
        <v>3372335221.6100001</v>
      </c>
      <c r="H2" s="473">
        <v>16502163</v>
      </c>
      <c r="I2" s="473" t="s">
        <v>2204</v>
      </c>
      <c r="J2" s="473"/>
      <c r="K2" s="473"/>
      <c r="L2" s="474">
        <v>36332.1</v>
      </c>
    </row>
    <row r="3" spans="1:12">
      <c r="A3" s="471">
        <v>10100503</v>
      </c>
      <c r="B3" s="471" t="s">
        <v>440</v>
      </c>
      <c r="C3" s="472">
        <v>490277559.41000003</v>
      </c>
      <c r="H3" s="471">
        <v>18239111</v>
      </c>
      <c r="I3" s="471" t="s">
        <v>2300</v>
      </c>
      <c r="L3" s="472">
        <v>1359180.81</v>
      </c>
    </row>
    <row r="4" spans="1:12">
      <c r="A4" s="471">
        <v>10100601</v>
      </c>
      <c r="B4" s="471" t="s">
        <v>1785</v>
      </c>
      <c r="C4" s="472">
        <v>91489.57</v>
      </c>
      <c r="H4" s="473">
        <v>18605051</v>
      </c>
      <c r="I4" s="473" t="s">
        <v>2237</v>
      </c>
      <c r="J4" s="473"/>
      <c r="K4" s="473"/>
      <c r="L4" s="474">
        <v>1625524.14</v>
      </c>
    </row>
    <row r="5" spans="1:12">
      <c r="A5" s="471">
        <v>10100602</v>
      </c>
      <c r="B5" s="471" t="s">
        <v>1771</v>
      </c>
      <c r="C5" s="472">
        <v>35437.18</v>
      </c>
      <c r="H5" s="473">
        <v>18608722</v>
      </c>
      <c r="I5" s="473" t="s">
        <v>2228</v>
      </c>
      <c r="J5" s="473"/>
      <c r="K5" s="473"/>
      <c r="L5" s="474">
        <v>8781.25</v>
      </c>
    </row>
    <row r="6" spans="1:12">
      <c r="A6" s="471">
        <v>10500501</v>
      </c>
      <c r="B6" s="471" t="s">
        <v>441</v>
      </c>
      <c r="C6" s="472">
        <v>49003253.520000003</v>
      </c>
      <c r="H6" s="473">
        <v>23200833</v>
      </c>
      <c r="I6" s="473" t="s">
        <v>2238</v>
      </c>
      <c r="J6" s="473"/>
      <c r="K6" s="473"/>
      <c r="L6" s="473">
        <v>164</v>
      </c>
    </row>
    <row r="7" spans="1:12">
      <c r="A7" s="471">
        <v>10500502</v>
      </c>
      <c r="B7" s="471" t="s">
        <v>442</v>
      </c>
      <c r="C7" s="472">
        <v>1436092.92</v>
      </c>
      <c r="H7" s="473">
        <v>23701203</v>
      </c>
      <c r="I7" s="473" t="s">
        <v>2044</v>
      </c>
      <c r="J7" s="473"/>
      <c r="K7" s="473"/>
      <c r="L7" s="474">
        <v>-558402.81000000006</v>
      </c>
    </row>
    <row r="8" spans="1:12">
      <c r="A8" s="471">
        <v>10600501</v>
      </c>
      <c r="B8" s="471" t="s">
        <v>443</v>
      </c>
      <c r="C8" s="472">
        <v>41865761.539999999</v>
      </c>
      <c r="H8" s="473">
        <v>25400521</v>
      </c>
      <c r="I8" s="473" t="s">
        <v>1967</v>
      </c>
      <c r="J8" s="473"/>
      <c r="K8" s="473"/>
      <c r="L8" s="474">
        <v>-8175064.9699999997</v>
      </c>
    </row>
    <row r="9" spans="1:12">
      <c r="A9" s="471">
        <v>10600502</v>
      </c>
      <c r="B9" s="471" t="s">
        <v>444</v>
      </c>
      <c r="C9" s="472">
        <v>30280197.719999999</v>
      </c>
    </row>
    <row r="10" spans="1:12">
      <c r="A10" s="471">
        <v>10600503</v>
      </c>
      <c r="B10" s="471" t="s">
        <v>1199</v>
      </c>
      <c r="C10" s="472">
        <v>139673.15</v>
      </c>
    </row>
    <row r="11" spans="1:12">
      <c r="A11" s="471">
        <v>10600603</v>
      </c>
      <c r="B11" s="471" t="s">
        <v>1996</v>
      </c>
      <c r="C11" s="472">
        <v>12433.14</v>
      </c>
    </row>
    <row r="12" spans="1:12">
      <c r="A12" s="471">
        <v>10700013</v>
      </c>
      <c r="B12" s="471" t="s">
        <v>920</v>
      </c>
      <c r="C12" s="472">
        <v>4198480.0999999996</v>
      </c>
    </row>
    <row r="13" spans="1:12">
      <c r="A13" s="471">
        <v>10700023</v>
      </c>
      <c r="B13" s="471" t="s">
        <v>1198</v>
      </c>
      <c r="C13" s="472">
        <v>-393750</v>
      </c>
    </row>
    <row r="14" spans="1:12">
      <c r="A14" s="471">
        <v>10700501</v>
      </c>
      <c r="B14" s="471" t="s">
        <v>195</v>
      </c>
      <c r="C14" s="472">
        <v>248239471.28</v>
      </c>
    </row>
    <row r="15" spans="1:12">
      <c r="A15" s="471">
        <v>10700502</v>
      </c>
      <c r="B15" s="471" t="s">
        <v>445</v>
      </c>
      <c r="C15" s="472">
        <v>99959720.629999995</v>
      </c>
    </row>
    <row r="16" spans="1:12">
      <c r="A16" s="471">
        <v>10700503</v>
      </c>
      <c r="B16" s="471" t="s">
        <v>988</v>
      </c>
      <c r="C16" s="472">
        <v>78591342.930000007</v>
      </c>
    </row>
    <row r="17" spans="1:3">
      <c r="A17" s="471">
        <v>10700601</v>
      </c>
      <c r="B17" s="471" t="s">
        <v>1736</v>
      </c>
      <c r="C17" s="472">
        <v>224000</v>
      </c>
    </row>
    <row r="18" spans="1:3">
      <c r="A18" s="471">
        <v>10700602</v>
      </c>
      <c r="B18" s="471" t="s">
        <v>1737</v>
      </c>
      <c r="C18" s="472">
        <v>351120</v>
      </c>
    </row>
    <row r="19" spans="1:3">
      <c r="A19" s="471">
        <v>10800061</v>
      </c>
      <c r="B19" s="471" t="s">
        <v>452</v>
      </c>
      <c r="C19" s="472">
        <v>-83254884.390000001</v>
      </c>
    </row>
    <row r="20" spans="1:3">
      <c r="A20" s="471">
        <v>10800062</v>
      </c>
      <c r="B20" s="471" t="s">
        <v>452</v>
      </c>
      <c r="C20" s="472">
        <v>-271840800.38</v>
      </c>
    </row>
    <row r="21" spans="1:3">
      <c r="A21" s="471">
        <v>10800071</v>
      </c>
      <c r="B21" s="471" t="s">
        <v>453</v>
      </c>
      <c r="C21" s="472">
        <v>83254884.390000001</v>
      </c>
    </row>
    <row r="22" spans="1:3">
      <c r="A22" s="471">
        <v>10800072</v>
      </c>
      <c r="B22" s="471" t="s">
        <v>453</v>
      </c>
      <c r="C22" s="472">
        <v>271840800.38</v>
      </c>
    </row>
    <row r="23" spans="1:3">
      <c r="A23" s="471">
        <v>10800501</v>
      </c>
      <c r="B23" s="471" t="s">
        <v>275</v>
      </c>
      <c r="C23" s="472">
        <v>-3517649549.5900002</v>
      </c>
    </row>
    <row r="24" spans="1:3">
      <c r="A24" s="471">
        <v>10800502</v>
      </c>
      <c r="B24" s="471" t="s">
        <v>276</v>
      </c>
      <c r="C24" s="472">
        <v>-1307810422.8199999</v>
      </c>
    </row>
    <row r="25" spans="1:3">
      <c r="A25" s="471">
        <v>10800503</v>
      </c>
      <c r="B25" s="471" t="s">
        <v>547</v>
      </c>
      <c r="C25" s="472">
        <v>-110159767.90000001</v>
      </c>
    </row>
    <row r="26" spans="1:3">
      <c r="A26" s="471">
        <v>10800541</v>
      </c>
      <c r="B26" s="471" t="s">
        <v>29</v>
      </c>
      <c r="C26" s="472">
        <v>10103962.789999999</v>
      </c>
    </row>
    <row r="27" spans="1:3">
      <c r="A27" s="471">
        <v>10800543</v>
      </c>
      <c r="B27" s="471" t="s">
        <v>30</v>
      </c>
      <c r="C27" s="472">
        <v>44974.16</v>
      </c>
    </row>
    <row r="28" spans="1:3">
      <c r="A28" s="471">
        <v>10800552</v>
      </c>
      <c r="B28" s="471" t="s">
        <v>548</v>
      </c>
      <c r="C28" s="472">
        <v>4335653.3899999997</v>
      </c>
    </row>
    <row r="29" spans="1:3">
      <c r="A29" s="471">
        <v>11100501</v>
      </c>
      <c r="B29" s="471" t="s">
        <v>371</v>
      </c>
      <c r="C29" s="472">
        <v>-31918787.460000001</v>
      </c>
    </row>
    <row r="30" spans="1:3">
      <c r="A30" s="471">
        <v>11100502</v>
      </c>
      <c r="B30" s="471" t="s">
        <v>372</v>
      </c>
      <c r="C30" s="472">
        <v>-5906147.9299999997</v>
      </c>
    </row>
    <row r="31" spans="1:3">
      <c r="A31" s="471">
        <v>11100503</v>
      </c>
      <c r="B31" s="471" t="s">
        <v>373</v>
      </c>
      <c r="C31" s="472">
        <v>-93499863.950000003</v>
      </c>
    </row>
    <row r="32" spans="1:3">
      <c r="A32" s="471">
        <v>11400001</v>
      </c>
      <c r="B32" s="471" t="s">
        <v>101</v>
      </c>
      <c r="C32" s="472">
        <v>946172.25</v>
      </c>
    </row>
    <row r="33" spans="1:3">
      <c r="A33" s="471">
        <v>11400011</v>
      </c>
      <c r="B33" s="471" t="s">
        <v>1005</v>
      </c>
      <c r="C33" s="472">
        <v>302358.01</v>
      </c>
    </row>
    <row r="34" spans="1:3">
      <c r="A34" s="471">
        <v>11400031</v>
      </c>
      <c r="B34" s="471" t="s">
        <v>812</v>
      </c>
      <c r="C34" s="472">
        <v>76622596.840000004</v>
      </c>
    </row>
    <row r="35" spans="1:3">
      <c r="A35" s="471">
        <v>11400061</v>
      </c>
      <c r="B35" s="471" t="s">
        <v>736</v>
      </c>
      <c r="C35" s="472">
        <v>156960790.84</v>
      </c>
    </row>
    <row r="36" spans="1:3">
      <c r="A36" s="471">
        <v>11400071</v>
      </c>
      <c r="B36" s="471" t="s">
        <v>1054</v>
      </c>
      <c r="C36" s="472">
        <v>16950332.899999999</v>
      </c>
    </row>
    <row r="37" spans="1:3">
      <c r="A37" s="471">
        <v>11400091</v>
      </c>
      <c r="B37" s="471" t="s">
        <v>1506</v>
      </c>
      <c r="C37" s="472">
        <v>31009424.030000001</v>
      </c>
    </row>
    <row r="38" spans="1:3">
      <c r="A38" s="471">
        <v>11500001</v>
      </c>
      <c r="B38" s="471" t="s">
        <v>476</v>
      </c>
      <c r="C38" s="472">
        <v>-884539</v>
      </c>
    </row>
    <row r="39" spans="1:3">
      <c r="A39" s="471">
        <v>11500011</v>
      </c>
      <c r="B39" s="471" t="s">
        <v>320</v>
      </c>
      <c r="C39" s="472">
        <v>-302358.01</v>
      </c>
    </row>
    <row r="40" spans="1:3">
      <c r="A40" s="471">
        <v>11500031</v>
      </c>
      <c r="B40" s="471" t="s">
        <v>695</v>
      </c>
      <c r="C40" s="472">
        <v>-59599813.659999996</v>
      </c>
    </row>
    <row r="41" spans="1:3">
      <c r="A41" s="471">
        <v>11500041</v>
      </c>
      <c r="B41" s="471" t="s">
        <v>727</v>
      </c>
      <c r="C41" s="472">
        <v>-34490681.200000003</v>
      </c>
    </row>
    <row r="42" spans="1:3">
      <c r="A42" s="471">
        <v>11500051</v>
      </c>
      <c r="B42" s="471" t="s">
        <v>1055</v>
      </c>
      <c r="C42" s="472">
        <v>-16742620.119999999</v>
      </c>
    </row>
    <row r="43" spans="1:3">
      <c r="A43" s="471">
        <v>11500061</v>
      </c>
      <c r="B43" s="471" t="s">
        <v>1508</v>
      </c>
      <c r="C43" s="472">
        <v>-4054361.32</v>
      </c>
    </row>
    <row r="44" spans="1:3">
      <c r="A44" s="471">
        <v>11730002</v>
      </c>
      <c r="B44" s="471" t="s">
        <v>321</v>
      </c>
      <c r="C44" s="472">
        <v>8654564.4700000007</v>
      </c>
    </row>
    <row r="45" spans="1:3">
      <c r="A45" s="471">
        <v>12100503</v>
      </c>
      <c r="B45" s="471" t="s">
        <v>374</v>
      </c>
      <c r="C45" s="472">
        <v>76803.08</v>
      </c>
    </row>
    <row r="46" spans="1:3">
      <c r="A46" s="471">
        <v>12100513</v>
      </c>
      <c r="B46" s="471" t="s">
        <v>375</v>
      </c>
      <c r="C46" s="472">
        <v>3194142.97</v>
      </c>
    </row>
    <row r="47" spans="1:3">
      <c r="A47" s="471">
        <v>12200503</v>
      </c>
      <c r="B47" s="471" t="s">
        <v>376</v>
      </c>
      <c r="C47" s="472">
        <v>79713.38</v>
      </c>
    </row>
    <row r="48" spans="1:3">
      <c r="A48" s="471">
        <v>12310000</v>
      </c>
      <c r="B48" s="471" t="s">
        <v>416</v>
      </c>
      <c r="C48" s="472">
        <v>29740793</v>
      </c>
    </row>
    <row r="49" spans="1:3">
      <c r="A49" s="471">
        <v>12400043</v>
      </c>
      <c r="B49" s="471" t="s">
        <v>594</v>
      </c>
      <c r="C49" s="472">
        <v>49011607.310000002</v>
      </c>
    </row>
    <row r="50" spans="1:3">
      <c r="A50" s="471">
        <v>12400503</v>
      </c>
      <c r="B50" s="471" t="s">
        <v>171</v>
      </c>
      <c r="C50" s="472">
        <v>433379.07</v>
      </c>
    </row>
    <row r="51" spans="1:3">
      <c r="A51" s="471">
        <v>12400542</v>
      </c>
      <c r="B51" s="471" t="s">
        <v>2121</v>
      </c>
      <c r="C51" s="472">
        <v>-7222800</v>
      </c>
    </row>
    <row r="52" spans="1:3">
      <c r="A52" s="471">
        <v>12400552</v>
      </c>
      <c r="B52" s="471" t="s">
        <v>2122</v>
      </c>
      <c r="C52" s="472">
        <v>7222800</v>
      </c>
    </row>
    <row r="53" spans="1:3">
      <c r="A53" s="471">
        <v>12400553</v>
      </c>
      <c r="B53" s="471" t="s">
        <v>927</v>
      </c>
      <c r="C53" s="472">
        <v>1295113.1599999999</v>
      </c>
    </row>
    <row r="54" spans="1:3">
      <c r="A54" s="471">
        <v>12800001</v>
      </c>
      <c r="B54" s="471" t="s">
        <v>1309</v>
      </c>
      <c r="C54" s="472">
        <v>18500000</v>
      </c>
    </row>
    <row r="55" spans="1:3">
      <c r="A55" s="471">
        <v>12800011</v>
      </c>
      <c r="B55" s="471" t="s">
        <v>1496</v>
      </c>
      <c r="C55" s="472">
        <v>1662360.65</v>
      </c>
    </row>
    <row r="56" spans="1:3">
      <c r="A56" s="471">
        <v>13100543</v>
      </c>
      <c r="B56" s="471" t="s">
        <v>810</v>
      </c>
      <c r="C56" s="472">
        <v>31728.23</v>
      </c>
    </row>
    <row r="57" spans="1:3">
      <c r="A57" s="471">
        <v>13100563</v>
      </c>
      <c r="B57" s="471" t="s">
        <v>1597</v>
      </c>
      <c r="C57" s="472">
        <v>1403962.02</v>
      </c>
    </row>
    <row r="58" spans="1:3">
      <c r="A58" s="471">
        <v>13100573</v>
      </c>
      <c r="B58" s="471" t="s">
        <v>281</v>
      </c>
      <c r="C58" s="472">
        <v>15317.15</v>
      </c>
    </row>
    <row r="59" spans="1:3">
      <c r="A59" s="471">
        <v>13101003</v>
      </c>
      <c r="B59" s="471" t="s">
        <v>1598</v>
      </c>
      <c r="C59" s="472">
        <v>5607220.5300000003</v>
      </c>
    </row>
    <row r="60" spans="1:3">
      <c r="A60" s="471">
        <v>13101023</v>
      </c>
      <c r="B60" s="471" t="s">
        <v>908</v>
      </c>
      <c r="C60" s="472">
        <v>22469621.489999998</v>
      </c>
    </row>
    <row r="61" spans="1:3">
      <c r="A61" s="471">
        <v>13101033</v>
      </c>
      <c r="B61" s="471" t="s">
        <v>1600</v>
      </c>
      <c r="C61" s="472">
        <v>1028740.01</v>
      </c>
    </row>
    <row r="62" spans="1:3">
      <c r="A62" s="471">
        <v>13101093</v>
      </c>
      <c r="B62" s="471" t="s">
        <v>335</v>
      </c>
      <c r="C62" s="472">
        <v>-22498.2</v>
      </c>
    </row>
    <row r="63" spans="1:3">
      <c r="A63" s="471">
        <v>13101113</v>
      </c>
      <c r="B63" s="471" t="s">
        <v>130</v>
      </c>
      <c r="C63" s="472">
        <v>-13169727.470000001</v>
      </c>
    </row>
    <row r="64" spans="1:3">
      <c r="A64" s="471">
        <v>13101123</v>
      </c>
      <c r="B64" s="471" t="s">
        <v>89</v>
      </c>
      <c r="C64" s="472">
        <v>-1884272.95</v>
      </c>
    </row>
    <row r="65" spans="1:3">
      <c r="A65" s="471">
        <v>13101163</v>
      </c>
      <c r="B65" s="471" t="s">
        <v>200</v>
      </c>
      <c r="C65" s="472">
        <v>105025.22</v>
      </c>
    </row>
    <row r="66" spans="1:3">
      <c r="A66" s="471">
        <v>13101183</v>
      </c>
      <c r="B66" s="471" t="s">
        <v>844</v>
      </c>
      <c r="C66" s="472">
        <v>2079462.68</v>
      </c>
    </row>
    <row r="67" spans="1:3">
      <c r="A67" s="471">
        <v>13101193</v>
      </c>
      <c r="B67" s="471" t="s">
        <v>1247</v>
      </c>
      <c r="C67" s="472">
        <v>27467.65</v>
      </c>
    </row>
    <row r="68" spans="1:3">
      <c r="A68" s="471">
        <v>13101253</v>
      </c>
      <c r="B68" s="471" t="s">
        <v>1072</v>
      </c>
      <c r="C68" s="472">
        <v>411582.32</v>
      </c>
    </row>
    <row r="69" spans="1:3">
      <c r="A69" s="471">
        <v>13109003</v>
      </c>
      <c r="B69" s="471" t="s">
        <v>1642</v>
      </c>
      <c r="C69" s="472">
        <v>10910.15</v>
      </c>
    </row>
    <row r="70" spans="1:3">
      <c r="A70" s="471">
        <v>13109013</v>
      </c>
      <c r="B70" s="471" t="s">
        <v>1643</v>
      </c>
      <c r="C70" s="472">
        <v>3866</v>
      </c>
    </row>
    <row r="71" spans="1:3">
      <c r="A71" s="471">
        <v>13400021</v>
      </c>
      <c r="B71" s="471" t="s">
        <v>654</v>
      </c>
      <c r="C71" s="472">
        <v>9861609.4000000004</v>
      </c>
    </row>
    <row r="72" spans="1:3">
      <c r="A72" s="471">
        <v>13400031</v>
      </c>
      <c r="B72" s="471" t="s">
        <v>655</v>
      </c>
      <c r="C72" s="472">
        <v>-9861609.4000000004</v>
      </c>
    </row>
    <row r="73" spans="1:3">
      <c r="A73" s="471">
        <v>13400073</v>
      </c>
      <c r="B73" s="471" t="s">
        <v>529</v>
      </c>
      <c r="C73" s="472">
        <v>1237090.52</v>
      </c>
    </row>
    <row r="74" spans="1:3">
      <c r="A74" s="471">
        <v>13400111</v>
      </c>
      <c r="B74" s="471" t="s">
        <v>544</v>
      </c>
      <c r="C74" s="472">
        <v>25000</v>
      </c>
    </row>
    <row r="75" spans="1:3">
      <c r="A75" s="471">
        <v>13400123</v>
      </c>
      <c r="B75" s="471" t="s">
        <v>1192</v>
      </c>
      <c r="C75" s="472">
        <v>414211.93</v>
      </c>
    </row>
    <row r="76" spans="1:3">
      <c r="A76" s="471">
        <v>13400211</v>
      </c>
      <c r="B76" s="471" t="s">
        <v>1248</v>
      </c>
      <c r="C76" s="472">
        <v>52300</v>
      </c>
    </row>
    <row r="77" spans="1:3">
      <c r="A77" s="471">
        <v>13400241</v>
      </c>
      <c r="B77" s="471" t="s">
        <v>1839</v>
      </c>
      <c r="C77" s="472">
        <v>449616</v>
      </c>
    </row>
    <row r="78" spans="1:3">
      <c r="A78" s="471">
        <v>13400261</v>
      </c>
      <c r="B78" s="471" t="s">
        <v>1934</v>
      </c>
      <c r="C78" s="472">
        <v>78717</v>
      </c>
    </row>
    <row r="79" spans="1:3">
      <c r="A79" s="471">
        <v>13400271</v>
      </c>
      <c r="B79" s="471" t="s">
        <v>1303</v>
      </c>
      <c r="C79" s="472">
        <v>121770</v>
      </c>
    </row>
    <row r="80" spans="1:3">
      <c r="A80" s="471">
        <v>13400281</v>
      </c>
      <c r="B80" s="471" t="s">
        <v>1285</v>
      </c>
      <c r="C80" s="472">
        <v>50253</v>
      </c>
    </row>
    <row r="81" spans="1:3">
      <c r="A81" s="471">
        <v>13400311</v>
      </c>
      <c r="B81" s="471" t="s">
        <v>1666</v>
      </c>
      <c r="C81" s="472">
        <v>194700</v>
      </c>
    </row>
    <row r="82" spans="1:3">
      <c r="A82" s="471">
        <v>13400321</v>
      </c>
      <c r="B82" s="471" t="s">
        <v>2057</v>
      </c>
      <c r="C82" s="472">
        <v>44370</v>
      </c>
    </row>
    <row r="83" spans="1:3">
      <c r="A83" s="471">
        <v>13400332</v>
      </c>
      <c r="B83" s="471" t="s">
        <v>2007</v>
      </c>
      <c r="C83" s="472">
        <v>1195131.51</v>
      </c>
    </row>
    <row r="84" spans="1:3">
      <c r="A84" s="471">
        <v>13500003</v>
      </c>
      <c r="B84" s="471" t="s">
        <v>691</v>
      </c>
      <c r="C84" s="472">
        <v>7534.56</v>
      </c>
    </row>
    <row r="85" spans="1:3">
      <c r="A85" s="471">
        <v>13500051</v>
      </c>
      <c r="B85" s="471" t="s">
        <v>148</v>
      </c>
      <c r="C85" s="472">
        <v>73353</v>
      </c>
    </row>
    <row r="86" spans="1:3">
      <c r="A86" s="471">
        <v>13500061</v>
      </c>
      <c r="B86" s="471" t="s">
        <v>650</v>
      </c>
      <c r="C86" s="472">
        <v>1786010</v>
      </c>
    </row>
    <row r="87" spans="1:3">
      <c r="A87" s="471">
        <v>13500071</v>
      </c>
      <c r="B87" s="471" t="s">
        <v>651</v>
      </c>
      <c r="C87" s="472">
        <v>1818485</v>
      </c>
    </row>
    <row r="88" spans="1:3">
      <c r="A88" s="471">
        <v>13500183</v>
      </c>
      <c r="B88" s="471" t="s">
        <v>1210</v>
      </c>
      <c r="C88" s="472">
        <v>100000</v>
      </c>
    </row>
    <row r="89" spans="1:3">
      <c r="A89" s="471">
        <v>13500201</v>
      </c>
      <c r="B89" s="471" t="s">
        <v>1498</v>
      </c>
      <c r="C89" s="472">
        <v>577634.57999999996</v>
      </c>
    </row>
    <row r="90" spans="1:3">
      <c r="A90" s="471">
        <v>14100311</v>
      </c>
      <c r="B90" s="471" t="s">
        <v>51</v>
      </c>
      <c r="C90" s="472">
        <v>3259692.33</v>
      </c>
    </row>
    <row r="91" spans="1:3">
      <c r="A91" s="471">
        <v>14200003</v>
      </c>
      <c r="B91" s="471" t="s">
        <v>142</v>
      </c>
      <c r="C91" s="471">
        <v>-498.1</v>
      </c>
    </row>
    <row r="92" spans="1:3">
      <c r="A92" s="471">
        <v>14200201</v>
      </c>
      <c r="B92" s="471" t="s">
        <v>1607</v>
      </c>
      <c r="C92" s="472">
        <v>139578542.46000001</v>
      </c>
    </row>
    <row r="93" spans="1:3">
      <c r="A93" s="471">
        <v>14200202</v>
      </c>
      <c r="B93" s="471" t="s">
        <v>1608</v>
      </c>
      <c r="C93" s="472">
        <v>46485918.270000003</v>
      </c>
    </row>
    <row r="94" spans="1:3">
      <c r="A94" s="471">
        <v>14200203</v>
      </c>
      <c r="B94" s="471" t="s">
        <v>1609</v>
      </c>
      <c r="C94" s="472">
        <v>-2502077.64</v>
      </c>
    </row>
    <row r="95" spans="1:3">
      <c r="A95" s="471">
        <v>14200213</v>
      </c>
      <c r="B95" s="471" t="s">
        <v>1626</v>
      </c>
      <c r="C95" s="472">
        <v>-24678.54</v>
      </c>
    </row>
    <row r="96" spans="1:3">
      <c r="A96" s="471">
        <v>14200223</v>
      </c>
      <c r="B96" s="471" t="s">
        <v>1627</v>
      </c>
      <c r="C96" s="472">
        <v>21822.79</v>
      </c>
    </row>
    <row r="97" spans="1:6">
      <c r="A97" s="471">
        <v>14200253</v>
      </c>
      <c r="B97" s="471" t="s">
        <v>1610</v>
      </c>
      <c r="C97" s="472">
        <v>-8044.29</v>
      </c>
    </row>
    <row r="98" spans="1:6">
      <c r="A98" s="471">
        <v>14300062</v>
      </c>
      <c r="B98" s="471" t="s">
        <v>1391</v>
      </c>
      <c r="C98" s="472">
        <v>6876923.5199999996</v>
      </c>
    </row>
    <row r="99" spans="1:6">
      <c r="A99" s="471">
        <v>14300072</v>
      </c>
      <c r="B99" s="471" t="s">
        <v>947</v>
      </c>
      <c r="C99" s="472">
        <v>194026.61</v>
      </c>
    </row>
    <row r="100" spans="1:6">
      <c r="A100" s="471">
        <v>14300081</v>
      </c>
      <c r="B100" s="471" t="s">
        <v>226</v>
      </c>
      <c r="C100" s="472">
        <v>200745.52</v>
      </c>
    </row>
    <row r="101" spans="1:6">
      <c r="A101" s="471">
        <v>14300082</v>
      </c>
      <c r="B101" s="471" t="s">
        <v>1951</v>
      </c>
      <c r="C101" s="472">
        <v>194026.5</v>
      </c>
    </row>
    <row r="102" spans="1:6">
      <c r="A102" s="471">
        <v>14300141</v>
      </c>
      <c r="B102" s="471" t="s">
        <v>893</v>
      </c>
      <c r="C102" s="472">
        <v>11239858.25</v>
      </c>
    </row>
    <row r="103" spans="1:6">
      <c r="A103" s="471">
        <v>14300151</v>
      </c>
      <c r="B103" s="471" t="s">
        <v>894</v>
      </c>
      <c r="C103" s="472">
        <v>1170480.3600000001</v>
      </c>
    </row>
    <row r="104" spans="1:6">
      <c r="A104" s="471">
        <v>14300171</v>
      </c>
      <c r="B104" s="471" t="s">
        <v>355</v>
      </c>
      <c r="C104" s="472">
        <v>11024968.380000001</v>
      </c>
    </row>
    <row r="105" spans="1:6">
      <c r="A105" s="471">
        <v>14300241</v>
      </c>
      <c r="B105" s="471" t="s">
        <v>1703</v>
      </c>
      <c r="C105" s="472">
        <v>126769.45</v>
      </c>
    </row>
    <row r="106" spans="1:6">
      <c r="A106" s="471">
        <v>14300261</v>
      </c>
      <c r="B106" s="471" t="s">
        <v>210</v>
      </c>
      <c r="C106" s="472">
        <v>4274951.8</v>
      </c>
    </row>
    <row r="107" spans="1:6">
      <c r="A107" s="471">
        <v>14300333</v>
      </c>
      <c r="B107" s="471" t="s">
        <v>461</v>
      </c>
      <c r="C107" s="472">
        <v>44211.33</v>
      </c>
    </row>
    <row r="108" spans="1:6">
      <c r="A108" s="471">
        <v>14300703</v>
      </c>
      <c r="B108" s="471" t="s">
        <v>1611</v>
      </c>
      <c r="C108" s="472">
        <v>10088896.119999999</v>
      </c>
    </row>
    <row r="109" spans="1:6">
      <c r="A109" s="471">
        <v>14300713</v>
      </c>
      <c r="B109" s="471" t="s">
        <v>1612</v>
      </c>
      <c r="C109" s="472">
        <v>32842.47</v>
      </c>
    </row>
    <row r="110" spans="1:6">
      <c r="A110" s="475">
        <v>14300723</v>
      </c>
      <c r="B110" s="475" t="s">
        <v>2299</v>
      </c>
      <c r="C110" s="476">
        <v>45716.15</v>
      </c>
      <c r="D110" s="475"/>
      <c r="F110" s="475"/>
    </row>
    <row r="111" spans="1:6">
      <c r="A111" s="471">
        <v>14300733</v>
      </c>
      <c r="B111" s="471" t="s">
        <v>1613</v>
      </c>
      <c r="C111" s="472">
        <v>13114718.550000001</v>
      </c>
    </row>
    <row r="112" spans="1:6">
      <c r="A112" s="471">
        <v>14300743</v>
      </c>
      <c r="B112" s="471" t="s">
        <v>1614</v>
      </c>
      <c r="C112" s="472">
        <v>528473.42000000004</v>
      </c>
    </row>
    <row r="113" spans="1:3">
      <c r="A113" s="471">
        <v>14300763</v>
      </c>
      <c r="B113" s="471" t="s">
        <v>1582</v>
      </c>
      <c r="C113" s="472">
        <v>1512997.8</v>
      </c>
    </row>
    <row r="114" spans="1:3">
      <c r="A114" s="471">
        <v>14300921</v>
      </c>
      <c r="B114" s="471" t="s">
        <v>446</v>
      </c>
      <c r="C114" s="472">
        <v>690893.36</v>
      </c>
    </row>
    <row r="115" spans="1:3">
      <c r="A115" s="471">
        <v>14301022</v>
      </c>
      <c r="B115" s="471" t="s">
        <v>162</v>
      </c>
      <c r="C115" s="472">
        <v>2271444.19</v>
      </c>
    </row>
    <row r="116" spans="1:3">
      <c r="A116" s="471">
        <v>14301033</v>
      </c>
      <c r="B116" s="471" t="s">
        <v>1734</v>
      </c>
      <c r="C116" s="472">
        <v>88464.76</v>
      </c>
    </row>
    <row r="117" spans="1:3">
      <c r="A117" s="471">
        <v>14301041</v>
      </c>
      <c r="B117" s="471" t="s">
        <v>1792</v>
      </c>
      <c r="C117" s="471">
        <v>532</v>
      </c>
    </row>
    <row r="118" spans="1:3">
      <c r="A118" s="471">
        <v>14301043</v>
      </c>
      <c r="B118" s="471" t="s">
        <v>2092</v>
      </c>
      <c r="C118" s="472">
        <v>2035010.14</v>
      </c>
    </row>
    <row r="119" spans="1:3">
      <c r="A119" s="471">
        <v>14400311</v>
      </c>
      <c r="B119" s="471" t="s">
        <v>1615</v>
      </c>
      <c r="C119" s="472">
        <v>-5687139.2400000002</v>
      </c>
    </row>
    <row r="120" spans="1:3">
      <c r="A120" s="471">
        <v>14400312</v>
      </c>
      <c r="B120" s="471" t="s">
        <v>1616</v>
      </c>
      <c r="C120" s="472">
        <v>-1584671.08</v>
      </c>
    </row>
    <row r="121" spans="1:3">
      <c r="A121" s="471">
        <v>14400313</v>
      </c>
      <c r="B121" s="471" t="s">
        <v>1644</v>
      </c>
      <c r="C121" s="472">
        <v>-139486.87</v>
      </c>
    </row>
    <row r="122" spans="1:3">
      <c r="A122" s="471">
        <v>14400343</v>
      </c>
      <c r="B122" s="471" t="s">
        <v>744</v>
      </c>
      <c r="C122" s="472">
        <v>-1679948.17</v>
      </c>
    </row>
    <row r="123" spans="1:3">
      <c r="A123" s="471">
        <v>14400353</v>
      </c>
      <c r="B123" s="471" t="s">
        <v>1617</v>
      </c>
      <c r="C123" s="472">
        <v>-526486.04</v>
      </c>
    </row>
    <row r="124" spans="1:3">
      <c r="A124" s="471">
        <v>14600000</v>
      </c>
      <c r="B124" s="471" t="s">
        <v>95</v>
      </c>
      <c r="C124" s="472">
        <v>877289.17</v>
      </c>
    </row>
    <row r="125" spans="1:3">
      <c r="A125" s="471">
        <v>15100021</v>
      </c>
      <c r="B125" s="471" t="s">
        <v>112</v>
      </c>
      <c r="C125" s="472">
        <v>5286845.1900000004</v>
      </c>
    </row>
    <row r="126" spans="1:3">
      <c r="A126" s="471">
        <v>15100031</v>
      </c>
      <c r="B126" s="471" t="s">
        <v>9</v>
      </c>
      <c r="C126" s="472">
        <v>5805124.7300000004</v>
      </c>
    </row>
    <row r="127" spans="1:3">
      <c r="A127" s="471">
        <v>15100041</v>
      </c>
      <c r="B127" s="471" t="s">
        <v>605</v>
      </c>
      <c r="C127" s="472">
        <v>213977.93</v>
      </c>
    </row>
    <row r="128" spans="1:3">
      <c r="A128" s="471">
        <v>15100061</v>
      </c>
      <c r="B128" s="471" t="s">
        <v>462</v>
      </c>
      <c r="C128" s="472">
        <v>22029.03</v>
      </c>
    </row>
    <row r="129" spans="1:3">
      <c r="A129" s="471">
        <v>15100081</v>
      </c>
      <c r="B129" s="471" t="s">
        <v>606</v>
      </c>
      <c r="C129" s="472">
        <v>1524021.41</v>
      </c>
    </row>
    <row r="130" spans="1:3">
      <c r="A130" s="471">
        <v>15100091</v>
      </c>
      <c r="B130" s="471" t="s">
        <v>1189</v>
      </c>
      <c r="C130" s="472">
        <v>1779873.66</v>
      </c>
    </row>
    <row r="131" spans="1:3">
      <c r="A131" s="471">
        <v>15100101</v>
      </c>
      <c r="B131" s="471" t="s">
        <v>90</v>
      </c>
      <c r="C131" s="472">
        <v>4320236.93</v>
      </c>
    </row>
    <row r="132" spans="1:3">
      <c r="A132" s="471">
        <v>15100122</v>
      </c>
      <c r="B132" s="471" t="s">
        <v>217</v>
      </c>
      <c r="C132" s="472">
        <v>296599.96000000002</v>
      </c>
    </row>
    <row r="133" spans="1:3">
      <c r="A133" s="471">
        <v>15100181</v>
      </c>
      <c r="B133" s="471" t="s">
        <v>753</v>
      </c>
      <c r="C133" s="472">
        <v>131670.10999999999</v>
      </c>
    </row>
    <row r="134" spans="1:3">
      <c r="A134" s="471">
        <v>15100211</v>
      </c>
      <c r="B134" s="471" t="s">
        <v>63</v>
      </c>
      <c r="C134" s="472">
        <v>-92958.8</v>
      </c>
    </row>
    <row r="135" spans="1:3">
      <c r="A135" s="471">
        <v>15100221</v>
      </c>
      <c r="B135" s="471" t="s">
        <v>737</v>
      </c>
      <c r="C135" s="472">
        <v>350388.41</v>
      </c>
    </row>
    <row r="136" spans="1:3">
      <c r="A136" s="471">
        <v>15100271</v>
      </c>
      <c r="B136" s="471" t="s">
        <v>1535</v>
      </c>
      <c r="C136" s="472">
        <v>2796687.21</v>
      </c>
    </row>
    <row r="137" spans="1:3">
      <c r="A137" s="471">
        <v>15100291</v>
      </c>
      <c r="B137" s="471" t="s">
        <v>2148</v>
      </c>
      <c r="C137" s="472">
        <v>392523.81</v>
      </c>
    </row>
    <row r="138" spans="1:3">
      <c r="A138" s="471">
        <v>15111001</v>
      </c>
      <c r="B138" s="471" t="s">
        <v>696</v>
      </c>
      <c r="C138" s="472">
        <v>242754.92</v>
      </c>
    </row>
    <row r="139" spans="1:3">
      <c r="A139" s="471">
        <v>15400023</v>
      </c>
      <c r="B139" s="471" t="s">
        <v>897</v>
      </c>
      <c r="C139" s="472">
        <v>10648854.279999999</v>
      </c>
    </row>
    <row r="140" spans="1:3">
      <c r="A140" s="471">
        <v>15400031</v>
      </c>
      <c r="B140" s="471" t="s">
        <v>600</v>
      </c>
      <c r="C140" s="472">
        <v>5758062.54</v>
      </c>
    </row>
    <row r="141" spans="1:3">
      <c r="A141" s="471">
        <v>15400033</v>
      </c>
      <c r="B141" s="471" t="s">
        <v>632</v>
      </c>
      <c r="C141" s="472">
        <v>-10642949.439999999</v>
      </c>
    </row>
    <row r="142" spans="1:3">
      <c r="A142" s="471">
        <v>15400041</v>
      </c>
      <c r="B142" s="471" t="s">
        <v>470</v>
      </c>
      <c r="C142" s="472">
        <v>4318569.03</v>
      </c>
    </row>
    <row r="143" spans="1:3">
      <c r="A143" s="471">
        <v>15400061</v>
      </c>
      <c r="B143" s="471" t="s">
        <v>636</v>
      </c>
      <c r="C143" s="472">
        <v>18964261.010000002</v>
      </c>
    </row>
    <row r="144" spans="1:3">
      <c r="A144" s="471">
        <v>15400101</v>
      </c>
      <c r="B144" s="471" t="s">
        <v>287</v>
      </c>
      <c r="C144" s="472">
        <v>27508884.859999999</v>
      </c>
    </row>
    <row r="145" spans="1:3">
      <c r="A145" s="471">
        <v>15400102</v>
      </c>
      <c r="B145" s="471" t="s">
        <v>288</v>
      </c>
      <c r="C145" s="472">
        <v>5466156.9299999997</v>
      </c>
    </row>
    <row r="146" spans="1:3">
      <c r="A146" s="471">
        <v>15400103</v>
      </c>
      <c r="B146" s="471" t="s">
        <v>638</v>
      </c>
      <c r="C146" s="472">
        <v>29907904.82</v>
      </c>
    </row>
    <row r="147" spans="1:3">
      <c r="A147" s="471">
        <v>15400181</v>
      </c>
      <c r="B147" s="471" t="s">
        <v>1505</v>
      </c>
      <c r="C147" s="472">
        <v>3818021.44</v>
      </c>
    </row>
    <row r="148" spans="1:3">
      <c r="A148" s="471">
        <v>15600003</v>
      </c>
      <c r="B148" s="471" t="s">
        <v>1797</v>
      </c>
      <c r="C148" s="472">
        <v>424429.3</v>
      </c>
    </row>
    <row r="149" spans="1:3">
      <c r="A149" s="471">
        <v>15810001</v>
      </c>
      <c r="B149" s="471" t="s">
        <v>1965</v>
      </c>
      <c r="C149" s="472">
        <v>4082.8</v>
      </c>
    </row>
    <row r="150" spans="1:3">
      <c r="A150" s="471">
        <v>16300023</v>
      </c>
      <c r="B150" s="471" t="s">
        <v>662</v>
      </c>
      <c r="C150" s="472">
        <v>3182036.59</v>
      </c>
    </row>
    <row r="151" spans="1:3">
      <c r="A151" s="471">
        <v>16300063</v>
      </c>
      <c r="B151" s="471" t="s">
        <v>663</v>
      </c>
      <c r="C151" s="472">
        <v>485395.85</v>
      </c>
    </row>
    <row r="152" spans="1:3">
      <c r="A152" s="471">
        <v>16410002</v>
      </c>
      <c r="B152" s="471" t="s">
        <v>679</v>
      </c>
      <c r="C152" s="472">
        <v>11013138.880000001</v>
      </c>
    </row>
    <row r="153" spans="1:3">
      <c r="A153" s="471">
        <v>16410012</v>
      </c>
      <c r="B153" s="471" t="s">
        <v>396</v>
      </c>
      <c r="C153" s="472">
        <v>2742409.9</v>
      </c>
    </row>
    <row r="154" spans="1:3">
      <c r="A154" s="471">
        <v>16410022</v>
      </c>
      <c r="B154" s="471" t="s">
        <v>138</v>
      </c>
      <c r="C154" s="472">
        <v>16345638.359999999</v>
      </c>
    </row>
    <row r="155" spans="1:3">
      <c r="A155" s="471">
        <v>16420012</v>
      </c>
      <c r="B155" s="471" t="s">
        <v>38</v>
      </c>
      <c r="C155" s="472">
        <v>45176.84</v>
      </c>
    </row>
    <row r="156" spans="1:3">
      <c r="A156" s="471">
        <v>16500013</v>
      </c>
      <c r="B156" s="471" t="s">
        <v>2150</v>
      </c>
      <c r="C156" s="472">
        <v>2220280.0499999998</v>
      </c>
    </row>
    <row r="157" spans="1:3">
      <c r="A157" s="471">
        <v>16500063</v>
      </c>
      <c r="B157" s="471" t="s">
        <v>2151</v>
      </c>
      <c r="C157" s="472">
        <v>224921.02</v>
      </c>
    </row>
    <row r="158" spans="1:3">
      <c r="A158" s="471">
        <v>16500083</v>
      </c>
      <c r="B158" s="471" t="s">
        <v>2152</v>
      </c>
      <c r="C158" s="472">
        <v>2928207.5</v>
      </c>
    </row>
    <row r="159" spans="1:3">
      <c r="A159" s="471">
        <v>16500103</v>
      </c>
      <c r="B159" s="471" t="s">
        <v>2153</v>
      </c>
      <c r="C159" s="472">
        <v>20000</v>
      </c>
    </row>
    <row r="160" spans="1:3">
      <c r="A160" s="471">
        <v>16500143</v>
      </c>
      <c r="B160" s="471" t="s">
        <v>1403</v>
      </c>
      <c r="C160" s="472">
        <v>529010.06999999995</v>
      </c>
    </row>
    <row r="161" spans="1:3">
      <c r="A161" s="471">
        <v>16500153</v>
      </c>
      <c r="B161" s="471" t="s">
        <v>2293</v>
      </c>
      <c r="C161" s="472">
        <v>127321.93</v>
      </c>
    </row>
    <row r="162" spans="1:3">
      <c r="A162" s="471">
        <v>16500183</v>
      </c>
      <c r="B162" s="471" t="s">
        <v>2211</v>
      </c>
      <c r="C162" s="472">
        <v>312572.95</v>
      </c>
    </row>
    <row r="163" spans="1:3">
      <c r="A163" s="471">
        <v>16500283</v>
      </c>
      <c r="B163" s="471" t="s">
        <v>2159</v>
      </c>
      <c r="C163" s="472">
        <v>1974823.76</v>
      </c>
    </row>
    <row r="164" spans="1:3">
      <c r="A164" s="471">
        <v>16500321</v>
      </c>
      <c r="B164" s="471" t="s">
        <v>2154</v>
      </c>
      <c r="C164" s="472">
        <v>613930.9</v>
      </c>
    </row>
    <row r="165" spans="1:3">
      <c r="A165" s="471">
        <v>16500331</v>
      </c>
      <c r="B165" s="471" t="s">
        <v>2233</v>
      </c>
      <c r="C165" s="472">
        <v>780264.9</v>
      </c>
    </row>
    <row r="166" spans="1:3">
      <c r="A166" s="471">
        <v>16500333</v>
      </c>
      <c r="B166" s="471" t="s">
        <v>2160</v>
      </c>
      <c r="C166" s="471">
        <v>465</v>
      </c>
    </row>
    <row r="167" spans="1:3">
      <c r="A167" s="471">
        <v>16500351</v>
      </c>
      <c r="B167" s="471" t="s">
        <v>2246</v>
      </c>
      <c r="C167" s="472">
        <v>91391.62</v>
      </c>
    </row>
    <row r="168" spans="1:3">
      <c r="A168" s="471">
        <v>16500383</v>
      </c>
      <c r="B168" s="471" t="s">
        <v>2162</v>
      </c>
      <c r="C168" s="472">
        <v>256058.46</v>
      </c>
    </row>
    <row r="169" spans="1:3">
      <c r="A169" s="471">
        <v>16500413</v>
      </c>
      <c r="B169" s="471" t="s">
        <v>2163</v>
      </c>
      <c r="C169" s="472">
        <v>284291.68</v>
      </c>
    </row>
    <row r="170" spans="1:3">
      <c r="A170" s="471">
        <v>16500433</v>
      </c>
      <c r="B170" s="471" t="s">
        <v>2164</v>
      </c>
      <c r="C170" s="472">
        <v>212919.33</v>
      </c>
    </row>
    <row r="171" spans="1:3">
      <c r="A171" s="471">
        <v>16500443</v>
      </c>
      <c r="B171" s="471" t="s">
        <v>2165</v>
      </c>
      <c r="C171" s="472">
        <v>193725.26</v>
      </c>
    </row>
    <row r="172" spans="1:3">
      <c r="A172" s="471">
        <v>16500563</v>
      </c>
      <c r="B172" s="471" t="s">
        <v>2168</v>
      </c>
      <c r="C172" s="472">
        <v>87611.67</v>
      </c>
    </row>
    <row r="173" spans="1:3">
      <c r="A173" s="471">
        <v>16500583</v>
      </c>
      <c r="B173" s="471" t="s">
        <v>545</v>
      </c>
      <c r="C173" s="472">
        <v>172812.35</v>
      </c>
    </row>
    <row r="174" spans="1:3">
      <c r="A174" s="471">
        <v>16500611</v>
      </c>
      <c r="B174" s="471" t="s">
        <v>2171</v>
      </c>
      <c r="C174" s="472">
        <v>417039</v>
      </c>
    </row>
    <row r="175" spans="1:3">
      <c r="A175" s="471">
        <v>16500612</v>
      </c>
      <c r="B175" s="471" t="s">
        <v>2172</v>
      </c>
      <c r="C175" s="472">
        <v>262418.3</v>
      </c>
    </row>
    <row r="176" spans="1:3">
      <c r="A176" s="471">
        <v>16500622</v>
      </c>
      <c r="B176" s="471" t="s">
        <v>2173</v>
      </c>
      <c r="C176" s="472">
        <v>50930.85</v>
      </c>
    </row>
    <row r="177" spans="1:3">
      <c r="A177" s="471">
        <v>16500623</v>
      </c>
      <c r="B177" s="471" t="s">
        <v>260</v>
      </c>
      <c r="C177" s="472">
        <v>66887.520000000004</v>
      </c>
    </row>
    <row r="178" spans="1:3">
      <c r="A178" s="471">
        <v>16500673</v>
      </c>
      <c r="B178" s="471" t="s">
        <v>2174</v>
      </c>
      <c r="C178" s="472">
        <v>132239.74</v>
      </c>
    </row>
    <row r="179" spans="1:3">
      <c r="A179" s="471">
        <v>16500693</v>
      </c>
      <c r="B179" s="471" t="s">
        <v>2177</v>
      </c>
      <c r="C179" s="472">
        <v>143703.31</v>
      </c>
    </row>
    <row r="180" spans="1:3">
      <c r="A180" s="471">
        <v>16500751</v>
      </c>
      <c r="B180" s="471" t="s">
        <v>717</v>
      </c>
      <c r="C180" s="472">
        <v>6480.9</v>
      </c>
    </row>
    <row r="181" spans="1:3">
      <c r="A181" s="471">
        <v>16500753</v>
      </c>
      <c r="B181" s="471" t="s">
        <v>1232</v>
      </c>
      <c r="C181" s="472">
        <v>843618.76</v>
      </c>
    </row>
    <row r="182" spans="1:3">
      <c r="A182" s="471">
        <v>16500763</v>
      </c>
      <c r="B182" s="471" t="s">
        <v>1720</v>
      </c>
      <c r="C182" s="472">
        <v>19041.47</v>
      </c>
    </row>
    <row r="183" spans="1:3">
      <c r="A183" s="471">
        <v>16500783</v>
      </c>
      <c r="B183" s="471" t="s">
        <v>2182</v>
      </c>
      <c r="C183" s="472">
        <v>27085.919999999998</v>
      </c>
    </row>
    <row r="184" spans="1:3">
      <c r="A184" s="471">
        <v>16501003</v>
      </c>
      <c r="B184" s="471" t="s">
        <v>2186</v>
      </c>
      <c r="C184" s="472">
        <v>37070</v>
      </c>
    </row>
    <row r="185" spans="1:3">
      <c r="A185" s="471">
        <v>16501013</v>
      </c>
      <c r="B185" s="471" t="s">
        <v>999</v>
      </c>
      <c r="C185" s="472">
        <v>90981.47</v>
      </c>
    </row>
    <row r="186" spans="1:3">
      <c r="A186" s="471">
        <v>16501051</v>
      </c>
      <c r="B186" s="471" t="s">
        <v>2187</v>
      </c>
      <c r="C186" s="472">
        <v>406825.65</v>
      </c>
    </row>
    <row r="187" spans="1:3">
      <c r="A187" s="471">
        <v>16501083</v>
      </c>
      <c r="B187" s="471" t="s">
        <v>2188</v>
      </c>
      <c r="C187" s="472">
        <v>15101.17</v>
      </c>
    </row>
    <row r="188" spans="1:3">
      <c r="A188" s="471">
        <v>16501103</v>
      </c>
      <c r="B188" s="471" t="s">
        <v>2189</v>
      </c>
      <c r="C188" s="472">
        <v>14127.29</v>
      </c>
    </row>
    <row r="189" spans="1:3">
      <c r="A189" s="471">
        <v>16502001</v>
      </c>
      <c r="B189" s="471" t="s">
        <v>2190</v>
      </c>
      <c r="C189" s="472">
        <v>35144</v>
      </c>
    </row>
    <row r="190" spans="1:3">
      <c r="A190" s="471">
        <v>16502013</v>
      </c>
      <c r="B190" s="471" t="s">
        <v>2212</v>
      </c>
      <c r="C190" s="472">
        <v>48935.4</v>
      </c>
    </row>
    <row r="191" spans="1:3">
      <c r="A191" s="471">
        <v>16502021</v>
      </c>
      <c r="B191" s="471" t="s">
        <v>2194</v>
      </c>
      <c r="C191" s="472">
        <v>54130</v>
      </c>
    </row>
    <row r="192" spans="1:3">
      <c r="A192" s="471">
        <v>16502023</v>
      </c>
      <c r="B192" s="471" t="s">
        <v>2195</v>
      </c>
      <c r="C192" s="472">
        <v>38230.639999999999</v>
      </c>
    </row>
    <row r="193" spans="1:6">
      <c r="A193" s="471">
        <v>16502053</v>
      </c>
      <c r="B193" s="471" t="s">
        <v>2197</v>
      </c>
      <c r="C193" s="472">
        <v>58906.79</v>
      </c>
    </row>
    <row r="194" spans="1:6">
      <c r="A194" s="471">
        <v>16502063</v>
      </c>
      <c r="B194" s="471" t="s">
        <v>2198</v>
      </c>
      <c r="C194" s="472">
        <v>100778.78</v>
      </c>
    </row>
    <row r="195" spans="1:6">
      <c r="A195" s="471">
        <v>16502113</v>
      </c>
      <c r="B195" s="471" t="s">
        <v>1911</v>
      </c>
      <c r="C195" s="472">
        <v>16767.23</v>
      </c>
    </row>
    <row r="196" spans="1:6">
      <c r="A196" s="471">
        <v>16502133</v>
      </c>
      <c r="B196" s="471" t="s">
        <v>2201</v>
      </c>
      <c r="C196" s="472">
        <v>32324.400000000001</v>
      </c>
    </row>
    <row r="197" spans="1:6">
      <c r="A197" s="471">
        <v>16502153</v>
      </c>
      <c r="B197" s="471" t="s">
        <v>2203</v>
      </c>
      <c r="C197" s="472">
        <v>56779.14</v>
      </c>
    </row>
    <row r="198" spans="1:6">
      <c r="A198" s="475">
        <v>16502163</v>
      </c>
      <c r="B198" s="475" t="s">
        <v>2204</v>
      </c>
      <c r="C198" s="476">
        <v>36332.1</v>
      </c>
      <c r="F198" s="475"/>
    </row>
    <row r="199" spans="1:6">
      <c r="A199" s="471">
        <v>16502181</v>
      </c>
      <c r="B199" s="471" t="s">
        <v>1452</v>
      </c>
      <c r="C199" s="472">
        <v>9164.11</v>
      </c>
    </row>
    <row r="200" spans="1:6">
      <c r="A200" s="471">
        <v>16502191</v>
      </c>
      <c r="B200" s="471" t="s">
        <v>1356</v>
      </c>
      <c r="C200" s="472">
        <v>345954.58</v>
      </c>
    </row>
    <row r="201" spans="1:6">
      <c r="A201" s="471">
        <v>16502201</v>
      </c>
      <c r="B201" s="471" t="s">
        <v>2214</v>
      </c>
      <c r="C201" s="472">
        <v>14084</v>
      </c>
    </row>
    <row r="202" spans="1:6">
      <c r="A202" s="471">
        <v>16502213</v>
      </c>
      <c r="B202" s="471" t="s">
        <v>2215</v>
      </c>
      <c r="C202" s="472">
        <v>41270</v>
      </c>
    </row>
    <row r="203" spans="1:6">
      <c r="A203" s="471">
        <v>16502221</v>
      </c>
      <c r="B203" s="471" t="s">
        <v>2169</v>
      </c>
      <c r="C203" s="472">
        <v>18023674.600000001</v>
      </c>
    </row>
    <row r="204" spans="1:6">
      <c r="A204" s="471">
        <v>16502231</v>
      </c>
      <c r="B204" s="471" t="s">
        <v>2170</v>
      </c>
      <c r="C204" s="472">
        <v>1748299.98</v>
      </c>
    </row>
    <row r="205" spans="1:6">
      <c r="A205" s="471">
        <v>16502241</v>
      </c>
      <c r="B205" s="471" t="s">
        <v>2216</v>
      </c>
      <c r="C205" s="472">
        <v>85982.52</v>
      </c>
    </row>
    <row r="206" spans="1:6">
      <c r="A206" s="471">
        <v>16502382</v>
      </c>
      <c r="B206" s="471" t="s">
        <v>2166</v>
      </c>
      <c r="C206" s="472">
        <v>2005486.25</v>
      </c>
    </row>
    <row r="207" spans="1:6">
      <c r="A207" s="471">
        <v>16502393</v>
      </c>
      <c r="B207" s="471" t="s">
        <v>2176</v>
      </c>
      <c r="C207" s="472">
        <v>15330</v>
      </c>
    </row>
    <row r="208" spans="1:6">
      <c r="A208" s="471">
        <v>16502403</v>
      </c>
      <c r="B208" s="471" t="s">
        <v>1938</v>
      </c>
      <c r="C208" s="472">
        <v>87600</v>
      </c>
    </row>
    <row r="209" spans="1:3">
      <c r="A209" s="471">
        <v>16502413</v>
      </c>
      <c r="B209" s="471" t="s">
        <v>2196</v>
      </c>
      <c r="C209" s="472">
        <v>60000</v>
      </c>
    </row>
    <row r="210" spans="1:3">
      <c r="A210" s="471">
        <v>16502423</v>
      </c>
      <c r="B210" s="471" t="s">
        <v>2202</v>
      </c>
      <c r="C210" s="472">
        <v>99653.16</v>
      </c>
    </row>
    <row r="211" spans="1:3">
      <c r="A211" s="471">
        <v>16502433</v>
      </c>
      <c r="B211" s="471" t="s">
        <v>2247</v>
      </c>
      <c r="C211" s="472">
        <v>40906.92</v>
      </c>
    </row>
    <row r="212" spans="1:3">
      <c r="A212" s="471">
        <v>16502443</v>
      </c>
      <c r="B212" s="471" t="s">
        <v>2253</v>
      </c>
      <c r="C212" s="472">
        <v>970217.52</v>
      </c>
    </row>
    <row r="213" spans="1:3">
      <c r="A213" s="471">
        <v>16502453</v>
      </c>
      <c r="B213" s="471" t="s">
        <v>2294</v>
      </c>
      <c r="C213" s="472">
        <v>148920</v>
      </c>
    </row>
    <row r="214" spans="1:3">
      <c r="A214" s="471">
        <v>16502463</v>
      </c>
      <c r="B214" s="471" t="s">
        <v>2254</v>
      </c>
      <c r="C214" s="472">
        <v>169907.38</v>
      </c>
    </row>
    <row r="215" spans="1:3">
      <c r="A215" s="471">
        <v>16504023</v>
      </c>
      <c r="B215" s="471" t="s">
        <v>2295</v>
      </c>
      <c r="C215" s="472">
        <v>409530</v>
      </c>
    </row>
    <row r="216" spans="1:3">
      <c r="A216" s="471">
        <v>16504063</v>
      </c>
      <c r="B216" s="471" t="s">
        <v>2205</v>
      </c>
      <c r="C216" s="472">
        <v>20440</v>
      </c>
    </row>
    <row r="217" spans="1:3">
      <c r="A217" s="471">
        <v>16504073</v>
      </c>
      <c r="B217" s="471" t="s">
        <v>2196</v>
      </c>
      <c r="C217" s="472">
        <v>70000</v>
      </c>
    </row>
    <row r="218" spans="1:3">
      <c r="A218" s="471">
        <v>16504083</v>
      </c>
      <c r="B218" s="471" t="s">
        <v>1938</v>
      </c>
      <c r="C218" s="472">
        <v>29200</v>
      </c>
    </row>
    <row r="219" spans="1:3">
      <c r="A219" s="471">
        <v>16504093</v>
      </c>
      <c r="B219" s="471" t="s">
        <v>2217</v>
      </c>
      <c r="C219" s="472">
        <v>290655.03000000003</v>
      </c>
    </row>
    <row r="220" spans="1:3">
      <c r="A220" s="471">
        <v>16504101</v>
      </c>
      <c r="B220" s="471" t="s">
        <v>1452</v>
      </c>
      <c r="C220" s="472">
        <v>105768</v>
      </c>
    </row>
    <row r="221" spans="1:3">
      <c r="A221" s="471">
        <v>16504112</v>
      </c>
      <c r="B221" s="471" t="s">
        <v>2218</v>
      </c>
      <c r="C221" s="472">
        <v>1218112.5</v>
      </c>
    </row>
    <row r="222" spans="1:3">
      <c r="A222" s="471">
        <v>16504221</v>
      </c>
      <c r="B222" s="471" t="s">
        <v>2214</v>
      </c>
      <c r="C222" s="472">
        <v>210002.5</v>
      </c>
    </row>
    <row r="223" spans="1:3">
      <c r="A223" s="471">
        <v>16504223</v>
      </c>
      <c r="B223" s="471" t="s">
        <v>2248</v>
      </c>
      <c r="C223" s="472">
        <v>105676.52</v>
      </c>
    </row>
    <row r="224" spans="1:3">
      <c r="A224" s="471">
        <v>16504231</v>
      </c>
      <c r="B224" s="471" t="s">
        <v>2219</v>
      </c>
      <c r="C224" s="472">
        <v>1164997.93</v>
      </c>
    </row>
    <row r="225" spans="1:3">
      <c r="A225" s="471">
        <v>16504233</v>
      </c>
      <c r="B225" s="471" t="s">
        <v>2253</v>
      </c>
      <c r="C225" s="472">
        <v>1536177.73</v>
      </c>
    </row>
    <row r="226" spans="1:3">
      <c r="A226" s="471">
        <v>16504241</v>
      </c>
      <c r="B226" s="471" t="s">
        <v>2220</v>
      </c>
      <c r="C226" s="472">
        <v>2520397.92</v>
      </c>
    </row>
    <row r="227" spans="1:3">
      <c r="A227" s="471">
        <v>16504251</v>
      </c>
      <c r="B227" s="471" t="s">
        <v>2221</v>
      </c>
      <c r="C227" s="472">
        <v>2294065.4900000002</v>
      </c>
    </row>
    <row r="228" spans="1:3">
      <c r="A228" s="471">
        <v>16504261</v>
      </c>
      <c r="B228" s="471" t="s">
        <v>2222</v>
      </c>
      <c r="C228" s="472">
        <v>1113461.23</v>
      </c>
    </row>
    <row r="229" spans="1:3">
      <c r="A229" s="471">
        <v>16504271</v>
      </c>
      <c r="B229" s="471" t="s">
        <v>2223</v>
      </c>
      <c r="C229" s="472">
        <v>1016145</v>
      </c>
    </row>
    <row r="230" spans="1:3">
      <c r="A230" s="471">
        <v>16504273</v>
      </c>
      <c r="B230" s="471" t="s">
        <v>2255</v>
      </c>
      <c r="C230" s="472">
        <v>297337.90999999997</v>
      </c>
    </row>
    <row r="231" spans="1:3">
      <c r="A231" s="471">
        <v>16580001</v>
      </c>
      <c r="B231" s="471" t="s">
        <v>2224</v>
      </c>
      <c r="C231" s="472">
        <v>-7955331.4299999997</v>
      </c>
    </row>
    <row r="232" spans="1:3">
      <c r="A232" s="471">
        <v>16580002</v>
      </c>
      <c r="B232" s="471" t="s">
        <v>2225</v>
      </c>
      <c r="C232" s="472">
        <v>-1218112.5</v>
      </c>
    </row>
    <row r="233" spans="1:3">
      <c r="A233" s="471">
        <v>16580003</v>
      </c>
      <c r="B233" s="471" t="s">
        <v>2226</v>
      </c>
      <c r="C233" s="472">
        <v>-2590089.71</v>
      </c>
    </row>
    <row r="234" spans="1:3">
      <c r="A234" s="471">
        <v>16590001</v>
      </c>
      <c r="B234" s="471" t="s">
        <v>2224</v>
      </c>
      <c r="C234" s="472">
        <v>7955331.4299999997</v>
      </c>
    </row>
    <row r="235" spans="1:3">
      <c r="A235" s="471">
        <v>16590002</v>
      </c>
      <c r="B235" s="471" t="s">
        <v>2227</v>
      </c>
      <c r="C235" s="472">
        <v>1218112.5</v>
      </c>
    </row>
    <row r="236" spans="1:3">
      <c r="A236" s="471">
        <v>16590003</v>
      </c>
      <c r="B236" s="471" t="s">
        <v>2226</v>
      </c>
      <c r="C236" s="472">
        <v>2590089.71</v>
      </c>
    </row>
    <row r="237" spans="1:3">
      <c r="A237" s="471">
        <v>17300001</v>
      </c>
      <c r="B237" s="471" t="s">
        <v>1393</v>
      </c>
      <c r="C237" s="472">
        <v>106834652.39</v>
      </c>
    </row>
    <row r="238" spans="1:3">
      <c r="A238" s="471">
        <v>17300002</v>
      </c>
      <c r="B238" s="471" t="s">
        <v>932</v>
      </c>
      <c r="C238" s="472">
        <v>28672290.129999999</v>
      </c>
    </row>
    <row r="239" spans="1:3">
      <c r="A239" s="471">
        <v>17500001</v>
      </c>
      <c r="B239" s="471" t="s">
        <v>1477</v>
      </c>
      <c r="C239" s="472">
        <v>22332930.52</v>
      </c>
    </row>
    <row r="240" spans="1:3">
      <c r="A240" s="471">
        <v>17500002</v>
      </c>
      <c r="B240" s="471" t="s">
        <v>1478</v>
      </c>
      <c r="C240" s="472">
        <v>6268899.25</v>
      </c>
    </row>
    <row r="241" spans="1:3">
      <c r="A241" s="471">
        <v>17500011</v>
      </c>
      <c r="B241" s="471" t="s">
        <v>1479</v>
      </c>
      <c r="C241" s="472">
        <v>5356506.13</v>
      </c>
    </row>
    <row r="242" spans="1:3">
      <c r="A242" s="471">
        <v>17500012</v>
      </c>
      <c r="B242" s="471" t="s">
        <v>1480</v>
      </c>
      <c r="C242" s="472">
        <v>1807145.13</v>
      </c>
    </row>
    <row r="243" spans="1:3">
      <c r="A243" s="471">
        <v>18100003</v>
      </c>
      <c r="B243" s="471" t="s">
        <v>501</v>
      </c>
      <c r="C243" s="472">
        <v>206063.16</v>
      </c>
    </row>
    <row r="244" spans="1:3">
      <c r="A244" s="471">
        <v>18100093</v>
      </c>
      <c r="B244" s="471" t="s">
        <v>105</v>
      </c>
      <c r="C244" s="472">
        <v>42427.99</v>
      </c>
    </row>
    <row r="245" spans="1:3">
      <c r="A245" s="471">
        <v>18100203</v>
      </c>
      <c r="B245" s="471" t="s">
        <v>1031</v>
      </c>
      <c r="C245" s="472">
        <v>1558321.55</v>
      </c>
    </row>
    <row r="246" spans="1:3">
      <c r="A246" s="471">
        <v>18100213</v>
      </c>
      <c r="B246" s="471" t="s">
        <v>2034</v>
      </c>
      <c r="C246" s="472">
        <v>4379946.12</v>
      </c>
    </row>
    <row r="247" spans="1:3">
      <c r="A247" s="471">
        <v>18100223</v>
      </c>
      <c r="B247" s="471" t="s">
        <v>1659</v>
      </c>
      <c r="C247" s="472">
        <v>1220173.96</v>
      </c>
    </row>
    <row r="248" spans="1:3">
      <c r="A248" s="471">
        <v>18100233</v>
      </c>
      <c r="B248" s="471" t="s">
        <v>1660</v>
      </c>
      <c r="C248" s="472">
        <v>206202.32</v>
      </c>
    </row>
    <row r="249" spans="1:3">
      <c r="A249" s="471">
        <v>18100473</v>
      </c>
      <c r="B249" s="471" t="s">
        <v>659</v>
      </c>
      <c r="C249" s="472">
        <v>1163521.2</v>
      </c>
    </row>
    <row r="250" spans="1:3">
      <c r="A250" s="471">
        <v>18100493</v>
      </c>
      <c r="B250" s="471" t="s">
        <v>347</v>
      </c>
      <c r="C250" s="472">
        <v>406685.42</v>
      </c>
    </row>
    <row r="251" spans="1:3">
      <c r="A251" s="471">
        <v>18100663</v>
      </c>
      <c r="B251" s="471" t="s">
        <v>1573</v>
      </c>
      <c r="C251" s="472">
        <v>720567.41</v>
      </c>
    </row>
    <row r="252" spans="1:3">
      <c r="A252" s="471">
        <v>18100673</v>
      </c>
      <c r="B252" s="471" t="s">
        <v>1575</v>
      </c>
      <c r="C252" s="472">
        <v>1298377.71</v>
      </c>
    </row>
    <row r="253" spans="1:3">
      <c r="A253" s="471">
        <v>18100923</v>
      </c>
      <c r="B253" s="471" t="s">
        <v>1319</v>
      </c>
      <c r="C253" s="472">
        <v>2204507.11</v>
      </c>
    </row>
    <row r="254" spans="1:3">
      <c r="A254" s="471">
        <v>18100933</v>
      </c>
      <c r="B254" s="471" t="s">
        <v>1320</v>
      </c>
      <c r="C254" s="472">
        <v>453456.66</v>
      </c>
    </row>
    <row r="255" spans="1:3">
      <c r="A255" s="471">
        <v>18101023</v>
      </c>
      <c r="B255" s="471" t="s">
        <v>567</v>
      </c>
      <c r="C255" s="472">
        <v>1697046.2</v>
      </c>
    </row>
    <row r="256" spans="1:3">
      <c r="A256" s="471">
        <v>18101033</v>
      </c>
      <c r="B256" s="471" t="s">
        <v>656</v>
      </c>
      <c r="C256" s="472">
        <v>1990775.31</v>
      </c>
    </row>
    <row r="257" spans="1:3">
      <c r="A257" s="471">
        <v>18101053</v>
      </c>
      <c r="B257" s="471" t="s">
        <v>1037</v>
      </c>
      <c r="C257" s="472">
        <v>415306.43</v>
      </c>
    </row>
    <row r="258" spans="1:3">
      <c r="A258" s="471">
        <v>18101083</v>
      </c>
      <c r="B258" s="471" t="s">
        <v>507</v>
      </c>
      <c r="C258" s="472">
        <v>446869.77</v>
      </c>
    </row>
    <row r="259" spans="1:3">
      <c r="A259" s="471">
        <v>18101093</v>
      </c>
      <c r="B259" s="471" t="s">
        <v>508</v>
      </c>
      <c r="C259" s="472">
        <v>344284.08</v>
      </c>
    </row>
    <row r="260" spans="1:3">
      <c r="A260" s="471">
        <v>18101113</v>
      </c>
      <c r="B260" s="471" t="s">
        <v>886</v>
      </c>
      <c r="C260" s="472">
        <v>2760288.01</v>
      </c>
    </row>
    <row r="261" spans="1:3">
      <c r="A261" s="471">
        <v>18101123</v>
      </c>
      <c r="B261" s="471" t="s">
        <v>1156</v>
      </c>
      <c r="C261" s="472">
        <v>2679941.31</v>
      </c>
    </row>
    <row r="262" spans="1:3">
      <c r="A262" s="471">
        <v>18101133</v>
      </c>
      <c r="B262" s="471" t="s">
        <v>1157</v>
      </c>
      <c r="C262" s="472">
        <v>2077420.84</v>
      </c>
    </row>
    <row r="263" spans="1:3">
      <c r="A263" s="471">
        <v>18101143</v>
      </c>
      <c r="B263" s="471" t="s">
        <v>1221</v>
      </c>
      <c r="C263" s="472">
        <v>2549065.36</v>
      </c>
    </row>
    <row r="264" spans="1:3">
      <c r="A264" s="471">
        <v>18210231</v>
      </c>
      <c r="B264" s="471" t="s">
        <v>960</v>
      </c>
      <c r="C264" s="472">
        <v>19235103</v>
      </c>
    </row>
    <row r="265" spans="1:3">
      <c r="A265" s="471">
        <v>18210261</v>
      </c>
      <c r="B265" s="471" t="s">
        <v>1196</v>
      </c>
      <c r="C265" s="472">
        <v>50185.88</v>
      </c>
    </row>
    <row r="266" spans="1:3">
      <c r="A266" s="471">
        <v>18210281</v>
      </c>
      <c r="B266" s="471" t="s">
        <v>1353</v>
      </c>
      <c r="C266" s="472">
        <v>60295490.299999997</v>
      </c>
    </row>
    <row r="267" spans="1:3">
      <c r="A267" s="471">
        <v>18210291</v>
      </c>
      <c r="B267" s="471" t="s">
        <v>1421</v>
      </c>
      <c r="C267" s="472">
        <v>-656443.23</v>
      </c>
    </row>
    <row r="268" spans="1:3">
      <c r="A268" s="471">
        <v>18210301</v>
      </c>
      <c r="B268" s="471" t="s">
        <v>1940</v>
      </c>
      <c r="C268" s="472">
        <v>18185772.66</v>
      </c>
    </row>
    <row r="269" spans="1:3">
      <c r="A269" s="471">
        <v>18210311</v>
      </c>
      <c r="B269" s="471" t="s">
        <v>2098</v>
      </c>
      <c r="C269" s="472">
        <v>24124865.93</v>
      </c>
    </row>
    <row r="270" spans="1:3">
      <c r="A270" s="471">
        <v>18210321</v>
      </c>
      <c r="B270" s="471" t="s">
        <v>2256</v>
      </c>
      <c r="C270" s="472">
        <v>4606263.4400000004</v>
      </c>
    </row>
    <row r="271" spans="1:3">
      <c r="A271" s="471">
        <v>18220011</v>
      </c>
      <c r="B271" s="471" t="s">
        <v>235</v>
      </c>
      <c r="C271" s="472">
        <v>65708856.939999998</v>
      </c>
    </row>
    <row r="272" spans="1:3">
      <c r="A272" s="471">
        <v>18220021</v>
      </c>
      <c r="B272" s="471" t="s">
        <v>592</v>
      </c>
      <c r="C272" s="472">
        <v>743111.53</v>
      </c>
    </row>
    <row r="273" spans="1:3">
      <c r="A273" s="471">
        <v>18220031</v>
      </c>
      <c r="B273" s="471" t="s">
        <v>113</v>
      </c>
      <c r="C273" s="472">
        <v>-18818583.699999999</v>
      </c>
    </row>
    <row r="274" spans="1:3">
      <c r="A274" s="471">
        <v>18220041</v>
      </c>
      <c r="B274" s="471" t="s">
        <v>678</v>
      </c>
      <c r="C274" s="472">
        <v>-18496937.239999998</v>
      </c>
    </row>
    <row r="275" spans="1:3">
      <c r="A275" s="471">
        <v>18220061</v>
      </c>
      <c r="B275" s="471" t="s">
        <v>777</v>
      </c>
      <c r="C275" s="472">
        <v>-30211680.609999999</v>
      </c>
    </row>
    <row r="276" spans="1:3">
      <c r="A276" s="471">
        <v>18220091</v>
      </c>
      <c r="B276" s="471" t="s">
        <v>1343</v>
      </c>
      <c r="C276" s="472">
        <v>140739.47</v>
      </c>
    </row>
    <row r="277" spans="1:3">
      <c r="A277" s="471">
        <v>18220101</v>
      </c>
      <c r="B277" s="471" t="s">
        <v>1953</v>
      </c>
      <c r="C277" s="472">
        <v>9156182.8399999999</v>
      </c>
    </row>
    <row r="278" spans="1:3">
      <c r="A278" s="471">
        <v>18230002</v>
      </c>
      <c r="B278" s="471" t="s">
        <v>0</v>
      </c>
      <c r="C278" s="472">
        <v>1659064.15</v>
      </c>
    </row>
    <row r="279" spans="1:3">
      <c r="A279" s="471">
        <v>18230021</v>
      </c>
      <c r="B279" s="471" t="s">
        <v>301</v>
      </c>
      <c r="C279" s="472">
        <v>38058394.75</v>
      </c>
    </row>
    <row r="280" spans="1:3">
      <c r="A280" s="471">
        <v>18230031</v>
      </c>
      <c r="B280" s="471" t="s">
        <v>680</v>
      </c>
      <c r="C280" s="472">
        <v>51169744.649999999</v>
      </c>
    </row>
    <row r="281" spans="1:3">
      <c r="A281" s="471">
        <v>18230032</v>
      </c>
      <c r="B281" s="471" t="s">
        <v>436</v>
      </c>
      <c r="C281" s="472">
        <v>5118002.0199999996</v>
      </c>
    </row>
    <row r="282" spans="1:3">
      <c r="A282" s="471">
        <v>18230041</v>
      </c>
      <c r="B282" s="471" t="s">
        <v>385</v>
      </c>
      <c r="C282" s="472">
        <v>21589277</v>
      </c>
    </row>
    <row r="283" spans="1:3">
      <c r="A283" s="471">
        <v>18230042</v>
      </c>
      <c r="B283" s="471" t="s">
        <v>911</v>
      </c>
      <c r="C283" s="472">
        <v>1947952.78</v>
      </c>
    </row>
    <row r="284" spans="1:3">
      <c r="A284" s="471">
        <v>18230051</v>
      </c>
      <c r="B284" s="471" t="s">
        <v>386</v>
      </c>
      <c r="C284" s="472">
        <v>-16958230.48</v>
      </c>
    </row>
    <row r="285" spans="1:3">
      <c r="A285" s="471">
        <v>18230061</v>
      </c>
      <c r="B285" s="471" t="s">
        <v>330</v>
      </c>
      <c r="C285" s="472">
        <v>1119810</v>
      </c>
    </row>
    <row r="286" spans="1:3">
      <c r="A286" s="471">
        <v>18230071</v>
      </c>
      <c r="B286" s="471" t="s">
        <v>515</v>
      </c>
      <c r="C286" s="472">
        <v>113632921</v>
      </c>
    </row>
    <row r="287" spans="1:3">
      <c r="A287" s="471">
        <v>18230081</v>
      </c>
      <c r="B287" s="471" t="s">
        <v>497</v>
      </c>
      <c r="C287" s="472">
        <v>-109812507.98999999</v>
      </c>
    </row>
    <row r="288" spans="1:3">
      <c r="A288" s="471">
        <v>18230311</v>
      </c>
      <c r="B288" s="471" t="s">
        <v>850</v>
      </c>
      <c r="C288" s="472">
        <v>30000</v>
      </c>
    </row>
    <row r="289" spans="1:3">
      <c r="A289" s="471">
        <v>18230351</v>
      </c>
      <c r="B289" s="471" t="s">
        <v>102</v>
      </c>
      <c r="C289" s="472">
        <v>109274345.2</v>
      </c>
    </row>
    <row r="290" spans="1:3">
      <c r="A290" s="471">
        <v>18230401</v>
      </c>
      <c r="B290" s="471" t="s">
        <v>1368</v>
      </c>
      <c r="C290" s="472">
        <v>13262.01</v>
      </c>
    </row>
    <row r="291" spans="1:3">
      <c r="A291" s="471">
        <v>18230621</v>
      </c>
      <c r="B291" s="471" t="s">
        <v>694</v>
      </c>
      <c r="C291" s="472">
        <v>-16380345.529999999</v>
      </c>
    </row>
    <row r="292" spans="1:3">
      <c r="A292" s="471">
        <v>18230631</v>
      </c>
      <c r="B292" s="471" t="s">
        <v>1032</v>
      </c>
      <c r="C292" s="472">
        <v>69852577.170000002</v>
      </c>
    </row>
    <row r="293" spans="1:3">
      <c r="A293" s="471">
        <v>18230691</v>
      </c>
      <c r="B293" s="471" t="s">
        <v>697</v>
      </c>
      <c r="C293" s="472">
        <v>-474402.14</v>
      </c>
    </row>
    <row r="294" spans="1:3">
      <c r="A294" s="471">
        <v>18230771</v>
      </c>
      <c r="B294" s="471" t="s">
        <v>464</v>
      </c>
      <c r="C294" s="472">
        <v>8499761</v>
      </c>
    </row>
    <row r="295" spans="1:3">
      <c r="A295" s="471">
        <v>18230781</v>
      </c>
      <c r="B295" s="471" t="s">
        <v>410</v>
      </c>
      <c r="C295" s="472">
        <v>-8499761</v>
      </c>
    </row>
    <row r="296" spans="1:3">
      <c r="A296" s="471">
        <v>18230791</v>
      </c>
      <c r="B296" s="471" t="s">
        <v>182</v>
      </c>
      <c r="C296" s="472">
        <v>3858376</v>
      </c>
    </row>
    <row r="297" spans="1:3">
      <c r="A297" s="471">
        <v>18230971</v>
      </c>
      <c r="B297" s="471" t="s">
        <v>756</v>
      </c>
      <c r="C297" s="472">
        <v>2749643.08</v>
      </c>
    </row>
    <row r="298" spans="1:3">
      <c r="A298" s="471">
        <v>18231051</v>
      </c>
      <c r="B298" s="471" t="s">
        <v>1206</v>
      </c>
      <c r="C298" s="472">
        <v>-34827817</v>
      </c>
    </row>
    <row r="299" spans="1:3">
      <c r="A299" s="471">
        <v>18231061</v>
      </c>
      <c r="B299" s="471" t="s">
        <v>1207</v>
      </c>
      <c r="C299" s="472">
        <v>34827817</v>
      </c>
    </row>
    <row r="300" spans="1:3">
      <c r="A300" s="471">
        <v>18231081</v>
      </c>
      <c r="B300" s="471" t="s">
        <v>1351</v>
      </c>
      <c r="C300" s="472">
        <v>-25644564</v>
      </c>
    </row>
    <row r="301" spans="1:3">
      <c r="A301" s="471">
        <v>18231091</v>
      </c>
      <c r="B301" s="471" t="s">
        <v>1352</v>
      </c>
      <c r="C301" s="472">
        <v>25644564</v>
      </c>
    </row>
    <row r="302" spans="1:3">
      <c r="A302" s="471">
        <v>18231141</v>
      </c>
      <c r="B302" s="471" t="s">
        <v>1577</v>
      </c>
      <c r="C302" s="472">
        <v>-37811937</v>
      </c>
    </row>
    <row r="303" spans="1:3">
      <c r="A303" s="471">
        <v>18231151</v>
      </c>
      <c r="B303" s="471" t="s">
        <v>1578</v>
      </c>
      <c r="C303" s="472">
        <v>37811937</v>
      </c>
    </row>
    <row r="304" spans="1:3">
      <c r="A304" s="471">
        <v>18231161</v>
      </c>
      <c r="B304" s="471" t="s">
        <v>1824</v>
      </c>
      <c r="C304" s="472">
        <v>40127111</v>
      </c>
    </row>
    <row r="305" spans="1:3">
      <c r="A305" s="471">
        <v>18231171</v>
      </c>
      <c r="B305" s="471" t="s">
        <v>1825</v>
      </c>
      <c r="C305" s="472">
        <v>-40127111</v>
      </c>
    </row>
    <row r="306" spans="1:3">
      <c r="A306" s="471">
        <v>18231181</v>
      </c>
      <c r="B306" s="471" t="s">
        <v>1991</v>
      </c>
      <c r="C306" s="472">
        <v>8733855</v>
      </c>
    </row>
    <row r="307" spans="1:3">
      <c r="A307" s="471">
        <v>18231191</v>
      </c>
      <c r="B307" s="471" t="s">
        <v>1992</v>
      </c>
      <c r="C307" s="472">
        <v>-8733855</v>
      </c>
    </row>
    <row r="308" spans="1:3">
      <c r="A308" s="471">
        <v>18231241</v>
      </c>
      <c r="B308" s="471" t="s">
        <v>2257</v>
      </c>
      <c r="C308" s="472">
        <v>465000</v>
      </c>
    </row>
    <row r="309" spans="1:3">
      <c r="A309" s="471">
        <v>18231251</v>
      </c>
      <c r="B309" s="471" t="s">
        <v>2296</v>
      </c>
      <c r="C309" s="472">
        <v>1431</v>
      </c>
    </row>
    <row r="310" spans="1:3">
      <c r="A310" s="471">
        <v>18232221</v>
      </c>
      <c r="B310" s="471" t="s">
        <v>851</v>
      </c>
      <c r="C310" s="472">
        <v>199475.25</v>
      </c>
    </row>
    <row r="311" spans="1:3">
      <c r="A311" s="471">
        <v>18232251</v>
      </c>
      <c r="B311" s="471" t="s">
        <v>852</v>
      </c>
      <c r="C311" s="472">
        <v>2145241.61</v>
      </c>
    </row>
    <row r="312" spans="1:3">
      <c r="A312" s="471">
        <v>18232261</v>
      </c>
      <c r="B312" s="471" t="s">
        <v>887</v>
      </c>
      <c r="C312" s="472">
        <v>545580.69999999995</v>
      </c>
    </row>
    <row r="313" spans="1:3">
      <c r="A313" s="471">
        <v>18232271</v>
      </c>
      <c r="B313" s="471" t="s">
        <v>853</v>
      </c>
      <c r="C313" s="472">
        <v>371705.94</v>
      </c>
    </row>
    <row r="314" spans="1:3">
      <c r="A314" s="471">
        <v>18232301</v>
      </c>
      <c r="B314" s="471" t="s">
        <v>1422</v>
      </c>
      <c r="C314" s="472">
        <v>68403118.370000005</v>
      </c>
    </row>
    <row r="315" spans="1:3">
      <c r="A315" s="471">
        <v>18232311</v>
      </c>
      <c r="B315" s="471" t="s">
        <v>1423</v>
      </c>
      <c r="C315" s="472">
        <v>14457819</v>
      </c>
    </row>
    <row r="316" spans="1:3">
      <c r="A316" s="471">
        <v>18232321</v>
      </c>
      <c r="B316" s="471" t="s">
        <v>1424</v>
      </c>
      <c r="C316" s="472">
        <v>1791666.44</v>
      </c>
    </row>
    <row r="317" spans="1:3">
      <c r="A317" s="471">
        <v>18233061</v>
      </c>
      <c r="B317" s="471" t="s">
        <v>854</v>
      </c>
      <c r="C317" s="472">
        <v>20000</v>
      </c>
    </row>
    <row r="318" spans="1:3">
      <c r="A318" s="471">
        <v>18233091</v>
      </c>
      <c r="B318" s="471" t="s">
        <v>855</v>
      </c>
      <c r="C318" s="472">
        <v>198092.16</v>
      </c>
    </row>
    <row r="319" spans="1:3">
      <c r="A319" s="471">
        <v>18235521</v>
      </c>
      <c r="B319" s="471" t="s">
        <v>1108</v>
      </c>
      <c r="C319" s="472">
        <v>25318385.879999999</v>
      </c>
    </row>
    <row r="320" spans="1:3">
      <c r="A320" s="471">
        <v>18236021</v>
      </c>
      <c r="B320" s="471" t="s">
        <v>11</v>
      </c>
      <c r="C320" s="472">
        <v>15256064.07</v>
      </c>
    </row>
    <row r="321" spans="1:3">
      <c r="A321" s="471">
        <v>18236031</v>
      </c>
      <c r="B321" s="471" t="s">
        <v>12</v>
      </c>
      <c r="C321" s="472">
        <v>2873005.76</v>
      </c>
    </row>
    <row r="322" spans="1:3">
      <c r="A322" s="471">
        <v>18236041</v>
      </c>
      <c r="B322" s="471" t="s">
        <v>13</v>
      </c>
      <c r="C322" s="472">
        <v>-228709.77</v>
      </c>
    </row>
    <row r="323" spans="1:3">
      <c r="A323" s="471">
        <v>18236051</v>
      </c>
      <c r="B323" s="471" t="s">
        <v>657</v>
      </c>
      <c r="C323" s="472">
        <v>107024.51</v>
      </c>
    </row>
    <row r="324" spans="1:3">
      <c r="A324" s="471">
        <v>18236061</v>
      </c>
      <c r="B324" s="471" t="s">
        <v>155</v>
      </c>
      <c r="C324" s="472">
        <v>1031542.85</v>
      </c>
    </row>
    <row r="325" spans="1:3">
      <c r="A325" s="471">
        <v>18236071</v>
      </c>
      <c r="B325" s="471" t="s">
        <v>156</v>
      </c>
      <c r="C325" s="472">
        <v>671052.84</v>
      </c>
    </row>
    <row r="326" spans="1:3">
      <c r="A326" s="471">
        <v>18236091</v>
      </c>
      <c r="B326" s="471" t="s">
        <v>757</v>
      </c>
      <c r="C326" s="472">
        <v>-100555.3</v>
      </c>
    </row>
    <row r="327" spans="1:3">
      <c r="A327" s="471">
        <v>18236101</v>
      </c>
      <c r="B327" s="471" t="s">
        <v>779</v>
      </c>
      <c r="C327" s="472">
        <v>3769772.47</v>
      </c>
    </row>
    <row r="328" spans="1:3">
      <c r="A328" s="471">
        <v>18236111</v>
      </c>
      <c r="B328" s="471" t="s">
        <v>1844</v>
      </c>
      <c r="C328" s="472">
        <v>-2126781.98</v>
      </c>
    </row>
    <row r="329" spans="1:3">
      <c r="A329" s="471">
        <v>18237112</v>
      </c>
      <c r="B329" s="471" t="s">
        <v>331</v>
      </c>
      <c r="C329" s="472">
        <v>279321.2</v>
      </c>
    </row>
    <row r="330" spans="1:3">
      <c r="A330" s="471">
        <v>18237122</v>
      </c>
      <c r="B330" s="471" t="s">
        <v>512</v>
      </c>
      <c r="C330" s="472">
        <v>169602.13</v>
      </c>
    </row>
    <row r="331" spans="1:3">
      <c r="A331" s="471">
        <v>18237132</v>
      </c>
      <c r="B331" s="471" t="s">
        <v>20</v>
      </c>
      <c r="C331" s="472">
        <v>133750.43</v>
      </c>
    </row>
    <row r="332" spans="1:3">
      <c r="A332" s="471">
        <v>18237142</v>
      </c>
      <c r="B332" s="471" t="s">
        <v>21</v>
      </c>
      <c r="C332" s="472">
        <v>53995.63</v>
      </c>
    </row>
    <row r="333" spans="1:3">
      <c r="A333" s="471">
        <v>18237152</v>
      </c>
      <c r="B333" s="471" t="s">
        <v>154</v>
      </c>
      <c r="C333" s="472">
        <v>67987.45</v>
      </c>
    </row>
    <row r="334" spans="1:3">
      <c r="A334" s="471">
        <v>18238031</v>
      </c>
      <c r="B334" s="471" t="s">
        <v>1693</v>
      </c>
      <c r="C334" s="472">
        <v>22706915.190000001</v>
      </c>
    </row>
    <row r="335" spans="1:3">
      <c r="A335" s="471">
        <v>18238032</v>
      </c>
      <c r="B335" s="471" t="s">
        <v>1693</v>
      </c>
      <c r="C335" s="472">
        <v>8152229.29</v>
      </c>
    </row>
    <row r="336" spans="1:3">
      <c r="A336" s="471">
        <v>18238041</v>
      </c>
      <c r="B336" s="471" t="s">
        <v>1694</v>
      </c>
      <c r="C336" s="472">
        <v>13328696</v>
      </c>
    </row>
    <row r="337" spans="1:3">
      <c r="A337" s="471">
        <v>18238042</v>
      </c>
      <c r="B337" s="471" t="s">
        <v>1695</v>
      </c>
      <c r="C337" s="472">
        <v>2718706</v>
      </c>
    </row>
    <row r="338" spans="1:3">
      <c r="A338" s="471">
        <v>18238141</v>
      </c>
      <c r="B338" s="471" t="s">
        <v>1880</v>
      </c>
      <c r="C338" s="472">
        <v>22959219.059999999</v>
      </c>
    </row>
    <row r="339" spans="1:3">
      <c r="A339" s="471">
        <v>18238142</v>
      </c>
      <c r="B339" s="471" t="s">
        <v>1879</v>
      </c>
      <c r="C339" s="472">
        <v>53650765.159999996</v>
      </c>
    </row>
    <row r="340" spans="1:3">
      <c r="A340" s="471">
        <v>18238151</v>
      </c>
      <c r="B340" s="471" t="s">
        <v>1779</v>
      </c>
      <c r="C340" s="472">
        <v>6875588.1100000003</v>
      </c>
    </row>
    <row r="341" spans="1:3">
      <c r="A341" s="471">
        <v>18238152</v>
      </c>
      <c r="B341" s="471" t="s">
        <v>1709</v>
      </c>
      <c r="C341" s="472">
        <v>8044826.0599999996</v>
      </c>
    </row>
    <row r="342" spans="1:3">
      <c r="A342" s="471">
        <v>18238161</v>
      </c>
      <c r="B342" s="471" t="s">
        <v>1692</v>
      </c>
      <c r="C342" s="472">
        <v>391673.33</v>
      </c>
    </row>
    <row r="343" spans="1:3">
      <c r="A343" s="471">
        <v>18238162</v>
      </c>
      <c r="B343" s="471" t="s">
        <v>1956</v>
      </c>
      <c r="C343" s="472">
        <v>942032.7</v>
      </c>
    </row>
    <row r="344" spans="1:3">
      <c r="A344" s="471">
        <v>18238171</v>
      </c>
      <c r="B344" s="471" t="s">
        <v>1859</v>
      </c>
      <c r="C344" s="472">
        <v>147289.21</v>
      </c>
    </row>
    <row r="345" spans="1:3">
      <c r="A345" s="471">
        <v>18238172</v>
      </c>
      <c r="B345" s="471" t="s">
        <v>1710</v>
      </c>
      <c r="C345" s="472">
        <v>229451.07</v>
      </c>
    </row>
    <row r="346" spans="1:3">
      <c r="A346" s="471">
        <v>18238181</v>
      </c>
      <c r="B346" s="471" t="s">
        <v>1820</v>
      </c>
      <c r="C346" s="472">
        <v>851953.77</v>
      </c>
    </row>
    <row r="347" spans="1:3">
      <c r="A347" s="471">
        <v>18238191</v>
      </c>
      <c r="B347" s="471" t="s">
        <v>1821</v>
      </c>
      <c r="C347" s="472">
        <v>619404.54</v>
      </c>
    </row>
    <row r="348" spans="1:3">
      <c r="A348" s="471">
        <v>18238211</v>
      </c>
      <c r="B348" s="471" t="s">
        <v>1814</v>
      </c>
      <c r="C348" s="472">
        <v>18501.43</v>
      </c>
    </row>
    <row r="349" spans="1:3">
      <c r="A349" s="471">
        <v>18238221</v>
      </c>
      <c r="B349" s="471" t="s">
        <v>1815</v>
      </c>
      <c r="C349" s="472">
        <v>30136.3</v>
      </c>
    </row>
    <row r="350" spans="1:3">
      <c r="A350" s="471">
        <v>18238311</v>
      </c>
      <c r="B350" s="471" t="s">
        <v>1780</v>
      </c>
      <c r="C350" s="472">
        <v>15444775.76</v>
      </c>
    </row>
    <row r="351" spans="1:3">
      <c r="A351" s="471">
        <v>18238321</v>
      </c>
      <c r="B351" s="471" t="s">
        <v>1781</v>
      </c>
      <c r="C351" s="472">
        <v>1627259.9</v>
      </c>
    </row>
    <row r="352" spans="1:3">
      <c r="A352" s="471">
        <v>18238331</v>
      </c>
      <c r="B352" s="471" t="s">
        <v>1786</v>
      </c>
      <c r="C352" s="472">
        <v>6389957.7199999997</v>
      </c>
    </row>
    <row r="353" spans="1:6">
      <c r="A353" s="471">
        <v>18239001</v>
      </c>
      <c r="B353" s="471" t="s">
        <v>1024</v>
      </c>
      <c r="C353" s="472">
        <v>109879293.81</v>
      </c>
    </row>
    <row r="354" spans="1:6">
      <c r="A354" s="471">
        <v>18239002</v>
      </c>
      <c r="B354" s="471" t="s">
        <v>1025</v>
      </c>
      <c r="C354" s="472">
        <v>33930659.469999999</v>
      </c>
    </row>
    <row r="355" spans="1:6">
      <c r="A355" s="471">
        <v>18239011</v>
      </c>
      <c r="B355" s="471" t="s">
        <v>290</v>
      </c>
      <c r="C355" s="472">
        <v>3399633.16</v>
      </c>
    </row>
    <row r="356" spans="1:6">
      <c r="A356" s="471">
        <v>18239012</v>
      </c>
      <c r="B356" s="471" t="s">
        <v>291</v>
      </c>
      <c r="C356" s="472">
        <v>1326301.94</v>
      </c>
    </row>
    <row r="357" spans="1:6">
      <c r="A357" s="471">
        <v>18239021</v>
      </c>
      <c r="B357" s="471" t="s">
        <v>1026</v>
      </c>
      <c r="C357" s="472">
        <v>25074604.289999999</v>
      </c>
    </row>
    <row r="358" spans="1:6">
      <c r="A358" s="471">
        <v>18239022</v>
      </c>
      <c r="B358" s="471" t="s">
        <v>1027</v>
      </c>
      <c r="C358" s="472">
        <v>9474277.0500000007</v>
      </c>
    </row>
    <row r="359" spans="1:6">
      <c r="A359" s="471">
        <v>18239031</v>
      </c>
      <c r="B359" s="471" t="s">
        <v>472</v>
      </c>
      <c r="C359" s="472">
        <v>-138353531.25999999</v>
      </c>
    </row>
    <row r="360" spans="1:6">
      <c r="A360" s="471">
        <v>18239032</v>
      </c>
      <c r="B360" s="471" t="s">
        <v>473</v>
      </c>
      <c r="C360" s="472">
        <v>-44731238.460000001</v>
      </c>
    </row>
    <row r="361" spans="1:6">
      <c r="A361" s="471">
        <v>18239061</v>
      </c>
      <c r="B361" s="471" t="s">
        <v>929</v>
      </c>
      <c r="C361" s="472">
        <v>943925</v>
      </c>
    </row>
    <row r="362" spans="1:6">
      <c r="A362" s="471">
        <v>18239081</v>
      </c>
      <c r="B362" s="471" t="s">
        <v>2035</v>
      </c>
      <c r="C362" s="472">
        <v>8930316.0800000001</v>
      </c>
    </row>
    <row r="363" spans="1:6">
      <c r="A363" s="471">
        <v>18239082</v>
      </c>
      <c r="B363" s="471" t="s">
        <v>2036</v>
      </c>
      <c r="C363" s="472">
        <v>22583186.050000001</v>
      </c>
    </row>
    <row r="364" spans="1:6">
      <c r="A364" s="471">
        <v>18239091</v>
      </c>
      <c r="B364" s="471" t="s">
        <v>2037</v>
      </c>
      <c r="C364" s="472">
        <v>3218100.43</v>
      </c>
    </row>
    <row r="365" spans="1:6">
      <c r="A365" s="471">
        <v>18239092</v>
      </c>
      <c r="B365" s="471" t="s">
        <v>1869</v>
      </c>
      <c r="C365" s="472">
        <v>10240640.970000001</v>
      </c>
    </row>
    <row r="366" spans="1:6">
      <c r="A366" s="471">
        <v>18239101</v>
      </c>
      <c r="B366" s="471" t="s">
        <v>2038</v>
      </c>
      <c r="C366" s="472">
        <v>14125.69</v>
      </c>
    </row>
    <row r="367" spans="1:6">
      <c r="A367" s="475">
        <v>18239111</v>
      </c>
      <c r="B367" s="475" t="s">
        <v>2300</v>
      </c>
      <c r="C367" s="476">
        <v>1359180.81</v>
      </c>
      <c r="D367" s="475"/>
      <c r="F367" s="475"/>
    </row>
    <row r="368" spans="1:6">
      <c r="A368" s="471">
        <v>18239121</v>
      </c>
      <c r="B368" s="471" t="s">
        <v>2235</v>
      </c>
      <c r="C368" s="472">
        <v>-965200</v>
      </c>
    </row>
    <row r="369" spans="1:3">
      <c r="A369" s="471">
        <v>18239131</v>
      </c>
      <c r="B369" s="471" t="s">
        <v>2236</v>
      </c>
      <c r="C369" s="472">
        <v>965200</v>
      </c>
    </row>
    <row r="370" spans="1:3">
      <c r="A370" s="471">
        <v>18400013</v>
      </c>
      <c r="B370" s="471" t="s">
        <v>939</v>
      </c>
      <c r="C370" s="472">
        <v>-59290.87</v>
      </c>
    </row>
    <row r="371" spans="1:3">
      <c r="A371" s="471">
        <v>18400123</v>
      </c>
      <c r="B371" s="471" t="s">
        <v>940</v>
      </c>
      <c r="C371" s="472">
        <v>-208007.41</v>
      </c>
    </row>
    <row r="372" spans="1:3">
      <c r="A372" s="471">
        <v>18400143</v>
      </c>
      <c r="B372" s="471" t="s">
        <v>941</v>
      </c>
      <c r="C372" s="472">
        <v>-212786</v>
      </c>
    </row>
    <row r="373" spans="1:3">
      <c r="A373" s="471">
        <v>18400483</v>
      </c>
      <c r="B373" s="471" t="s">
        <v>323</v>
      </c>
      <c r="C373" s="472">
        <v>-472162.05</v>
      </c>
    </row>
    <row r="374" spans="1:3">
      <c r="A374" s="471">
        <v>18500003</v>
      </c>
      <c r="B374" s="471" t="s">
        <v>342</v>
      </c>
      <c r="C374" s="472">
        <v>89283.6</v>
      </c>
    </row>
    <row r="375" spans="1:3">
      <c r="A375" s="471">
        <v>18600013</v>
      </c>
      <c r="B375" s="471" t="s">
        <v>692</v>
      </c>
      <c r="C375" s="472">
        <v>1223199.42</v>
      </c>
    </row>
    <row r="376" spans="1:3">
      <c r="A376" s="471">
        <v>18600053</v>
      </c>
      <c r="B376" s="471" t="s">
        <v>693</v>
      </c>
      <c r="C376" s="472">
        <v>5046883.3</v>
      </c>
    </row>
    <row r="377" spans="1:3">
      <c r="A377" s="471">
        <v>18600091</v>
      </c>
      <c r="B377" s="471" t="s">
        <v>1262</v>
      </c>
      <c r="C377" s="472">
        <v>7443.65</v>
      </c>
    </row>
    <row r="378" spans="1:3">
      <c r="A378" s="471">
        <v>18600122</v>
      </c>
      <c r="B378" s="471" t="s">
        <v>913</v>
      </c>
      <c r="C378" s="472">
        <v>1410.74</v>
      </c>
    </row>
    <row r="379" spans="1:3">
      <c r="A379" s="471">
        <v>18600123</v>
      </c>
      <c r="B379" s="471" t="s">
        <v>111</v>
      </c>
      <c r="C379" s="471">
        <v>600.03</v>
      </c>
    </row>
    <row r="380" spans="1:3">
      <c r="A380" s="471">
        <v>18600143</v>
      </c>
      <c r="B380" s="471" t="s">
        <v>1960</v>
      </c>
      <c r="C380" s="472">
        <v>23220.33</v>
      </c>
    </row>
    <row r="381" spans="1:3">
      <c r="A381" s="471">
        <v>18600291</v>
      </c>
      <c r="B381" s="471" t="s">
        <v>1875</v>
      </c>
      <c r="C381" s="472">
        <v>12399.37</v>
      </c>
    </row>
    <row r="382" spans="1:3">
      <c r="A382" s="471">
        <v>18600293</v>
      </c>
      <c r="B382" s="471" t="s">
        <v>448</v>
      </c>
      <c r="C382" s="472">
        <v>9569.2199999999993</v>
      </c>
    </row>
    <row r="383" spans="1:3">
      <c r="A383" s="471">
        <v>18600403</v>
      </c>
      <c r="B383" s="471" t="s">
        <v>1633</v>
      </c>
      <c r="C383" s="472">
        <v>1300386.67</v>
      </c>
    </row>
    <row r="384" spans="1:3">
      <c r="A384" s="471">
        <v>18600512</v>
      </c>
      <c r="B384" s="471" t="s">
        <v>1481</v>
      </c>
      <c r="C384" s="472">
        <v>29317680.600000001</v>
      </c>
    </row>
    <row r="385" spans="1:3">
      <c r="A385" s="471">
        <v>18600561</v>
      </c>
      <c r="B385" s="471" t="s">
        <v>593</v>
      </c>
      <c r="C385" s="472">
        <v>7989232</v>
      </c>
    </row>
    <row r="386" spans="1:3">
      <c r="A386" s="471">
        <v>18600571</v>
      </c>
      <c r="B386" s="471" t="s">
        <v>739</v>
      </c>
      <c r="C386" s="472">
        <v>62260372.530000001</v>
      </c>
    </row>
    <row r="387" spans="1:3">
      <c r="A387" s="471">
        <v>18600573</v>
      </c>
      <c r="B387" s="471" t="s">
        <v>1971</v>
      </c>
      <c r="C387" s="472">
        <v>7642404</v>
      </c>
    </row>
    <row r="388" spans="1:3">
      <c r="A388" s="471">
        <v>18600751</v>
      </c>
      <c r="B388" s="471" t="s">
        <v>1310</v>
      </c>
      <c r="C388" s="472">
        <v>2418234.96</v>
      </c>
    </row>
    <row r="389" spans="1:3">
      <c r="A389" s="471">
        <v>18600761</v>
      </c>
      <c r="B389" s="471" t="s">
        <v>1311</v>
      </c>
      <c r="C389" s="472">
        <v>1029947.49</v>
      </c>
    </row>
    <row r="390" spans="1:3">
      <c r="A390" s="471">
        <v>18600771</v>
      </c>
      <c r="B390" s="471" t="s">
        <v>1458</v>
      </c>
      <c r="C390" s="472">
        <v>2496358.15</v>
      </c>
    </row>
    <row r="391" spans="1:3">
      <c r="A391" s="471">
        <v>18600781</v>
      </c>
      <c r="B391" s="471" t="s">
        <v>1459</v>
      </c>
      <c r="C391" s="472">
        <v>1315598.72</v>
      </c>
    </row>
    <row r="392" spans="1:3">
      <c r="A392" s="471">
        <v>18600941</v>
      </c>
      <c r="B392" s="471" t="s">
        <v>1898</v>
      </c>
      <c r="C392" s="472">
        <v>26665.279999999999</v>
      </c>
    </row>
    <row r="393" spans="1:3">
      <c r="A393" s="471">
        <v>18600943</v>
      </c>
      <c r="B393" s="471" t="s">
        <v>1899</v>
      </c>
      <c r="C393" s="472">
        <v>282229.42</v>
      </c>
    </row>
    <row r="394" spans="1:3">
      <c r="A394" s="471">
        <v>18601013</v>
      </c>
      <c r="B394" s="471" t="s">
        <v>1997</v>
      </c>
      <c r="C394" s="472">
        <v>112637.5</v>
      </c>
    </row>
    <row r="395" spans="1:3">
      <c r="A395" s="471">
        <v>18601173</v>
      </c>
      <c r="B395" s="471" t="s">
        <v>1818</v>
      </c>
      <c r="C395" s="472">
        <v>80437.97</v>
      </c>
    </row>
    <row r="396" spans="1:3">
      <c r="A396" s="471">
        <v>18601502</v>
      </c>
      <c r="B396" s="471" t="s">
        <v>1635</v>
      </c>
      <c r="C396" s="472">
        <v>142806.66</v>
      </c>
    </row>
    <row r="397" spans="1:3">
      <c r="A397" s="471">
        <v>18603003</v>
      </c>
      <c r="B397" s="471" t="s">
        <v>1897</v>
      </c>
      <c r="C397" s="472">
        <v>1494488.81</v>
      </c>
    </row>
    <row r="398" spans="1:3">
      <c r="A398" s="471">
        <v>18603011</v>
      </c>
      <c r="B398" s="471" t="s">
        <v>1855</v>
      </c>
      <c r="C398" s="472">
        <v>1725939.59</v>
      </c>
    </row>
    <row r="399" spans="1:3">
      <c r="A399" s="471">
        <v>18603013</v>
      </c>
      <c r="B399" s="471" t="s">
        <v>2126</v>
      </c>
      <c r="C399" s="472">
        <v>1368.02</v>
      </c>
    </row>
    <row r="400" spans="1:3">
      <c r="A400" s="471">
        <v>18603021</v>
      </c>
      <c r="B400" s="471" t="s">
        <v>1876</v>
      </c>
      <c r="C400" s="472">
        <v>5593442.5300000003</v>
      </c>
    </row>
    <row r="401" spans="1:6">
      <c r="A401" s="471">
        <v>18603031</v>
      </c>
      <c r="B401" s="471" t="s">
        <v>1850</v>
      </c>
      <c r="C401" s="472">
        <v>1451659.05</v>
      </c>
    </row>
    <row r="402" spans="1:6">
      <c r="A402" s="471">
        <v>18603041</v>
      </c>
      <c r="B402" s="471" t="s">
        <v>1877</v>
      </c>
      <c r="C402" s="472">
        <v>812732.47</v>
      </c>
    </row>
    <row r="403" spans="1:6">
      <c r="A403" s="471">
        <v>18603051</v>
      </c>
      <c r="B403" s="471" t="s">
        <v>1881</v>
      </c>
      <c r="C403" s="471">
        <v>-0.01</v>
      </c>
    </row>
    <row r="404" spans="1:6">
      <c r="A404" s="471">
        <v>18603061</v>
      </c>
      <c r="B404" s="471" t="s">
        <v>2010</v>
      </c>
      <c r="C404" s="472">
        <v>2665478.94</v>
      </c>
    </row>
    <row r="405" spans="1:6">
      <c r="A405" s="471">
        <v>18603081</v>
      </c>
      <c r="B405" s="471" t="s">
        <v>2021</v>
      </c>
      <c r="C405" s="472">
        <v>10000</v>
      </c>
    </row>
    <row r="406" spans="1:6">
      <c r="A406" s="471">
        <v>18603091</v>
      </c>
      <c r="B406" s="471" t="s">
        <v>2022</v>
      </c>
      <c r="C406" s="472">
        <v>12500</v>
      </c>
    </row>
    <row r="407" spans="1:6">
      <c r="A407" s="471">
        <v>18605011</v>
      </c>
      <c r="B407" s="471" t="s">
        <v>1974</v>
      </c>
      <c r="C407" s="472">
        <v>2114114.88</v>
      </c>
    </row>
    <row r="408" spans="1:6">
      <c r="A408" s="471">
        <v>18605021</v>
      </c>
      <c r="B408" s="471" t="s">
        <v>2023</v>
      </c>
      <c r="C408" s="472">
        <v>4578061.0199999996</v>
      </c>
    </row>
    <row r="409" spans="1:6">
      <c r="A409" s="471">
        <v>18605031</v>
      </c>
      <c r="B409" s="471" t="s">
        <v>2231</v>
      </c>
      <c r="C409" s="472">
        <v>851594.76</v>
      </c>
    </row>
    <row r="410" spans="1:6">
      <c r="A410" s="471">
        <v>18605041</v>
      </c>
      <c r="B410" s="471" t="s">
        <v>2232</v>
      </c>
      <c r="C410" s="472">
        <v>3052900.22</v>
      </c>
    </row>
    <row r="411" spans="1:6">
      <c r="A411" s="475">
        <v>18605051</v>
      </c>
      <c r="B411" s="475" t="s">
        <v>2237</v>
      </c>
      <c r="C411" s="476">
        <v>1625524.14</v>
      </c>
      <c r="D411" s="475"/>
      <c r="F411" s="475"/>
    </row>
    <row r="412" spans="1:6">
      <c r="A412" s="471">
        <v>18605071</v>
      </c>
      <c r="B412" s="471" t="s">
        <v>2258</v>
      </c>
      <c r="C412" s="472">
        <v>176474.85</v>
      </c>
    </row>
    <row r="413" spans="1:6">
      <c r="A413" s="471">
        <v>18608001</v>
      </c>
      <c r="B413" s="471" t="s">
        <v>856</v>
      </c>
      <c r="C413" s="472">
        <v>423611.83</v>
      </c>
    </row>
    <row r="414" spans="1:6">
      <c r="A414" s="471">
        <v>18608002</v>
      </c>
      <c r="B414" s="471" t="s">
        <v>1887</v>
      </c>
      <c r="C414" s="472">
        <v>517794.22</v>
      </c>
    </row>
    <row r="415" spans="1:6">
      <c r="A415" s="471">
        <v>18608011</v>
      </c>
      <c r="B415" s="471" t="s">
        <v>857</v>
      </c>
      <c r="C415" s="472">
        <v>347291</v>
      </c>
    </row>
    <row r="416" spans="1:6">
      <c r="A416" s="471">
        <v>18608012</v>
      </c>
      <c r="B416" s="471" t="s">
        <v>1883</v>
      </c>
      <c r="C416" s="472">
        <v>88616.68</v>
      </c>
    </row>
    <row r="417" spans="1:3">
      <c r="A417" s="471">
        <v>18608021</v>
      </c>
      <c r="B417" s="471" t="s">
        <v>858</v>
      </c>
      <c r="C417" s="472">
        <v>2254508.17</v>
      </c>
    </row>
    <row r="418" spans="1:3">
      <c r="A418" s="471">
        <v>18608031</v>
      </c>
      <c r="B418" s="471" t="s">
        <v>859</v>
      </c>
      <c r="C418" s="472">
        <v>50000</v>
      </c>
    </row>
    <row r="419" spans="1:3">
      <c r="A419" s="471">
        <v>18608041</v>
      </c>
      <c r="B419" s="471" t="s">
        <v>870</v>
      </c>
      <c r="C419" s="472">
        <v>1542311.38</v>
      </c>
    </row>
    <row r="420" spans="1:3">
      <c r="A420" s="471">
        <v>18608051</v>
      </c>
      <c r="B420" s="471" t="s">
        <v>860</v>
      </c>
      <c r="C420" s="472">
        <v>2867992.26</v>
      </c>
    </row>
    <row r="421" spans="1:3">
      <c r="A421" s="471">
        <v>18608062</v>
      </c>
      <c r="B421" s="471" t="s">
        <v>245</v>
      </c>
      <c r="C421" s="472">
        <v>-50267724.640000001</v>
      </c>
    </row>
    <row r="422" spans="1:3">
      <c r="A422" s="471">
        <v>18608081</v>
      </c>
      <c r="B422" s="471" t="s">
        <v>861</v>
      </c>
      <c r="C422" s="472">
        <v>659654.59</v>
      </c>
    </row>
    <row r="423" spans="1:3">
      <c r="A423" s="471">
        <v>18608111</v>
      </c>
      <c r="B423" s="471" t="s">
        <v>862</v>
      </c>
      <c r="C423" s="472">
        <v>250000</v>
      </c>
    </row>
    <row r="424" spans="1:3">
      <c r="A424" s="471">
        <v>18608112</v>
      </c>
      <c r="B424" s="471" t="s">
        <v>871</v>
      </c>
      <c r="C424" s="472">
        <v>38981906.920000002</v>
      </c>
    </row>
    <row r="425" spans="1:3">
      <c r="A425" s="471">
        <v>18608141</v>
      </c>
      <c r="B425" s="471" t="s">
        <v>835</v>
      </c>
      <c r="C425" s="472">
        <v>224879.76</v>
      </c>
    </row>
    <row r="426" spans="1:3">
      <c r="A426" s="471">
        <v>18608151</v>
      </c>
      <c r="B426" s="471" t="s">
        <v>888</v>
      </c>
      <c r="C426" s="472">
        <v>75000</v>
      </c>
    </row>
    <row r="427" spans="1:3">
      <c r="A427" s="471">
        <v>18608171</v>
      </c>
      <c r="B427" s="471" t="s">
        <v>1618</v>
      </c>
      <c r="C427" s="472">
        <v>212588.68</v>
      </c>
    </row>
    <row r="428" spans="1:3">
      <c r="A428" s="471">
        <v>18608181</v>
      </c>
      <c r="B428" s="471" t="s">
        <v>1258</v>
      </c>
      <c r="C428" s="472">
        <v>50000</v>
      </c>
    </row>
    <row r="429" spans="1:3">
      <c r="A429" s="471">
        <v>18608191</v>
      </c>
      <c r="B429" s="471" t="s">
        <v>1263</v>
      </c>
      <c r="C429" s="472">
        <v>400495.47</v>
      </c>
    </row>
    <row r="430" spans="1:3">
      <c r="A430" s="471">
        <v>18608211</v>
      </c>
      <c r="B430" s="471" t="s">
        <v>1619</v>
      </c>
      <c r="C430" s="472">
        <v>111880.23</v>
      </c>
    </row>
    <row r="431" spans="1:3">
      <c r="A431" s="471">
        <v>18608212</v>
      </c>
      <c r="B431" s="471" t="s">
        <v>872</v>
      </c>
      <c r="C431" s="472">
        <v>1466508.01</v>
      </c>
    </row>
    <row r="432" spans="1:3">
      <c r="A432" s="471">
        <v>18608221</v>
      </c>
      <c r="B432" s="471" t="s">
        <v>1369</v>
      </c>
      <c r="C432" s="472">
        <v>103859</v>
      </c>
    </row>
    <row r="433" spans="1:6">
      <c r="A433" s="471">
        <v>18608231</v>
      </c>
      <c r="B433" s="471" t="s">
        <v>1464</v>
      </c>
      <c r="C433" s="472">
        <v>314555.62</v>
      </c>
    </row>
    <row r="434" spans="1:6">
      <c r="A434" s="471">
        <v>18608241</v>
      </c>
      <c r="B434" s="471" t="s">
        <v>1370</v>
      </c>
      <c r="C434" s="472">
        <v>96000</v>
      </c>
    </row>
    <row r="435" spans="1:6">
      <c r="A435" s="471">
        <v>18608251</v>
      </c>
      <c r="B435" s="471" t="s">
        <v>2059</v>
      </c>
      <c r="C435" s="471">
        <v>695.75</v>
      </c>
    </row>
    <row r="436" spans="1:6">
      <c r="A436" s="471">
        <v>18608312</v>
      </c>
      <c r="B436" s="471" t="s">
        <v>873</v>
      </c>
      <c r="C436" s="472">
        <v>3961262</v>
      </c>
    </row>
    <row r="437" spans="1:6">
      <c r="A437" s="471">
        <v>18608412</v>
      </c>
      <c r="B437" s="471" t="s">
        <v>1593</v>
      </c>
      <c r="C437" s="472">
        <v>2651381.7400000002</v>
      </c>
    </row>
    <row r="438" spans="1:6">
      <c r="A438" s="471">
        <v>18608612</v>
      </c>
      <c r="B438" s="471" t="s">
        <v>874</v>
      </c>
      <c r="C438" s="472">
        <v>781921.98</v>
      </c>
    </row>
    <row r="439" spans="1:6">
      <c r="A439" s="471">
        <v>18608712</v>
      </c>
      <c r="B439" s="471" t="s">
        <v>875</v>
      </c>
      <c r="C439" s="472">
        <v>5357529.62</v>
      </c>
    </row>
    <row r="440" spans="1:6">
      <c r="A440" s="475">
        <v>18608722</v>
      </c>
      <c r="B440" s="475" t="s">
        <v>2228</v>
      </c>
      <c r="C440" s="476">
        <v>8781.25</v>
      </c>
      <c r="D440" s="475"/>
      <c r="F440" s="475"/>
    </row>
    <row r="441" spans="1:6">
      <c r="A441" s="471">
        <v>18608752</v>
      </c>
      <c r="B441" s="471" t="s">
        <v>876</v>
      </c>
      <c r="C441" s="472">
        <v>935530</v>
      </c>
    </row>
    <row r="442" spans="1:6">
      <c r="A442" s="471">
        <v>18608772</v>
      </c>
      <c r="B442" s="471" t="s">
        <v>1763</v>
      </c>
      <c r="C442" s="472">
        <v>-3488999.1</v>
      </c>
    </row>
    <row r="443" spans="1:6">
      <c r="A443" s="471">
        <v>18608782</v>
      </c>
      <c r="B443" s="471" t="s">
        <v>1764</v>
      </c>
      <c r="C443" s="472">
        <v>-801550.75</v>
      </c>
    </row>
    <row r="444" spans="1:6">
      <c r="A444" s="471">
        <v>18608792</v>
      </c>
      <c r="B444" s="471" t="s">
        <v>1765</v>
      </c>
      <c r="C444" s="472">
        <v>-160310.15</v>
      </c>
    </row>
    <row r="445" spans="1:6">
      <c r="A445" s="471">
        <v>18609312</v>
      </c>
      <c r="B445" s="471" t="s">
        <v>1584</v>
      </c>
      <c r="C445" s="472">
        <v>12405154.710000001</v>
      </c>
    </row>
    <row r="446" spans="1:6">
      <c r="A446" s="471">
        <v>18609422</v>
      </c>
      <c r="B446" s="471" t="s">
        <v>1384</v>
      </c>
      <c r="C446" s="472">
        <v>22000000</v>
      </c>
    </row>
    <row r="447" spans="1:6">
      <c r="A447" s="471">
        <v>18609432</v>
      </c>
      <c r="B447" s="471" t="s">
        <v>1592</v>
      </c>
      <c r="C447" s="472">
        <v>6426658.46</v>
      </c>
    </row>
    <row r="448" spans="1:6">
      <c r="A448" s="471">
        <v>18609512</v>
      </c>
      <c r="B448" s="471" t="s">
        <v>2041</v>
      </c>
      <c r="C448" s="472">
        <v>49298.32</v>
      </c>
    </row>
    <row r="449" spans="1:3">
      <c r="A449" s="471">
        <v>18609532</v>
      </c>
      <c r="B449" s="471" t="s">
        <v>877</v>
      </c>
      <c r="C449" s="472">
        <v>231369.84</v>
      </c>
    </row>
    <row r="450" spans="1:3">
      <c r="A450" s="471">
        <v>18609542</v>
      </c>
      <c r="B450" s="471" t="s">
        <v>513</v>
      </c>
      <c r="C450" s="472">
        <v>1255840.19</v>
      </c>
    </row>
    <row r="451" spans="1:3">
      <c r="A451" s="471">
        <v>18609572</v>
      </c>
      <c r="B451" s="471" t="s">
        <v>1380</v>
      </c>
      <c r="C451" s="472">
        <v>631223.56999999995</v>
      </c>
    </row>
    <row r="452" spans="1:3">
      <c r="A452" s="471">
        <v>18609582</v>
      </c>
      <c r="B452" s="471" t="s">
        <v>1381</v>
      </c>
      <c r="C452" s="472">
        <v>530428.43000000005</v>
      </c>
    </row>
    <row r="453" spans="1:3">
      <c r="A453" s="471">
        <v>18609592</v>
      </c>
      <c r="B453" s="471" t="s">
        <v>1382</v>
      </c>
      <c r="C453" s="472">
        <v>3302394.74</v>
      </c>
    </row>
    <row r="454" spans="1:3">
      <c r="A454" s="471">
        <v>18609602</v>
      </c>
      <c r="B454" s="471" t="s">
        <v>1383</v>
      </c>
      <c r="C454" s="472">
        <v>236393.37</v>
      </c>
    </row>
    <row r="455" spans="1:3">
      <c r="A455" s="471">
        <v>18609622</v>
      </c>
      <c r="B455" s="471" t="s">
        <v>1385</v>
      </c>
      <c r="C455" s="472">
        <v>1293823.8700000001</v>
      </c>
    </row>
    <row r="456" spans="1:3">
      <c r="A456" s="471">
        <v>18609642</v>
      </c>
      <c r="B456" s="471" t="s">
        <v>1386</v>
      </c>
      <c r="C456" s="472">
        <v>2473994.61</v>
      </c>
    </row>
    <row r="457" spans="1:3">
      <c r="A457" s="471">
        <v>18609652</v>
      </c>
      <c r="B457" s="471" t="s">
        <v>1387</v>
      </c>
      <c r="C457" s="472">
        <v>2050000</v>
      </c>
    </row>
    <row r="458" spans="1:3">
      <c r="A458" s="471">
        <v>18609662</v>
      </c>
      <c r="B458" s="471" t="s">
        <v>1388</v>
      </c>
      <c r="C458" s="472">
        <v>499874.44</v>
      </c>
    </row>
    <row r="459" spans="1:3">
      <c r="A459" s="471">
        <v>18609672</v>
      </c>
      <c r="B459" s="471" t="s">
        <v>1389</v>
      </c>
      <c r="C459" s="472">
        <v>200000</v>
      </c>
    </row>
    <row r="460" spans="1:3">
      <c r="A460" s="471">
        <v>18609682</v>
      </c>
      <c r="B460" s="471" t="s">
        <v>1406</v>
      </c>
      <c r="C460" s="472">
        <v>140000</v>
      </c>
    </row>
    <row r="461" spans="1:3">
      <c r="A461" s="471">
        <v>18609692</v>
      </c>
      <c r="B461" s="471" t="s">
        <v>1407</v>
      </c>
      <c r="C461" s="472">
        <v>100000</v>
      </c>
    </row>
    <row r="462" spans="1:3">
      <c r="A462" s="471">
        <v>18609801</v>
      </c>
      <c r="B462" s="471" t="s">
        <v>1304</v>
      </c>
      <c r="C462" s="472">
        <v>163595.71</v>
      </c>
    </row>
    <row r="463" spans="1:3">
      <c r="A463" s="471">
        <v>18609821</v>
      </c>
      <c r="B463" s="471" t="s">
        <v>557</v>
      </c>
      <c r="C463" s="472">
        <v>817108.2</v>
      </c>
    </row>
    <row r="464" spans="1:3">
      <c r="A464" s="471">
        <v>18609841</v>
      </c>
      <c r="B464" s="471" t="s">
        <v>1497</v>
      </c>
      <c r="C464" s="472">
        <v>1449799.6</v>
      </c>
    </row>
    <row r="465" spans="1:3">
      <c r="A465" s="471">
        <v>18609861</v>
      </c>
      <c r="B465" s="471" t="s">
        <v>1305</v>
      </c>
      <c r="C465" s="472">
        <v>1257125.7</v>
      </c>
    </row>
    <row r="466" spans="1:3">
      <c r="A466" s="471">
        <v>18630031</v>
      </c>
      <c r="B466" s="471" t="s">
        <v>1038</v>
      </c>
      <c r="C466" s="472">
        <v>155510.24</v>
      </c>
    </row>
    <row r="467" spans="1:3">
      <c r="A467" s="471">
        <v>18700032</v>
      </c>
      <c r="B467" s="471" t="s">
        <v>1425</v>
      </c>
      <c r="C467" s="472">
        <v>316253.37</v>
      </c>
    </row>
    <row r="468" spans="1:3">
      <c r="A468" s="471">
        <v>18700041</v>
      </c>
      <c r="B468" s="471" t="s">
        <v>1172</v>
      </c>
      <c r="C468" s="472">
        <v>328215.28000000003</v>
      </c>
    </row>
    <row r="469" spans="1:3">
      <c r="A469" s="471">
        <v>18700062</v>
      </c>
      <c r="B469" s="471" t="s">
        <v>1426</v>
      </c>
      <c r="C469" s="472">
        <v>-19197.61</v>
      </c>
    </row>
    <row r="470" spans="1:3">
      <c r="A470" s="471">
        <v>18700071</v>
      </c>
      <c r="B470" s="471" t="s">
        <v>1427</v>
      </c>
      <c r="C470" s="472">
        <v>-143251.54999999999</v>
      </c>
    </row>
    <row r="471" spans="1:3">
      <c r="A471" s="471">
        <v>18900013</v>
      </c>
      <c r="B471" s="471" t="s">
        <v>326</v>
      </c>
      <c r="C471" s="472">
        <v>8430</v>
      </c>
    </row>
    <row r="472" spans="1:3">
      <c r="A472" s="471">
        <v>18900173</v>
      </c>
      <c r="B472" s="471" t="s">
        <v>258</v>
      </c>
      <c r="C472" s="472">
        <v>1294747.94</v>
      </c>
    </row>
    <row r="473" spans="1:3">
      <c r="A473" s="471">
        <v>18900183</v>
      </c>
      <c r="B473" s="471" t="s">
        <v>167</v>
      </c>
      <c r="C473" s="472">
        <v>324644.09000000003</v>
      </c>
    </row>
    <row r="474" spans="1:3">
      <c r="A474" s="471">
        <v>18900193</v>
      </c>
      <c r="B474" s="471" t="s">
        <v>261</v>
      </c>
      <c r="C474" s="472">
        <v>2527845.46</v>
      </c>
    </row>
    <row r="475" spans="1:3">
      <c r="A475" s="471">
        <v>18900203</v>
      </c>
      <c r="B475" s="471" t="s">
        <v>2060</v>
      </c>
      <c r="C475" s="472">
        <v>2381317.98</v>
      </c>
    </row>
    <row r="476" spans="1:3">
      <c r="A476" s="471">
        <v>18900213</v>
      </c>
      <c r="B476" s="471" t="s">
        <v>2061</v>
      </c>
      <c r="C476" s="472">
        <v>9160465.6999999993</v>
      </c>
    </row>
    <row r="477" spans="1:3">
      <c r="A477" s="471">
        <v>18900243</v>
      </c>
      <c r="B477" s="471" t="s">
        <v>1009</v>
      </c>
      <c r="C477" s="472">
        <v>7288.82</v>
      </c>
    </row>
    <row r="478" spans="1:3">
      <c r="A478" s="471">
        <v>18900253</v>
      </c>
      <c r="B478" s="471" t="s">
        <v>1006</v>
      </c>
      <c r="C478" s="472">
        <v>670836.51</v>
      </c>
    </row>
    <row r="479" spans="1:3">
      <c r="A479" s="471">
        <v>18900263</v>
      </c>
      <c r="B479" s="471" t="s">
        <v>1007</v>
      </c>
      <c r="C479" s="472">
        <v>509780.34</v>
      </c>
    </row>
    <row r="480" spans="1:3">
      <c r="A480" s="471">
        <v>18900273</v>
      </c>
      <c r="B480" s="471" t="s">
        <v>400</v>
      </c>
      <c r="C480" s="472">
        <v>1560924.78</v>
      </c>
    </row>
    <row r="481" spans="1:3">
      <c r="A481" s="471">
        <v>18900283</v>
      </c>
      <c r="B481" s="471" t="s">
        <v>272</v>
      </c>
      <c r="C481" s="472">
        <v>476393.19</v>
      </c>
    </row>
    <row r="482" spans="1:3">
      <c r="A482" s="471">
        <v>18900293</v>
      </c>
      <c r="B482" s="471" t="s">
        <v>181</v>
      </c>
      <c r="C482" s="472">
        <v>6371.21</v>
      </c>
    </row>
    <row r="483" spans="1:3">
      <c r="A483" s="471">
        <v>18900303</v>
      </c>
      <c r="B483" s="471" t="s">
        <v>404</v>
      </c>
      <c r="C483" s="472">
        <v>14865.09</v>
      </c>
    </row>
    <row r="484" spans="1:3">
      <c r="A484" s="471">
        <v>18900323</v>
      </c>
      <c r="B484" s="471" t="s">
        <v>325</v>
      </c>
      <c r="C484" s="472">
        <v>390535.86</v>
      </c>
    </row>
    <row r="485" spans="1:3">
      <c r="A485" s="471">
        <v>18900353</v>
      </c>
      <c r="B485" s="471" t="s">
        <v>526</v>
      </c>
      <c r="C485" s="472">
        <v>76369.19</v>
      </c>
    </row>
    <row r="486" spans="1:3">
      <c r="A486" s="471">
        <v>18900373</v>
      </c>
      <c r="B486" s="471" t="s">
        <v>517</v>
      </c>
      <c r="C486" s="472">
        <v>3956845.71</v>
      </c>
    </row>
    <row r="487" spans="1:3">
      <c r="A487" s="471">
        <v>18900383</v>
      </c>
      <c r="B487" s="471" t="s">
        <v>514</v>
      </c>
      <c r="C487" s="472">
        <v>190954.89</v>
      </c>
    </row>
    <row r="488" spans="1:3">
      <c r="A488" s="471">
        <v>18900393</v>
      </c>
      <c r="B488" s="471" t="s">
        <v>1331</v>
      </c>
      <c r="C488" s="472">
        <v>14185042.970000001</v>
      </c>
    </row>
    <row r="489" spans="1:3">
      <c r="A489" s="471">
        <v>18900403</v>
      </c>
      <c r="B489" s="471" t="s">
        <v>1585</v>
      </c>
      <c r="C489" s="472">
        <v>105503.43</v>
      </c>
    </row>
    <row r="490" spans="1:3">
      <c r="A490" s="471">
        <v>18900413</v>
      </c>
      <c r="B490" s="471" t="s">
        <v>1589</v>
      </c>
      <c r="C490" s="472">
        <v>138582.72</v>
      </c>
    </row>
    <row r="491" spans="1:3">
      <c r="A491" s="471">
        <v>18900423</v>
      </c>
      <c r="B491" s="471" t="s">
        <v>1586</v>
      </c>
      <c r="C491" s="472">
        <v>552384.29</v>
      </c>
    </row>
    <row r="492" spans="1:3">
      <c r="A492" s="471">
        <v>18900433</v>
      </c>
      <c r="B492" s="471" t="s">
        <v>1671</v>
      </c>
      <c r="C492" s="472">
        <v>4412149.57</v>
      </c>
    </row>
    <row r="493" spans="1:3">
      <c r="A493" s="471">
        <v>18900443</v>
      </c>
      <c r="B493" s="471" t="s">
        <v>1856</v>
      </c>
      <c r="C493" s="472">
        <v>79978.37</v>
      </c>
    </row>
    <row r="494" spans="1:3">
      <c r="A494" s="471">
        <v>18900451</v>
      </c>
      <c r="B494" s="471" t="s">
        <v>1909</v>
      </c>
      <c r="C494" s="472">
        <v>27124.29</v>
      </c>
    </row>
    <row r="495" spans="1:3">
      <c r="A495" s="471">
        <v>18900452</v>
      </c>
      <c r="B495" s="471" t="s">
        <v>1909</v>
      </c>
      <c r="C495" s="472">
        <v>16624.52</v>
      </c>
    </row>
    <row r="496" spans="1:3">
      <c r="A496" s="471">
        <v>18900533</v>
      </c>
      <c r="B496" s="471" t="s">
        <v>1672</v>
      </c>
      <c r="C496" s="472">
        <v>745661.83</v>
      </c>
    </row>
    <row r="497" spans="1:3">
      <c r="A497" s="471">
        <v>19000003</v>
      </c>
      <c r="B497" s="471" t="s">
        <v>45</v>
      </c>
      <c r="C497" s="472">
        <v>2956824.02</v>
      </c>
    </row>
    <row r="498" spans="1:3">
      <c r="A498" s="471">
        <v>19000013</v>
      </c>
      <c r="B498" s="471" t="s">
        <v>382</v>
      </c>
      <c r="C498" s="472">
        <v>2761463.64</v>
      </c>
    </row>
    <row r="499" spans="1:3">
      <c r="A499" s="471">
        <v>19000032</v>
      </c>
      <c r="B499" s="471" t="s">
        <v>979</v>
      </c>
      <c r="C499" s="472">
        <v>10223802.039999999</v>
      </c>
    </row>
    <row r="500" spans="1:3">
      <c r="A500" s="471">
        <v>19000042</v>
      </c>
      <c r="B500" s="471" t="s">
        <v>995</v>
      </c>
      <c r="C500" s="472">
        <v>2864001.71</v>
      </c>
    </row>
    <row r="501" spans="1:3">
      <c r="A501" s="471">
        <v>19000043</v>
      </c>
      <c r="B501" s="471" t="s">
        <v>3</v>
      </c>
      <c r="C501" s="472">
        <v>7827114.4400000004</v>
      </c>
    </row>
    <row r="502" spans="1:3">
      <c r="A502" s="471">
        <v>19000081</v>
      </c>
      <c r="B502" s="471" t="s">
        <v>942</v>
      </c>
      <c r="C502" s="472">
        <v>20972859.370000001</v>
      </c>
    </row>
    <row r="503" spans="1:3">
      <c r="A503" s="471">
        <v>19000091</v>
      </c>
      <c r="B503" s="471" t="s">
        <v>341</v>
      </c>
      <c r="C503" s="472">
        <v>4549017.51</v>
      </c>
    </row>
    <row r="504" spans="1:3">
      <c r="A504" s="471">
        <v>19000093</v>
      </c>
      <c r="B504" s="471" t="s">
        <v>387</v>
      </c>
      <c r="C504" s="472">
        <v>5250116.87</v>
      </c>
    </row>
    <row r="505" spans="1:3">
      <c r="A505" s="471">
        <v>19000103</v>
      </c>
      <c r="B505" s="471" t="s">
        <v>1819</v>
      </c>
      <c r="C505" s="472">
        <v>872450.95</v>
      </c>
    </row>
    <row r="506" spans="1:3">
      <c r="A506" s="471">
        <v>19000111</v>
      </c>
      <c r="B506" s="471" t="s">
        <v>459</v>
      </c>
      <c r="C506" s="472">
        <v>1077418.1299999999</v>
      </c>
    </row>
    <row r="507" spans="1:3">
      <c r="A507" s="471">
        <v>19000112</v>
      </c>
      <c r="B507" s="471" t="s">
        <v>1096</v>
      </c>
      <c r="C507" s="472">
        <v>29387.34</v>
      </c>
    </row>
    <row r="508" spans="1:3">
      <c r="A508" s="471">
        <v>19000122</v>
      </c>
      <c r="B508" s="471" t="s">
        <v>1200</v>
      </c>
      <c r="C508" s="472">
        <v>-100268.57</v>
      </c>
    </row>
    <row r="509" spans="1:3">
      <c r="A509" s="471">
        <v>19000133</v>
      </c>
      <c r="B509" s="471" t="s">
        <v>538</v>
      </c>
      <c r="C509" s="472">
        <v>14061092.529999999</v>
      </c>
    </row>
    <row r="510" spans="1:3">
      <c r="A510" s="471">
        <v>19000151</v>
      </c>
      <c r="B510" s="471" t="s">
        <v>69</v>
      </c>
      <c r="C510" s="472">
        <v>331710.2</v>
      </c>
    </row>
    <row r="511" spans="1:3">
      <c r="A511" s="471">
        <v>19000181</v>
      </c>
      <c r="B511" s="471" t="s">
        <v>500</v>
      </c>
      <c r="C511" s="472">
        <v>-1031089.63</v>
      </c>
    </row>
    <row r="512" spans="1:3">
      <c r="A512" s="471">
        <v>19000193</v>
      </c>
      <c r="B512" s="471" t="s">
        <v>1542</v>
      </c>
      <c r="C512" s="472">
        <v>176679.87</v>
      </c>
    </row>
    <row r="513" spans="1:3">
      <c r="A513" s="471">
        <v>19000251</v>
      </c>
      <c r="B513" s="471" t="s">
        <v>363</v>
      </c>
      <c r="C513" s="472">
        <v>9769.42</v>
      </c>
    </row>
    <row r="514" spans="1:3">
      <c r="A514" s="471">
        <v>19000283</v>
      </c>
      <c r="B514" s="471" t="s">
        <v>830</v>
      </c>
      <c r="C514" s="472">
        <v>2273318.79</v>
      </c>
    </row>
    <row r="515" spans="1:3">
      <c r="A515" s="471">
        <v>19000361</v>
      </c>
      <c r="B515" s="471" t="s">
        <v>573</v>
      </c>
      <c r="C515" s="472">
        <v>159437</v>
      </c>
    </row>
    <row r="516" spans="1:3">
      <c r="A516" s="471">
        <v>19000371</v>
      </c>
      <c r="B516" s="471" t="s">
        <v>574</v>
      </c>
      <c r="C516" s="472">
        <v>1046077.73</v>
      </c>
    </row>
    <row r="517" spans="1:3">
      <c r="A517" s="471">
        <v>19000403</v>
      </c>
      <c r="B517" s="471" t="s">
        <v>124</v>
      </c>
      <c r="C517" s="472">
        <v>151802.95000000001</v>
      </c>
    </row>
    <row r="518" spans="1:3">
      <c r="A518" s="471">
        <v>19000441</v>
      </c>
      <c r="B518" s="471" t="s">
        <v>149</v>
      </c>
      <c r="C518" s="472">
        <v>6403123.9199999999</v>
      </c>
    </row>
    <row r="519" spans="1:3">
      <c r="A519" s="471">
        <v>19000443</v>
      </c>
      <c r="B519" s="471" t="s">
        <v>253</v>
      </c>
      <c r="C519" s="472">
        <v>72137525.719999999</v>
      </c>
    </row>
    <row r="520" spans="1:3">
      <c r="A520" s="471">
        <v>19000453</v>
      </c>
      <c r="B520" s="471" t="s">
        <v>254</v>
      </c>
      <c r="C520" s="472">
        <v>4230704.09</v>
      </c>
    </row>
    <row r="521" spans="1:3">
      <c r="A521" s="471">
        <v>19000463</v>
      </c>
      <c r="B521" s="471" t="s">
        <v>255</v>
      </c>
      <c r="C521" s="472">
        <v>-996479.63</v>
      </c>
    </row>
    <row r="522" spans="1:3">
      <c r="A522" s="471">
        <v>19000471</v>
      </c>
      <c r="B522" s="471" t="s">
        <v>402</v>
      </c>
      <c r="C522" s="472">
        <v>3851209.65</v>
      </c>
    </row>
    <row r="523" spans="1:3">
      <c r="A523" s="471">
        <v>19000473</v>
      </c>
      <c r="B523" s="471" t="s">
        <v>1171</v>
      </c>
      <c r="C523" s="472">
        <v>2562568</v>
      </c>
    </row>
    <row r="524" spans="1:3">
      <c r="A524" s="471">
        <v>19000491</v>
      </c>
      <c r="B524" s="471" t="s">
        <v>1439</v>
      </c>
      <c r="C524" s="472">
        <v>2025469.95</v>
      </c>
    </row>
    <row r="525" spans="1:3">
      <c r="A525" s="471">
        <v>19000551</v>
      </c>
      <c r="B525" s="471" t="s">
        <v>1919</v>
      </c>
      <c r="C525" s="472">
        <v>1965399</v>
      </c>
    </row>
    <row r="526" spans="1:3">
      <c r="A526" s="471">
        <v>19000552</v>
      </c>
      <c r="B526" s="471" t="s">
        <v>1420</v>
      </c>
      <c r="C526" s="472">
        <v>554634.88</v>
      </c>
    </row>
    <row r="527" spans="1:3">
      <c r="A527" s="471">
        <v>19000553</v>
      </c>
      <c r="B527" s="471" t="s">
        <v>31</v>
      </c>
      <c r="C527" s="472">
        <v>184403.35</v>
      </c>
    </row>
    <row r="528" spans="1:3">
      <c r="A528" s="471">
        <v>19000562</v>
      </c>
      <c r="B528" s="471" t="s">
        <v>383</v>
      </c>
      <c r="C528" s="472">
        <v>1509515.4</v>
      </c>
    </row>
    <row r="529" spans="1:3">
      <c r="A529" s="471">
        <v>19000572</v>
      </c>
      <c r="B529" s="471" t="s">
        <v>384</v>
      </c>
      <c r="C529" s="472">
        <v>252795.67</v>
      </c>
    </row>
    <row r="530" spans="1:3">
      <c r="A530" s="471">
        <v>19000573</v>
      </c>
      <c r="B530" s="471" t="s">
        <v>1223</v>
      </c>
      <c r="C530" s="472">
        <v>245054.97</v>
      </c>
    </row>
    <row r="531" spans="1:3">
      <c r="A531" s="471">
        <v>19000581</v>
      </c>
      <c r="B531" s="471" t="s">
        <v>86</v>
      </c>
      <c r="C531" s="472">
        <v>2741292.2</v>
      </c>
    </row>
    <row r="532" spans="1:3">
      <c r="A532" s="471">
        <v>19000592</v>
      </c>
      <c r="B532" s="471" t="s">
        <v>285</v>
      </c>
      <c r="C532" s="472">
        <v>3844532.25</v>
      </c>
    </row>
    <row r="533" spans="1:3">
      <c r="A533" s="471">
        <v>19000601</v>
      </c>
      <c r="B533" s="471" t="s">
        <v>1159</v>
      </c>
      <c r="C533" s="472">
        <v>181858852</v>
      </c>
    </row>
    <row r="534" spans="1:3">
      <c r="A534" s="471">
        <v>19000621</v>
      </c>
      <c r="B534" s="471" t="s">
        <v>1186</v>
      </c>
      <c r="C534" s="472">
        <v>65158454.200000003</v>
      </c>
    </row>
    <row r="535" spans="1:3">
      <c r="A535" s="471">
        <v>19000641</v>
      </c>
      <c r="B535" s="471" t="s">
        <v>1185</v>
      </c>
      <c r="C535" s="472">
        <v>24039.05</v>
      </c>
    </row>
    <row r="536" spans="1:3">
      <c r="A536" s="471">
        <v>19000671</v>
      </c>
      <c r="B536" s="471" t="s">
        <v>1197</v>
      </c>
      <c r="C536" s="472">
        <v>32765538.120000001</v>
      </c>
    </row>
    <row r="537" spans="1:3">
      <c r="A537" s="471">
        <v>19000691</v>
      </c>
      <c r="B537" s="471" t="s">
        <v>1440</v>
      </c>
      <c r="C537" s="472">
        <v>116375</v>
      </c>
    </row>
    <row r="538" spans="1:3">
      <c r="A538" s="471">
        <v>19000692</v>
      </c>
      <c r="B538" s="471" t="s">
        <v>621</v>
      </c>
      <c r="C538" s="472">
        <v>16625</v>
      </c>
    </row>
    <row r="539" spans="1:3">
      <c r="A539" s="471">
        <v>19000711</v>
      </c>
      <c r="B539" s="471" t="s">
        <v>1097</v>
      </c>
      <c r="C539" s="472">
        <v>454742.19</v>
      </c>
    </row>
    <row r="540" spans="1:3">
      <c r="A540" s="471">
        <v>19000721</v>
      </c>
      <c r="B540" s="471" t="s">
        <v>1201</v>
      </c>
      <c r="C540" s="472">
        <v>10869.86</v>
      </c>
    </row>
    <row r="541" spans="1:3">
      <c r="A541" s="471">
        <v>19000731</v>
      </c>
      <c r="B541" s="471" t="s">
        <v>1272</v>
      </c>
      <c r="C541" s="471">
        <v>7.0000000000000007E-2</v>
      </c>
    </row>
    <row r="542" spans="1:3">
      <c r="A542" s="471">
        <v>19000732</v>
      </c>
      <c r="B542" s="471" t="s">
        <v>1268</v>
      </c>
      <c r="C542" s="471">
        <v>0.06</v>
      </c>
    </row>
    <row r="543" spans="1:3">
      <c r="A543" s="471">
        <v>19000741</v>
      </c>
      <c r="B543" s="471" t="s">
        <v>1301</v>
      </c>
      <c r="C543" s="472">
        <v>99589.02</v>
      </c>
    </row>
    <row r="544" spans="1:3">
      <c r="A544" s="471">
        <v>19000751</v>
      </c>
      <c r="B544" s="471" t="s">
        <v>1324</v>
      </c>
      <c r="C544" s="472">
        <v>1586210.85</v>
      </c>
    </row>
    <row r="545" spans="1:3">
      <c r="A545" s="471">
        <v>19000752</v>
      </c>
      <c r="B545" s="471" t="s">
        <v>1325</v>
      </c>
      <c r="C545" s="472">
        <v>848476.65</v>
      </c>
    </row>
    <row r="546" spans="1:3">
      <c r="A546" s="471">
        <v>19000781</v>
      </c>
      <c r="B546" s="471" t="s">
        <v>1441</v>
      </c>
      <c r="C546" s="472">
        <v>2811571.11</v>
      </c>
    </row>
    <row r="547" spans="1:3">
      <c r="A547" s="471">
        <v>19000791</v>
      </c>
      <c r="B547" s="471" t="s">
        <v>1442</v>
      </c>
      <c r="C547" s="472">
        <v>188336.25</v>
      </c>
    </row>
    <row r="548" spans="1:3">
      <c r="A548" s="471">
        <v>19000801</v>
      </c>
      <c r="B548" s="471" t="s">
        <v>1443</v>
      </c>
      <c r="C548" s="472">
        <v>7361.73</v>
      </c>
    </row>
    <row r="549" spans="1:3">
      <c r="A549" s="471">
        <v>19000811</v>
      </c>
      <c r="B549" s="471" t="s">
        <v>1444</v>
      </c>
      <c r="C549" s="472">
        <v>1359.76</v>
      </c>
    </row>
    <row r="550" spans="1:3">
      <c r="A550" s="471">
        <v>19000831</v>
      </c>
      <c r="B550" s="471" t="s">
        <v>1513</v>
      </c>
      <c r="C550" s="472">
        <v>647308.72</v>
      </c>
    </row>
    <row r="551" spans="1:3">
      <c r="A551" s="471">
        <v>19000841</v>
      </c>
      <c r="B551" s="471" t="s">
        <v>1543</v>
      </c>
      <c r="C551" s="472">
        <v>-461828.27</v>
      </c>
    </row>
    <row r="552" spans="1:3">
      <c r="A552" s="471">
        <v>19000851</v>
      </c>
      <c r="B552" s="471" t="s">
        <v>1655</v>
      </c>
      <c r="C552" s="472">
        <v>736581.98</v>
      </c>
    </row>
    <row r="553" spans="1:3">
      <c r="A553" s="471">
        <v>19000861</v>
      </c>
      <c r="B553" s="471" t="s">
        <v>1700</v>
      </c>
      <c r="C553" s="472">
        <v>185208.18</v>
      </c>
    </row>
    <row r="554" spans="1:3">
      <c r="A554" s="471">
        <v>19000871</v>
      </c>
      <c r="B554" s="471" t="s">
        <v>2024</v>
      </c>
      <c r="C554" s="472">
        <v>2674841.4</v>
      </c>
    </row>
    <row r="555" spans="1:3">
      <c r="A555" s="471">
        <v>19002003</v>
      </c>
      <c r="B555" s="471" t="s">
        <v>1805</v>
      </c>
      <c r="C555" s="472">
        <v>72382155.349999994</v>
      </c>
    </row>
    <row r="556" spans="1:3">
      <c r="A556" s="471">
        <v>19003011</v>
      </c>
      <c r="B556" s="471" t="s">
        <v>1860</v>
      </c>
      <c r="C556" s="472">
        <v>1402579.85</v>
      </c>
    </row>
    <row r="557" spans="1:3">
      <c r="A557" s="471">
        <v>19003021</v>
      </c>
      <c r="B557" s="471" t="s">
        <v>1878</v>
      </c>
      <c r="C557" s="472">
        <v>406023.45</v>
      </c>
    </row>
    <row r="558" spans="1:3">
      <c r="A558" s="471">
        <v>19003032</v>
      </c>
      <c r="B558" s="471" t="s">
        <v>2026</v>
      </c>
      <c r="C558" s="472">
        <v>3173859.5</v>
      </c>
    </row>
    <row r="559" spans="1:3">
      <c r="A559" s="471">
        <v>19003041</v>
      </c>
      <c r="B559" s="471" t="s">
        <v>2127</v>
      </c>
      <c r="C559" s="472">
        <v>2879137.44</v>
      </c>
    </row>
    <row r="560" spans="1:3">
      <c r="A560" s="471">
        <v>19003042</v>
      </c>
      <c r="B560" s="471" t="s">
        <v>2062</v>
      </c>
      <c r="C560" s="472">
        <v>3031730.53</v>
      </c>
    </row>
    <row r="561" spans="1:3">
      <c r="A561" s="471">
        <v>19100012</v>
      </c>
      <c r="B561" s="471" t="s">
        <v>504</v>
      </c>
      <c r="C561" s="472">
        <v>7960029.9400000004</v>
      </c>
    </row>
    <row r="562" spans="1:3">
      <c r="A562" s="471">
        <v>19100022</v>
      </c>
      <c r="B562" s="471" t="s">
        <v>338</v>
      </c>
      <c r="C562" s="472">
        <v>-10482039.289999999</v>
      </c>
    </row>
    <row r="563" spans="1:3">
      <c r="A563" s="471">
        <v>19100132</v>
      </c>
      <c r="B563" s="471" t="s">
        <v>332</v>
      </c>
      <c r="C563" s="472">
        <v>54030.66</v>
      </c>
    </row>
    <row r="564" spans="1:3">
      <c r="A564" s="471">
        <v>19100142</v>
      </c>
      <c r="B564" s="471" t="s">
        <v>333</v>
      </c>
      <c r="C564" s="472">
        <v>-234481.9</v>
      </c>
    </row>
    <row r="565" spans="1:3">
      <c r="A565" s="471">
        <v>19100152</v>
      </c>
      <c r="B565" s="471" t="s">
        <v>578</v>
      </c>
      <c r="C565" s="472">
        <v>2798546.81</v>
      </c>
    </row>
    <row r="566" spans="1:3">
      <c r="A566" s="471">
        <v>19100162</v>
      </c>
      <c r="B566" s="471" t="s">
        <v>136</v>
      </c>
      <c r="C566" s="472">
        <v>-14367480.49</v>
      </c>
    </row>
    <row r="567" spans="1:3">
      <c r="A567" s="471">
        <v>20100023</v>
      </c>
      <c r="B567" s="471" t="s">
        <v>1058</v>
      </c>
      <c r="C567" s="472">
        <v>-859037.91</v>
      </c>
    </row>
    <row r="568" spans="1:3">
      <c r="A568" s="471">
        <v>20700003</v>
      </c>
      <c r="B568" s="471" t="s">
        <v>664</v>
      </c>
      <c r="C568" s="472">
        <v>-122847945.22</v>
      </c>
    </row>
    <row r="569" spans="1:3">
      <c r="A569" s="471">
        <v>20700013</v>
      </c>
      <c r="B569" s="471" t="s">
        <v>1010</v>
      </c>
      <c r="C569" s="472">
        <v>-338395484.31</v>
      </c>
    </row>
    <row r="570" spans="1:3">
      <c r="A570" s="471">
        <v>20700023</v>
      </c>
      <c r="B570" s="471" t="s">
        <v>689</v>
      </c>
      <c r="C570" s="472">
        <v>-16901820.34</v>
      </c>
    </row>
    <row r="571" spans="1:3">
      <c r="A571" s="471">
        <v>21100003</v>
      </c>
      <c r="B571" s="471" t="s">
        <v>601</v>
      </c>
      <c r="C571" s="472">
        <v>-2803605116.4699998</v>
      </c>
    </row>
    <row r="572" spans="1:3">
      <c r="A572" s="471">
        <v>21100383</v>
      </c>
      <c r="B572" s="471" t="s">
        <v>6</v>
      </c>
      <c r="C572" s="472">
        <v>-491575</v>
      </c>
    </row>
    <row r="573" spans="1:3">
      <c r="A573" s="471">
        <v>21400013</v>
      </c>
      <c r="B573" s="471" t="s">
        <v>532</v>
      </c>
      <c r="C573" s="472">
        <v>2148854.7200000002</v>
      </c>
    </row>
    <row r="574" spans="1:3">
      <c r="A574" s="471">
        <v>21400033</v>
      </c>
      <c r="B574" s="471" t="s">
        <v>533</v>
      </c>
      <c r="C574" s="472">
        <v>4985024.68</v>
      </c>
    </row>
    <row r="575" spans="1:3">
      <c r="A575" s="471">
        <v>21500023</v>
      </c>
      <c r="B575" s="471" t="s">
        <v>690</v>
      </c>
      <c r="C575" s="472">
        <v>-11821264</v>
      </c>
    </row>
    <row r="576" spans="1:3">
      <c r="A576" s="471">
        <v>21500033</v>
      </c>
      <c r="B576" s="471" t="s">
        <v>1011</v>
      </c>
      <c r="C576" s="472">
        <v>-5270932</v>
      </c>
    </row>
    <row r="577" spans="1:3">
      <c r="A577" s="471">
        <v>21600003</v>
      </c>
      <c r="B577" s="471" t="s">
        <v>192</v>
      </c>
      <c r="C577" s="472">
        <v>-360786106.38</v>
      </c>
    </row>
    <row r="578" spans="1:3">
      <c r="A578" s="471">
        <v>21600011</v>
      </c>
      <c r="B578" s="471" t="s">
        <v>1123</v>
      </c>
      <c r="C578" s="472">
        <v>23551027.530000001</v>
      </c>
    </row>
    <row r="579" spans="1:3">
      <c r="A579" s="471">
        <v>21600013</v>
      </c>
      <c r="B579" s="471" t="s">
        <v>328</v>
      </c>
      <c r="C579" s="472">
        <v>77562549.519999996</v>
      </c>
    </row>
    <row r="580" spans="1:3">
      <c r="A580" s="471">
        <v>21600023</v>
      </c>
      <c r="B580" s="471" t="s">
        <v>1012</v>
      </c>
      <c r="C580" s="472">
        <v>1755001.25</v>
      </c>
    </row>
    <row r="581" spans="1:3">
      <c r="A581" s="471">
        <v>21600033</v>
      </c>
      <c r="B581" s="471" t="s">
        <v>607</v>
      </c>
      <c r="C581" s="472">
        <v>1471103.62</v>
      </c>
    </row>
    <row r="582" spans="1:3">
      <c r="A582" s="471">
        <v>21600053</v>
      </c>
      <c r="B582" s="471" t="s">
        <v>549</v>
      </c>
      <c r="C582" s="472">
        <v>16359946.109999999</v>
      </c>
    </row>
    <row r="583" spans="1:3">
      <c r="A583" s="471">
        <v>21610013</v>
      </c>
      <c r="B583" s="471" t="s">
        <v>151</v>
      </c>
      <c r="C583" s="472">
        <v>14756651</v>
      </c>
    </row>
    <row r="584" spans="1:3">
      <c r="A584" s="471">
        <v>21900103</v>
      </c>
      <c r="B584" s="471" t="s">
        <v>1941</v>
      </c>
      <c r="C584" s="472">
        <v>-14272967.1</v>
      </c>
    </row>
    <row r="585" spans="1:3">
      <c r="A585" s="471">
        <v>21900113</v>
      </c>
      <c r="B585" s="471" t="s">
        <v>1942</v>
      </c>
      <c r="C585" s="472">
        <v>22363184.399999999</v>
      </c>
    </row>
    <row r="586" spans="1:3">
      <c r="A586" s="471">
        <v>21900133</v>
      </c>
      <c r="B586" s="471" t="s">
        <v>1943</v>
      </c>
      <c r="C586" s="472">
        <v>433722.7</v>
      </c>
    </row>
    <row r="587" spans="1:3">
      <c r="A587" s="471">
        <v>21900143</v>
      </c>
      <c r="B587" s="471" t="s">
        <v>1958</v>
      </c>
      <c r="C587" s="472">
        <v>206107216.34999999</v>
      </c>
    </row>
    <row r="588" spans="1:3">
      <c r="A588" s="471">
        <v>21900153</v>
      </c>
      <c r="B588" s="471" t="s">
        <v>1945</v>
      </c>
      <c r="C588" s="472">
        <v>-72137525.719999999</v>
      </c>
    </row>
    <row r="589" spans="1:3">
      <c r="A589" s="471">
        <v>21900163</v>
      </c>
      <c r="B589" s="471" t="s">
        <v>1959</v>
      </c>
      <c r="C589" s="472">
        <v>12087726.25</v>
      </c>
    </row>
    <row r="590" spans="1:3">
      <c r="A590" s="471">
        <v>21900173</v>
      </c>
      <c r="B590" s="471" t="s">
        <v>1947</v>
      </c>
      <c r="C590" s="472">
        <v>-4230704.1500000004</v>
      </c>
    </row>
    <row r="591" spans="1:3">
      <c r="A591" s="471">
        <v>21900183</v>
      </c>
      <c r="B591" s="471" t="s">
        <v>1948</v>
      </c>
      <c r="C591" s="472">
        <v>-2847083.35</v>
      </c>
    </row>
    <row r="592" spans="1:3">
      <c r="A592" s="471">
        <v>21900193</v>
      </c>
      <c r="B592" s="471" t="s">
        <v>1949</v>
      </c>
      <c r="C592" s="472">
        <v>996479.08</v>
      </c>
    </row>
    <row r="593" spans="1:3">
      <c r="A593" s="471">
        <v>21900223</v>
      </c>
      <c r="B593" s="471" t="s">
        <v>1933</v>
      </c>
      <c r="C593" s="472">
        <v>-151802.95000000001</v>
      </c>
    </row>
    <row r="594" spans="1:3">
      <c r="A594" s="471">
        <v>21900233</v>
      </c>
      <c r="B594" s="471" t="s">
        <v>1902</v>
      </c>
      <c r="C594" s="472">
        <v>4995538.49</v>
      </c>
    </row>
    <row r="595" spans="1:3">
      <c r="A595" s="471">
        <v>21900243</v>
      </c>
      <c r="B595" s="471" t="s">
        <v>1950</v>
      </c>
      <c r="C595" s="472">
        <v>-7827114.54</v>
      </c>
    </row>
    <row r="596" spans="1:3">
      <c r="A596" s="471">
        <v>22100393</v>
      </c>
      <c r="B596" s="471" t="s">
        <v>224</v>
      </c>
      <c r="C596" s="472">
        <v>-15000000</v>
      </c>
    </row>
    <row r="597" spans="1:3">
      <c r="A597" s="471">
        <v>22100413</v>
      </c>
      <c r="B597" s="471" t="s">
        <v>52</v>
      </c>
      <c r="C597" s="472">
        <v>-2000000</v>
      </c>
    </row>
    <row r="598" spans="1:3">
      <c r="A598" s="471">
        <v>22100713</v>
      </c>
      <c r="B598" s="471" t="s">
        <v>246</v>
      </c>
      <c r="C598" s="472">
        <v>-300000000</v>
      </c>
    </row>
    <row r="599" spans="1:3">
      <c r="A599" s="471">
        <v>22100723</v>
      </c>
      <c r="B599" s="471" t="s">
        <v>247</v>
      </c>
      <c r="C599" s="472">
        <v>-200000000</v>
      </c>
    </row>
    <row r="600" spans="1:3">
      <c r="A600" s="471">
        <v>22100743</v>
      </c>
      <c r="B600" s="471" t="s">
        <v>675</v>
      </c>
      <c r="C600" s="472">
        <v>-100000000</v>
      </c>
    </row>
    <row r="601" spans="1:3">
      <c r="A601" s="471">
        <v>22100823</v>
      </c>
      <c r="B601" s="471" t="s">
        <v>1033</v>
      </c>
      <c r="C601" s="472">
        <v>-250000000</v>
      </c>
    </row>
    <row r="602" spans="1:3">
      <c r="A602" s="471">
        <v>22100833</v>
      </c>
      <c r="B602" s="471" t="s">
        <v>1659</v>
      </c>
      <c r="C602" s="472">
        <v>-138460000</v>
      </c>
    </row>
    <row r="603" spans="1:3">
      <c r="A603" s="471">
        <v>22100843</v>
      </c>
      <c r="B603" s="471" t="s">
        <v>1660</v>
      </c>
      <c r="C603" s="472">
        <v>-23400000</v>
      </c>
    </row>
    <row r="604" spans="1:3">
      <c r="A604" s="471">
        <v>22100853</v>
      </c>
      <c r="B604" s="471" t="s">
        <v>2042</v>
      </c>
      <c r="C604" s="472">
        <v>-425000000</v>
      </c>
    </row>
    <row r="605" spans="1:3">
      <c r="A605" s="471">
        <v>22100923</v>
      </c>
      <c r="B605" s="471" t="s">
        <v>1319</v>
      </c>
      <c r="C605" s="472">
        <v>-250000000</v>
      </c>
    </row>
    <row r="606" spans="1:3">
      <c r="A606" s="471">
        <v>22100933</v>
      </c>
      <c r="B606" s="471" t="s">
        <v>1320</v>
      </c>
      <c r="C606" s="472">
        <v>-45000000</v>
      </c>
    </row>
    <row r="607" spans="1:3">
      <c r="A607" s="471">
        <v>22101023</v>
      </c>
      <c r="B607" s="471" t="s">
        <v>519</v>
      </c>
      <c r="C607" s="472">
        <v>-250000000</v>
      </c>
    </row>
    <row r="608" spans="1:3">
      <c r="A608" s="471">
        <v>22101033</v>
      </c>
      <c r="B608" s="471" t="s">
        <v>1014</v>
      </c>
      <c r="C608" s="472">
        <v>-300000000</v>
      </c>
    </row>
    <row r="609" spans="1:3">
      <c r="A609" s="471">
        <v>22101053</v>
      </c>
      <c r="B609" s="471" t="s">
        <v>1037</v>
      </c>
      <c r="C609" s="472">
        <v>-250000000</v>
      </c>
    </row>
    <row r="610" spans="1:3">
      <c r="A610" s="471">
        <v>22101113</v>
      </c>
      <c r="B610" s="471" t="s">
        <v>848</v>
      </c>
      <c r="C610" s="472">
        <v>-350000000</v>
      </c>
    </row>
    <row r="611" spans="1:3">
      <c r="A611" s="471">
        <v>22101123</v>
      </c>
      <c r="B611" s="471" t="s">
        <v>1158</v>
      </c>
      <c r="C611" s="472">
        <v>-325000000</v>
      </c>
    </row>
    <row r="612" spans="1:3">
      <c r="A612" s="471">
        <v>22101133</v>
      </c>
      <c r="B612" s="471" t="s">
        <v>1154</v>
      </c>
      <c r="C612" s="472">
        <v>-250000000</v>
      </c>
    </row>
    <row r="613" spans="1:3">
      <c r="A613" s="471">
        <v>22101143</v>
      </c>
      <c r="B613" s="471" t="s">
        <v>1222</v>
      </c>
      <c r="C613" s="472">
        <v>-300000000</v>
      </c>
    </row>
    <row r="614" spans="1:3">
      <c r="A614" s="471">
        <v>22600083</v>
      </c>
      <c r="B614" s="471" t="s">
        <v>1218</v>
      </c>
      <c r="C614" s="472">
        <v>12428.07</v>
      </c>
    </row>
    <row r="615" spans="1:3">
      <c r="A615" s="471">
        <v>22600093</v>
      </c>
      <c r="B615" s="471" t="s">
        <v>2043</v>
      </c>
      <c r="C615" s="472">
        <v>1847864.58</v>
      </c>
    </row>
    <row r="616" spans="1:3">
      <c r="A616" s="471">
        <v>22820011</v>
      </c>
      <c r="B616" s="471" t="s">
        <v>996</v>
      </c>
      <c r="C616" s="472">
        <v>-332500</v>
      </c>
    </row>
    <row r="617" spans="1:3">
      <c r="A617" s="471">
        <v>22820012</v>
      </c>
      <c r="B617" s="471" t="s">
        <v>997</v>
      </c>
      <c r="C617" s="472">
        <v>-47500</v>
      </c>
    </row>
    <row r="618" spans="1:3">
      <c r="A618" s="471">
        <v>22830003</v>
      </c>
      <c r="B618" s="471" t="s">
        <v>536</v>
      </c>
      <c r="C618" s="472">
        <v>-52262274.340000004</v>
      </c>
    </row>
    <row r="619" spans="1:3">
      <c r="A619" s="471">
        <v>22830013</v>
      </c>
      <c r="B619" s="471" t="s">
        <v>535</v>
      </c>
      <c r="C619" s="472">
        <v>-5042812.78</v>
      </c>
    </row>
    <row r="620" spans="1:3">
      <c r="A620" s="471">
        <v>22830023</v>
      </c>
      <c r="B620" s="471" t="s">
        <v>735</v>
      </c>
      <c r="C620" s="472">
        <v>-39879523.700000003</v>
      </c>
    </row>
    <row r="621" spans="1:3">
      <c r="A621" s="471">
        <v>22830033</v>
      </c>
      <c r="B621" s="471" t="s">
        <v>1336</v>
      </c>
      <c r="C621" s="472">
        <v>-807000</v>
      </c>
    </row>
    <row r="622" spans="1:3">
      <c r="A622" s="471">
        <v>22830043</v>
      </c>
      <c r="B622" s="471" t="s">
        <v>1679</v>
      </c>
      <c r="C622" s="472">
        <v>-164525.71</v>
      </c>
    </row>
    <row r="623" spans="1:3">
      <c r="A623" s="471">
        <v>22830053</v>
      </c>
      <c r="B623" s="471" t="s">
        <v>1809</v>
      </c>
      <c r="C623" s="472">
        <v>-1537250</v>
      </c>
    </row>
    <row r="624" spans="1:3">
      <c r="A624" s="471">
        <v>22830063</v>
      </c>
      <c r="B624" s="471" t="s">
        <v>1847</v>
      </c>
      <c r="C624" s="472">
        <v>-50538</v>
      </c>
    </row>
    <row r="625" spans="1:3">
      <c r="A625" s="471">
        <v>22830073</v>
      </c>
      <c r="B625" s="471" t="s">
        <v>1848</v>
      </c>
      <c r="C625" s="472">
        <v>-97929</v>
      </c>
    </row>
    <row r="626" spans="1:3">
      <c r="A626" s="471">
        <v>22840012</v>
      </c>
      <c r="B626" s="471" t="s">
        <v>1408</v>
      </c>
      <c r="C626" s="472">
        <v>-631223.56999999995</v>
      </c>
    </row>
    <row r="627" spans="1:3">
      <c r="A627" s="471">
        <v>22840021</v>
      </c>
      <c r="B627" s="471" t="s">
        <v>863</v>
      </c>
      <c r="C627" s="472">
        <v>-199475.25</v>
      </c>
    </row>
    <row r="628" spans="1:3">
      <c r="A628" s="471">
        <v>22840022</v>
      </c>
      <c r="B628" s="471" t="s">
        <v>1409</v>
      </c>
      <c r="C628" s="472">
        <v>-530428.43000000005</v>
      </c>
    </row>
    <row r="629" spans="1:3">
      <c r="A629" s="471">
        <v>22840031</v>
      </c>
      <c r="B629" s="471" t="s">
        <v>878</v>
      </c>
      <c r="C629" s="472">
        <v>-258000</v>
      </c>
    </row>
    <row r="630" spans="1:3">
      <c r="A630" s="471">
        <v>22840032</v>
      </c>
      <c r="B630" s="471" t="s">
        <v>1410</v>
      </c>
      <c r="C630" s="472">
        <v>-3302394.74</v>
      </c>
    </row>
    <row r="631" spans="1:3">
      <c r="A631" s="471">
        <v>22840042</v>
      </c>
      <c r="B631" s="471" t="s">
        <v>1411</v>
      </c>
      <c r="C631" s="472">
        <v>-236393.37</v>
      </c>
    </row>
    <row r="632" spans="1:3">
      <c r="A632" s="471">
        <v>22840051</v>
      </c>
      <c r="B632" s="471" t="s">
        <v>879</v>
      </c>
      <c r="C632" s="472">
        <v>-30000</v>
      </c>
    </row>
    <row r="633" spans="1:3">
      <c r="A633" s="471">
        <v>22840062</v>
      </c>
      <c r="B633" s="471" t="s">
        <v>1413</v>
      </c>
      <c r="C633" s="472">
        <v>-1293823.8700000001</v>
      </c>
    </row>
    <row r="634" spans="1:3">
      <c r="A634" s="471">
        <v>22840081</v>
      </c>
      <c r="B634" s="471" t="s">
        <v>864</v>
      </c>
      <c r="C634" s="472">
        <v>-550000</v>
      </c>
    </row>
    <row r="635" spans="1:3">
      <c r="A635" s="471">
        <v>22840082</v>
      </c>
      <c r="B635" s="471" t="s">
        <v>1414</v>
      </c>
      <c r="C635" s="472">
        <v>-2473994.61</v>
      </c>
    </row>
    <row r="636" spans="1:3">
      <c r="A636" s="471">
        <v>22840092</v>
      </c>
      <c r="B636" s="471" t="s">
        <v>1415</v>
      </c>
      <c r="C636" s="472">
        <v>-2050000</v>
      </c>
    </row>
    <row r="637" spans="1:3">
      <c r="A637" s="471">
        <v>22840102</v>
      </c>
      <c r="B637" s="471" t="s">
        <v>1416</v>
      </c>
      <c r="C637" s="472">
        <v>-499874.44</v>
      </c>
    </row>
    <row r="638" spans="1:3">
      <c r="A638" s="471">
        <v>22840111</v>
      </c>
      <c r="B638" s="471" t="s">
        <v>880</v>
      </c>
      <c r="C638" s="472">
        <v>-20000</v>
      </c>
    </row>
    <row r="639" spans="1:3">
      <c r="A639" s="471">
        <v>22840112</v>
      </c>
      <c r="B639" s="471" t="s">
        <v>1417</v>
      </c>
      <c r="C639" s="472">
        <v>-200000</v>
      </c>
    </row>
    <row r="640" spans="1:3">
      <c r="A640" s="471">
        <v>22840122</v>
      </c>
      <c r="B640" s="471" t="s">
        <v>1418</v>
      </c>
      <c r="C640" s="472">
        <v>-140000</v>
      </c>
    </row>
    <row r="641" spans="1:3">
      <c r="A641" s="471">
        <v>22840131</v>
      </c>
      <c r="B641" s="471" t="s">
        <v>865</v>
      </c>
      <c r="C641" s="472">
        <v>-497197.75</v>
      </c>
    </row>
    <row r="642" spans="1:3">
      <c r="A642" s="471">
        <v>22840132</v>
      </c>
      <c r="B642" s="471" t="s">
        <v>1419</v>
      </c>
      <c r="C642" s="472">
        <v>-100000</v>
      </c>
    </row>
    <row r="643" spans="1:3">
      <c r="A643" s="471">
        <v>22840161</v>
      </c>
      <c r="B643" s="471" t="s">
        <v>866</v>
      </c>
      <c r="C643" s="472">
        <v>-347291</v>
      </c>
    </row>
    <row r="644" spans="1:3">
      <c r="A644" s="471">
        <v>22840162</v>
      </c>
      <c r="B644" s="471" t="s">
        <v>1884</v>
      </c>
      <c r="C644" s="472">
        <v>-88616.68</v>
      </c>
    </row>
    <row r="645" spans="1:3">
      <c r="A645" s="471">
        <v>22840171</v>
      </c>
      <c r="B645" s="471" t="s">
        <v>867</v>
      </c>
      <c r="C645" s="472">
        <v>-50000</v>
      </c>
    </row>
    <row r="646" spans="1:3">
      <c r="A646" s="471">
        <v>22840181</v>
      </c>
      <c r="B646" s="471" t="s">
        <v>881</v>
      </c>
      <c r="C646" s="472">
        <v>-2867992.26</v>
      </c>
    </row>
    <row r="647" spans="1:3">
      <c r="A647" s="471">
        <v>22840191</v>
      </c>
      <c r="B647" s="471" t="s">
        <v>868</v>
      </c>
      <c r="C647" s="472">
        <v>-250000</v>
      </c>
    </row>
    <row r="648" spans="1:3">
      <c r="A648" s="471">
        <v>22840221</v>
      </c>
      <c r="B648" s="471" t="s">
        <v>889</v>
      </c>
      <c r="C648" s="472">
        <v>-545580.69999999995</v>
      </c>
    </row>
    <row r="649" spans="1:3">
      <c r="A649" s="471">
        <v>22840231</v>
      </c>
      <c r="B649" s="471" t="s">
        <v>205</v>
      </c>
      <c r="C649" s="472">
        <v>-75000</v>
      </c>
    </row>
    <row r="650" spans="1:3">
      <c r="A650" s="471">
        <v>22840251</v>
      </c>
      <c r="B650" s="471" t="s">
        <v>496</v>
      </c>
      <c r="C650" s="472">
        <v>-8841357</v>
      </c>
    </row>
    <row r="651" spans="1:3">
      <c r="A651" s="471">
        <v>22840281</v>
      </c>
      <c r="B651" s="471" t="s">
        <v>1259</v>
      </c>
      <c r="C651" s="472">
        <v>-50000</v>
      </c>
    </row>
    <row r="652" spans="1:3">
      <c r="A652" s="471">
        <v>22840301</v>
      </c>
      <c r="B652" s="471" t="s">
        <v>1371</v>
      </c>
      <c r="C652" s="472">
        <v>-103859</v>
      </c>
    </row>
    <row r="653" spans="1:3">
      <c r="A653" s="471">
        <v>22840311</v>
      </c>
      <c r="B653" s="471" t="s">
        <v>1372</v>
      </c>
      <c r="C653" s="472">
        <v>-96000</v>
      </c>
    </row>
    <row r="654" spans="1:3">
      <c r="A654" s="471">
        <v>22840321</v>
      </c>
      <c r="B654" s="471" t="s">
        <v>1528</v>
      </c>
      <c r="C654" s="472">
        <v>-124867306</v>
      </c>
    </row>
    <row r="655" spans="1:3">
      <c r="A655" s="471">
        <v>22840331</v>
      </c>
      <c r="B655" s="471" t="s">
        <v>1885</v>
      </c>
      <c r="C655" s="472">
        <v>-74648296</v>
      </c>
    </row>
    <row r="656" spans="1:3">
      <c r="A656" s="471">
        <v>22840332</v>
      </c>
      <c r="B656" s="471" t="s">
        <v>1412</v>
      </c>
      <c r="C656" s="472">
        <v>-22000000</v>
      </c>
    </row>
    <row r="657" spans="1:3">
      <c r="A657" s="471">
        <v>22840341</v>
      </c>
      <c r="B657" s="471" t="s">
        <v>1864</v>
      </c>
      <c r="C657" s="472">
        <v>-26364573</v>
      </c>
    </row>
    <row r="658" spans="1:3">
      <c r="A658" s="471">
        <v>22840351</v>
      </c>
      <c r="B658" s="471" t="s">
        <v>2259</v>
      </c>
      <c r="C658" s="472">
        <v>-465000</v>
      </c>
    </row>
    <row r="659" spans="1:3">
      <c r="A659" s="471">
        <v>22841001</v>
      </c>
      <c r="B659" s="471" t="s">
        <v>869</v>
      </c>
      <c r="C659" s="472">
        <v>-4610484.08</v>
      </c>
    </row>
    <row r="660" spans="1:3">
      <c r="A660" s="471">
        <v>23001021</v>
      </c>
      <c r="B660" s="471" t="s">
        <v>7</v>
      </c>
      <c r="C660" s="472">
        <v>-19133859.93</v>
      </c>
    </row>
    <row r="661" spans="1:3">
      <c r="A661" s="471">
        <v>23001031</v>
      </c>
      <c r="B661" s="471" t="s">
        <v>597</v>
      </c>
      <c r="C661" s="472">
        <v>-19517033.84</v>
      </c>
    </row>
    <row r="662" spans="1:3">
      <c r="A662" s="471">
        <v>23001041</v>
      </c>
      <c r="B662" s="471" t="s">
        <v>174</v>
      </c>
      <c r="C662" s="472">
        <v>-12261873.08</v>
      </c>
    </row>
    <row r="663" spans="1:3">
      <c r="A663" s="471">
        <v>23001043</v>
      </c>
      <c r="B663" s="471" t="s">
        <v>1537</v>
      </c>
      <c r="C663" s="472">
        <v>-923720.31</v>
      </c>
    </row>
    <row r="664" spans="1:3">
      <c r="A664" s="471">
        <v>23001061</v>
      </c>
      <c r="B664" s="471" t="s">
        <v>537</v>
      </c>
      <c r="C664" s="472">
        <v>-5395388.29</v>
      </c>
    </row>
    <row r="665" spans="1:3">
      <c r="A665" s="471">
        <v>23001071</v>
      </c>
      <c r="B665" s="471" t="s">
        <v>434</v>
      </c>
      <c r="C665" s="472">
        <v>-9124647.7799999993</v>
      </c>
    </row>
    <row r="666" spans="1:3">
      <c r="A666" s="471">
        <v>23001092</v>
      </c>
      <c r="B666" s="471" t="s">
        <v>266</v>
      </c>
      <c r="C666" s="472">
        <v>-9152924.6500000004</v>
      </c>
    </row>
    <row r="667" spans="1:3">
      <c r="A667" s="471">
        <v>23001131</v>
      </c>
      <c r="B667" s="471" t="s">
        <v>1358</v>
      </c>
      <c r="C667" s="472">
        <v>-17013168.73</v>
      </c>
    </row>
    <row r="668" spans="1:3">
      <c r="A668" s="471">
        <v>23001141</v>
      </c>
      <c r="B668" s="471" t="s">
        <v>1533</v>
      </c>
      <c r="C668" s="472">
        <v>-559722.01</v>
      </c>
    </row>
    <row r="669" spans="1:3">
      <c r="A669" s="471">
        <v>23001151</v>
      </c>
      <c r="B669" s="471" t="s">
        <v>1632</v>
      </c>
      <c r="C669" s="472">
        <v>-118121.54</v>
      </c>
    </row>
    <row r="670" spans="1:3">
      <c r="A670" s="471">
        <v>23001231</v>
      </c>
      <c r="B670" s="471" t="s">
        <v>1514</v>
      </c>
      <c r="C670" s="472">
        <v>-1174167.8</v>
      </c>
    </row>
    <row r="671" spans="1:3">
      <c r="A671" s="471">
        <v>23002011</v>
      </c>
      <c r="B671" s="471" t="s">
        <v>1000</v>
      </c>
      <c r="C671" s="472">
        <v>-918476.65</v>
      </c>
    </row>
    <row r="672" spans="1:3">
      <c r="A672" s="471">
        <v>23002041</v>
      </c>
      <c r="B672" s="471" t="s">
        <v>623</v>
      </c>
      <c r="C672" s="472">
        <v>-7185220.7699999996</v>
      </c>
    </row>
    <row r="673" spans="1:3">
      <c r="A673" s="471">
        <v>23002061</v>
      </c>
      <c r="B673" s="471" t="s">
        <v>24</v>
      </c>
      <c r="C673" s="472">
        <v>82298</v>
      </c>
    </row>
    <row r="674" spans="1:3">
      <c r="A674" s="471">
        <v>23002071</v>
      </c>
      <c r="B674" s="471" t="s">
        <v>16</v>
      </c>
      <c r="C674" s="472">
        <v>251781.44</v>
      </c>
    </row>
    <row r="675" spans="1:3">
      <c r="A675" s="471">
        <v>23002072</v>
      </c>
      <c r="B675" s="471" t="s">
        <v>1538</v>
      </c>
      <c r="C675" s="472">
        <v>18711.25</v>
      </c>
    </row>
    <row r="676" spans="1:3">
      <c r="A676" s="471">
        <v>23002091</v>
      </c>
      <c r="B676" s="471" t="s">
        <v>267</v>
      </c>
      <c r="C676" s="472">
        <v>-334079.44</v>
      </c>
    </row>
    <row r="677" spans="1:3">
      <c r="A677" s="471">
        <v>23002092</v>
      </c>
      <c r="B677" s="471" t="s">
        <v>268</v>
      </c>
      <c r="C677" s="472">
        <v>-18711.25</v>
      </c>
    </row>
    <row r="678" spans="1:3">
      <c r="A678" s="471">
        <v>23200011</v>
      </c>
      <c r="B678" s="471" t="s">
        <v>957</v>
      </c>
      <c r="C678" s="472">
        <v>-4020704.44</v>
      </c>
    </row>
    <row r="679" spans="1:3">
      <c r="A679" s="471">
        <v>23200031</v>
      </c>
      <c r="B679" s="471" t="s">
        <v>198</v>
      </c>
      <c r="C679" s="472">
        <v>-17777864</v>
      </c>
    </row>
    <row r="680" spans="1:3">
      <c r="A680" s="471">
        <v>23200033</v>
      </c>
      <c r="B680" s="471" t="s">
        <v>199</v>
      </c>
      <c r="C680" s="472">
        <v>-175062.5</v>
      </c>
    </row>
    <row r="681" spans="1:3">
      <c r="A681" s="471">
        <v>23200041</v>
      </c>
      <c r="B681" s="471" t="s">
        <v>406</v>
      </c>
      <c r="C681" s="472">
        <v>-9218953</v>
      </c>
    </row>
    <row r="682" spans="1:3">
      <c r="A682" s="471">
        <v>23200051</v>
      </c>
      <c r="B682" s="471" t="s">
        <v>407</v>
      </c>
      <c r="C682" s="472">
        <v>-11289426.32</v>
      </c>
    </row>
    <row r="683" spans="1:3">
      <c r="A683" s="471">
        <v>23200061</v>
      </c>
      <c r="B683" s="471" t="s">
        <v>169</v>
      </c>
      <c r="C683" s="472">
        <v>-9014408.1400000006</v>
      </c>
    </row>
    <row r="684" spans="1:3">
      <c r="A684" s="471">
        <v>23200071</v>
      </c>
      <c r="B684" s="471" t="s">
        <v>1019</v>
      </c>
      <c r="C684" s="472">
        <v>-2841595.92</v>
      </c>
    </row>
    <row r="685" spans="1:3">
      <c r="A685" s="471">
        <v>23200081</v>
      </c>
      <c r="B685" s="471" t="s">
        <v>1020</v>
      </c>
      <c r="C685" s="472">
        <v>-3901450.25</v>
      </c>
    </row>
    <row r="686" spans="1:3">
      <c r="A686" s="471">
        <v>23200101</v>
      </c>
      <c r="B686" s="471" t="s">
        <v>403</v>
      </c>
      <c r="C686" s="472">
        <v>-508512.28</v>
      </c>
    </row>
    <row r="687" spans="1:3">
      <c r="A687" s="471">
        <v>23200103</v>
      </c>
      <c r="B687" s="471" t="s">
        <v>50</v>
      </c>
      <c r="C687" s="472">
        <v>-54748.59</v>
      </c>
    </row>
    <row r="688" spans="1:3">
      <c r="A688" s="471">
        <v>23200111</v>
      </c>
      <c r="B688" s="471" t="s">
        <v>1021</v>
      </c>
      <c r="C688" s="472">
        <v>-233984.9</v>
      </c>
    </row>
    <row r="689" spans="1:3">
      <c r="A689" s="471">
        <v>23200121</v>
      </c>
      <c r="B689" s="471" t="s">
        <v>890</v>
      </c>
      <c r="C689" s="472">
        <v>-216795.38</v>
      </c>
    </row>
    <row r="690" spans="1:3">
      <c r="A690" s="471">
        <v>23200221</v>
      </c>
      <c r="B690" s="471" t="s">
        <v>2067</v>
      </c>
      <c r="C690" s="471">
        <v>-51.51</v>
      </c>
    </row>
    <row r="691" spans="1:3">
      <c r="A691" s="471">
        <v>23200222</v>
      </c>
      <c r="B691" s="471" t="s">
        <v>120</v>
      </c>
      <c r="C691" s="472">
        <v>-10407289.689999999</v>
      </c>
    </row>
    <row r="692" spans="1:3">
      <c r="A692" s="471">
        <v>23200242</v>
      </c>
      <c r="B692" s="471" t="s">
        <v>922</v>
      </c>
      <c r="C692" s="472">
        <v>-12078907.09</v>
      </c>
    </row>
    <row r="693" spans="1:3">
      <c r="A693" s="471">
        <v>23200333</v>
      </c>
      <c r="B693" s="471" t="s">
        <v>528</v>
      </c>
      <c r="C693" s="472">
        <v>-15000332.02</v>
      </c>
    </row>
    <row r="694" spans="1:3">
      <c r="A694" s="471">
        <v>23200483</v>
      </c>
      <c r="B694" s="471" t="s">
        <v>324</v>
      </c>
      <c r="C694" s="472">
        <v>-8924583.9499999993</v>
      </c>
    </row>
    <row r="695" spans="1:3">
      <c r="A695" s="471">
        <v>23200493</v>
      </c>
      <c r="B695" s="471" t="s">
        <v>1892</v>
      </c>
      <c r="C695" s="472">
        <v>-194411.28</v>
      </c>
    </row>
    <row r="696" spans="1:3">
      <c r="A696" s="471">
        <v>23200543</v>
      </c>
      <c r="B696" s="471" t="s">
        <v>364</v>
      </c>
      <c r="C696" s="472">
        <v>-54011608.539999999</v>
      </c>
    </row>
    <row r="697" spans="1:3">
      <c r="A697" s="471">
        <v>23200643</v>
      </c>
      <c r="B697" s="471" t="s">
        <v>315</v>
      </c>
      <c r="C697" s="472">
        <v>-7600427.9299999997</v>
      </c>
    </row>
    <row r="698" spans="1:3">
      <c r="A698" s="471">
        <v>23200653</v>
      </c>
      <c r="B698" s="471" t="s">
        <v>917</v>
      </c>
      <c r="C698" s="472">
        <v>-1989454.79</v>
      </c>
    </row>
    <row r="699" spans="1:3">
      <c r="A699" s="471">
        <v>23200693</v>
      </c>
      <c r="B699" s="471" t="s">
        <v>699</v>
      </c>
      <c r="C699" s="471">
        <v>-798.06</v>
      </c>
    </row>
    <row r="700" spans="1:3">
      <c r="A700" s="471">
        <v>23200733</v>
      </c>
      <c r="B700" s="471" t="s">
        <v>107</v>
      </c>
      <c r="C700" s="472">
        <v>-2589.21</v>
      </c>
    </row>
    <row r="701" spans="1:3">
      <c r="A701" s="471">
        <v>23200743</v>
      </c>
      <c r="B701" s="471" t="s">
        <v>1040</v>
      </c>
      <c r="C701" s="472">
        <v>13784.61</v>
      </c>
    </row>
    <row r="702" spans="1:3">
      <c r="A702" s="471">
        <v>23200753</v>
      </c>
      <c r="B702" s="471" t="s">
        <v>903</v>
      </c>
      <c r="C702" s="472">
        <v>-1950.36</v>
      </c>
    </row>
    <row r="703" spans="1:3">
      <c r="A703" s="471">
        <v>23200763</v>
      </c>
      <c r="B703" s="471" t="s">
        <v>1039</v>
      </c>
      <c r="C703" s="472">
        <v>7892.25</v>
      </c>
    </row>
    <row r="704" spans="1:3">
      <c r="A704" s="471">
        <v>23200773</v>
      </c>
      <c r="B704" s="471" t="s">
        <v>575</v>
      </c>
      <c r="C704" s="472">
        <v>-17260.7</v>
      </c>
    </row>
    <row r="705" spans="1:6">
      <c r="A705" s="471">
        <v>23200823</v>
      </c>
      <c r="B705" s="471" t="s">
        <v>1999</v>
      </c>
      <c r="C705" s="472">
        <v>-183431.51</v>
      </c>
    </row>
    <row r="706" spans="1:6">
      <c r="A706" s="475">
        <v>23200833</v>
      </c>
      <c r="B706" s="475" t="s">
        <v>2238</v>
      </c>
      <c r="C706" s="475">
        <v>164</v>
      </c>
      <c r="D706" s="475"/>
      <c r="E706" s="475"/>
      <c r="F706" s="475"/>
    </row>
    <row r="707" spans="1:6">
      <c r="A707" s="471">
        <v>23200873</v>
      </c>
      <c r="B707" s="471" t="s">
        <v>2068</v>
      </c>
      <c r="C707" s="472">
        <v>-1906434.16</v>
      </c>
    </row>
    <row r="708" spans="1:6">
      <c r="A708" s="471">
        <v>23201003</v>
      </c>
      <c r="B708" s="471" t="s">
        <v>392</v>
      </c>
      <c r="C708" s="472">
        <v>-11727855.52</v>
      </c>
    </row>
    <row r="709" spans="1:6">
      <c r="A709" s="471">
        <v>23201013</v>
      </c>
      <c r="B709" s="471" t="s">
        <v>752</v>
      </c>
      <c r="C709" s="472">
        <v>-5166526.45</v>
      </c>
    </row>
    <row r="710" spans="1:6">
      <c r="A710" s="471">
        <v>23201033</v>
      </c>
      <c r="B710" s="471" t="s">
        <v>598</v>
      </c>
      <c r="C710" s="472">
        <v>-97329.83</v>
      </c>
    </row>
    <row r="711" spans="1:6">
      <c r="A711" s="471">
        <v>23201043</v>
      </c>
      <c r="B711" s="471" t="s">
        <v>240</v>
      </c>
      <c r="C711" s="472">
        <v>-46244.03</v>
      </c>
    </row>
    <row r="712" spans="1:6">
      <c r="A712" s="471">
        <v>23201053</v>
      </c>
      <c r="B712" s="471" t="s">
        <v>1534</v>
      </c>
      <c r="C712" s="472">
        <v>-102557.27</v>
      </c>
    </row>
    <row r="713" spans="1:6">
      <c r="A713" s="471">
        <v>23201073</v>
      </c>
      <c r="B713" s="471" t="s">
        <v>661</v>
      </c>
      <c r="C713" s="471">
        <v>-811.88</v>
      </c>
    </row>
    <row r="714" spans="1:6">
      <c r="A714" s="471">
        <v>23201113</v>
      </c>
      <c r="B714" s="471" t="s">
        <v>282</v>
      </c>
      <c r="C714" s="472">
        <v>13093.27</v>
      </c>
    </row>
    <row r="715" spans="1:6">
      <c r="A715" s="471">
        <v>23201153</v>
      </c>
      <c r="B715" s="471" t="s">
        <v>1601</v>
      </c>
      <c r="C715" s="472">
        <v>-8639.4</v>
      </c>
    </row>
    <row r="716" spans="1:6">
      <c r="A716" s="471">
        <v>23201163</v>
      </c>
      <c r="B716" s="471" t="s">
        <v>1602</v>
      </c>
      <c r="C716" s="472">
        <v>-5856.48</v>
      </c>
    </row>
    <row r="717" spans="1:6">
      <c r="A717" s="471">
        <v>23201173</v>
      </c>
      <c r="B717" s="471" t="s">
        <v>238</v>
      </c>
      <c r="C717" s="472">
        <v>-4203.21</v>
      </c>
    </row>
    <row r="718" spans="1:6">
      <c r="A718" s="471">
        <v>23201193</v>
      </c>
      <c r="B718" s="471" t="s">
        <v>1603</v>
      </c>
      <c r="C718" s="472">
        <v>-22323.83</v>
      </c>
    </row>
    <row r="719" spans="1:6">
      <c r="A719" s="471">
        <v>23201203</v>
      </c>
      <c r="B719" s="471" t="s">
        <v>1604</v>
      </c>
      <c r="C719" s="472">
        <v>1554.13</v>
      </c>
    </row>
    <row r="720" spans="1:6">
      <c r="A720" s="471">
        <v>23201251</v>
      </c>
      <c r="B720" s="471" t="s">
        <v>1539</v>
      </c>
      <c r="C720" s="472">
        <v>-1110041</v>
      </c>
    </row>
    <row r="721" spans="1:3">
      <c r="A721" s="471">
        <v>23202233</v>
      </c>
      <c r="B721" s="471" t="s">
        <v>2063</v>
      </c>
      <c r="C721" s="472">
        <v>1253798.79</v>
      </c>
    </row>
    <row r="722" spans="1:3">
      <c r="A722" s="471">
        <v>23202353</v>
      </c>
      <c r="B722" s="471" t="s">
        <v>2064</v>
      </c>
      <c r="C722" s="472">
        <v>-15492440.289999999</v>
      </c>
    </row>
    <row r="723" spans="1:3">
      <c r="A723" s="471">
        <v>23500003</v>
      </c>
      <c r="B723" s="471" t="s">
        <v>1620</v>
      </c>
      <c r="C723" s="472">
        <v>-30244032.469999999</v>
      </c>
    </row>
    <row r="724" spans="1:3">
      <c r="A724" s="471">
        <v>23500011</v>
      </c>
      <c r="B724" s="471" t="s">
        <v>498</v>
      </c>
      <c r="C724" s="472">
        <v>-6771993.8099999996</v>
      </c>
    </row>
    <row r="725" spans="1:3">
      <c r="A725" s="471">
        <v>23600021</v>
      </c>
      <c r="B725" s="471" t="s">
        <v>1395</v>
      </c>
      <c r="C725" s="472">
        <v>-4138133.43</v>
      </c>
    </row>
    <row r="726" spans="1:3">
      <c r="A726" s="471">
        <v>23600022</v>
      </c>
      <c r="B726" s="471" t="s">
        <v>1396</v>
      </c>
      <c r="C726" s="472">
        <v>-1104456.6200000001</v>
      </c>
    </row>
    <row r="727" spans="1:3">
      <c r="A727" s="471">
        <v>23600063</v>
      </c>
      <c r="B727" s="471" t="s">
        <v>475</v>
      </c>
      <c r="C727" s="471">
        <v>-108.27</v>
      </c>
    </row>
    <row r="728" spans="1:3">
      <c r="A728" s="471">
        <v>23600201</v>
      </c>
      <c r="B728" s="471" t="s">
        <v>231</v>
      </c>
      <c r="C728" s="472">
        <v>-47689762.329999998</v>
      </c>
    </row>
    <row r="729" spans="1:3">
      <c r="A729" s="471">
        <v>23600211</v>
      </c>
      <c r="B729" s="471" t="s">
        <v>232</v>
      </c>
      <c r="C729" s="472">
        <v>-5520242.6600000001</v>
      </c>
    </row>
    <row r="730" spans="1:3">
      <c r="A730" s="471">
        <v>23600213</v>
      </c>
      <c r="B730" s="471" t="s">
        <v>991</v>
      </c>
      <c r="C730" s="472">
        <v>-188464.83</v>
      </c>
    </row>
    <row r="731" spans="1:3">
      <c r="A731" s="471">
        <v>23600221</v>
      </c>
      <c r="B731" s="471" t="s">
        <v>348</v>
      </c>
      <c r="C731" s="472">
        <v>48646.29</v>
      </c>
    </row>
    <row r="732" spans="1:3">
      <c r="A732" s="471">
        <v>23600232</v>
      </c>
      <c r="B732" s="471" t="s">
        <v>233</v>
      </c>
      <c r="C732" s="472">
        <v>-20323012.359999999</v>
      </c>
    </row>
    <row r="733" spans="1:3">
      <c r="A733" s="471">
        <v>23600351</v>
      </c>
      <c r="B733" s="471" t="s">
        <v>898</v>
      </c>
      <c r="C733" s="472">
        <v>-7561546.7800000003</v>
      </c>
    </row>
    <row r="734" spans="1:3">
      <c r="A734" s="471">
        <v>23600391</v>
      </c>
      <c r="B734" s="471" t="s">
        <v>369</v>
      </c>
      <c r="C734" s="472">
        <v>-241293.68</v>
      </c>
    </row>
    <row r="735" spans="1:3">
      <c r="A735" s="471">
        <v>23600421</v>
      </c>
      <c r="B735" s="471" t="s">
        <v>1576</v>
      </c>
      <c r="C735" s="471">
        <v>-4.6100000000000003</v>
      </c>
    </row>
    <row r="736" spans="1:3">
      <c r="A736" s="471">
        <v>23600431</v>
      </c>
      <c r="B736" s="471" t="s">
        <v>1920</v>
      </c>
      <c r="C736" s="472">
        <v>1600</v>
      </c>
    </row>
    <row r="737" spans="1:3">
      <c r="A737" s="471">
        <v>23600471</v>
      </c>
      <c r="B737" s="471" t="s">
        <v>986</v>
      </c>
      <c r="C737" s="472">
        <v>-5833545.8700000001</v>
      </c>
    </row>
    <row r="738" spans="1:3">
      <c r="A738" s="471">
        <v>23600552</v>
      </c>
      <c r="B738" s="471" t="s">
        <v>986</v>
      </c>
      <c r="C738" s="472">
        <v>-1881022.26</v>
      </c>
    </row>
    <row r="739" spans="1:3">
      <c r="A739" s="471">
        <v>23600602</v>
      </c>
      <c r="B739" s="471" t="s">
        <v>987</v>
      </c>
      <c r="C739" s="472">
        <v>-2849993.34</v>
      </c>
    </row>
    <row r="740" spans="1:3">
      <c r="A740" s="471">
        <v>23601003</v>
      </c>
      <c r="B740" s="471" t="s">
        <v>935</v>
      </c>
      <c r="C740" s="472">
        <v>-121170.89</v>
      </c>
    </row>
    <row r="741" spans="1:3">
      <c r="A741" s="471">
        <v>23601013</v>
      </c>
      <c r="B741" s="471" t="s">
        <v>1397</v>
      </c>
      <c r="C741" s="472">
        <v>-84303.5</v>
      </c>
    </row>
    <row r="742" spans="1:3">
      <c r="A742" s="471">
        <v>23601023</v>
      </c>
      <c r="B742" s="471" t="s">
        <v>334</v>
      </c>
      <c r="C742" s="472">
        <v>-8851.36</v>
      </c>
    </row>
    <row r="743" spans="1:3">
      <c r="A743" s="471">
        <v>23601043</v>
      </c>
      <c r="B743" s="471" t="s">
        <v>992</v>
      </c>
      <c r="C743" s="472">
        <v>-2630.73</v>
      </c>
    </row>
    <row r="744" spans="1:3">
      <c r="A744" s="471">
        <v>23700363</v>
      </c>
      <c r="B744" s="471" t="s">
        <v>925</v>
      </c>
      <c r="C744" s="472">
        <v>-491562.5</v>
      </c>
    </row>
    <row r="745" spans="1:3">
      <c r="A745" s="471">
        <v>23700383</v>
      </c>
      <c r="B745" s="471" t="s">
        <v>88</v>
      </c>
      <c r="C745" s="472">
        <v>-66000</v>
      </c>
    </row>
    <row r="746" spans="1:3">
      <c r="A746" s="471">
        <v>23700713</v>
      </c>
      <c r="B746" s="471" t="s">
        <v>596</v>
      </c>
      <c r="C746" s="472">
        <v>-116930.31</v>
      </c>
    </row>
    <row r="747" spans="1:3">
      <c r="A747" s="471">
        <v>23700813</v>
      </c>
      <c r="B747" s="471" t="s">
        <v>180</v>
      </c>
      <c r="C747" s="472">
        <v>-874999.77</v>
      </c>
    </row>
    <row r="748" spans="1:3">
      <c r="A748" s="471">
        <v>23700823</v>
      </c>
      <c r="B748" s="471" t="s">
        <v>48</v>
      </c>
      <c r="C748" s="472">
        <v>-2808333.1</v>
      </c>
    </row>
    <row r="749" spans="1:3">
      <c r="A749" s="471">
        <v>23700841</v>
      </c>
      <c r="B749" s="471" t="s">
        <v>648</v>
      </c>
      <c r="C749" s="472">
        <v>-460251.34</v>
      </c>
    </row>
    <row r="750" spans="1:3">
      <c r="A750" s="471">
        <v>23700873</v>
      </c>
      <c r="B750" s="471" t="s">
        <v>1029</v>
      </c>
      <c r="C750" s="472">
        <v>-4387500</v>
      </c>
    </row>
    <row r="751" spans="1:3">
      <c r="A751" s="471">
        <v>23700963</v>
      </c>
      <c r="B751" s="471" t="s">
        <v>1050</v>
      </c>
      <c r="C751" s="472">
        <v>-6891826.7300000004</v>
      </c>
    </row>
    <row r="752" spans="1:3">
      <c r="A752" s="471">
        <v>23701023</v>
      </c>
      <c r="B752" s="471" t="s">
        <v>522</v>
      </c>
      <c r="C752" s="472">
        <v>-7750637.7599999998</v>
      </c>
    </row>
    <row r="753" spans="1:6">
      <c r="A753" s="471">
        <v>23701033</v>
      </c>
      <c r="B753" s="471" t="s">
        <v>1015</v>
      </c>
      <c r="C753" s="472">
        <v>-3973533.33</v>
      </c>
    </row>
    <row r="754" spans="1:6">
      <c r="A754" s="471">
        <v>23701053</v>
      </c>
      <c r="B754" s="471" t="s">
        <v>1037</v>
      </c>
      <c r="C754" s="472">
        <v>-8717500.1799999997</v>
      </c>
    </row>
    <row r="755" spans="1:6">
      <c r="A755" s="471">
        <v>23701063</v>
      </c>
      <c r="B755" s="471" t="s">
        <v>1059</v>
      </c>
      <c r="C755" s="472">
        <v>-199310.39</v>
      </c>
    </row>
    <row r="756" spans="1:6">
      <c r="A756" s="471">
        <v>23701113</v>
      </c>
      <c r="B756" s="471" t="s">
        <v>209</v>
      </c>
      <c r="C756" s="472">
        <v>-3358250</v>
      </c>
    </row>
    <row r="757" spans="1:6">
      <c r="A757" s="471">
        <v>23701123</v>
      </c>
      <c r="B757" s="471" t="s">
        <v>1158</v>
      </c>
      <c r="C757" s="472">
        <v>-4028330.01</v>
      </c>
    </row>
    <row r="758" spans="1:6">
      <c r="A758" s="471">
        <v>23701133</v>
      </c>
      <c r="B758" s="471" t="s">
        <v>1154</v>
      </c>
      <c r="C758" s="472">
        <v>-5443777.5300000003</v>
      </c>
    </row>
    <row r="759" spans="1:6">
      <c r="A759" s="471">
        <v>23701143</v>
      </c>
      <c r="B759" s="471" t="s">
        <v>1222</v>
      </c>
      <c r="C759" s="472">
        <v>-2208216.66</v>
      </c>
    </row>
    <row r="760" spans="1:6">
      <c r="A760" s="471">
        <v>23701153</v>
      </c>
      <c r="B760" s="471" t="s">
        <v>1319</v>
      </c>
      <c r="C760" s="472">
        <v>-492666.67</v>
      </c>
    </row>
    <row r="761" spans="1:6">
      <c r="A761" s="471">
        <v>23701163</v>
      </c>
      <c r="B761" s="471" t="s">
        <v>1320</v>
      </c>
      <c r="C761" s="472">
        <v>-94000</v>
      </c>
    </row>
    <row r="762" spans="1:6">
      <c r="A762" s="471">
        <v>23701173</v>
      </c>
      <c r="B762" s="471" t="s">
        <v>1628</v>
      </c>
      <c r="C762" s="472">
        <v>-43013.91</v>
      </c>
    </row>
    <row r="763" spans="1:6">
      <c r="A763" s="471">
        <v>23701183</v>
      </c>
      <c r="B763" s="471" t="s">
        <v>1659</v>
      </c>
      <c r="C763" s="472">
        <v>-1364984.83</v>
      </c>
    </row>
    <row r="764" spans="1:6">
      <c r="A764" s="471">
        <v>23701193</v>
      </c>
      <c r="B764" s="471" t="s">
        <v>1660</v>
      </c>
      <c r="C764" s="472">
        <v>-236600</v>
      </c>
    </row>
    <row r="765" spans="1:6">
      <c r="A765" s="475">
        <v>23701203</v>
      </c>
      <c r="B765" s="475" t="s">
        <v>2044</v>
      </c>
      <c r="C765" s="476">
        <v>-558402.81000000006</v>
      </c>
      <c r="D765" s="475"/>
      <c r="F765" s="475"/>
    </row>
    <row r="766" spans="1:6">
      <c r="A766" s="471">
        <v>24100063</v>
      </c>
      <c r="B766" s="471" t="s">
        <v>1030</v>
      </c>
      <c r="C766" s="471">
        <v>-963.47</v>
      </c>
    </row>
    <row r="767" spans="1:6">
      <c r="A767" s="471">
        <v>24100173</v>
      </c>
      <c r="B767" s="471" t="s">
        <v>1030</v>
      </c>
      <c r="C767" s="472">
        <v>-7665.08</v>
      </c>
    </row>
    <row r="768" spans="1:6">
      <c r="A768" s="471">
        <v>24100212</v>
      </c>
      <c r="B768" s="471" t="s">
        <v>611</v>
      </c>
      <c r="C768" s="472">
        <v>-447069.62</v>
      </c>
    </row>
    <row r="769" spans="1:6">
      <c r="A769" s="471">
        <v>24200011</v>
      </c>
      <c r="B769" s="471" t="s">
        <v>1357</v>
      </c>
      <c r="C769" s="472">
        <v>-63924.81</v>
      </c>
    </row>
    <row r="770" spans="1:6">
      <c r="A770" s="471">
        <v>24200041</v>
      </c>
      <c r="B770" s="471" t="s">
        <v>624</v>
      </c>
      <c r="C770" s="472">
        <v>-59670</v>
      </c>
    </row>
    <row r="771" spans="1:6">
      <c r="A771" s="471">
        <v>24200061</v>
      </c>
      <c r="B771" s="471" t="s">
        <v>1606</v>
      </c>
      <c r="C771" s="472">
        <v>-1465601.26</v>
      </c>
    </row>
    <row r="772" spans="1:6">
      <c r="A772" s="471">
        <v>24200103</v>
      </c>
      <c r="B772" s="471" t="s">
        <v>1509</v>
      </c>
      <c r="C772" s="472">
        <v>-25000</v>
      </c>
    </row>
    <row r="773" spans="1:6">
      <c r="A773" s="471">
        <v>24200451</v>
      </c>
      <c r="B773" s="471" t="s">
        <v>1205</v>
      </c>
      <c r="C773" s="472">
        <v>-1811238.71</v>
      </c>
    </row>
    <row r="774" spans="1:6">
      <c r="A774" s="471">
        <v>24200461</v>
      </c>
      <c r="B774" s="471" t="s">
        <v>1528</v>
      </c>
      <c r="C774" s="472">
        <v>-12912163.550000001</v>
      </c>
    </row>
    <row r="775" spans="1:6">
      <c r="A775" s="471">
        <v>24200511</v>
      </c>
      <c r="B775" s="471" t="s">
        <v>551</v>
      </c>
      <c r="C775" s="472">
        <v>-1910752.2</v>
      </c>
    </row>
    <row r="776" spans="1:6">
      <c r="A776" s="471">
        <v>24200521</v>
      </c>
      <c r="B776" s="471" t="s">
        <v>1731</v>
      </c>
      <c r="C776" s="472">
        <v>-659488.96</v>
      </c>
    </row>
    <row r="777" spans="1:6">
      <c r="A777" s="471">
        <v>24200541</v>
      </c>
      <c r="B777" s="471" t="s">
        <v>660</v>
      </c>
      <c r="C777" s="472">
        <v>-197564.2</v>
      </c>
    </row>
    <row r="778" spans="1:6">
      <c r="A778" s="471">
        <v>24200551</v>
      </c>
      <c r="B778" s="471" t="s">
        <v>15</v>
      </c>
      <c r="C778" s="472">
        <v>-197564.2</v>
      </c>
    </row>
    <row r="779" spans="1:6">
      <c r="A779" s="471">
        <v>24200561</v>
      </c>
      <c r="B779" s="471" t="s">
        <v>424</v>
      </c>
      <c r="C779" s="472">
        <v>-52255.4</v>
      </c>
    </row>
    <row r="780" spans="1:6">
      <c r="A780" s="471">
        <v>24200571</v>
      </c>
      <c r="B780" s="471" t="s">
        <v>190</v>
      </c>
      <c r="C780" s="472">
        <v>-52255.4</v>
      </c>
    </row>
    <row r="781" spans="1:6">
      <c r="A781" s="471">
        <v>24200611</v>
      </c>
      <c r="B781" s="471" t="s">
        <v>1188</v>
      </c>
      <c r="C781" s="472">
        <v>-445974</v>
      </c>
    </row>
    <row r="782" spans="1:6">
      <c r="A782" s="471">
        <v>24200622</v>
      </c>
      <c r="B782" s="471" t="s">
        <v>391</v>
      </c>
      <c r="C782" s="472">
        <v>-878350.22</v>
      </c>
    </row>
    <row r="783" spans="1:6">
      <c r="A783" s="471">
        <v>24200633</v>
      </c>
      <c r="B783" s="471" t="s">
        <v>1841</v>
      </c>
      <c r="C783" s="472">
        <v>-1301601.26</v>
      </c>
    </row>
    <row r="784" spans="1:6">
      <c r="A784" s="471">
        <v>24200651</v>
      </c>
      <c r="B784" s="471" t="s">
        <v>721</v>
      </c>
      <c r="C784" s="472">
        <v>-18750</v>
      </c>
    </row>
    <row r="785" spans="1:3">
      <c r="A785" s="471">
        <v>24200653</v>
      </c>
      <c r="B785" s="471" t="s">
        <v>928</v>
      </c>
      <c r="C785" s="472">
        <v>-535475.04</v>
      </c>
    </row>
    <row r="786" spans="1:3">
      <c r="A786" s="471">
        <v>24200661</v>
      </c>
      <c r="B786" s="471" t="s">
        <v>722</v>
      </c>
      <c r="C786" s="472">
        <v>-73426.679999999993</v>
      </c>
    </row>
    <row r="787" spans="1:3">
      <c r="A787" s="471">
        <v>24200671</v>
      </c>
      <c r="B787" s="471" t="s">
        <v>723</v>
      </c>
      <c r="C787" s="472">
        <v>-21746.22</v>
      </c>
    </row>
    <row r="788" spans="1:3">
      <c r="A788" s="471">
        <v>24200681</v>
      </c>
      <c r="B788" s="471" t="s">
        <v>724</v>
      </c>
      <c r="C788" s="472">
        <v>-21746.22</v>
      </c>
    </row>
    <row r="789" spans="1:3">
      <c r="A789" s="471">
        <v>24200811</v>
      </c>
      <c r="B789" s="471" t="s">
        <v>558</v>
      </c>
      <c r="C789" s="472">
        <v>-176240.08</v>
      </c>
    </row>
    <row r="790" spans="1:3">
      <c r="A790" s="471">
        <v>24200821</v>
      </c>
      <c r="B790" s="471" t="s">
        <v>559</v>
      </c>
      <c r="C790" s="472">
        <v>-147054.12</v>
      </c>
    </row>
    <row r="791" spans="1:3">
      <c r="A791" s="471">
        <v>24200831</v>
      </c>
      <c r="B791" s="471" t="s">
        <v>560</v>
      </c>
      <c r="C791" s="472">
        <v>-88258.37</v>
      </c>
    </row>
    <row r="792" spans="1:3">
      <c r="A792" s="471">
        <v>24200841</v>
      </c>
      <c r="B792" s="471" t="s">
        <v>1122</v>
      </c>
      <c r="C792" s="472">
        <v>-322434.17</v>
      </c>
    </row>
    <row r="793" spans="1:3">
      <c r="A793" s="471">
        <v>24200851</v>
      </c>
      <c r="B793" s="471" t="s">
        <v>766</v>
      </c>
      <c r="C793" s="472">
        <v>-83655.850000000006</v>
      </c>
    </row>
    <row r="794" spans="1:3">
      <c r="A794" s="471">
        <v>24200871</v>
      </c>
      <c r="B794" s="471" t="s">
        <v>1220</v>
      </c>
      <c r="C794" s="472">
        <v>-94691.64</v>
      </c>
    </row>
    <row r="795" spans="1:3">
      <c r="A795" s="471">
        <v>24200881</v>
      </c>
      <c r="B795" s="471" t="s">
        <v>1471</v>
      </c>
      <c r="C795" s="472">
        <v>-271964.90999999997</v>
      </c>
    </row>
    <row r="796" spans="1:3">
      <c r="A796" s="471">
        <v>24200891</v>
      </c>
      <c r="B796" s="471" t="s">
        <v>1193</v>
      </c>
      <c r="C796" s="472">
        <v>-67388.98</v>
      </c>
    </row>
    <row r="797" spans="1:3">
      <c r="A797" s="471">
        <v>24200901</v>
      </c>
      <c r="B797" s="471" t="s">
        <v>1304</v>
      </c>
      <c r="C797" s="472">
        <v>-163595.71</v>
      </c>
    </row>
    <row r="798" spans="1:3">
      <c r="A798" s="471">
        <v>24200911</v>
      </c>
      <c r="B798" s="471" t="s">
        <v>1194</v>
      </c>
      <c r="C798" s="472">
        <v>-16928.46</v>
      </c>
    </row>
    <row r="799" spans="1:3">
      <c r="A799" s="471">
        <v>24200921</v>
      </c>
      <c r="B799" s="471" t="s">
        <v>557</v>
      </c>
      <c r="C799" s="472">
        <v>-2232333.2200000002</v>
      </c>
    </row>
    <row r="800" spans="1:3">
      <c r="A800" s="471">
        <v>24200931</v>
      </c>
      <c r="B800" s="471" t="s">
        <v>561</v>
      </c>
      <c r="C800" s="472">
        <v>-285317.05</v>
      </c>
    </row>
    <row r="801" spans="1:3">
      <c r="A801" s="471">
        <v>24200941</v>
      </c>
      <c r="B801" s="471" t="s">
        <v>1497</v>
      </c>
      <c r="C801" s="472">
        <v>-67999.600000000006</v>
      </c>
    </row>
    <row r="802" spans="1:3">
      <c r="A802" s="471">
        <v>24200951</v>
      </c>
      <c r="B802" s="471" t="s">
        <v>1307</v>
      </c>
      <c r="C802" s="472">
        <v>-202736.8</v>
      </c>
    </row>
    <row r="803" spans="1:3">
      <c r="A803" s="471">
        <v>24200961</v>
      </c>
      <c r="B803" s="471" t="s">
        <v>1305</v>
      </c>
      <c r="C803" s="472">
        <v>-1223700.68</v>
      </c>
    </row>
    <row r="804" spans="1:3">
      <c r="A804" s="471">
        <v>24200971</v>
      </c>
      <c r="B804" s="471" t="s">
        <v>562</v>
      </c>
      <c r="C804" s="472">
        <v>-102133.5</v>
      </c>
    </row>
    <row r="805" spans="1:3">
      <c r="A805" s="471">
        <v>24200991</v>
      </c>
      <c r="B805" s="471" t="s">
        <v>1363</v>
      </c>
      <c r="C805" s="472">
        <v>-1267.27</v>
      </c>
    </row>
    <row r="806" spans="1:3">
      <c r="A806" s="471">
        <v>24201031</v>
      </c>
      <c r="B806" s="471" t="s">
        <v>1472</v>
      </c>
      <c r="C806" s="472">
        <v>-96986.5</v>
      </c>
    </row>
    <row r="807" spans="1:3">
      <c r="A807" s="471">
        <v>24201041</v>
      </c>
      <c r="B807" s="471" t="s">
        <v>1473</v>
      </c>
      <c r="C807" s="472">
        <v>-22848.97</v>
      </c>
    </row>
    <row r="808" spans="1:3">
      <c r="A808" s="471">
        <v>24400001</v>
      </c>
      <c r="B808" s="471" t="s">
        <v>1484</v>
      </c>
      <c r="C808" s="472">
        <v>-59922455.329999998</v>
      </c>
    </row>
    <row r="809" spans="1:3">
      <c r="A809" s="471">
        <v>24400002</v>
      </c>
      <c r="B809" s="471" t="s">
        <v>1485</v>
      </c>
      <c r="C809" s="472">
        <v>-29210862.949999999</v>
      </c>
    </row>
    <row r="810" spans="1:3">
      <c r="A810" s="471">
        <v>24400011</v>
      </c>
      <c r="B810" s="471" t="s">
        <v>1486</v>
      </c>
      <c r="C810" s="472">
        <v>-12997192.91</v>
      </c>
    </row>
    <row r="811" spans="1:3">
      <c r="A811" s="471">
        <v>24400012</v>
      </c>
      <c r="B811" s="471" t="s">
        <v>1487</v>
      </c>
      <c r="C811" s="472">
        <v>-8182862.0300000003</v>
      </c>
    </row>
    <row r="812" spans="1:3">
      <c r="A812" s="471">
        <v>25200152</v>
      </c>
      <c r="B812" s="471" t="s">
        <v>649</v>
      </c>
      <c r="C812" s="472">
        <v>-15660.38</v>
      </c>
    </row>
    <row r="813" spans="1:3">
      <c r="A813" s="471">
        <v>25200161</v>
      </c>
      <c r="B813" s="471" t="s">
        <v>18</v>
      </c>
      <c r="C813" s="472">
        <v>-6616703.9699999997</v>
      </c>
    </row>
    <row r="814" spans="1:3">
      <c r="A814" s="471">
        <v>25200171</v>
      </c>
      <c r="B814" s="471" t="s">
        <v>19</v>
      </c>
      <c r="C814" s="472">
        <v>-15509477.33</v>
      </c>
    </row>
    <row r="815" spans="1:3">
      <c r="A815" s="471">
        <v>25200181</v>
      </c>
      <c r="B815" s="471" t="s">
        <v>652</v>
      </c>
      <c r="C815" s="472">
        <v>-34548596.07</v>
      </c>
    </row>
    <row r="816" spans="1:3">
      <c r="A816" s="471">
        <v>25200202</v>
      </c>
      <c r="B816" s="471" t="s">
        <v>702</v>
      </c>
      <c r="C816" s="472">
        <v>-19342140.960000001</v>
      </c>
    </row>
    <row r="817" spans="1:3">
      <c r="A817" s="471">
        <v>25200222</v>
      </c>
      <c r="B817" s="471" t="s">
        <v>703</v>
      </c>
      <c r="C817" s="472">
        <v>-1213152.99</v>
      </c>
    </row>
    <row r="818" spans="1:3">
      <c r="A818" s="471">
        <v>25300001</v>
      </c>
      <c r="B818" s="471" t="s">
        <v>292</v>
      </c>
      <c r="C818" s="472">
        <v>-2988792.51</v>
      </c>
    </row>
    <row r="819" spans="1:3">
      <c r="A819" s="471">
        <v>25300011</v>
      </c>
      <c r="B819" s="471" t="s">
        <v>539</v>
      </c>
      <c r="C819" s="472">
        <v>-5000</v>
      </c>
    </row>
    <row r="820" spans="1:3">
      <c r="A820" s="471">
        <v>25300033</v>
      </c>
      <c r="B820" s="471" t="s">
        <v>150</v>
      </c>
      <c r="C820" s="472">
        <v>-8448067.8499999996</v>
      </c>
    </row>
    <row r="821" spans="1:3">
      <c r="A821" s="471">
        <v>25300071</v>
      </c>
      <c r="B821" s="471" t="s">
        <v>1179</v>
      </c>
      <c r="C821" s="472">
        <v>-186167012</v>
      </c>
    </row>
    <row r="822" spans="1:3">
      <c r="A822" s="471">
        <v>25300081</v>
      </c>
      <c r="B822" s="471" t="s">
        <v>1681</v>
      </c>
      <c r="C822" s="472">
        <v>-1000</v>
      </c>
    </row>
    <row r="823" spans="1:3">
      <c r="A823" s="471">
        <v>25300091</v>
      </c>
      <c r="B823" s="471" t="s">
        <v>1652</v>
      </c>
      <c r="C823" s="472">
        <v>-2104519.94</v>
      </c>
    </row>
    <row r="824" spans="1:3">
      <c r="A824" s="471">
        <v>25300121</v>
      </c>
      <c r="B824" s="471" t="s">
        <v>1696</v>
      </c>
      <c r="C824" s="472">
        <v>-529166.22</v>
      </c>
    </row>
    <row r="825" spans="1:3">
      <c r="A825" s="471">
        <v>25300141</v>
      </c>
      <c r="B825" s="471" t="s">
        <v>388</v>
      </c>
      <c r="C825" s="472">
        <v>-3033405.8</v>
      </c>
    </row>
    <row r="826" spans="1:3">
      <c r="A826" s="471">
        <v>25300151</v>
      </c>
      <c r="B826" s="471" t="s">
        <v>643</v>
      </c>
      <c r="C826" s="472">
        <v>-10058023.99</v>
      </c>
    </row>
    <row r="827" spans="1:3">
      <c r="A827" s="471">
        <v>25300153</v>
      </c>
      <c r="B827" s="471" t="s">
        <v>1510</v>
      </c>
      <c r="C827" s="472">
        <v>-75000</v>
      </c>
    </row>
    <row r="828" spans="1:3">
      <c r="A828" s="471">
        <v>25300161</v>
      </c>
      <c r="B828" s="471" t="s">
        <v>175</v>
      </c>
      <c r="C828" s="472">
        <v>-505560.83</v>
      </c>
    </row>
    <row r="829" spans="1:3">
      <c r="A829" s="471">
        <v>25300181</v>
      </c>
      <c r="B829" s="471" t="s">
        <v>1175</v>
      </c>
      <c r="C829" s="472">
        <v>-4274951.63</v>
      </c>
    </row>
    <row r="830" spans="1:3">
      <c r="A830" s="471">
        <v>25300201</v>
      </c>
      <c r="B830" s="471" t="s">
        <v>1176</v>
      </c>
      <c r="C830" s="472">
        <v>-5787057</v>
      </c>
    </row>
    <row r="831" spans="1:3">
      <c r="A831" s="471">
        <v>25300212</v>
      </c>
      <c r="B831" s="471" t="s">
        <v>491</v>
      </c>
      <c r="C831" s="472">
        <v>-83963.45</v>
      </c>
    </row>
    <row r="832" spans="1:3">
      <c r="A832" s="471">
        <v>25300281</v>
      </c>
      <c r="B832" s="471" t="s">
        <v>1456</v>
      </c>
      <c r="C832" s="472">
        <v>-506260</v>
      </c>
    </row>
    <row r="833" spans="1:3">
      <c r="A833" s="471">
        <v>25300293</v>
      </c>
      <c r="B833" s="471" t="s">
        <v>829</v>
      </c>
      <c r="C833" s="472">
        <v>-6495198.3200000003</v>
      </c>
    </row>
    <row r="834" spans="1:3">
      <c r="A834" s="471">
        <v>25300303</v>
      </c>
      <c r="B834" s="471" t="s">
        <v>990</v>
      </c>
      <c r="C834" s="471">
        <v>-0.01</v>
      </c>
    </row>
    <row r="835" spans="1:3">
      <c r="A835" s="471">
        <v>25300323</v>
      </c>
      <c r="B835" s="471" t="s">
        <v>681</v>
      </c>
      <c r="C835" s="472">
        <v>-48643.17</v>
      </c>
    </row>
    <row r="836" spans="1:3">
      <c r="A836" s="471">
        <v>25300343</v>
      </c>
      <c r="B836" s="471" t="s">
        <v>1733</v>
      </c>
      <c r="C836" s="472">
        <v>-2794875.48</v>
      </c>
    </row>
    <row r="837" spans="1:3">
      <c r="A837" s="471">
        <v>25300353</v>
      </c>
      <c r="B837" s="471" t="s">
        <v>993</v>
      </c>
      <c r="C837" s="472">
        <v>-5555597.0999999996</v>
      </c>
    </row>
    <row r="838" spans="1:3">
      <c r="A838" s="471">
        <v>25300363</v>
      </c>
      <c r="B838" s="471" t="s">
        <v>946</v>
      </c>
      <c r="C838" s="472">
        <v>-1408487.04</v>
      </c>
    </row>
    <row r="839" spans="1:3">
      <c r="A839" s="471">
        <v>25300371</v>
      </c>
      <c r="B839" s="471" t="s">
        <v>912</v>
      </c>
      <c r="C839" s="472">
        <v>-1402396.64</v>
      </c>
    </row>
    <row r="840" spans="1:3">
      <c r="A840" s="471">
        <v>25300413</v>
      </c>
      <c r="B840" s="471" t="s">
        <v>468</v>
      </c>
      <c r="C840" s="472">
        <v>-526866.5</v>
      </c>
    </row>
    <row r="841" spans="1:3">
      <c r="A841" s="471">
        <v>25300443</v>
      </c>
      <c r="B841" s="471" t="s">
        <v>1215</v>
      </c>
      <c r="C841" s="472">
        <v>-700157.32</v>
      </c>
    </row>
    <row r="842" spans="1:3">
      <c r="A842" s="471">
        <v>25300503</v>
      </c>
      <c r="B842" s="471" t="s">
        <v>197</v>
      </c>
      <c r="C842" s="472">
        <v>-1915.18</v>
      </c>
    </row>
    <row r="843" spans="1:3">
      <c r="A843" s="471">
        <v>25300541</v>
      </c>
      <c r="B843" s="471" t="s">
        <v>455</v>
      </c>
      <c r="C843" s="472">
        <v>-9589801.2300000004</v>
      </c>
    </row>
    <row r="844" spans="1:3">
      <c r="A844" s="471">
        <v>25300553</v>
      </c>
      <c r="B844" s="471" t="s">
        <v>1732</v>
      </c>
      <c r="C844" s="472">
        <v>-3513.77</v>
      </c>
    </row>
    <row r="845" spans="1:3">
      <c r="A845" s="471">
        <v>25300561</v>
      </c>
      <c r="B845" s="471" t="s">
        <v>1041</v>
      </c>
      <c r="C845" s="472">
        <v>-7989232</v>
      </c>
    </row>
    <row r="846" spans="1:3">
      <c r="A846" s="471">
        <v>25300581</v>
      </c>
      <c r="B846" s="471" t="s">
        <v>359</v>
      </c>
      <c r="C846" s="472">
        <v>-5174706.6399999997</v>
      </c>
    </row>
    <row r="847" spans="1:3">
      <c r="A847" s="471">
        <v>25300582</v>
      </c>
      <c r="B847" s="471" t="s">
        <v>359</v>
      </c>
      <c r="C847" s="472">
        <v>-2209620.63</v>
      </c>
    </row>
    <row r="848" spans="1:3">
      <c r="A848" s="471">
        <v>25300591</v>
      </c>
      <c r="B848" s="471" t="s">
        <v>360</v>
      </c>
      <c r="C848" s="472">
        <v>5174706.6399999997</v>
      </c>
    </row>
    <row r="849" spans="1:3">
      <c r="A849" s="471">
        <v>25300592</v>
      </c>
      <c r="B849" s="471" t="s">
        <v>360</v>
      </c>
      <c r="C849" s="472">
        <v>2209620.63</v>
      </c>
    </row>
    <row r="850" spans="1:3">
      <c r="A850" s="471">
        <v>25300611</v>
      </c>
      <c r="B850" s="471" t="s">
        <v>725</v>
      </c>
      <c r="C850" s="472">
        <v>-62260372.530000001</v>
      </c>
    </row>
    <row r="851" spans="1:3">
      <c r="A851" s="471">
        <v>25300621</v>
      </c>
      <c r="B851" s="471" t="s">
        <v>740</v>
      </c>
      <c r="C851" s="472">
        <v>-7832248.7199999997</v>
      </c>
    </row>
    <row r="852" spans="1:3">
      <c r="A852" s="471">
        <v>25300663</v>
      </c>
      <c r="B852" s="471" t="s">
        <v>1467</v>
      </c>
      <c r="C852" s="472">
        <v>-66327.199999999997</v>
      </c>
    </row>
    <row r="853" spans="1:3">
      <c r="A853" s="471">
        <v>25300731</v>
      </c>
      <c r="B853" s="471" t="s">
        <v>1980</v>
      </c>
      <c r="C853" s="472">
        <v>-15154.75</v>
      </c>
    </row>
    <row r="854" spans="1:3">
      <c r="A854" s="471">
        <v>25300733</v>
      </c>
      <c r="B854" s="471" t="s">
        <v>1981</v>
      </c>
      <c r="C854" s="472">
        <v>-50468.17</v>
      </c>
    </row>
    <row r="855" spans="1:3">
      <c r="A855" s="471">
        <v>25300741</v>
      </c>
      <c r="B855" s="471" t="s">
        <v>2029</v>
      </c>
      <c r="C855" s="472">
        <v>-51042</v>
      </c>
    </row>
    <row r="856" spans="1:3">
      <c r="A856" s="471">
        <v>25300742</v>
      </c>
      <c r="B856" s="471" t="s">
        <v>2030</v>
      </c>
      <c r="C856" s="472">
        <v>-9068170</v>
      </c>
    </row>
    <row r="857" spans="1:3">
      <c r="A857" s="471">
        <v>25300761</v>
      </c>
      <c r="B857" s="471" t="s">
        <v>172</v>
      </c>
      <c r="C857" s="472">
        <v>-171817.53</v>
      </c>
    </row>
    <row r="858" spans="1:3">
      <c r="A858" s="471">
        <v>25300771</v>
      </c>
      <c r="B858" s="471" t="s">
        <v>103</v>
      </c>
      <c r="C858" s="472">
        <v>-5563914.6500000004</v>
      </c>
    </row>
    <row r="859" spans="1:3">
      <c r="A859" s="471">
        <v>25300772</v>
      </c>
      <c r="B859" s="471" t="s">
        <v>1225</v>
      </c>
      <c r="C859" s="472">
        <v>16894.34</v>
      </c>
    </row>
    <row r="860" spans="1:3">
      <c r="A860" s="471">
        <v>25301073</v>
      </c>
      <c r="B860" s="471" t="s">
        <v>284</v>
      </c>
      <c r="C860" s="471">
        <v>-780.54</v>
      </c>
    </row>
    <row r="861" spans="1:3">
      <c r="A861" s="471">
        <v>25301151</v>
      </c>
      <c r="B861" s="471" t="s">
        <v>1515</v>
      </c>
      <c r="C861" s="472">
        <v>-1849453.48</v>
      </c>
    </row>
    <row r="862" spans="1:3">
      <c r="A862" s="471">
        <v>25301203</v>
      </c>
      <c r="B862" s="471" t="s">
        <v>546</v>
      </c>
      <c r="C862" s="472">
        <v>-138345.34</v>
      </c>
    </row>
    <row r="863" spans="1:3">
      <c r="A863" s="471">
        <v>25301213</v>
      </c>
      <c r="B863" s="471" t="s">
        <v>1986</v>
      </c>
      <c r="C863" s="472">
        <v>-675825</v>
      </c>
    </row>
    <row r="864" spans="1:3">
      <c r="A864" s="471">
        <v>25302221</v>
      </c>
      <c r="B864" s="471" t="s">
        <v>977</v>
      </c>
      <c r="C864" s="472">
        <v>-3737354.88</v>
      </c>
    </row>
    <row r="865" spans="1:3">
      <c r="A865" s="471">
        <v>25302222</v>
      </c>
      <c r="B865" s="471" t="s">
        <v>658</v>
      </c>
      <c r="C865" s="472">
        <v>-6391780.2000000002</v>
      </c>
    </row>
    <row r="866" spans="1:3">
      <c r="A866" s="471">
        <v>25302223</v>
      </c>
      <c r="B866" s="471" t="s">
        <v>1971</v>
      </c>
      <c r="C866" s="472">
        <v>-7642404</v>
      </c>
    </row>
    <row r="867" spans="1:3">
      <c r="A867" s="471">
        <v>25400101</v>
      </c>
      <c r="B867" s="471" t="s">
        <v>673</v>
      </c>
      <c r="C867" s="472">
        <v>-22804.52</v>
      </c>
    </row>
    <row r="868" spans="1:3">
      <c r="A868" s="471">
        <v>25400111</v>
      </c>
      <c r="B868" s="471" t="s">
        <v>674</v>
      </c>
      <c r="C868" s="472">
        <v>-5108.3500000000004</v>
      </c>
    </row>
    <row r="869" spans="1:3">
      <c r="A869" s="471">
        <v>25400181</v>
      </c>
      <c r="B869" s="471" t="s">
        <v>958</v>
      </c>
      <c r="C869" s="472">
        <v>-4532031</v>
      </c>
    </row>
    <row r="870" spans="1:3">
      <c r="A870" s="471">
        <v>25400182</v>
      </c>
      <c r="B870" s="471" t="s">
        <v>959</v>
      </c>
      <c r="C870" s="472">
        <v>-2424219</v>
      </c>
    </row>
    <row r="871" spans="1:3">
      <c r="A871" s="471">
        <v>25400191</v>
      </c>
      <c r="B871" s="471" t="s">
        <v>1109</v>
      </c>
      <c r="C871" s="472">
        <v>-1299263.68</v>
      </c>
    </row>
    <row r="872" spans="1:3">
      <c r="A872" s="471">
        <v>25400201</v>
      </c>
      <c r="B872" s="471" t="s">
        <v>1110</v>
      </c>
      <c r="C872" s="472">
        <v>-947743.69</v>
      </c>
    </row>
    <row r="873" spans="1:3">
      <c r="A873" s="471">
        <v>25400221</v>
      </c>
      <c r="B873" s="471" t="s">
        <v>1187</v>
      </c>
      <c r="C873" s="472">
        <v>-68683.009999999995</v>
      </c>
    </row>
    <row r="874" spans="1:3">
      <c r="A874" s="471">
        <v>25400261</v>
      </c>
      <c r="B874" s="471" t="s">
        <v>1195</v>
      </c>
      <c r="C874" s="472">
        <v>-93615823</v>
      </c>
    </row>
    <row r="875" spans="1:3">
      <c r="A875" s="471">
        <v>25400291</v>
      </c>
      <c r="B875" s="471" t="s">
        <v>1433</v>
      </c>
      <c r="C875" s="472">
        <v>-538103.55000000005</v>
      </c>
    </row>
    <row r="876" spans="1:3">
      <c r="A876" s="471">
        <v>25400301</v>
      </c>
      <c r="B876" s="471" t="s">
        <v>1434</v>
      </c>
      <c r="C876" s="472">
        <v>-21033.54</v>
      </c>
    </row>
    <row r="877" spans="1:3">
      <c r="A877" s="471">
        <v>25400311</v>
      </c>
      <c r="B877" s="471" t="s">
        <v>1436</v>
      </c>
      <c r="C877" s="472">
        <v>-3885.01</v>
      </c>
    </row>
    <row r="878" spans="1:3">
      <c r="A878" s="471">
        <v>25400321</v>
      </c>
      <c r="B878" s="471" t="s">
        <v>1525</v>
      </c>
      <c r="C878" s="472">
        <v>-133875.76</v>
      </c>
    </row>
    <row r="879" spans="1:3">
      <c r="A879" s="471">
        <v>25400331</v>
      </c>
      <c r="B879" s="471" t="s">
        <v>1526</v>
      </c>
      <c r="C879" s="472">
        <v>-1319509.32</v>
      </c>
    </row>
    <row r="880" spans="1:3">
      <c r="A880" s="471">
        <v>25400392</v>
      </c>
      <c r="B880" s="471" t="s">
        <v>2016</v>
      </c>
      <c r="C880" s="472">
        <v>-8662087.2300000004</v>
      </c>
    </row>
    <row r="881" spans="1:6">
      <c r="A881" s="471">
        <v>25400431</v>
      </c>
      <c r="B881" s="471" t="s">
        <v>1776</v>
      </c>
      <c r="C881" s="472">
        <v>-287180.09999999998</v>
      </c>
    </row>
    <row r="882" spans="1:6">
      <c r="A882" s="471">
        <v>25400441</v>
      </c>
      <c r="B882" s="471" t="s">
        <v>1782</v>
      </c>
      <c r="C882" s="472">
        <v>2640.05</v>
      </c>
    </row>
    <row r="883" spans="1:6">
      <c r="A883" s="471">
        <v>25400491</v>
      </c>
      <c r="B883" s="471" t="s">
        <v>1890</v>
      </c>
      <c r="C883" s="472">
        <v>-4007371</v>
      </c>
    </row>
    <row r="884" spans="1:6">
      <c r="A884" s="471">
        <v>25400501</v>
      </c>
      <c r="B884" s="471" t="s">
        <v>1891</v>
      </c>
      <c r="C884" s="472">
        <v>-1160067</v>
      </c>
    </row>
    <row r="885" spans="1:6">
      <c r="A885" s="475">
        <v>25400521</v>
      </c>
      <c r="B885" s="475" t="s">
        <v>1967</v>
      </c>
      <c r="C885" s="476">
        <v>-8175064.9699999997</v>
      </c>
      <c r="D885" s="475"/>
      <c r="F885" s="475"/>
    </row>
    <row r="886" spans="1:6">
      <c r="A886" s="471">
        <v>25500002</v>
      </c>
      <c r="B886" s="471" t="s">
        <v>930</v>
      </c>
      <c r="C886" s="472">
        <v>-8165809</v>
      </c>
    </row>
    <row r="887" spans="1:6">
      <c r="A887" s="471">
        <v>25500022</v>
      </c>
      <c r="B887" s="471" t="s">
        <v>930</v>
      </c>
      <c r="C887" s="472">
        <v>8165809</v>
      </c>
    </row>
    <row r="888" spans="1:6">
      <c r="A888" s="471">
        <v>25600072</v>
      </c>
      <c r="B888" s="471" t="s">
        <v>1226</v>
      </c>
      <c r="C888" s="472">
        <v>-82626.36</v>
      </c>
    </row>
    <row r="889" spans="1:6">
      <c r="A889" s="471">
        <v>25600081</v>
      </c>
      <c r="B889" s="471" t="s">
        <v>1111</v>
      </c>
      <c r="C889" s="472">
        <v>-3997046.22</v>
      </c>
    </row>
    <row r="890" spans="1:6">
      <c r="A890" s="471">
        <v>25600102</v>
      </c>
      <c r="B890" s="471" t="s">
        <v>1428</v>
      </c>
      <c r="C890" s="472">
        <v>72052.23</v>
      </c>
    </row>
    <row r="891" spans="1:6">
      <c r="A891" s="471">
        <v>25600111</v>
      </c>
      <c r="B891" s="471" t="s">
        <v>1429</v>
      </c>
      <c r="C891" s="472">
        <v>733744.95</v>
      </c>
    </row>
    <row r="892" spans="1:6">
      <c r="A892" s="471">
        <v>28200002</v>
      </c>
      <c r="B892" s="471" t="s">
        <v>2128</v>
      </c>
      <c r="C892" s="472">
        <v>-515379007.12</v>
      </c>
    </row>
    <row r="893" spans="1:6">
      <c r="A893" s="471">
        <v>28200013</v>
      </c>
      <c r="B893" s="471" t="s">
        <v>2129</v>
      </c>
      <c r="C893" s="472">
        <v>-45456305.289999999</v>
      </c>
    </row>
    <row r="894" spans="1:6">
      <c r="A894" s="471">
        <v>28200121</v>
      </c>
      <c r="B894" s="471" t="s">
        <v>2130</v>
      </c>
      <c r="C894" s="472">
        <v>-1276564955.73</v>
      </c>
    </row>
    <row r="895" spans="1:6">
      <c r="A895" s="471">
        <v>28300031</v>
      </c>
      <c r="B895" s="471" t="s">
        <v>754</v>
      </c>
      <c r="C895" s="472">
        <v>-7816525.6900000004</v>
      </c>
    </row>
    <row r="896" spans="1:6">
      <c r="A896" s="471">
        <v>28300033</v>
      </c>
      <c r="B896" s="471" t="s">
        <v>121</v>
      </c>
      <c r="C896" s="472">
        <v>-68172454.400000006</v>
      </c>
    </row>
    <row r="897" spans="1:3">
      <c r="A897" s="471">
        <v>28300041</v>
      </c>
      <c r="B897" s="471" t="s">
        <v>469</v>
      </c>
      <c r="C897" s="472">
        <v>-1874777.39</v>
      </c>
    </row>
    <row r="898" spans="1:3">
      <c r="A898" s="471">
        <v>28300043</v>
      </c>
      <c r="B898" s="471" t="s">
        <v>122</v>
      </c>
      <c r="C898" s="472">
        <v>-15312705.279999999</v>
      </c>
    </row>
    <row r="899" spans="1:3">
      <c r="A899" s="471">
        <v>28300081</v>
      </c>
      <c r="B899" s="471" t="s">
        <v>1445</v>
      </c>
      <c r="C899" s="472">
        <v>-5060236.6500000004</v>
      </c>
    </row>
    <row r="900" spans="1:3">
      <c r="A900" s="471">
        <v>28300091</v>
      </c>
      <c r="B900" s="471" t="s">
        <v>1656</v>
      </c>
      <c r="C900" s="472">
        <v>-2236485.2000000002</v>
      </c>
    </row>
    <row r="901" spans="1:3">
      <c r="A901" s="471">
        <v>28300152</v>
      </c>
      <c r="B901" s="471" t="s">
        <v>505</v>
      </c>
      <c r="C901" s="472">
        <v>-2194114.73</v>
      </c>
    </row>
    <row r="902" spans="1:3">
      <c r="A902" s="471">
        <v>28300162</v>
      </c>
      <c r="B902" s="471" t="s">
        <v>395</v>
      </c>
      <c r="C902" s="472">
        <v>-632500.79</v>
      </c>
    </row>
    <row r="903" spans="1:3">
      <c r="A903" s="471">
        <v>28300211</v>
      </c>
      <c r="B903" s="471" t="s">
        <v>2000</v>
      </c>
      <c r="C903" s="472">
        <v>-27623517.579999998</v>
      </c>
    </row>
    <row r="904" spans="1:3">
      <c r="A904" s="471">
        <v>28300221</v>
      </c>
      <c r="B904" s="471" t="s">
        <v>2001</v>
      </c>
      <c r="C904" s="472">
        <v>-6365020.4299999997</v>
      </c>
    </row>
    <row r="905" spans="1:3">
      <c r="A905" s="471">
        <v>28300232</v>
      </c>
      <c r="B905" s="471" t="s">
        <v>487</v>
      </c>
      <c r="C905" s="472">
        <v>-10261188.220000001</v>
      </c>
    </row>
    <row r="906" spans="1:3">
      <c r="A906" s="471">
        <v>28300252</v>
      </c>
      <c r="B906" s="471" t="s">
        <v>1326</v>
      </c>
      <c r="C906" s="472">
        <v>-7352879.8700000001</v>
      </c>
    </row>
    <row r="907" spans="1:3">
      <c r="A907" s="471">
        <v>28300262</v>
      </c>
      <c r="B907" s="471" t="s">
        <v>1327</v>
      </c>
      <c r="C907" s="472">
        <v>-2473083.83</v>
      </c>
    </row>
    <row r="908" spans="1:3">
      <c r="A908" s="471">
        <v>28300311</v>
      </c>
      <c r="B908" s="471" t="s">
        <v>2100</v>
      </c>
      <c r="C908" s="472">
        <v>-8443703.0700000003</v>
      </c>
    </row>
    <row r="909" spans="1:3">
      <c r="A909" s="471">
        <v>28300361</v>
      </c>
      <c r="B909" s="471" t="s">
        <v>67</v>
      </c>
      <c r="C909" s="472">
        <v>-69852577.170000002</v>
      </c>
    </row>
    <row r="910" spans="1:3">
      <c r="A910" s="471">
        <v>28300362</v>
      </c>
      <c r="B910" s="471" t="s">
        <v>68</v>
      </c>
      <c r="C910" s="472">
        <v>-1659064.15</v>
      </c>
    </row>
    <row r="911" spans="1:3">
      <c r="A911" s="471">
        <v>28300431</v>
      </c>
      <c r="B911" s="471" t="s">
        <v>270</v>
      </c>
      <c r="C911" s="472">
        <v>-1175222.1000000001</v>
      </c>
    </row>
    <row r="912" spans="1:3">
      <c r="A912" s="471">
        <v>28300441</v>
      </c>
      <c r="B912" s="471" t="s">
        <v>2260</v>
      </c>
      <c r="C912" s="472">
        <v>-1612192.2</v>
      </c>
    </row>
    <row r="913" spans="1:3">
      <c r="A913" s="471">
        <v>28300501</v>
      </c>
      <c r="B913" s="471" t="s">
        <v>1169</v>
      </c>
      <c r="C913" s="472">
        <v>1346825.45</v>
      </c>
    </row>
    <row r="914" spans="1:3">
      <c r="A914" s="471">
        <v>28300503</v>
      </c>
      <c r="B914" s="471" t="s">
        <v>899</v>
      </c>
      <c r="C914" s="472">
        <v>-4995538.49</v>
      </c>
    </row>
    <row r="915" spans="1:3">
      <c r="A915" s="471">
        <v>28300511</v>
      </c>
      <c r="B915" s="471" t="s">
        <v>916</v>
      </c>
      <c r="C915" s="472">
        <v>-1350431.6</v>
      </c>
    </row>
    <row r="916" spans="1:3">
      <c r="A916" s="471">
        <v>28300561</v>
      </c>
      <c r="B916" s="471" t="s">
        <v>467</v>
      </c>
      <c r="C916" s="472">
        <v>-14234368.439999999</v>
      </c>
    </row>
    <row r="917" spans="1:3">
      <c r="A917" s="471">
        <v>28300581</v>
      </c>
      <c r="B917" s="471" t="s">
        <v>732</v>
      </c>
      <c r="C917" s="472">
        <v>-7587317.2300000004</v>
      </c>
    </row>
    <row r="918" spans="1:3">
      <c r="A918" s="471">
        <v>28300651</v>
      </c>
      <c r="B918" s="471" t="s">
        <v>563</v>
      </c>
      <c r="C918" s="472">
        <v>-7862989.8600000003</v>
      </c>
    </row>
    <row r="919" spans="1:3">
      <c r="A919" s="471">
        <v>28300661</v>
      </c>
      <c r="B919" s="471" t="s">
        <v>1112</v>
      </c>
      <c r="C919" s="472">
        <v>-8861435.0999999996</v>
      </c>
    </row>
    <row r="920" spans="1:3">
      <c r="A920" s="471">
        <v>28300731</v>
      </c>
      <c r="B920" s="471" t="s">
        <v>1516</v>
      </c>
      <c r="C920" s="472">
        <v>-5405671.5199999996</v>
      </c>
    </row>
    <row r="921" spans="1:3">
      <c r="A921" s="471">
        <v>28300741</v>
      </c>
      <c r="B921" s="471" t="s">
        <v>1701</v>
      </c>
      <c r="C921" s="472">
        <v>-569540.97</v>
      </c>
    </row>
    <row r="922" spans="1:3">
      <c r="A922" s="471">
        <v>28300761</v>
      </c>
      <c r="B922" s="471" t="s">
        <v>2024</v>
      </c>
      <c r="C922" s="472">
        <v>-2674841.4</v>
      </c>
    </row>
    <row r="923" spans="1:3">
      <c r="A923" s="471">
        <v>28302001</v>
      </c>
      <c r="B923" s="471" t="s">
        <v>1711</v>
      </c>
      <c r="C923" s="472">
        <v>-11298422.960000001</v>
      </c>
    </row>
    <row r="924" spans="1:3">
      <c r="A924" s="471">
        <v>28302002</v>
      </c>
      <c r="B924" s="471" t="s">
        <v>1712</v>
      </c>
      <c r="C924" s="472">
        <v>-27011594.370000001</v>
      </c>
    </row>
    <row r="925" spans="1:3">
      <c r="A925" s="471">
        <v>28302011</v>
      </c>
      <c r="B925" s="471" t="s">
        <v>1713</v>
      </c>
      <c r="C925" s="472">
        <v>-3584342.21</v>
      </c>
    </row>
    <row r="926" spans="1:3">
      <c r="A926" s="471">
        <v>28302012</v>
      </c>
      <c r="B926" s="471" t="s">
        <v>1714</v>
      </c>
      <c r="C926" s="472">
        <v>-6480221.3399999999</v>
      </c>
    </row>
    <row r="927" spans="1:3">
      <c r="A927" s="471">
        <v>28302021</v>
      </c>
      <c r="B927" s="471" t="s">
        <v>1715</v>
      </c>
      <c r="C927" s="472">
        <v>-12612463.93</v>
      </c>
    </row>
    <row r="928" spans="1:3">
      <c r="A928" s="471">
        <v>28302022</v>
      </c>
      <c r="B928" s="471" t="s">
        <v>1716</v>
      </c>
      <c r="C928" s="472">
        <v>-3804827.35</v>
      </c>
    </row>
    <row r="929" spans="1:3">
      <c r="A929" s="471">
        <v>28302031</v>
      </c>
      <c r="B929" s="471" t="s">
        <v>1826</v>
      </c>
      <c r="C929" s="472">
        <v>-536942.6</v>
      </c>
    </row>
    <row r="930" spans="1:3">
      <c r="A930" s="471">
        <v>28302041</v>
      </c>
      <c r="B930" s="471" t="s">
        <v>1851</v>
      </c>
      <c r="C930" s="472">
        <v>-5653811.6500000004</v>
      </c>
    </row>
    <row r="931" spans="1:3">
      <c r="A931" s="471">
        <v>28302051</v>
      </c>
      <c r="B931" s="471" t="s">
        <v>1957</v>
      </c>
      <c r="C931" s="472">
        <v>-2342261.56</v>
      </c>
    </row>
    <row r="932" spans="1:3">
      <c r="A932" s="471">
        <v>28302061</v>
      </c>
      <c r="B932" s="471" t="s">
        <v>1976</v>
      </c>
      <c r="C932" s="472">
        <v>-3204663.99</v>
      </c>
    </row>
    <row r="933" spans="1:3">
      <c r="A933" s="471">
        <v>43800003</v>
      </c>
      <c r="B933" s="471" t="s">
        <v>953</v>
      </c>
      <c r="C933" s="472">
        <v>75671108</v>
      </c>
    </row>
    <row r="934" spans="1:3">
      <c r="A934" s="471">
        <v>43900003</v>
      </c>
      <c r="B934" s="471" t="s">
        <v>672</v>
      </c>
      <c r="C934" s="472">
        <v>5848610</v>
      </c>
    </row>
    <row r="935" spans="1:3">
      <c r="A935" s="466" t="s">
        <v>191</v>
      </c>
      <c r="C935" s="472">
        <v>-210735083.5</v>
      </c>
    </row>
    <row r="968" spans="8:8">
      <c r="H968" s="477"/>
    </row>
    <row r="969" spans="8:8">
      <c r="H969" s="478"/>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6"/>
  <sheetViews>
    <sheetView workbookViewId="0">
      <pane ySplit="12" topLeftCell="A931" activePane="bottomLeft" state="frozen"/>
      <selection pane="bottomLeft" activeCell="A946" sqref="A946"/>
    </sheetView>
  </sheetViews>
  <sheetFormatPr defaultColWidth="9.109375" defaultRowHeight="14.4"/>
  <cols>
    <col min="1" max="1" width="44" style="466" bestFit="1" customWidth="1"/>
    <col min="2" max="2" width="41.6640625" style="466" bestFit="1" customWidth="1"/>
    <col min="3" max="3" width="17.33203125" style="466" bestFit="1" customWidth="1"/>
    <col min="4" max="4" width="9.109375" style="452"/>
    <col min="5" max="8" width="9.109375" style="466"/>
    <col min="9" max="9" width="39.88671875" style="466" bestFit="1" customWidth="1"/>
    <col min="10" max="16384" width="9.109375" style="466"/>
  </cols>
  <sheetData>
    <row r="1" spans="1:10">
      <c r="A1" s="466">
        <v>10100501</v>
      </c>
      <c r="B1" s="466" t="s">
        <v>438</v>
      </c>
      <c r="C1" s="467">
        <v>9183399382.7099991</v>
      </c>
      <c r="D1" s="441">
        <v>10100501</v>
      </c>
      <c r="E1" s="467"/>
      <c r="H1" s="468">
        <v>16502453</v>
      </c>
      <c r="I1" s="468" t="s">
        <v>2294</v>
      </c>
      <c r="J1" s="466" t="s">
        <v>2297</v>
      </c>
    </row>
    <row r="2" spans="1:10">
      <c r="A2" s="466">
        <v>10100502</v>
      </c>
      <c r="B2" s="466" t="s">
        <v>439</v>
      </c>
      <c r="C2" s="467">
        <v>3359487215.7199998</v>
      </c>
      <c r="D2" s="441">
        <v>10100502</v>
      </c>
      <c r="E2" s="467"/>
      <c r="H2" s="468">
        <v>16504023</v>
      </c>
      <c r="I2" s="468" t="s">
        <v>2295</v>
      </c>
      <c r="J2" s="466" t="s">
        <v>2297</v>
      </c>
    </row>
    <row r="3" spans="1:10">
      <c r="A3" s="466">
        <v>10100503</v>
      </c>
      <c r="B3" s="466" t="s">
        <v>440</v>
      </c>
      <c r="C3" s="467">
        <v>486712912.94</v>
      </c>
      <c r="D3" s="441">
        <v>10100503</v>
      </c>
      <c r="E3" s="467"/>
      <c r="H3" s="468">
        <v>18231251</v>
      </c>
      <c r="I3" s="468" t="s">
        <v>2296</v>
      </c>
      <c r="J3" s="466" t="s">
        <v>2298</v>
      </c>
    </row>
    <row r="4" spans="1:10">
      <c r="A4" s="466">
        <v>10100601</v>
      </c>
      <c r="B4" s="466" t="s">
        <v>1785</v>
      </c>
      <c r="C4" s="467">
        <v>91489.57</v>
      </c>
      <c r="D4" s="441">
        <v>10100601</v>
      </c>
      <c r="E4" s="467"/>
      <c r="H4" s="468">
        <v>14300913</v>
      </c>
      <c r="I4" s="468" t="s">
        <v>2292</v>
      </c>
    </row>
    <row r="5" spans="1:10">
      <c r="A5" s="466">
        <v>10100602</v>
      </c>
      <c r="B5" s="466" t="s">
        <v>1771</v>
      </c>
      <c r="C5" s="467">
        <v>35437.18</v>
      </c>
      <c r="D5" s="441">
        <v>10100602</v>
      </c>
      <c r="E5" s="467"/>
    </row>
    <row r="6" spans="1:10">
      <c r="A6" s="466">
        <v>10500501</v>
      </c>
      <c r="B6" s="466" t="s">
        <v>441</v>
      </c>
      <c r="C6" s="467">
        <v>49003253.520000003</v>
      </c>
      <c r="D6" s="441">
        <v>10500501</v>
      </c>
      <c r="E6" s="467"/>
    </row>
    <row r="7" spans="1:10">
      <c r="A7" s="466">
        <v>10500502</v>
      </c>
      <c r="B7" s="466" t="s">
        <v>442</v>
      </c>
      <c r="C7" s="467">
        <v>1436058.97</v>
      </c>
      <c r="D7" s="441">
        <v>10500502</v>
      </c>
      <c r="E7" s="467"/>
    </row>
    <row r="8" spans="1:10">
      <c r="A8" s="466">
        <v>10600501</v>
      </c>
      <c r="B8" s="466" t="s">
        <v>443</v>
      </c>
      <c r="C8" s="467">
        <v>33059239.899999999</v>
      </c>
      <c r="D8" s="441">
        <v>10600501</v>
      </c>
      <c r="E8" s="467"/>
    </row>
    <row r="9" spans="1:10">
      <c r="A9" s="466">
        <v>10600502</v>
      </c>
      <c r="B9" s="466" t="s">
        <v>444</v>
      </c>
      <c r="C9" s="467">
        <v>29338686.510000002</v>
      </c>
      <c r="D9" s="441">
        <v>10600502</v>
      </c>
      <c r="E9" s="467"/>
    </row>
    <row r="10" spans="1:10">
      <c r="A10" s="466">
        <v>10600503</v>
      </c>
      <c r="B10" s="466" t="s">
        <v>1199</v>
      </c>
      <c r="C10" s="467">
        <v>137525.84</v>
      </c>
      <c r="D10" s="441">
        <v>10600503</v>
      </c>
      <c r="E10" s="467"/>
    </row>
    <row r="11" spans="1:10">
      <c r="A11" s="466">
        <v>10600603</v>
      </c>
      <c r="B11" s="466" t="s">
        <v>1996</v>
      </c>
      <c r="C11" s="467">
        <v>12433.14</v>
      </c>
      <c r="D11" s="441">
        <v>10600603</v>
      </c>
      <c r="E11" s="467"/>
    </row>
    <row r="12" spans="1:10">
      <c r="A12" s="466">
        <v>10700013</v>
      </c>
      <c r="B12" s="466" t="s">
        <v>920</v>
      </c>
      <c r="C12" s="467">
        <v>2584558.34</v>
      </c>
      <c r="D12" s="441">
        <v>10700013</v>
      </c>
      <c r="E12" s="467"/>
    </row>
    <row r="13" spans="1:10">
      <c r="A13" s="466">
        <v>10700023</v>
      </c>
      <c r="B13" s="466" t="s">
        <v>1198</v>
      </c>
      <c r="C13" s="467">
        <v>-393750</v>
      </c>
      <c r="D13" s="441">
        <v>10700023</v>
      </c>
      <c r="E13" s="467"/>
    </row>
    <row r="14" spans="1:10">
      <c r="A14" s="466">
        <v>10700501</v>
      </c>
      <c r="B14" s="466" t="s">
        <v>195</v>
      </c>
      <c r="C14" s="467">
        <v>244379062.52000001</v>
      </c>
      <c r="D14" s="441">
        <v>10700501</v>
      </c>
      <c r="E14" s="467"/>
    </row>
    <row r="15" spans="1:10">
      <c r="A15" s="466">
        <v>10700502</v>
      </c>
      <c r="B15" s="466" t="s">
        <v>445</v>
      </c>
      <c r="C15" s="467">
        <v>97818968.780000001</v>
      </c>
      <c r="D15" s="441">
        <v>10700502</v>
      </c>
      <c r="E15" s="467"/>
    </row>
    <row r="16" spans="1:10">
      <c r="A16" s="466">
        <v>10700503</v>
      </c>
      <c r="B16" s="466" t="s">
        <v>988</v>
      </c>
      <c r="C16" s="467">
        <v>71654764.150000006</v>
      </c>
      <c r="D16" s="441">
        <v>10700503</v>
      </c>
      <c r="E16" s="467"/>
    </row>
    <row r="17" spans="1:5">
      <c r="A17" s="466">
        <v>10700601</v>
      </c>
      <c r="B17" s="466" t="s">
        <v>1736</v>
      </c>
      <c r="C17" s="467">
        <v>12136.32</v>
      </c>
      <c r="D17" s="441">
        <v>10700601</v>
      </c>
      <c r="E17" s="467"/>
    </row>
    <row r="18" spans="1:5">
      <c r="A18" s="466">
        <v>10700602</v>
      </c>
      <c r="B18" s="466" t="s">
        <v>1737</v>
      </c>
      <c r="C18" s="467">
        <v>127680</v>
      </c>
      <c r="D18" s="441">
        <v>10700602</v>
      </c>
      <c r="E18" s="467"/>
    </row>
    <row r="19" spans="1:5">
      <c r="A19" s="466">
        <v>10800061</v>
      </c>
      <c r="B19" s="466" t="s">
        <v>452</v>
      </c>
      <c r="C19" s="467">
        <v>-83254884.390000001</v>
      </c>
      <c r="D19" s="441">
        <v>10800061</v>
      </c>
      <c r="E19" s="467"/>
    </row>
    <row r="20" spans="1:5">
      <c r="A20" s="466">
        <v>10800062</v>
      </c>
      <c r="B20" s="466" t="s">
        <v>452</v>
      </c>
      <c r="C20" s="467">
        <v>-271840800.38</v>
      </c>
      <c r="D20" s="441">
        <v>10800062</v>
      </c>
      <c r="E20" s="467"/>
    </row>
    <row r="21" spans="1:5">
      <c r="A21" s="466">
        <v>10800071</v>
      </c>
      <c r="B21" s="466" t="s">
        <v>453</v>
      </c>
      <c r="C21" s="467">
        <v>83254884.390000001</v>
      </c>
      <c r="D21" s="441">
        <v>10800071</v>
      </c>
      <c r="E21" s="467"/>
    </row>
    <row r="22" spans="1:5">
      <c r="A22" s="466">
        <v>10800072</v>
      </c>
      <c r="B22" s="466" t="s">
        <v>453</v>
      </c>
      <c r="C22" s="467">
        <v>271840800.38</v>
      </c>
      <c r="D22" s="441">
        <v>10800072</v>
      </c>
    </row>
    <row r="23" spans="1:5">
      <c r="A23" s="466">
        <v>10800501</v>
      </c>
      <c r="B23" s="466" t="s">
        <v>275</v>
      </c>
      <c r="C23" s="467">
        <v>-3499612228.8200002</v>
      </c>
      <c r="D23" s="441">
        <v>10800501</v>
      </c>
    </row>
    <row r="24" spans="1:5">
      <c r="A24" s="466">
        <v>10800502</v>
      </c>
      <c r="B24" s="466" t="s">
        <v>276</v>
      </c>
      <c r="C24" s="467">
        <v>-1300264872.97</v>
      </c>
      <c r="D24" s="441">
        <v>10800502</v>
      </c>
      <c r="E24" s="467"/>
    </row>
    <row r="25" spans="1:5">
      <c r="A25" s="466">
        <v>10800503</v>
      </c>
      <c r="B25" s="466" t="s">
        <v>547</v>
      </c>
      <c r="C25" s="467">
        <v>-108657591.84</v>
      </c>
      <c r="D25" s="441">
        <v>10800503</v>
      </c>
      <c r="E25" s="467"/>
    </row>
    <row r="26" spans="1:5">
      <c r="A26" s="466">
        <v>10800541</v>
      </c>
      <c r="B26" s="466" t="s">
        <v>29</v>
      </c>
      <c r="C26" s="467">
        <v>9677929.0999999996</v>
      </c>
      <c r="D26" s="441">
        <v>10800541</v>
      </c>
      <c r="E26" s="467"/>
    </row>
    <row r="27" spans="1:5">
      <c r="A27" s="466">
        <v>10800543</v>
      </c>
      <c r="B27" s="466" t="s">
        <v>30</v>
      </c>
      <c r="C27" s="467">
        <v>41025.58</v>
      </c>
      <c r="D27" s="441">
        <v>10800543</v>
      </c>
      <c r="E27" s="467"/>
    </row>
    <row r="28" spans="1:5">
      <c r="A28" s="466">
        <v>10800552</v>
      </c>
      <c r="B28" s="466" t="s">
        <v>548</v>
      </c>
      <c r="C28" s="467">
        <v>3901845.84</v>
      </c>
      <c r="D28" s="441">
        <v>10800552</v>
      </c>
      <c r="E28" s="467"/>
    </row>
    <row r="29" spans="1:5">
      <c r="A29" s="466">
        <v>11100501</v>
      </c>
      <c r="B29" s="466" t="s">
        <v>371</v>
      </c>
      <c r="C29" s="467">
        <v>-31173366.440000001</v>
      </c>
      <c r="D29" s="441">
        <v>11100501</v>
      </c>
      <c r="E29" s="467"/>
    </row>
    <row r="30" spans="1:5">
      <c r="A30" s="466">
        <v>11100502</v>
      </c>
      <c r="B30" s="466" t="s">
        <v>372</v>
      </c>
      <c r="C30" s="467">
        <v>-5778194.8499999996</v>
      </c>
      <c r="D30" s="441">
        <v>11100502</v>
      </c>
      <c r="E30" s="467"/>
    </row>
    <row r="31" spans="1:5">
      <c r="A31" s="466">
        <v>11100503</v>
      </c>
      <c r="B31" s="466" t="s">
        <v>373</v>
      </c>
      <c r="C31" s="467">
        <v>-90836681.689999998</v>
      </c>
      <c r="D31" s="441">
        <v>11100503</v>
      </c>
      <c r="E31" s="467"/>
    </row>
    <row r="32" spans="1:5">
      <c r="A32" s="466">
        <v>11400001</v>
      </c>
      <c r="B32" s="466" t="s">
        <v>101</v>
      </c>
      <c r="C32" s="467">
        <v>946172.25</v>
      </c>
      <c r="D32" s="441">
        <v>11400001</v>
      </c>
      <c r="E32" s="467"/>
    </row>
    <row r="33" spans="1:5">
      <c r="A33" s="466">
        <v>11400011</v>
      </c>
      <c r="B33" s="466" t="s">
        <v>1005</v>
      </c>
      <c r="C33" s="467">
        <v>302358.01</v>
      </c>
      <c r="D33" s="441">
        <v>11400011</v>
      </c>
      <c r="E33" s="467"/>
    </row>
    <row r="34" spans="1:5">
      <c r="A34" s="466">
        <v>11400031</v>
      </c>
      <c r="B34" s="466" t="s">
        <v>812</v>
      </c>
      <c r="C34" s="467">
        <v>76622596.840000004</v>
      </c>
      <c r="D34" s="441">
        <v>11400031</v>
      </c>
      <c r="E34" s="467"/>
    </row>
    <row r="35" spans="1:5">
      <c r="A35" s="466">
        <v>11400061</v>
      </c>
      <c r="B35" s="466" t="s">
        <v>736</v>
      </c>
      <c r="C35" s="467">
        <v>156960790.84</v>
      </c>
      <c r="D35" s="441">
        <v>11400061</v>
      </c>
      <c r="E35" s="467"/>
    </row>
    <row r="36" spans="1:5">
      <c r="A36" s="466">
        <v>11400071</v>
      </c>
      <c r="B36" s="466" t="s">
        <v>1054</v>
      </c>
      <c r="C36" s="467">
        <v>16950332.899999999</v>
      </c>
      <c r="D36" s="441">
        <v>11400071</v>
      </c>
      <c r="E36" s="467"/>
    </row>
    <row r="37" spans="1:5">
      <c r="A37" s="466">
        <v>11400091</v>
      </c>
      <c r="B37" s="466" t="s">
        <v>1506</v>
      </c>
      <c r="C37" s="467">
        <v>31009424.030000001</v>
      </c>
      <c r="D37" s="441">
        <v>11400091</v>
      </c>
    </row>
    <row r="38" spans="1:5">
      <c r="A38" s="466">
        <v>11500001</v>
      </c>
      <c r="B38" s="466" t="s">
        <v>476</v>
      </c>
      <c r="C38" s="467">
        <v>-882389</v>
      </c>
      <c r="D38" s="441">
        <v>11500001</v>
      </c>
    </row>
    <row r="39" spans="1:5">
      <c r="A39" s="466">
        <v>11500011</v>
      </c>
      <c r="B39" s="466" t="s">
        <v>320</v>
      </c>
      <c r="C39" s="467">
        <v>-302358.01</v>
      </c>
      <c r="D39" s="441">
        <v>11500011</v>
      </c>
      <c r="E39" s="467"/>
    </row>
    <row r="40" spans="1:5">
      <c r="A40" s="466">
        <v>11500031</v>
      </c>
      <c r="B40" s="466" t="s">
        <v>695</v>
      </c>
      <c r="C40" s="467">
        <v>-59378738.659999996</v>
      </c>
      <c r="D40" s="441">
        <v>11500031</v>
      </c>
      <c r="E40" s="467"/>
    </row>
    <row r="41" spans="1:5">
      <c r="A41" s="466">
        <v>11500041</v>
      </c>
      <c r="B41" s="466" t="s">
        <v>727</v>
      </c>
      <c r="C41" s="467">
        <v>-34105972.920000002</v>
      </c>
      <c r="D41" s="441">
        <v>11500041</v>
      </c>
      <c r="E41" s="467"/>
    </row>
    <row r="42" spans="1:5">
      <c r="A42" s="466">
        <v>11500051</v>
      </c>
      <c r="B42" s="466" t="s">
        <v>1055</v>
      </c>
      <c r="C42" s="467">
        <v>-16549089.93</v>
      </c>
      <c r="D42" s="441">
        <v>11500051</v>
      </c>
      <c r="E42" s="467"/>
    </row>
    <row r="43" spans="1:5">
      <c r="A43" s="466">
        <v>11500061</v>
      </c>
      <c r="B43" s="466" t="s">
        <v>1508</v>
      </c>
      <c r="C43" s="467">
        <v>-3958945.17</v>
      </c>
      <c r="D43" s="441">
        <v>11500061</v>
      </c>
      <c r="E43" s="467"/>
    </row>
    <row r="44" spans="1:5">
      <c r="A44" s="466">
        <v>11730002</v>
      </c>
      <c r="B44" s="466" t="s">
        <v>321</v>
      </c>
      <c r="C44" s="467">
        <v>8654564.4700000007</v>
      </c>
      <c r="D44" s="441">
        <v>11730002</v>
      </c>
      <c r="E44" s="467"/>
    </row>
    <row r="45" spans="1:5">
      <c r="A45" s="466">
        <v>12100503</v>
      </c>
      <c r="B45" s="466" t="s">
        <v>374</v>
      </c>
      <c r="C45" s="467">
        <v>35244.39</v>
      </c>
      <c r="D45" s="441">
        <v>12100503</v>
      </c>
      <c r="E45" s="467"/>
    </row>
    <row r="46" spans="1:5">
      <c r="A46" s="466">
        <v>12100513</v>
      </c>
      <c r="B46" s="466" t="s">
        <v>375</v>
      </c>
      <c r="C46" s="467">
        <v>3197737.06</v>
      </c>
      <c r="D46" s="441">
        <v>12100513</v>
      </c>
      <c r="E46" s="467"/>
    </row>
    <row r="47" spans="1:5">
      <c r="A47" s="466">
        <v>12200503</v>
      </c>
      <c r="B47" s="466" t="s">
        <v>376</v>
      </c>
      <c r="C47" s="467">
        <v>79713.38</v>
      </c>
      <c r="D47" s="441">
        <v>12200503</v>
      </c>
      <c r="E47" s="467"/>
    </row>
    <row r="48" spans="1:5">
      <c r="A48" s="466">
        <v>12310000</v>
      </c>
      <c r="B48" s="466" t="s">
        <v>416</v>
      </c>
      <c r="C48" s="467">
        <v>29740793</v>
      </c>
      <c r="D48" s="441">
        <v>12310000</v>
      </c>
      <c r="E48" s="467"/>
    </row>
    <row r="49" spans="1:5">
      <c r="A49" s="466">
        <v>12400043</v>
      </c>
      <c r="B49" s="466" t="s">
        <v>594</v>
      </c>
      <c r="C49" s="467">
        <v>49011607.310000002</v>
      </c>
      <c r="D49" s="441">
        <v>12400043</v>
      </c>
    </row>
    <row r="50" spans="1:5">
      <c r="A50" s="466">
        <v>12400503</v>
      </c>
      <c r="B50" s="466" t="s">
        <v>171</v>
      </c>
      <c r="C50" s="467">
        <v>440184.16</v>
      </c>
      <c r="D50" s="441">
        <v>12400503</v>
      </c>
    </row>
    <row r="51" spans="1:5">
      <c r="A51" s="466">
        <v>12400542</v>
      </c>
      <c r="B51" s="466" t="s">
        <v>2121</v>
      </c>
      <c r="C51" s="467">
        <v>-7222800</v>
      </c>
      <c r="D51" s="441">
        <v>12400542</v>
      </c>
      <c r="E51" s="467"/>
    </row>
    <row r="52" spans="1:5">
      <c r="A52" s="466">
        <v>12400552</v>
      </c>
      <c r="B52" s="466" t="s">
        <v>2122</v>
      </c>
      <c r="C52" s="467">
        <v>7222800</v>
      </c>
      <c r="D52" s="441">
        <v>12400552</v>
      </c>
      <c r="E52" s="467"/>
    </row>
    <row r="53" spans="1:5">
      <c r="A53" s="466">
        <v>12400553</v>
      </c>
      <c r="B53" s="466" t="s">
        <v>927</v>
      </c>
      <c r="C53" s="467">
        <v>1302653.1399999999</v>
      </c>
      <c r="D53" s="441">
        <v>12400553</v>
      </c>
      <c r="E53" s="467"/>
    </row>
    <row r="54" spans="1:5">
      <c r="A54" s="466">
        <v>12800001</v>
      </c>
      <c r="B54" s="466" t="s">
        <v>1309</v>
      </c>
      <c r="C54" s="467">
        <v>18500000</v>
      </c>
      <c r="D54" s="441">
        <v>12800001</v>
      </c>
      <c r="E54" s="467"/>
    </row>
    <row r="55" spans="1:5">
      <c r="A55" s="466">
        <v>12800011</v>
      </c>
      <c r="B55" s="466" t="s">
        <v>1496</v>
      </c>
      <c r="C55" s="467">
        <v>1662219.87</v>
      </c>
      <c r="D55" s="441">
        <v>12800011</v>
      </c>
      <c r="E55" s="467"/>
    </row>
    <row r="56" spans="1:5">
      <c r="A56" s="466">
        <v>13100543</v>
      </c>
      <c r="B56" s="466" t="s">
        <v>810</v>
      </c>
      <c r="C56" s="467">
        <v>19805.63</v>
      </c>
      <c r="D56" s="441">
        <v>13100543</v>
      </c>
      <c r="E56" s="467"/>
    </row>
    <row r="57" spans="1:5">
      <c r="A57" s="466">
        <v>13100563</v>
      </c>
      <c r="B57" s="466" t="s">
        <v>1597</v>
      </c>
      <c r="C57" s="467">
        <v>1185760.83</v>
      </c>
      <c r="D57" s="441">
        <v>13100563</v>
      </c>
      <c r="E57" s="467"/>
    </row>
    <row r="58" spans="1:5">
      <c r="A58" s="466">
        <v>13100573</v>
      </c>
      <c r="B58" s="466" t="s">
        <v>281</v>
      </c>
      <c r="C58" s="467">
        <v>12753.68</v>
      </c>
      <c r="D58" s="441">
        <v>13100573</v>
      </c>
      <c r="E58" s="467"/>
    </row>
    <row r="59" spans="1:5">
      <c r="A59" s="466">
        <v>13101003</v>
      </c>
      <c r="B59" s="466" t="s">
        <v>1598</v>
      </c>
      <c r="C59" s="467">
        <v>5570220.7400000002</v>
      </c>
      <c r="D59" s="441">
        <v>13101003</v>
      </c>
      <c r="E59" s="467"/>
    </row>
    <row r="60" spans="1:5">
      <c r="A60" s="466">
        <v>13101013</v>
      </c>
      <c r="B60" s="466" t="s">
        <v>1599</v>
      </c>
      <c r="C60" s="467">
        <v>577526.34</v>
      </c>
      <c r="D60" s="441">
        <v>13101013</v>
      </c>
      <c r="E60" s="467"/>
    </row>
    <row r="61" spans="1:5">
      <c r="A61" s="466">
        <v>13101023</v>
      </c>
      <c r="B61" s="466" t="s">
        <v>908</v>
      </c>
      <c r="C61" s="467">
        <v>26390561.989999998</v>
      </c>
      <c r="D61" s="441">
        <v>13101023</v>
      </c>
      <c r="E61" s="467"/>
    </row>
    <row r="62" spans="1:5">
      <c r="A62" s="466">
        <v>13101033</v>
      </c>
      <c r="B62" s="466" t="s">
        <v>1600</v>
      </c>
      <c r="C62" s="467">
        <v>1054018.3</v>
      </c>
      <c r="D62" s="441">
        <v>13101033</v>
      </c>
      <c r="E62" s="467"/>
    </row>
    <row r="63" spans="1:5">
      <c r="A63" s="466">
        <v>13101093</v>
      </c>
      <c r="B63" s="466" t="s">
        <v>335</v>
      </c>
      <c r="C63" s="467">
        <v>-385153.68</v>
      </c>
      <c r="D63" s="441">
        <v>13101093</v>
      </c>
      <c r="E63" s="467"/>
    </row>
    <row r="64" spans="1:5">
      <c r="A64" s="466">
        <v>13101113</v>
      </c>
      <c r="B64" s="466" t="s">
        <v>130</v>
      </c>
      <c r="C64" s="467">
        <v>-48212214.850000001</v>
      </c>
      <c r="D64" s="441">
        <v>13101113</v>
      </c>
      <c r="E64" s="467"/>
    </row>
    <row r="65" spans="1:5">
      <c r="A65" s="466">
        <v>13101123</v>
      </c>
      <c r="B65" s="466" t="s">
        <v>89</v>
      </c>
      <c r="C65" s="467">
        <v>-1885864.98</v>
      </c>
      <c r="D65" s="441">
        <v>13101123</v>
      </c>
      <c r="E65" s="467"/>
    </row>
    <row r="66" spans="1:5">
      <c r="A66" s="466">
        <v>13101133</v>
      </c>
      <c r="B66" s="466" t="s">
        <v>1641</v>
      </c>
      <c r="C66" s="466">
        <v>-357.94</v>
      </c>
      <c r="D66" s="441">
        <v>13101133</v>
      </c>
      <c r="E66" s="467"/>
    </row>
    <row r="67" spans="1:5">
      <c r="A67" s="466">
        <v>13101163</v>
      </c>
      <c r="B67" s="466" t="s">
        <v>200</v>
      </c>
      <c r="C67" s="467">
        <v>95166.71</v>
      </c>
      <c r="D67" s="441">
        <v>13101163</v>
      </c>
      <c r="E67" s="467"/>
    </row>
    <row r="68" spans="1:5">
      <c r="A68" s="466">
        <v>13101183</v>
      </c>
      <c r="B68" s="466" t="s">
        <v>844</v>
      </c>
      <c r="C68" s="467">
        <v>1892662.69</v>
      </c>
      <c r="D68" s="441">
        <v>13101183</v>
      </c>
      <c r="E68" s="467"/>
    </row>
    <row r="69" spans="1:5">
      <c r="A69" s="466">
        <v>13101193</v>
      </c>
      <c r="B69" s="466" t="s">
        <v>1247</v>
      </c>
      <c r="C69" s="467">
        <v>10678.91</v>
      </c>
      <c r="D69" s="441">
        <v>13101193</v>
      </c>
      <c r="E69" s="467"/>
    </row>
    <row r="70" spans="1:5">
      <c r="A70" s="466">
        <v>13101253</v>
      </c>
      <c r="B70" s="466" t="s">
        <v>1072</v>
      </c>
      <c r="C70" s="467">
        <v>537634.73</v>
      </c>
      <c r="D70" s="441">
        <v>13101253</v>
      </c>
      <c r="E70" s="467"/>
    </row>
    <row r="71" spans="1:5">
      <c r="A71" s="466">
        <v>13109003</v>
      </c>
      <c r="B71" s="466" t="s">
        <v>1642</v>
      </c>
      <c r="C71" s="467">
        <v>29663.37</v>
      </c>
      <c r="D71" s="441">
        <v>13109003</v>
      </c>
      <c r="E71" s="467"/>
    </row>
    <row r="72" spans="1:5">
      <c r="A72" s="466">
        <v>13109013</v>
      </c>
      <c r="B72" s="466" t="s">
        <v>1643</v>
      </c>
      <c r="C72" s="467">
        <v>3866</v>
      </c>
      <c r="D72" s="441">
        <v>13109013</v>
      </c>
      <c r="E72" s="467"/>
    </row>
    <row r="73" spans="1:5">
      <c r="A73" s="466">
        <v>13400021</v>
      </c>
      <c r="B73" s="466" t="s">
        <v>654</v>
      </c>
      <c r="C73" s="467">
        <v>9861609.4000000004</v>
      </c>
      <c r="D73" s="441">
        <v>13400021</v>
      </c>
      <c r="E73" s="467"/>
    </row>
    <row r="74" spans="1:5">
      <c r="A74" s="466">
        <v>13400031</v>
      </c>
      <c r="B74" s="466" t="s">
        <v>655</v>
      </c>
      <c r="C74" s="467">
        <v>-9861609.4000000004</v>
      </c>
      <c r="D74" s="441">
        <v>13400031</v>
      </c>
    </row>
    <row r="75" spans="1:5">
      <c r="A75" s="466">
        <v>13400073</v>
      </c>
      <c r="B75" s="466" t="s">
        <v>529</v>
      </c>
      <c r="C75" s="467">
        <v>1242337.57</v>
      </c>
      <c r="D75" s="441">
        <v>13400073</v>
      </c>
      <c r="E75" s="467"/>
    </row>
    <row r="76" spans="1:5">
      <c r="A76" s="466">
        <v>13400111</v>
      </c>
      <c r="B76" s="466" t="s">
        <v>544</v>
      </c>
      <c r="C76" s="467">
        <v>25000</v>
      </c>
      <c r="D76" s="441">
        <v>13400111</v>
      </c>
    </row>
    <row r="77" spans="1:5">
      <c r="A77" s="466">
        <v>13400123</v>
      </c>
      <c r="B77" s="466" t="s">
        <v>1192</v>
      </c>
      <c r="C77" s="467">
        <v>414114.05</v>
      </c>
      <c r="D77" s="441">
        <v>13400123</v>
      </c>
    </row>
    <row r="78" spans="1:5">
      <c r="A78" s="466">
        <v>13400211</v>
      </c>
      <c r="B78" s="466" t="s">
        <v>1248</v>
      </c>
      <c r="C78" s="467">
        <v>52300</v>
      </c>
      <c r="D78" s="441">
        <v>13400211</v>
      </c>
    </row>
    <row r="79" spans="1:5">
      <c r="A79" s="466">
        <v>13400241</v>
      </c>
      <c r="B79" s="466" t="s">
        <v>1839</v>
      </c>
      <c r="C79" s="467">
        <v>449616</v>
      </c>
      <c r="D79" s="441">
        <v>13400241</v>
      </c>
      <c r="E79" s="467"/>
    </row>
    <row r="80" spans="1:5">
      <c r="A80" s="466">
        <v>13400261</v>
      </c>
      <c r="B80" s="466" t="s">
        <v>1934</v>
      </c>
      <c r="C80" s="467">
        <v>78717</v>
      </c>
      <c r="D80" s="441">
        <v>13400261</v>
      </c>
      <c r="E80" s="467"/>
    </row>
    <row r="81" spans="1:5">
      <c r="A81" s="466">
        <v>13400271</v>
      </c>
      <c r="B81" s="466" t="s">
        <v>1303</v>
      </c>
      <c r="C81" s="467">
        <v>121770</v>
      </c>
      <c r="D81" s="441">
        <v>13400271</v>
      </c>
      <c r="E81" s="467"/>
    </row>
    <row r="82" spans="1:5">
      <c r="A82" s="466">
        <v>13400281</v>
      </c>
      <c r="B82" s="466" t="s">
        <v>1285</v>
      </c>
      <c r="C82" s="467">
        <v>50253</v>
      </c>
      <c r="D82" s="441">
        <v>13400281</v>
      </c>
    </row>
    <row r="83" spans="1:5">
      <c r="A83" s="466">
        <v>13400311</v>
      </c>
      <c r="B83" s="466" t="s">
        <v>1666</v>
      </c>
      <c r="C83" s="467">
        <v>194700</v>
      </c>
      <c r="D83" s="441">
        <v>13400311</v>
      </c>
      <c r="E83" s="467"/>
    </row>
    <row r="84" spans="1:5">
      <c r="A84" s="466">
        <v>13400321</v>
      </c>
      <c r="B84" s="466" t="s">
        <v>2057</v>
      </c>
      <c r="C84" s="467">
        <v>44370</v>
      </c>
      <c r="D84" s="441">
        <v>13400321</v>
      </c>
      <c r="E84" s="467"/>
    </row>
    <row r="85" spans="1:5">
      <c r="A85" s="466">
        <v>13400332</v>
      </c>
      <c r="B85" s="466" t="s">
        <v>2007</v>
      </c>
      <c r="C85" s="467">
        <v>1195033.57</v>
      </c>
      <c r="D85" s="441">
        <v>13400332</v>
      </c>
    </row>
    <row r="86" spans="1:5">
      <c r="A86" s="466">
        <v>13500003</v>
      </c>
      <c r="B86" s="466" t="s">
        <v>691</v>
      </c>
      <c r="C86" s="467">
        <v>7534.56</v>
      </c>
      <c r="D86" s="441">
        <v>13500003</v>
      </c>
    </row>
    <row r="87" spans="1:5">
      <c r="A87" s="466">
        <v>13500041</v>
      </c>
      <c r="B87" s="466" t="s">
        <v>471</v>
      </c>
      <c r="C87" s="467">
        <v>41649.35</v>
      </c>
      <c r="D87" s="441">
        <v>13500041</v>
      </c>
      <c r="E87" s="467"/>
    </row>
    <row r="88" spans="1:5">
      <c r="A88" s="466">
        <v>13500051</v>
      </c>
      <c r="B88" s="466" t="s">
        <v>148</v>
      </c>
      <c r="C88" s="467">
        <v>73353</v>
      </c>
      <c r="D88" s="441">
        <v>13500051</v>
      </c>
      <c r="E88" s="467"/>
    </row>
    <row r="89" spans="1:5">
      <c r="A89" s="466">
        <v>13500061</v>
      </c>
      <c r="B89" s="466" t="s">
        <v>650</v>
      </c>
      <c r="C89" s="467">
        <v>1786010</v>
      </c>
      <c r="D89" s="441">
        <v>13500061</v>
      </c>
      <c r="E89" s="467"/>
    </row>
    <row r="90" spans="1:5">
      <c r="A90" s="466">
        <v>13500071</v>
      </c>
      <c r="B90" s="466" t="s">
        <v>651</v>
      </c>
      <c r="C90" s="467">
        <v>1818485</v>
      </c>
      <c r="D90" s="441">
        <v>13500071</v>
      </c>
      <c r="E90" s="467"/>
    </row>
    <row r="91" spans="1:5">
      <c r="A91" s="466">
        <v>13500183</v>
      </c>
      <c r="B91" s="466" t="s">
        <v>1210</v>
      </c>
      <c r="C91" s="467">
        <v>100000</v>
      </c>
      <c r="D91" s="441">
        <v>13500183</v>
      </c>
      <c r="E91" s="467"/>
    </row>
    <row r="92" spans="1:5">
      <c r="A92" s="466">
        <v>13500201</v>
      </c>
      <c r="B92" s="466" t="s">
        <v>1498</v>
      </c>
      <c r="C92" s="467">
        <v>582010.52</v>
      </c>
      <c r="D92" s="441">
        <v>13500201</v>
      </c>
      <c r="E92" s="467"/>
    </row>
    <row r="93" spans="1:5">
      <c r="A93" s="466">
        <v>13600013</v>
      </c>
      <c r="B93" s="466" t="s">
        <v>221</v>
      </c>
      <c r="C93" s="467">
        <v>18000000</v>
      </c>
      <c r="D93" s="441">
        <v>13600013</v>
      </c>
      <c r="E93" s="467"/>
    </row>
    <row r="94" spans="1:5">
      <c r="A94" s="466">
        <v>14100311</v>
      </c>
      <c r="B94" s="466" t="s">
        <v>51</v>
      </c>
      <c r="C94" s="467">
        <v>3259692.33</v>
      </c>
      <c r="D94" s="441">
        <v>14100311</v>
      </c>
      <c r="E94" s="467"/>
    </row>
    <row r="95" spans="1:5">
      <c r="A95" s="466">
        <v>14200003</v>
      </c>
      <c r="B95" s="466" t="s">
        <v>142</v>
      </c>
      <c r="C95" s="467">
        <v>-26782.04</v>
      </c>
      <c r="D95" s="441">
        <v>14200003</v>
      </c>
      <c r="E95" s="467"/>
    </row>
    <row r="96" spans="1:5">
      <c r="A96" s="466">
        <v>14200201</v>
      </c>
      <c r="B96" s="466" t="s">
        <v>1607</v>
      </c>
      <c r="C96" s="467">
        <v>156623802.56</v>
      </c>
      <c r="D96" s="441">
        <v>14200201</v>
      </c>
      <c r="E96" s="467"/>
    </row>
    <row r="97" spans="1:5">
      <c r="A97" s="466">
        <v>14200202</v>
      </c>
      <c r="B97" s="466" t="s">
        <v>1608</v>
      </c>
      <c r="C97" s="467">
        <v>60844119.090000004</v>
      </c>
      <c r="D97" s="441">
        <v>14200202</v>
      </c>
      <c r="E97" s="467"/>
    </row>
    <row r="98" spans="1:5">
      <c r="A98" s="466">
        <v>14200203</v>
      </c>
      <c r="B98" s="466" t="s">
        <v>1609</v>
      </c>
      <c r="C98" s="467">
        <v>-2732341.12</v>
      </c>
      <c r="D98" s="441">
        <v>14200203</v>
      </c>
      <c r="E98" s="467"/>
    </row>
    <row r="99" spans="1:5">
      <c r="A99" s="466">
        <v>14200213</v>
      </c>
      <c r="B99" s="466" t="s">
        <v>1626</v>
      </c>
      <c r="C99" s="467">
        <v>-38022.519999999997</v>
      </c>
      <c r="D99" s="441">
        <v>14200213</v>
      </c>
      <c r="E99" s="467"/>
    </row>
    <row r="100" spans="1:5">
      <c r="A100" s="466">
        <v>14200223</v>
      </c>
      <c r="B100" s="466" t="s">
        <v>1627</v>
      </c>
      <c r="C100" s="467">
        <v>23242.14</v>
      </c>
      <c r="D100" s="441">
        <v>14200223</v>
      </c>
      <c r="E100" s="467"/>
    </row>
    <row r="101" spans="1:5">
      <c r="A101" s="466">
        <v>14200253</v>
      </c>
      <c r="B101" s="466" t="s">
        <v>1610</v>
      </c>
      <c r="C101" s="467">
        <v>-49694.93</v>
      </c>
      <c r="D101" s="441">
        <v>14200253</v>
      </c>
    </row>
    <row r="102" spans="1:5">
      <c r="A102" s="466">
        <v>14300062</v>
      </c>
      <c r="B102" s="466" t="s">
        <v>1391</v>
      </c>
      <c r="C102" s="467">
        <v>7559177.1399999997</v>
      </c>
      <c r="D102" s="441">
        <v>14300062</v>
      </c>
      <c r="E102" s="467"/>
    </row>
    <row r="103" spans="1:5">
      <c r="A103" s="466">
        <v>14300072</v>
      </c>
      <c r="B103" s="466" t="s">
        <v>947</v>
      </c>
      <c r="C103" s="467">
        <v>332703.44</v>
      </c>
      <c r="D103" s="441">
        <v>14300072</v>
      </c>
    </row>
    <row r="104" spans="1:5">
      <c r="A104" s="466">
        <v>14300081</v>
      </c>
      <c r="B104" s="466" t="s">
        <v>226</v>
      </c>
      <c r="C104" s="467">
        <v>199789.54</v>
      </c>
      <c r="D104" s="441">
        <v>14300081</v>
      </c>
    </row>
    <row r="105" spans="1:5">
      <c r="A105" s="466">
        <v>14300082</v>
      </c>
      <c r="B105" s="466" t="s">
        <v>1951</v>
      </c>
      <c r="C105" s="467">
        <v>332703.37</v>
      </c>
      <c r="D105" s="441">
        <v>14300082</v>
      </c>
    </row>
    <row r="106" spans="1:5">
      <c r="A106" s="466">
        <v>14300141</v>
      </c>
      <c r="B106" s="466" t="s">
        <v>893</v>
      </c>
      <c r="C106" s="467">
        <v>11214487.890000001</v>
      </c>
      <c r="D106" s="441">
        <v>14300141</v>
      </c>
      <c r="E106" s="467"/>
    </row>
    <row r="107" spans="1:5">
      <c r="A107" s="466">
        <v>14300151</v>
      </c>
      <c r="B107" s="466" t="s">
        <v>894</v>
      </c>
      <c r="C107" s="467">
        <v>1117213.76</v>
      </c>
      <c r="D107" s="441">
        <v>14300151</v>
      </c>
      <c r="E107" s="467"/>
    </row>
    <row r="108" spans="1:5">
      <c r="A108" s="466">
        <v>14300171</v>
      </c>
      <c r="B108" s="466" t="s">
        <v>355</v>
      </c>
      <c r="C108" s="467">
        <v>12852158.76</v>
      </c>
      <c r="D108" s="441">
        <v>14300171</v>
      </c>
      <c r="E108" s="467"/>
    </row>
    <row r="109" spans="1:5">
      <c r="A109" s="466">
        <v>14300213</v>
      </c>
      <c r="B109" s="466" t="s">
        <v>2019</v>
      </c>
      <c r="C109" s="467">
        <v>5722.04</v>
      </c>
      <c r="D109" s="441">
        <v>14300213</v>
      </c>
      <c r="E109" s="467"/>
    </row>
    <row r="110" spans="1:5">
      <c r="A110" s="466">
        <v>14300241</v>
      </c>
      <c r="B110" s="466" t="s">
        <v>1703</v>
      </c>
      <c r="C110" s="467">
        <v>106519.45</v>
      </c>
      <c r="D110" s="441">
        <v>14300241</v>
      </c>
      <c r="E110" s="467"/>
    </row>
    <row r="111" spans="1:5">
      <c r="A111" s="466">
        <v>14300261</v>
      </c>
      <c r="B111" s="466" t="s">
        <v>210</v>
      </c>
      <c r="C111" s="467">
        <v>4286994.83</v>
      </c>
      <c r="D111" s="441">
        <v>14300261</v>
      </c>
      <c r="E111" s="467"/>
    </row>
    <row r="112" spans="1:5">
      <c r="A112" s="466">
        <v>14300333</v>
      </c>
      <c r="B112" s="466" t="s">
        <v>461</v>
      </c>
      <c r="C112" s="467">
        <v>44330.84</v>
      </c>
      <c r="D112" s="441">
        <v>14300333</v>
      </c>
      <c r="E112" s="467"/>
    </row>
    <row r="113" spans="1:5">
      <c r="A113" s="466">
        <v>14300341</v>
      </c>
      <c r="B113" s="466" t="s">
        <v>1647</v>
      </c>
      <c r="C113" s="466">
        <v>978.11</v>
      </c>
      <c r="D113" s="441">
        <v>14300341</v>
      </c>
      <c r="E113" s="467"/>
    </row>
    <row r="114" spans="1:5">
      <c r="A114" s="466">
        <v>14300703</v>
      </c>
      <c r="B114" s="466" t="s">
        <v>1611</v>
      </c>
      <c r="C114" s="467">
        <v>10735319.52</v>
      </c>
      <c r="D114" s="441">
        <v>14300703</v>
      </c>
      <c r="E114" s="467"/>
    </row>
    <row r="115" spans="1:5">
      <c r="A115" s="466">
        <v>14300713</v>
      </c>
      <c r="B115" s="466" t="s">
        <v>1612</v>
      </c>
      <c r="C115" s="467">
        <v>29688.97</v>
      </c>
      <c r="D115" s="441">
        <v>14300713</v>
      </c>
      <c r="E115" s="467"/>
    </row>
    <row r="116" spans="1:5">
      <c r="A116" s="466">
        <v>14300733</v>
      </c>
      <c r="B116" s="466" t="s">
        <v>1613</v>
      </c>
      <c r="C116" s="467">
        <v>13102997.82</v>
      </c>
      <c r="D116" s="441">
        <v>14300733</v>
      </c>
    </row>
    <row r="117" spans="1:5">
      <c r="A117" s="466">
        <v>14300743</v>
      </c>
      <c r="B117" s="466" t="s">
        <v>1614</v>
      </c>
      <c r="C117" s="467">
        <v>622770.56000000006</v>
      </c>
      <c r="D117" s="441">
        <v>14300743</v>
      </c>
      <c r="E117" s="467"/>
    </row>
    <row r="118" spans="1:5">
      <c r="A118" s="466">
        <v>14300763</v>
      </c>
      <c r="B118" s="466" t="s">
        <v>1582</v>
      </c>
      <c r="C118" s="467">
        <v>1014338.38</v>
      </c>
      <c r="D118" s="441">
        <v>14300763</v>
      </c>
      <c r="E118" s="467"/>
    </row>
    <row r="119" spans="1:5">
      <c r="A119" s="468">
        <v>14300913</v>
      </c>
      <c r="B119" s="468" t="s">
        <v>2292</v>
      </c>
      <c r="C119" s="468">
        <v>-216.61</v>
      </c>
      <c r="D119" s="470">
        <v>14300913</v>
      </c>
      <c r="E119" s="467"/>
    </row>
    <row r="120" spans="1:5">
      <c r="A120" s="466">
        <v>14300921</v>
      </c>
      <c r="B120" s="466" t="s">
        <v>446</v>
      </c>
      <c r="C120" s="467">
        <v>690893.36</v>
      </c>
      <c r="D120" s="441">
        <v>14300921</v>
      </c>
      <c r="E120" s="467"/>
    </row>
    <row r="121" spans="1:5">
      <c r="A121" s="466">
        <v>14301022</v>
      </c>
      <c r="B121" s="466" t="s">
        <v>162</v>
      </c>
      <c r="C121" s="467">
        <v>2695464.09</v>
      </c>
      <c r="D121" s="441">
        <v>14301022</v>
      </c>
      <c r="E121" s="467"/>
    </row>
    <row r="122" spans="1:5">
      <c r="A122" s="466">
        <v>14301033</v>
      </c>
      <c r="B122" s="466" t="s">
        <v>1734</v>
      </c>
      <c r="C122" s="467">
        <v>88464.76</v>
      </c>
      <c r="D122" s="441">
        <v>14301033</v>
      </c>
      <c r="E122" s="467"/>
    </row>
    <row r="123" spans="1:5">
      <c r="A123" s="466">
        <v>14301041</v>
      </c>
      <c r="B123" s="466" t="s">
        <v>1792</v>
      </c>
      <c r="C123" s="466">
        <v>532</v>
      </c>
      <c r="D123" s="441">
        <v>14301041</v>
      </c>
      <c r="E123" s="467"/>
    </row>
    <row r="124" spans="1:5">
      <c r="A124" s="466">
        <v>14301043</v>
      </c>
      <c r="B124" s="466" t="s">
        <v>2092</v>
      </c>
      <c r="C124" s="467">
        <v>2008272.73</v>
      </c>
      <c r="D124" s="441">
        <v>14301043</v>
      </c>
      <c r="E124" s="467"/>
    </row>
    <row r="125" spans="1:5">
      <c r="A125" s="466">
        <v>14400311</v>
      </c>
      <c r="B125" s="466" t="s">
        <v>1615</v>
      </c>
      <c r="C125" s="467">
        <v>-5138650.3899999997</v>
      </c>
      <c r="D125" s="441">
        <v>14400311</v>
      </c>
      <c r="E125" s="467"/>
    </row>
    <row r="126" spans="1:5">
      <c r="A126" s="466">
        <v>14400312</v>
      </c>
      <c r="B126" s="466" t="s">
        <v>1616</v>
      </c>
      <c r="C126" s="467">
        <v>-1378875.78</v>
      </c>
      <c r="D126" s="441">
        <v>14400312</v>
      </c>
      <c r="E126" s="467"/>
    </row>
    <row r="127" spans="1:5">
      <c r="A127" s="466">
        <v>14400313</v>
      </c>
      <c r="B127" s="466" t="s">
        <v>1644</v>
      </c>
      <c r="C127" s="467">
        <v>-140115.54</v>
      </c>
      <c r="D127" s="441">
        <v>14400313</v>
      </c>
      <c r="E127" s="467"/>
    </row>
    <row r="128" spans="1:5">
      <c r="A128" s="466">
        <v>14400343</v>
      </c>
      <c r="B128" s="466" t="s">
        <v>744</v>
      </c>
      <c r="C128" s="467">
        <v>-1660613.63</v>
      </c>
      <c r="D128" s="441">
        <v>14400343</v>
      </c>
      <c r="E128" s="467"/>
    </row>
    <row r="129" spans="1:5">
      <c r="A129" s="466">
        <v>14400353</v>
      </c>
      <c r="B129" s="466" t="s">
        <v>1617</v>
      </c>
      <c r="C129" s="467">
        <v>-620783.18000000005</v>
      </c>
      <c r="D129" s="441">
        <v>14400353</v>
      </c>
      <c r="E129" s="467"/>
    </row>
    <row r="130" spans="1:5">
      <c r="A130" s="466">
        <v>14600000</v>
      </c>
      <c r="B130" s="466" t="s">
        <v>95</v>
      </c>
      <c r="C130" s="467">
        <v>813627.3</v>
      </c>
      <c r="D130" s="441">
        <v>14600000</v>
      </c>
      <c r="E130" s="467"/>
    </row>
    <row r="131" spans="1:5">
      <c r="A131" s="466">
        <v>15100021</v>
      </c>
      <c r="B131" s="466" t="s">
        <v>112</v>
      </c>
      <c r="C131" s="467">
        <v>4415027.99</v>
      </c>
      <c r="D131" s="441">
        <v>15100021</v>
      </c>
      <c r="E131" s="467"/>
    </row>
    <row r="132" spans="1:5">
      <c r="A132" s="466">
        <v>15100031</v>
      </c>
      <c r="B132" s="466" t="s">
        <v>9</v>
      </c>
      <c r="C132" s="467">
        <v>3259820.5</v>
      </c>
      <c r="D132" s="441">
        <v>15100031</v>
      </c>
      <c r="E132" s="467"/>
    </row>
    <row r="133" spans="1:5">
      <c r="A133" s="466">
        <v>15100041</v>
      </c>
      <c r="B133" s="466" t="s">
        <v>605</v>
      </c>
      <c r="C133" s="467">
        <v>245935.93</v>
      </c>
      <c r="D133" s="441">
        <v>15100041</v>
      </c>
      <c r="E133" s="467"/>
    </row>
    <row r="134" spans="1:5">
      <c r="A134" s="466">
        <v>15100061</v>
      </c>
      <c r="B134" s="466" t="s">
        <v>462</v>
      </c>
      <c r="C134" s="467">
        <v>24069.59</v>
      </c>
      <c r="D134" s="441">
        <v>15100061</v>
      </c>
      <c r="E134" s="467"/>
    </row>
    <row r="135" spans="1:5">
      <c r="A135" s="466">
        <v>15100081</v>
      </c>
      <c r="B135" s="466" t="s">
        <v>606</v>
      </c>
      <c r="C135" s="467">
        <v>1524021.41</v>
      </c>
      <c r="D135" s="441">
        <v>15100081</v>
      </c>
      <c r="E135" s="467"/>
    </row>
    <row r="136" spans="1:5">
      <c r="A136" s="466">
        <v>15100091</v>
      </c>
      <c r="B136" s="466" t="s">
        <v>1189</v>
      </c>
      <c r="C136" s="467">
        <v>1779873.66</v>
      </c>
      <c r="D136" s="441">
        <v>15100091</v>
      </c>
      <c r="E136" s="467"/>
    </row>
    <row r="137" spans="1:5">
      <c r="A137" s="466">
        <v>15100101</v>
      </c>
      <c r="B137" s="466" t="s">
        <v>90</v>
      </c>
      <c r="C137" s="467">
        <v>4320236.93</v>
      </c>
      <c r="D137" s="441">
        <v>15100101</v>
      </c>
      <c r="E137" s="467"/>
    </row>
    <row r="138" spans="1:5">
      <c r="A138" s="466">
        <v>15100122</v>
      </c>
      <c r="B138" s="466" t="s">
        <v>217</v>
      </c>
      <c r="C138" s="467">
        <v>296599.96000000002</v>
      </c>
      <c r="D138" s="441">
        <v>15100122</v>
      </c>
      <c r="E138" s="467"/>
    </row>
    <row r="139" spans="1:5">
      <c r="A139" s="466">
        <v>15100181</v>
      </c>
      <c r="B139" s="466" t="s">
        <v>753</v>
      </c>
      <c r="C139" s="467">
        <v>79161.11</v>
      </c>
      <c r="D139" s="441">
        <v>15100181</v>
      </c>
      <c r="E139" s="467"/>
    </row>
    <row r="140" spans="1:5">
      <c r="A140" s="466">
        <v>15100211</v>
      </c>
      <c r="B140" s="466" t="s">
        <v>63</v>
      </c>
      <c r="C140" s="467">
        <v>-45999.51</v>
      </c>
      <c r="D140" s="441">
        <v>15100211</v>
      </c>
      <c r="E140" s="467"/>
    </row>
    <row r="141" spans="1:5">
      <c r="A141" s="466">
        <v>15100221</v>
      </c>
      <c r="B141" s="466" t="s">
        <v>737</v>
      </c>
      <c r="C141" s="467">
        <v>239661.34</v>
      </c>
      <c r="D141" s="441">
        <v>15100221</v>
      </c>
      <c r="E141" s="467"/>
    </row>
    <row r="142" spans="1:5">
      <c r="A142" s="466">
        <v>15100271</v>
      </c>
      <c r="B142" s="466" t="s">
        <v>1535</v>
      </c>
      <c r="C142" s="467">
        <v>2796687.21</v>
      </c>
      <c r="D142" s="441">
        <v>15100271</v>
      </c>
      <c r="E142" s="467"/>
    </row>
    <row r="143" spans="1:5">
      <c r="A143" s="466">
        <v>15100291</v>
      </c>
      <c r="B143" s="466" t="s">
        <v>2148</v>
      </c>
      <c r="C143" s="467">
        <v>392523.81</v>
      </c>
      <c r="D143" s="441">
        <v>15100291</v>
      </c>
    </row>
    <row r="144" spans="1:5">
      <c r="A144" s="466">
        <v>15111001</v>
      </c>
      <c r="B144" s="466" t="s">
        <v>696</v>
      </c>
      <c r="C144" s="467">
        <v>243379.32</v>
      </c>
      <c r="D144" s="441">
        <v>15111001</v>
      </c>
    </row>
    <row r="145" spans="1:5">
      <c r="A145" s="466">
        <v>15400023</v>
      </c>
      <c r="B145" s="466" t="s">
        <v>897</v>
      </c>
      <c r="C145" s="467">
        <v>10208895.84</v>
      </c>
      <c r="D145" s="441">
        <v>15400023</v>
      </c>
      <c r="E145" s="467"/>
    </row>
    <row r="146" spans="1:5">
      <c r="A146" s="466">
        <v>15400031</v>
      </c>
      <c r="B146" s="466" t="s">
        <v>600</v>
      </c>
      <c r="C146" s="467">
        <v>5925667.54</v>
      </c>
      <c r="D146" s="441">
        <v>15400031</v>
      </c>
      <c r="E146" s="467"/>
    </row>
    <row r="147" spans="1:5">
      <c r="A147" s="466">
        <v>15400033</v>
      </c>
      <c r="B147" s="466" t="s">
        <v>632</v>
      </c>
      <c r="C147" s="467">
        <v>-10209052.689999999</v>
      </c>
      <c r="D147" s="441">
        <v>15400033</v>
      </c>
      <c r="E147" s="467"/>
    </row>
    <row r="148" spans="1:5">
      <c r="A148" s="466">
        <v>15400041</v>
      </c>
      <c r="B148" s="466" t="s">
        <v>470</v>
      </c>
      <c r="C148" s="467">
        <v>4444272.03</v>
      </c>
      <c r="D148" s="441">
        <v>15400041</v>
      </c>
      <c r="E148" s="467"/>
    </row>
    <row r="149" spans="1:5">
      <c r="A149" s="466">
        <v>15400061</v>
      </c>
      <c r="B149" s="466" t="s">
        <v>636</v>
      </c>
      <c r="C149" s="467">
        <v>20447675.75</v>
      </c>
      <c r="D149" s="441">
        <v>15400061</v>
      </c>
      <c r="E149" s="467"/>
    </row>
    <row r="150" spans="1:5">
      <c r="A150" s="466">
        <v>15400101</v>
      </c>
      <c r="B150" s="466" t="s">
        <v>287</v>
      </c>
      <c r="C150" s="467">
        <v>28286992.120000001</v>
      </c>
      <c r="D150" s="441">
        <v>15400101</v>
      </c>
      <c r="E150" s="467"/>
    </row>
    <row r="151" spans="1:5">
      <c r="A151" s="466">
        <v>15400102</v>
      </c>
      <c r="B151" s="466" t="s">
        <v>288</v>
      </c>
      <c r="C151" s="467">
        <v>5584325.8200000003</v>
      </c>
      <c r="D151" s="441">
        <v>15400102</v>
      </c>
      <c r="E151" s="467"/>
    </row>
    <row r="152" spans="1:5">
      <c r="A152" s="466">
        <v>15400103</v>
      </c>
      <c r="B152" s="466" t="s">
        <v>638</v>
      </c>
      <c r="C152" s="467">
        <v>29566053.010000002</v>
      </c>
      <c r="D152" s="441">
        <v>15400103</v>
      </c>
    </row>
    <row r="153" spans="1:5">
      <c r="A153" s="466">
        <v>15400181</v>
      </c>
      <c r="B153" s="466" t="s">
        <v>1505</v>
      </c>
      <c r="C153" s="467">
        <v>3825495.83</v>
      </c>
      <c r="D153" s="441">
        <v>15400181</v>
      </c>
      <c r="E153" s="467"/>
    </row>
    <row r="154" spans="1:5">
      <c r="A154" s="466">
        <v>15600003</v>
      </c>
      <c r="B154" s="466" t="s">
        <v>1797</v>
      </c>
      <c r="C154" s="467">
        <v>128561.61</v>
      </c>
      <c r="D154" s="441">
        <v>15600003</v>
      </c>
      <c r="E154" s="467"/>
    </row>
    <row r="155" spans="1:5">
      <c r="A155" s="466">
        <v>15810001</v>
      </c>
      <c r="B155" s="466" t="s">
        <v>1965</v>
      </c>
      <c r="C155" s="467">
        <v>4082.8</v>
      </c>
      <c r="D155" s="441">
        <v>15810001</v>
      </c>
      <c r="E155" s="467"/>
    </row>
    <row r="156" spans="1:5">
      <c r="A156" s="466">
        <v>16300023</v>
      </c>
      <c r="B156" s="466" t="s">
        <v>662</v>
      </c>
      <c r="C156" s="467">
        <v>3321052.02</v>
      </c>
      <c r="D156" s="441">
        <v>16300023</v>
      </c>
      <c r="E156" s="467"/>
    </row>
    <row r="157" spans="1:5">
      <c r="A157" s="466">
        <v>16300063</v>
      </c>
      <c r="B157" s="466" t="s">
        <v>663</v>
      </c>
      <c r="C157" s="467">
        <v>485395.85</v>
      </c>
      <c r="D157" s="441">
        <v>16300063</v>
      </c>
      <c r="E157" s="467"/>
    </row>
    <row r="158" spans="1:5">
      <c r="A158" s="466">
        <v>16410002</v>
      </c>
      <c r="B158" s="466" t="s">
        <v>679</v>
      </c>
      <c r="C158" s="467">
        <v>8323752.6900000004</v>
      </c>
      <c r="D158" s="441">
        <v>16410002</v>
      </c>
      <c r="E158" s="467"/>
    </row>
    <row r="159" spans="1:5">
      <c r="A159" s="466">
        <v>16410012</v>
      </c>
      <c r="B159" s="466" t="s">
        <v>396</v>
      </c>
      <c r="C159" s="467">
        <v>2977029.56</v>
      </c>
      <c r="D159" s="441">
        <v>16410012</v>
      </c>
      <c r="E159" s="467"/>
    </row>
    <row r="160" spans="1:5">
      <c r="A160" s="466">
        <v>16410022</v>
      </c>
      <c r="B160" s="466" t="s">
        <v>138</v>
      </c>
      <c r="C160" s="467">
        <v>14399595.779999999</v>
      </c>
      <c r="D160" s="441">
        <v>16410022</v>
      </c>
      <c r="E160" s="467"/>
    </row>
    <row r="161" spans="1:5">
      <c r="A161" s="466">
        <v>16420012</v>
      </c>
      <c r="B161" s="466" t="s">
        <v>38</v>
      </c>
      <c r="C161" s="467">
        <v>52843.19</v>
      </c>
      <c r="D161" s="441">
        <v>16420012</v>
      </c>
      <c r="E161" s="467"/>
    </row>
    <row r="162" spans="1:5">
      <c r="A162" s="466">
        <v>16500013</v>
      </c>
      <c r="B162" s="466" t="s">
        <v>2150</v>
      </c>
      <c r="C162" s="467">
        <v>2590326.7200000002</v>
      </c>
      <c r="D162" s="441">
        <v>16500013</v>
      </c>
      <c r="E162" s="467"/>
    </row>
    <row r="163" spans="1:5">
      <c r="A163" s="466">
        <v>16500063</v>
      </c>
      <c r="B163" s="466" t="s">
        <v>2151</v>
      </c>
      <c r="C163" s="467">
        <v>262407.84999999998</v>
      </c>
      <c r="D163" s="441">
        <v>16500063</v>
      </c>
      <c r="E163" s="467"/>
    </row>
    <row r="164" spans="1:5">
      <c r="A164" s="466">
        <v>16500083</v>
      </c>
      <c r="B164" s="466" t="s">
        <v>2152</v>
      </c>
      <c r="C164" s="467">
        <v>3221028.25</v>
      </c>
      <c r="D164" s="441">
        <v>16500083</v>
      </c>
      <c r="E164" s="467"/>
    </row>
    <row r="165" spans="1:5">
      <c r="A165" s="466">
        <v>16500103</v>
      </c>
      <c r="B165" s="466" t="s">
        <v>2153</v>
      </c>
      <c r="C165" s="467">
        <v>40000</v>
      </c>
      <c r="D165" s="441">
        <v>16500103</v>
      </c>
      <c r="E165" s="467"/>
    </row>
    <row r="166" spans="1:5">
      <c r="A166" s="466">
        <v>16500153</v>
      </c>
      <c r="B166" s="466" t="s">
        <v>2293</v>
      </c>
      <c r="C166" s="467">
        <v>147087.51</v>
      </c>
      <c r="D166" s="441">
        <v>16500153</v>
      </c>
      <c r="E166" s="467"/>
    </row>
    <row r="167" spans="1:5">
      <c r="A167" s="466">
        <v>16500183</v>
      </c>
      <c r="B167" s="466" t="s">
        <v>2211</v>
      </c>
      <c r="C167" s="467">
        <v>343830.24</v>
      </c>
      <c r="D167" s="441">
        <v>16500183</v>
      </c>
      <c r="E167" s="467"/>
    </row>
    <row r="168" spans="1:5">
      <c r="A168" s="466">
        <v>16500251</v>
      </c>
      <c r="B168" s="466" t="s">
        <v>2158</v>
      </c>
      <c r="C168" s="467">
        <v>2722.61</v>
      </c>
      <c r="D168" s="441">
        <v>16500251</v>
      </c>
      <c r="E168" s="467"/>
    </row>
    <row r="169" spans="1:5">
      <c r="A169" s="466">
        <v>16500283</v>
      </c>
      <c r="B169" s="466" t="s">
        <v>2159</v>
      </c>
      <c r="C169" s="467">
        <v>2256941.44</v>
      </c>
      <c r="D169" s="441">
        <v>16500283</v>
      </c>
      <c r="E169" s="467"/>
    </row>
    <row r="170" spans="1:5">
      <c r="A170" s="466">
        <v>16500321</v>
      </c>
      <c r="B170" s="466" t="s">
        <v>2154</v>
      </c>
      <c r="C170" s="467">
        <v>701635.32</v>
      </c>
      <c r="D170" s="441">
        <v>16500321</v>
      </c>
      <c r="E170" s="467"/>
    </row>
    <row r="171" spans="1:5">
      <c r="A171" s="466">
        <v>16500331</v>
      </c>
      <c r="B171" s="466" t="s">
        <v>2233</v>
      </c>
      <c r="C171" s="467">
        <v>891731.32</v>
      </c>
      <c r="D171" s="441">
        <v>16500331</v>
      </c>
      <c r="E171" s="467"/>
    </row>
    <row r="172" spans="1:5">
      <c r="A172" s="466">
        <v>16500333</v>
      </c>
      <c r="B172" s="466" t="s">
        <v>2160</v>
      </c>
      <c r="C172" s="466">
        <v>465</v>
      </c>
      <c r="D172" s="441">
        <v>16500333</v>
      </c>
      <c r="E172" s="467"/>
    </row>
    <row r="173" spans="1:5">
      <c r="A173" s="466">
        <v>16500351</v>
      </c>
      <c r="B173" s="466" t="s">
        <v>2246</v>
      </c>
      <c r="C173" s="467">
        <v>104447.57</v>
      </c>
      <c r="D173" s="441">
        <v>16500351</v>
      </c>
      <c r="E173" s="467"/>
    </row>
    <row r="174" spans="1:5">
      <c r="A174" s="466">
        <v>16500383</v>
      </c>
      <c r="B174" s="466" t="s">
        <v>2162</v>
      </c>
      <c r="C174" s="467">
        <v>366855.96</v>
      </c>
      <c r="D174" s="441">
        <v>16500383</v>
      </c>
    </row>
    <row r="175" spans="1:5">
      <c r="A175" s="466">
        <v>16500413</v>
      </c>
      <c r="B175" s="466" t="s">
        <v>2163</v>
      </c>
      <c r="C175" s="467">
        <v>324904.77</v>
      </c>
      <c r="D175" s="441">
        <v>16500413</v>
      </c>
      <c r="E175" s="467"/>
    </row>
    <row r="176" spans="1:5">
      <c r="A176" s="466">
        <v>16500433</v>
      </c>
      <c r="B176" s="466" t="s">
        <v>2164</v>
      </c>
      <c r="C176" s="467">
        <v>241760.31</v>
      </c>
      <c r="D176" s="441">
        <v>16500433</v>
      </c>
      <c r="E176" s="467"/>
    </row>
    <row r="177" spans="1:5">
      <c r="A177" s="466">
        <v>16500443</v>
      </c>
      <c r="B177" s="466" t="s">
        <v>2165</v>
      </c>
      <c r="C177" s="467">
        <v>221400.28</v>
      </c>
      <c r="D177" s="441">
        <v>16500443</v>
      </c>
      <c r="E177" s="467"/>
    </row>
    <row r="178" spans="1:5">
      <c r="A178" s="466">
        <v>16500563</v>
      </c>
      <c r="B178" s="466" t="s">
        <v>2168</v>
      </c>
      <c r="C178" s="467">
        <v>100127.61</v>
      </c>
      <c r="D178" s="441">
        <v>16500563</v>
      </c>
      <c r="E178" s="467"/>
    </row>
    <row r="179" spans="1:5">
      <c r="A179" s="466">
        <v>16500583</v>
      </c>
      <c r="B179" s="466" t="s">
        <v>545</v>
      </c>
      <c r="C179" s="467">
        <v>197499.83</v>
      </c>
      <c r="D179" s="441">
        <v>16500583</v>
      </c>
      <c r="E179" s="467"/>
    </row>
    <row r="180" spans="1:5">
      <c r="A180" s="466">
        <v>16500611</v>
      </c>
      <c r="B180" s="466" t="s">
        <v>2171</v>
      </c>
      <c r="C180" s="467">
        <v>476616</v>
      </c>
      <c r="D180" s="441">
        <v>16500611</v>
      </c>
    </row>
    <row r="181" spans="1:5">
      <c r="A181" s="466">
        <v>16500612</v>
      </c>
      <c r="B181" s="466" t="s">
        <v>2172</v>
      </c>
      <c r="C181" s="467">
        <v>299906.64</v>
      </c>
      <c r="D181" s="441">
        <v>16500612</v>
      </c>
      <c r="E181" s="467"/>
    </row>
    <row r="182" spans="1:5">
      <c r="A182" s="466">
        <v>16500622</v>
      </c>
      <c r="B182" s="466" t="s">
        <v>2173</v>
      </c>
      <c r="C182" s="467">
        <v>58206.68</v>
      </c>
      <c r="D182" s="441">
        <v>16500622</v>
      </c>
      <c r="E182" s="467"/>
    </row>
    <row r="183" spans="1:5">
      <c r="A183" s="466">
        <v>16500623</v>
      </c>
      <c r="B183" s="466" t="s">
        <v>260</v>
      </c>
      <c r="C183" s="467">
        <v>74319.47</v>
      </c>
      <c r="D183" s="441">
        <v>16500623</v>
      </c>
      <c r="E183" s="467"/>
    </row>
    <row r="184" spans="1:5">
      <c r="A184" s="466">
        <v>16500673</v>
      </c>
      <c r="B184" s="466" t="s">
        <v>2174</v>
      </c>
      <c r="C184" s="467">
        <v>151131.14000000001</v>
      </c>
      <c r="D184" s="441">
        <v>16500673</v>
      </c>
    </row>
    <row r="185" spans="1:5">
      <c r="A185" s="466">
        <v>16500693</v>
      </c>
      <c r="B185" s="466" t="s">
        <v>2177</v>
      </c>
      <c r="C185" s="467">
        <v>252664.6</v>
      </c>
      <c r="D185" s="441">
        <v>16500693</v>
      </c>
      <c r="E185" s="467"/>
    </row>
    <row r="186" spans="1:5">
      <c r="A186" s="466">
        <v>16500751</v>
      </c>
      <c r="B186" s="466" t="s">
        <v>717</v>
      </c>
      <c r="C186" s="467">
        <v>6480.9</v>
      </c>
      <c r="D186" s="441">
        <v>16500751</v>
      </c>
      <c r="E186" s="467"/>
    </row>
    <row r="187" spans="1:5">
      <c r="A187" s="466">
        <v>16500753</v>
      </c>
      <c r="B187" s="466" t="s">
        <v>1232</v>
      </c>
      <c r="C187" s="467">
        <v>66061.8</v>
      </c>
      <c r="D187" s="441">
        <v>16500753</v>
      </c>
      <c r="E187" s="467"/>
    </row>
    <row r="188" spans="1:5">
      <c r="A188" s="466">
        <v>16500763</v>
      </c>
      <c r="B188" s="466" t="s">
        <v>1720</v>
      </c>
      <c r="C188" s="467">
        <v>28562.19</v>
      </c>
      <c r="D188" s="441">
        <v>16500763</v>
      </c>
      <c r="E188" s="467"/>
    </row>
    <row r="189" spans="1:5">
      <c r="A189" s="466">
        <v>16500783</v>
      </c>
      <c r="B189" s="466" t="s">
        <v>2182</v>
      </c>
      <c r="C189" s="467">
        <v>33857.4</v>
      </c>
      <c r="D189" s="441">
        <v>16500783</v>
      </c>
      <c r="E189" s="467"/>
    </row>
    <row r="190" spans="1:5">
      <c r="A190" s="466">
        <v>16501003</v>
      </c>
      <c r="B190" s="466" t="s">
        <v>2186</v>
      </c>
      <c r="C190" s="467">
        <v>44730</v>
      </c>
      <c r="D190" s="441">
        <v>16501003</v>
      </c>
      <c r="E190" s="467"/>
    </row>
    <row r="191" spans="1:5">
      <c r="A191" s="466">
        <v>16501013</v>
      </c>
      <c r="B191" s="466" t="s">
        <v>999</v>
      </c>
      <c r="C191" s="467">
        <v>59045.46</v>
      </c>
      <c r="D191" s="441">
        <v>16501013</v>
      </c>
      <c r="E191" s="467"/>
    </row>
    <row r="192" spans="1:5">
      <c r="A192" s="466">
        <v>16501051</v>
      </c>
      <c r="B192" s="466" t="s">
        <v>2187</v>
      </c>
      <c r="C192" s="467">
        <v>464943.52</v>
      </c>
      <c r="D192" s="441">
        <v>16501051</v>
      </c>
    </row>
    <row r="193" spans="1:5">
      <c r="A193" s="466">
        <v>16501083</v>
      </c>
      <c r="B193" s="466" t="s">
        <v>2188</v>
      </c>
      <c r="C193" s="467">
        <v>16351.17</v>
      </c>
      <c r="D193" s="441">
        <v>16501083</v>
      </c>
    </row>
    <row r="194" spans="1:5">
      <c r="A194" s="466">
        <v>16501103</v>
      </c>
      <c r="B194" s="466" t="s">
        <v>2189</v>
      </c>
      <c r="C194" s="467">
        <v>28254.61</v>
      </c>
      <c r="D194" s="441">
        <v>16501103</v>
      </c>
      <c r="E194" s="467"/>
    </row>
    <row r="195" spans="1:5">
      <c r="A195" s="466">
        <v>16502001</v>
      </c>
      <c r="B195" s="466" t="s">
        <v>2190</v>
      </c>
      <c r="C195" s="467">
        <v>35144</v>
      </c>
      <c r="D195" s="441">
        <v>16502001</v>
      </c>
      <c r="E195" s="467"/>
    </row>
    <row r="196" spans="1:5">
      <c r="A196" s="466">
        <v>16502013</v>
      </c>
      <c r="B196" s="466" t="s">
        <v>2212</v>
      </c>
      <c r="C196" s="467">
        <v>57091.29</v>
      </c>
      <c r="D196" s="441">
        <v>16502013</v>
      </c>
      <c r="E196" s="467"/>
    </row>
    <row r="197" spans="1:5">
      <c r="A197" s="466">
        <v>16502021</v>
      </c>
      <c r="B197" s="466" t="s">
        <v>2194</v>
      </c>
      <c r="C197" s="467">
        <v>54130</v>
      </c>
      <c r="D197" s="441">
        <v>16502021</v>
      </c>
      <c r="E197" s="467"/>
    </row>
    <row r="198" spans="1:5">
      <c r="A198" s="466">
        <v>16502023</v>
      </c>
      <c r="B198" s="466" t="s">
        <v>2195</v>
      </c>
      <c r="C198" s="467">
        <v>50974.21</v>
      </c>
      <c r="D198" s="441">
        <v>16502023</v>
      </c>
    </row>
    <row r="199" spans="1:5">
      <c r="A199" s="466">
        <v>16502053</v>
      </c>
      <c r="B199" s="466" t="s">
        <v>2197</v>
      </c>
      <c r="C199" s="467">
        <v>67322.05</v>
      </c>
      <c r="D199" s="441">
        <v>16502053</v>
      </c>
    </row>
    <row r="200" spans="1:5">
      <c r="A200" s="466">
        <v>16502063</v>
      </c>
      <c r="B200" s="466" t="s">
        <v>2198</v>
      </c>
      <c r="C200" s="467">
        <v>115175.75</v>
      </c>
      <c r="D200" s="441">
        <v>16502063</v>
      </c>
      <c r="E200" s="467"/>
    </row>
    <row r="201" spans="1:5">
      <c r="A201" s="466">
        <v>16502103</v>
      </c>
      <c r="B201" s="466" t="s">
        <v>1895</v>
      </c>
      <c r="C201" s="467">
        <v>15923.95</v>
      </c>
      <c r="D201" s="441">
        <v>16502103</v>
      </c>
      <c r="E201" s="467"/>
    </row>
    <row r="202" spans="1:5">
      <c r="A202" s="466">
        <v>16502113</v>
      </c>
      <c r="B202" s="466" t="s">
        <v>1911</v>
      </c>
      <c r="C202" s="467">
        <v>25150.82</v>
      </c>
      <c r="D202" s="441">
        <v>16502113</v>
      </c>
      <c r="E202" s="467"/>
    </row>
    <row r="203" spans="1:5">
      <c r="A203" s="466">
        <v>16502133</v>
      </c>
      <c r="B203" s="466" t="s">
        <v>2201</v>
      </c>
      <c r="C203" s="467">
        <v>64648.800000000003</v>
      </c>
      <c r="D203" s="441">
        <v>16502133</v>
      </c>
      <c r="E203" s="467"/>
    </row>
    <row r="204" spans="1:5">
      <c r="A204" s="466">
        <v>16502153</v>
      </c>
      <c r="B204" s="466" t="s">
        <v>2203</v>
      </c>
      <c r="C204" s="467">
        <v>75705.53</v>
      </c>
      <c r="D204" s="441">
        <v>16502153</v>
      </c>
      <c r="E204" s="467"/>
    </row>
    <row r="205" spans="1:5">
      <c r="A205" s="468">
        <v>16502163</v>
      </c>
      <c r="B205" s="468" t="s">
        <v>2204</v>
      </c>
      <c r="C205" s="469">
        <v>41522.400000000001</v>
      </c>
      <c r="D205" s="470" t="e">
        <v>#N/A</v>
      </c>
      <c r="E205" s="467"/>
    </row>
    <row r="206" spans="1:5">
      <c r="A206" s="466">
        <v>16502181</v>
      </c>
      <c r="B206" s="466" t="s">
        <v>1452</v>
      </c>
      <c r="C206" s="467">
        <v>9164.11</v>
      </c>
      <c r="D206" s="441">
        <v>16502181</v>
      </c>
      <c r="E206" s="467"/>
    </row>
    <row r="207" spans="1:5">
      <c r="A207" s="466">
        <v>16502191</v>
      </c>
      <c r="B207" s="466" t="s">
        <v>1356</v>
      </c>
      <c r="C207" s="467">
        <v>559143.41</v>
      </c>
      <c r="D207" s="441">
        <v>16502191</v>
      </c>
      <c r="E207" s="467"/>
    </row>
    <row r="208" spans="1:5">
      <c r="A208" s="466">
        <v>16502201</v>
      </c>
      <c r="B208" s="466" t="s">
        <v>2214</v>
      </c>
      <c r="C208" s="467">
        <v>14084</v>
      </c>
      <c r="D208" s="441">
        <v>16502201</v>
      </c>
    </row>
    <row r="209" spans="1:5">
      <c r="A209" s="466">
        <v>16502213</v>
      </c>
      <c r="B209" s="466" t="s">
        <v>2215</v>
      </c>
      <c r="C209" s="467">
        <v>45397</v>
      </c>
      <c r="D209" s="441">
        <v>16502213</v>
      </c>
    </row>
    <row r="210" spans="1:5">
      <c r="A210" s="466">
        <v>16502221</v>
      </c>
      <c r="B210" s="466" t="s">
        <v>2169</v>
      </c>
      <c r="C210" s="467">
        <v>18023674.600000001</v>
      </c>
      <c r="D210" s="441">
        <v>16502221</v>
      </c>
      <c r="E210" s="467"/>
    </row>
    <row r="211" spans="1:5">
      <c r="A211" s="466">
        <v>16502231</v>
      </c>
      <c r="B211" s="466" t="s">
        <v>2170</v>
      </c>
      <c r="C211" s="467">
        <v>1748299.98</v>
      </c>
      <c r="D211" s="441">
        <v>16502231</v>
      </c>
      <c r="E211" s="467"/>
    </row>
    <row r="212" spans="1:5">
      <c r="A212" s="466">
        <v>16502241</v>
      </c>
      <c r="B212" s="466" t="s">
        <v>2216</v>
      </c>
      <c r="C212" s="467">
        <v>85982.52</v>
      </c>
      <c r="D212" s="441">
        <v>16502241</v>
      </c>
      <c r="E212" s="467"/>
    </row>
    <row r="213" spans="1:5">
      <c r="A213" s="466">
        <v>16502382</v>
      </c>
      <c r="B213" s="466" t="s">
        <v>2166</v>
      </c>
      <c r="C213" s="467">
        <v>2140805</v>
      </c>
      <c r="D213" s="441">
        <v>16502382</v>
      </c>
      <c r="E213" s="467"/>
    </row>
    <row r="214" spans="1:5">
      <c r="A214" s="466">
        <v>16502393</v>
      </c>
      <c r="B214" s="466" t="s">
        <v>2176</v>
      </c>
      <c r="C214" s="467">
        <v>15330</v>
      </c>
      <c r="D214" s="441">
        <v>16502393</v>
      </c>
      <c r="E214" s="467"/>
    </row>
    <row r="215" spans="1:5">
      <c r="A215" s="466">
        <v>16502403</v>
      </c>
      <c r="B215" s="466" t="s">
        <v>1938</v>
      </c>
      <c r="C215" s="467">
        <v>87600</v>
      </c>
      <c r="D215" s="441">
        <v>16502403</v>
      </c>
      <c r="E215" s="467"/>
    </row>
    <row r="216" spans="1:5">
      <c r="A216" s="466">
        <v>16502413</v>
      </c>
      <c r="B216" s="466" t="s">
        <v>2196</v>
      </c>
      <c r="C216" s="467">
        <v>60000</v>
      </c>
      <c r="D216" s="441">
        <v>16502413</v>
      </c>
      <c r="E216" s="467"/>
    </row>
    <row r="217" spans="1:5">
      <c r="A217" s="466">
        <v>16502423</v>
      </c>
      <c r="B217" s="466" t="s">
        <v>2202</v>
      </c>
      <c r="C217" s="467">
        <v>99653.16</v>
      </c>
      <c r="D217" s="441">
        <v>16502423</v>
      </c>
    </row>
    <row r="218" spans="1:5">
      <c r="A218" s="466">
        <v>16502433</v>
      </c>
      <c r="B218" s="466" t="s">
        <v>2247</v>
      </c>
      <c r="C218" s="467">
        <v>40906.92</v>
      </c>
      <c r="D218" s="441">
        <v>16502433</v>
      </c>
    </row>
    <row r="219" spans="1:5">
      <c r="A219" s="466">
        <v>16502443</v>
      </c>
      <c r="B219" s="466" t="s">
        <v>2253</v>
      </c>
      <c r="C219" s="467">
        <v>970217.52</v>
      </c>
      <c r="D219" s="441">
        <v>16502443</v>
      </c>
      <c r="E219" s="467"/>
    </row>
    <row r="220" spans="1:5">
      <c r="A220" s="468">
        <v>16502453</v>
      </c>
      <c r="B220" s="468" t="s">
        <v>2294</v>
      </c>
      <c r="C220" s="469">
        <v>148920</v>
      </c>
      <c r="D220" s="470">
        <v>16502453</v>
      </c>
      <c r="E220" s="467"/>
    </row>
    <row r="221" spans="1:5">
      <c r="A221" s="466">
        <v>16502463</v>
      </c>
      <c r="B221" s="466" t="s">
        <v>2254</v>
      </c>
      <c r="C221" s="467">
        <v>169907.38</v>
      </c>
      <c r="D221" s="441">
        <v>16502463</v>
      </c>
      <c r="E221" s="467"/>
    </row>
    <row r="222" spans="1:5">
      <c r="A222" s="468">
        <v>16504023</v>
      </c>
      <c r="B222" s="468" t="s">
        <v>2295</v>
      </c>
      <c r="C222" s="469">
        <v>421940</v>
      </c>
      <c r="D222" s="470">
        <v>16504023</v>
      </c>
      <c r="E222" s="467"/>
    </row>
    <row r="223" spans="1:5">
      <c r="A223" s="466">
        <v>16504063</v>
      </c>
      <c r="B223" s="466" t="s">
        <v>2205</v>
      </c>
      <c r="C223" s="467">
        <v>21717.5</v>
      </c>
      <c r="D223" s="441">
        <v>16504063</v>
      </c>
      <c r="E223" s="467"/>
    </row>
    <row r="224" spans="1:5">
      <c r="A224" s="466">
        <v>16504073</v>
      </c>
      <c r="B224" s="466" t="s">
        <v>2196</v>
      </c>
      <c r="C224" s="467">
        <v>75000</v>
      </c>
      <c r="D224" s="441">
        <v>16504073</v>
      </c>
      <c r="E224" s="467"/>
    </row>
    <row r="225" spans="1:5">
      <c r="A225" s="466">
        <v>16504083</v>
      </c>
      <c r="B225" s="466" t="s">
        <v>1938</v>
      </c>
      <c r="C225" s="467">
        <v>36500</v>
      </c>
      <c r="D225" s="441">
        <v>16504083</v>
      </c>
      <c r="E225" s="467"/>
    </row>
    <row r="226" spans="1:5">
      <c r="A226" s="466">
        <v>16504093</v>
      </c>
      <c r="B226" s="466" t="s">
        <v>2217</v>
      </c>
      <c r="C226" s="467">
        <v>298959.46000000002</v>
      </c>
      <c r="D226" s="441">
        <v>16504093</v>
      </c>
      <c r="E226" s="467"/>
    </row>
    <row r="227" spans="1:5">
      <c r="A227" s="466">
        <v>16504101</v>
      </c>
      <c r="B227" s="466" t="s">
        <v>1452</v>
      </c>
      <c r="C227" s="467">
        <v>106581.6</v>
      </c>
      <c r="D227" s="441">
        <v>16504101</v>
      </c>
      <c r="E227" s="467"/>
    </row>
    <row r="228" spans="1:5">
      <c r="A228" s="466">
        <v>16504112</v>
      </c>
      <c r="B228" s="466" t="s">
        <v>2218</v>
      </c>
      <c r="C228" s="467">
        <v>1218112.5</v>
      </c>
      <c r="D228" s="441">
        <v>16504112</v>
      </c>
      <c r="E228" s="467"/>
    </row>
    <row r="229" spans="1:5">
      <c r="A229" s="466">
        <v>16504221</v>
      </c>
      <c r="B229" s="466" t="s">
        <v>2214</v>
      </c>
      <c r="C229" s="467">
        <v>211260</v>
      </c>
      <c r="D229" s="441">
        <v>16504221</v>
      </c>
      <c r="E229" s="467"/>
    </row>
    <row r="230" spans="1:5">
      <c r="A230" s="466">
        <v>16504223</v>
      </c>
      <c r="B230" s="466" t="s">
        <v>2248</v>
      </c>
      <c r="C230" s="467">
        <v>109085.44</v>
      </c>
      <c r="D230" s="441">
        <v>16504223</v>
      </c>
      <c r="E230" s="467"/>
    </row>
    <row r="231" spans="1:5">
      <c r="A231" s="466">
        <v>16504231</v>
      </c>
      <c r="B231" s="466" t="s">
        <v>2219</v>
      </c>
      <c r="C231" s="467">
        <v>1164987.0900000001</v>
      </c>
      <c r="D231" s="441">
        <v>16504231</v>
      </c>
      <c r="E231" s="467"/>
    </row>
    <row r="232" spans="1:5">
      <c r="A232" s="466">
        <v>16504233</v>
      </c>
      <c r="B232" s="466" t="s">
        <v>2253</v>
      </c>
      <c r="C232" s="467">
        <v>1617029.19</v>
      </c>
      <c r="D232" s="456">
        <v>16504233</v>
      </c>
      <c r="E232" s="467"/>
    </row>
    <row r="233" spans="1:5">
      <c r="A233" s="466">
        <v>16504241</v>
      </c>
      <c r="B233" s="466" t="s">
        <v>2220</v>
      </c>
      <c r="C233" s="467">
        <v>2520374.48</v>
      </c>
      <c r="D233" s="441">
        <v>16504241</v>
      </c>
      <c r="E233" s="467"/>
    </row>
    <row r="234" spans="1:5">
      <c r="A234" s="466">
        <v>16504251</v>
      </c>
      <c r="B234" s="466" t="s">
        <v>2221</v>
      </c>
      <c r="C234" s="467">
        <v>2294054.96</v>
      </c>
      <c r="D234" s="441">
        <v>16504251</v>
      </c>
      <c r="E234" s="467"/>
    </row>
    <row r="235" spans="1:5">
      <c r="A235" s="466">
        <v>16504261</v>
      </c>
      <c r="B235" s="466" t="s">
        <v>2222</v>
      </c>
      <c r="C235" s="467">
        <v>1113461.23</v>
      </c>
      <c r="D235" s="441">
        <v>16504261</v>
      </c>
    </row>
    <row r="236" spans="1:5">
      <c r="A236" s="466">
        <v>16504271</v>
      </c>
      <c r="B236" s="466" t="s">
        <v>2223</v>
      </c>
      <c r="C236" s="467">
        <v>1016145</v>
      </c>
      <c r="D236" s="441">
        <v>16504271</v>
      </c>
    </row>
    <row r="237" spans="1:5">
      <c r="A237" s="466">
        <v>16504273</v>
      </c>
      <c r="B237" s="466" t="s">
        <v>2255</v>
      </c>
      <c r="C237" s="467">
        <v>311496.86</v>
      </c>
      <c r="D237" s="441">
        <v>16504273</v>
      </c>
      <c r="E237" s="467"/>
    </row>
    <row r="238" spans="1:5">
      <c r="A238" s="466">
        <v>16580001</v>
      </c>
      <c r="B238" s="466" t="s">
        <v>2224</v>
      </c>
      <c r="C238" s="467">
        <v>-7955331.4299999997</v>
      </c>
      <c r="D238" s="441">
        <v>16580001</v>
      </c>
      <c r="E238" s="467"/>
    </row>
    <row r="239" spans="1:5">
      <c r="A239" s="466">
        <v>16580002</v>
      </c>
      <c r="B239" s="466" t="s">
        <v>2225</v>
      </c>
      <c r="C239" s="467">
        <v>-1218112.5</v>
      </c>
      <c r="D239" s="441">
        <v>16580002</v>
      </c>
      <c r="E239" s="467"/>
    </row>
    <row r="240" spans="1:5">
      <c r="A240" s="466">
        <v>16580003</v>
      </c>
      <c r="B240" s="466" t="s">
        <v>2226</v>
      </c>
      <c r="C240" s="467">
        <v>-2590089.71</v>
      </c>
      <c r="D240" s="441">
        <v>16580003</v>
      </c>
      <c r="E240" s="467"/>
    </row>
    <row r="241" spans="1:5">
      <c r="A241" s="466">
        <v>16590001</v>
      </c>
      <c r="B241" s="466" t="s">
        <v>2224</v>
      </c>
      <c r="C241" s="467">
        <v>7955331.4299999997</v>
      </c>
      <c r="D241" s="441">
        <v>16590001</v>
      </c>
      <c r="E241" s="467"/>
    </row>
    <row r="242" spans="1:5">
      <c r="A242" s="466">
        <v>16590002</v>
      </c>
      <c r="B242" s="466" t="s">
        <v>2227</v>
      </c>
      <c r="C242" s="467">
        <v>1218112.5</v>
      </c>
      <c r="D242" s="441">
        <v>16590002</v>
      </c>
      <c r="E242" s="467"/>
    </row>
    <row r="243" spans="1:5">
      <c r="A243" s="466">
        <v>16590003</v>
      </c>
      <c r="B243" s="466" t="s">
        <v>2226</v>
      </c>
      <c r="C243" s="467">
        <v>2590089.71</v>
      </c>
      <c r="D243" s="441">
        <v>16590003</v>
      </c>
      <c r="E243" s="467"/>
    </row>
    <row r="244" spans="1:5">
      <c r="A244" s="466">
        <v>17300001</v>
      </c>
      <c r="B244" s="466" t="s">
        <v>1393</v>
      </c>
      <c r="C244" s="467">
        <v>101645307.7</v>
      </c>
      <c r="D244" s="441">
        <v>17300001</v>
      </c>
      <c r="E244" s="467"/>
    </row>
    <row r="245" spans="1:5">
      <c r="A245" s="466">
        <v>17300002</v>
      </c>
      <c r="B245" s="466" t="s">
        <v>932</v>
      </c>
      <c r="C245" s="467">
        <v>30302720.960000001</v>
      </c>
      <c r="D245" s="441">
        <v>17300002</v>
      </c>
      <c r="E245" s="467"/>
    </row>
    <row r="246" spans="1:5">
      <c r="A246" s="466">
        <v>17500001</v>
      </c>
      <c r="B246" s="466" t="s">
        <v>1477</v>
      </c>
      <c r="C246" s="467">
        <v>24472904.09</v>
      </c>
      <c r="D246" s="441">
        <v>17500001</v>
      </c>
      <c r="E246" s="467"/>
    </row>
    <row r="247" spans="1:5">
      <c r="A247" s="466">
        <v>17500002</v>
      </c>
      <c r="B247" s="466" t="s">
        <v>1478</v>
      </c>
      <c r="C247" s="467">
        <v>5416993.6399999997</v>
      </c>
      <c r="D247" s="441">
        <v>17500002</v>
      </c>
      <c r="E247" s="467"/>
    </row>
    <row r="248" spans="1:5">
      <c r="A248" s="466">
        <v>17500011</v>
      </c>
      <c r="B248" s="466" t="s">
        <v>1479</v>
      </c>
      <c r="C248" s="467">
        <v>4966959.3499999996</v>
      </c>
      <c r="D248" s="441">
        <v>17500011</v>
      </c>
      <c r="E248" s="467"/>
    </row>
    <row r="249" spans="1:5">
      <c r="A249" s="466">
        <v>17500012</v>
      </c>
      <c r="B249" s="466" t="s">
        <v>1480</v>
      </c>
      <c r="C249" s="467">
        <v>1590655.36</v>
      </c>
      <c r="D249" s="441">
        <v>17500012</v>
      </c>
      <c r="E249" s="467"/>
    </row>
    <row r="250" spans="1:5">
      <c r="A250" s="466">
        <v>18100003</v>
      </c>
      <c r="B250" s="466" t="s">
        <v>501</v>
      </c>
      <c r="C250" s="467">
        <v>214473.92</v>
      </c>
      <c r="D250" s="441">
        <v>18100003</v>
      </c>
      <c r="E250" s="467"/>
    </row>
    <row r="251" spans="1:5">
      <c r="A251" s="466">
        <v>18100093</v>
      </c>
      <c r="B251" s="466" t="s">
        <v>105</v>
      </c>
      <c r="C251" s="467">
        <v>42800.160000000003</v>
      </c>
      <c r="D251" s="441">
        <v>18100093</v>
      </c>
      <c r="E251" s="467"/>
    </row>
    <row r="252" spans="1:5">
      <c r="A252" s="466">
        <v>18100203</v>
      </c>
      <c r="B252" s="466" t="s">
        <v>1031</v>
      </c>
      <c r="C252" s="467">
        <v>1565156.3</v>
      </c>
      <c r="D252" s="441">
        <v>18100203</v>
      </c>
      <c r="E252" s="467"/>
    </row>
    <row r="253" spans="1:5">
      <c r="A253" s="466">
        <v>18100213</v>
      </c>
      <c r="B253" s="466" t="s">
        <v>2034</v>
      </c>
      <c r="C253" s="467">
        <v>4392572.3899999997</v>
      </c>
      <c r="D253" s="441">
        <v>18100213</v>
      </c>
      <c r="E253" s="467"/>
    </row>
    <row r="254" spans="1:5">
      <c r="A254" s="466">
        <v>18100223</v>
      </c>
      <c r="B254" s="466" t="s">
        <v>1659</v>
      </c>
      <c r="C254" s="467">
        <v>1227067.6000000001</v>
      </c>
      <c r="D254" s="441">
        <v>18100223</v>
      </c>
      <c r="E254" s="467"/>
    </row>
    <row r="255" spans="1:5">
      <c r="A255" s="466">
        <v>18100233</v>
      </c>
      <c r="B255" s="466" t="s">
        <v>1660</v>
      </c>
      <c r="C255" s="467">
        <v>207367.31</v>
      </c>
      <c r="D255" s="441">
        <v>18100233</v>
      </c>
      <c r="E255" s="467"/>
    </row>
    <row r="256" spans="1:5">
      <c r="A256" s="466">
        <v>18100473</v>
      </c>
      <c r="B256" s="466" t="s">
        <v>659</v>
      </c>
      <c r="C256" s="467">
        <v>1171952.52</v>
      </c>
      <c r="D256" s="441">
        <v>18100473</v>
      </c>
      <c r="E256" s="467"/>
    </row>
    <row r="257" spans="1:5">
      <c r="A257" s="466">
        <v>18100493</v>
      </c>
      <c r="B257" s="466" t="s">
        <v>347</v>
      </c>
      <c r="C257" s="467">
        <v>409338.29</v>
      </c>
      <c r="D257" s="441">
        <v>18100493</v>
      </c>
      <c r="E257" s="467"/>
    </row>
    <row r="258" spans="1:5">
      <c r="A258" s="466">
        <v>18100663</v>
      </c>
      <c r="B258" s="466" t="s">
        <v>1573</v>
      </c>
      <c r="C258" s="467">
        <v>741828.15</v>
      </c>
      <c r="D258" s="441">
        <v>18100663</v>
      </c>
      <c r="E258" s="467"/>
    </row>
    <row r="259" spans="1:5">
      <c r="A259" s="466">
        <v>18100673</v>
      </c>
      <c r="B259" s="466" t="s">
        <v>1575</v>
      </c>
      <c r="C259" s="467">
        <v>1331608.8400000001</v>
      </c>
      <c r="D259" s="441">
        <v>18100673</v>
      </c>
      <c r="E259" s="467"/>
    </row>
    <row r="260" spans="1:5">
      <c r="A260" s="466">
        <v>18100923</v>
      </c>
      <c r="B260" s="466" t="s">
        <v>1319</v>
      </c>
      <c r="C260" s="467">
        <v>2211735</v>
      </c>
      <c r="D260" s="441">
        <v>18100923</v>
      </c>
      <c r="E260" s="467"/>
    </row>
    <row r="261" spans="1:5">
      <c r="A261" s="466">
        <v>18100933</v>
      </c>
      <c r="B261" s="466" t="s">
        <v>1320</v>
      </c>
      <c r="C261" s="467">
        <v>454523.62</v>
      </c>
      <c r="D261" s="441">
        <v>18100933</v>
      </c>
    </row>
    <row r="262" spans="1:5">
      <c r="A262" s="466">
        <v>18101023</v>
      </c>
      <c r="B262" s="466" t="s">
        <v>567</v>
      </c>
      <c r="C262" s="467">
        <v>1704097.08</v>
      </c>
      <c r="D262" s="441">
        <v>18101023</v>
      </c>
    </row>
    <row r="263" spans="1:5">
      <c r="A263" s="466">
        <v>18101033</v>
      </c>
      <c r="B263" s="466" t="s">
        <v>656</v>
      </c>
      <c r="C263" s="467">
        <v>1998770.39</v>
      </c>
      <c r="D263" s="441">
        <v>18101033</v>
      </c>
    </row>
    <row r="264" spans="1:5">
      <c r="A264" s="466">
        <v>18101053</v>
      </c>
      <c r="B264" s="466" t="s">
        <v>1037</v>
      </c>
      <c r="C264" s="467">
        <v>452722.92</v>
      </c>
      <c r="D264" s="441">
        <v>18101053</v>
      </c>
      <c r="E264" s="467"/>
    </row>
    <row r="265" spans="1:5">
      <c r="A265" s="466">
        <v>18101083</v>
      </c>
      <c r="B265" s="466" t="s">
        <v>507</v>
      </c>
      <c r="C265" s="467">
        <v>469213.27</v>
      </c>
      <c r="D265" s="441">
        <v>18101083</v>
      </c>
      <c r="E265" s="467"/>
    </row>
    <row r="266" spans="1:5">
      <c r="A266" s="466">
        <v>18101093</v>
      </c>
      <c r="B266" s="466" t="s">
        <v>508</v>
      </c>
      <c r="C266" s="467">
        <v>361498.28</v>
      </c>
      <c r="D266" s="441">
        <v>18101093</v>
      </c>
      <c r="E266" s="467"/>
    </row>
    <row r="267" spans="1:5">
      <c r="A267" s="466">
        <v>18101113</v>
      </c>
      <c r="B267" s="466" t="s">
        <v>886</v>
      </c>
      <c r="C267" s="467">
        <v>2770181.51</v>
      </c>
      <c r="D267" s="441">
        <v>18101113</v>
      </c>
      <c r="E267" s="467"/>
    </row>
    <row r="268" spans="1:5">
      <c r="A268" s="466">
        <v>18101123</v>
      </c>
      <c r="B268" s="466" t="s">
        <v>1156</v>
      </c>
      <c r="C268" s="467">
        <v>2689344.61</v>
      </c>
      <c r="D268" s="441">
        <v>18101123</v>
      </c>
      <c r="E268" s="467"/>
    </row>
    <row r="269" spans="1:5">
      <c r="A269" s="466">
        <v>18101133</v>
      </c>
      <c r="B269" s="466" t="s">
        <v>1157</v>
      </c>
      <c r="C269" s="467">
        <v>2084584.36</v>
      </c>
      <c r="D269" s="441">
        <v>18101133</v>
      </c>
    </row>
    <row r="270" spans="1:5">
      <c r="A270" s="466">
        <v>18101143</v>
      </c>
      <c r="B270" s="466" t="s">
        <v>1221</v>
      </c>
      <c r="C270" s="467">
        <v>2557570.4900000002</v>
      </c>
      <c r="D270" s="441">
        <v>18101143</v>
      </c>
    </row>
    <row r="271" spans="1:5">
      <c r="A271" s="466">
        <v>18210231</v>
      </c>
      <c r="B271" s="466" t="s">
        <v>960</v>
      </c>
      <c r="C271" s="467">
        <v>19898381</v>
      </c>
      <c r="D271" s="441">
        <v>18210231</v>
      </c>
      <c r="E271" s="467"/>
    </row>
    <row r="272" spans="1:5">
      <c r="A272" s="466">
        <v>18210261</v>
      </c>
      <c r="B272" s="466" t="s">
        <v>1196</v>
      </c>
      <c r="C272" s="467">
        <v>50185.88</v>
      </c>
      <c r="D272" s="441">
        <v>18210261</v>
      </c>
      <c r="E272" s="467"/>
    </row>
    <row r="273" spans="1:5">
      <c r="A273" s="466">
        <v>18210281</v>
      </c>
      <c r="B273" s="466" t="s">
        <v>1353</v>
      </c>
      <c r="C273" s="467">
        <v>60295490.299999997</v>
      </c>
      <c r="D273" s="441">
        <v>18210281</v>
      </c>
      <c r="E273" s="467"/>
    </row>
    <row r="274" spans="1:5">
      <c r="A274" s="466">
        <v>18210291</v>
      </c>
      <c r="B274" s="466" t="s">
        <v>1421</v>
      </c>
      <c r="C274" s="467">
        <v>-29938.23</v>
      </c>
      <c r="D274" s="441">
        <v>18210291</v>
      </c>
      <c r="E274" s="467"/>
    </row>
    <row r="275" spans="1:5">
      <c r="A275" s="466">
        <v>18210301</v>
      </c>
      <c r="B275" s="466" t="s">
        <v>1940</v>
      </c>
      <c r="C275" s="467">
        <v>18185772.66</v>
      </c>
      <c r="D275" s="441">
        <v>18210301</v>
      </c>
      <c r="E275" s="467"/>
    </row>
    <row r="276" spans="1:5">
      <c r="A276" s="466">
        <v>18210311</v>
      </c>
      <c r="B276" s="466" t="s">
        <v>2098</v>
      </c>
      <c r="C276" s="467">
        <v>24117599.18</v>
      </c>
      <c r="D276" s="441">
        <v>18210311</v>
      </c>
      <c r="E276" s="467"/>
    </row>
    <row r="277" spans="1:5">
      <c r="A277" s="466">
        <v>18210321</v>
      </c>
      <c r="B277" s="466" t="s">
        <v>2256</v>
      </c>
      <c r="C277" s="467">
        <v>4462991.2</v>
      </c>
      <c r="D277" s="441">
        <v>18210321</v>
      </c>
      <c r="E277" s="467"/>
    </row>
    <row r="278" spans="1:5">
      <c r="A278" s="466">
        <v>18220011</v>
      </c>
      <c r="B278" s="466" t="s">
        <v>235</v>
      </c>
      <c r="C278" s="467">
        <v>65708856.939999998</v>
      </c>
      <c r="D278" s="441">
        <v>18220011</v>
      </c>
      <c r="E278" s="467"/>
    </row>
    <row r="279" spans="1:5">
      <c r="A279" s="466">
        <v>18220021</v>
      </c>
      <c r="B279" s="466" t="s">
        <v>592</v>
      </c>
      <c r="C279" s="467">
        <v>743111.53</v>
      </c>
      <c r="D279" s="441">
        <v>18220021</v>
      </c>
      <c r="E279" s="467"/>
    </row>
    <row r="280" spans="1:5">
      <c r="A280" s="466">
        <v>18220031</v>
      </c>
      <c r="B280" s="466" t="s">
        <v>113</v>
      </c>
      <c r="C280" s="467">
        <v>-18818583.699999999</v>
      </c>
      <c r="D280" s="441">
        <v>18220031</v>
      </c>
      <c r="E280" s="467"/>
    </row>
    <row r="281" spans="1:5">
      <c r="A281" s="466">
        <v>18220041</v>
      </c>
      <c r="B281" s="466" t="s">
        <v>678</v>
      </c>
      <c r="C281" s="467">
        <v>-18372378.739999998</v>
      </c>
      <c r="D281" s="441">
        <v>18220041</v>
      </c>
    </row>
    <row r="282" spans="1:5">
      <c r="A282" s="466">
        <v>18220061</v>
      </c>
      <c r="B282" s="466" t="s">
        <v>777</v>
      </c>
      <c r="C282" s="467">
        <v>-30211680.609999999</v>
      </c>
      <c r="D282" s="441">
        <v>18220061</v>
      </c>
      <c r="E282" s="467"/>
    </row>
    <row r="283" spans="1:5">
      <c r="A283" s="466">
        <v>18220091</v>
      </c>
      <c r="B283" s="466" t="s">
        <v>1343</v>
      </c>
      <c r="C283" s="467">
        <v>160845.15</v>
      </c>
      <c r="D283" s="441">
        <v>18220091</v>
      </c>
      <c r="E283" s="467"/>
    </row>
    <row r="284" spans="1:5">
      <c r="A284" s="466">
        <v>18220101</v>
      </c>
      <c r="B284" s="466" t="s">
        <v>1953</v>
      </c>
      <c r="C284" s="467">
        <v>9438807.8399999999</v>
      </c>
      <c r="D284" s="441">
        <v>18220101</v>
      </c>
      <c r="E284" s="467"/>
    </row>
    <row r="285" spans="1:5">
      <c r="A285" s="466">
        <v>18230002</v>
      </c>
      <c r="B285" s="466" t="s">
        <v>0</v>
      </c>
      <c r="C285" s="467">
        <v>1536724.83</v>
      </c>
      <c r="D285" s="441">
        <v>18230002</v>
      </c>
      <c r="E285" s="467"/>
    </row>
    <row r="286" spans="1:5">
      <c r="A286" s="466">
        <v>18230021</v>
      </c>
      <c r="B286" s="466" t="s">
        <v>301</v>
      </c>
      <c r="C286" s="467">
        <v>124257486.53</v>
      </c>
      <c r="D286" s="441">
        <v>18230021</v>
      </c>
      <c r="E286" s="467"/>
    </row>
    <row r="287" spans="1:5">
      <c r="A287" s="466">
        <v>18230031</v>
      </c>
      <c r="B287" s="466" t="s">
        <v>680</v>
      </c>
      <c r="C287" s="467">
        <v>51375243.469999999</v>
      </c>
      <c r="D287" s="441">
        <v>18230031</v>
      </c>
      <c r="E287" s="467"/>
    </row>
    <row r="288" spans="1:5">
      <c r="A288" s="466">
        <v>18230032</v>
      </c>
      <c r="B288" s="466" t="s">
        <v>436</v>
      </c>
      <c r="C288" s="467">
        <v>17447502.739999998</v>
      </c>
      <c r="D288" s="441">
        <v>18230032</v>
      </c>
      <c r="E288" s="467"/>
    </row>
    <row r="289" spans="1:5">
      <c r="A289" s="466">
        <v>18230041</v>
      </c>
      <c r="B289" s="466" t="s">
        <v>385</v>
      </c>
      <c r="C289" s="467">
        <v>21589277</v>
      </c>
      <c r="D289" s="441">
        <v>18230041</v>
      </c>
      <c r="E289" s="467"/>
    </row>
    <row r="290" spans="1:5">
      <c r="A290" s="466">
        <v>18230042</v>
      </c>
      <c r="B290" s="466" t="s">
        <v>911</v>
      </c>
      <c r="C290" s="467">
        <v>-10447554.810000001</v>
      </c>
      <c r="D290" s="441">
        <v>18230042</v>
      </c>
      <c r="E290" s="467"/>
    </row>
    <row r="291" spans="1:5">
      <c r="A291" s="466">
        <v>18230051</v>
      </c>
      <c r="B291" s="466" t="s">
        <v>386</v>
      </c>
      <c r="C291" s="467">
        <v>-16910190.59</v>
      </c>
      <c r="D291" s="441">
        <v>18230051</v>
      </c>
      <c r="E291" s="467"/>
    </row>
    <row r="292" spans="1:5">
      <c r="A292" s="466">
        <v>18230061</v>
      </c>
      <c r="B292" s="466" t="s">
        <v>330</v>
      </c>
      <c r="C292" s="467">
        <v>1131377</v>
      </c>
      <c r="D292" s="441">
        <v>18230061</v>
      </c>
      <c r="E292" s="467"/>
    </row>
    <row r="293" spans="1:5">
      <c r="A293" s="466">
        <v>18230071</v>
      </c>
      <c r="B293" s="466" t="s">
        <v>515</v>
      </c>
      <c r="C293" s="467">
        <v>113632921</v>
      </c>
      <c r="D293" s="441">
        <v>18230071</v>
      </c>
      <c r="E293" s="467"/>
    </row>
    <row r="294" spans="1:5">
      <c r="A294" s="466">
        <v>18230081</v>
      </c>
      <c r="B294" s="466" t="s">
        <v>497</v>
      </c>
      <c r="C294" s="467">
        <v>-109518622.98999999</v>
      </c>
      <c r="D294" s="441">
        <v>18230081</v>
      </c>
      <c r="E294" s="467"/>
    </row>
    <row r="295" spans="1:5">
      <c r="A295" s="466">
        <v>18230311</v>
      </c>
      <c r="B295" s="466" t="s">
        <v>850</v>
      </c>
      <c r="C295" s="467">
        <v>30000</v>
      </c>
      <c r="D295" s="441">
        <v>18230311</v>
      </c>
      <c r="E295" s="467"/>
    </row>
    <row r="296" spans="1:5">
      <c r="A296" s="466">
        <v>18230351</v>
      </c>
      <c r="B296" s="466" t="s">
        <v>102</v>
      </c>
      <c r="C296" s="467">
        <v>109865017.33</v>
      </c>
      <c r="D296" s="441">
        <v>18230351</v>
      </c>
      <c r="E296" s="467"/>
    </row>
    <row r="297" spans="1:5">
      <c r="A297" s="466">
        <v>18230401</v>
      </c>
      <c r="B297" s="466" t="s">
        <v>1368</v>
      </c>
      <c r="C297" s="467">
        <v>13262.01</v>
      </c>
      <c r="D297" s="441">
        <v>18230401</v>
      </c>
      <c r="E297" s="467"/>
    </row>
    <row r="298" spans="1:5">
      <c r="A298" s="466">
        <v>18230621</v>
      </c>
      <c r="B298" s="466" t="s">
        <v>694</v>
      </c>
      <c r="C298" s="467">
        <v>-103016026.84</v>
      </c>
      <c r="D298" s="441">
        <v>18230621</v>
      </c>
      <c r="E298" s="467"/>
    </row>
    <row r="299" spans="1:5">
      <c r="A299" s="466">
        <v>18230631</v>
      </c>
      <c r="B299" s="466" t="s">
        <v>1032</v>
      </c>
      <c r="C299" s="467">
        <v>69664927.510000005</v>
      </c>
      <c r="D299" s="441">
        <v>18230631</v>
      </c>
      <c r="E299" s="467"/>
    </row>
    <row r="300" spans="1:5">
      <c r="A300" s="466">
        <v>18230691</v>
      </c>
      <c r="B300" s="466" t="s">
        <v>697</v>
      </c>
      <c r="C300" s="467">
        <v>-474402.14</v>
      </c>
      <c r="D300" s="441">
        <v>18230691</v>
      </c>
      <c r="E300" s="467"/>
    </row>
    <row r="301" spans="1:5">
      <c r="A301" s="466">
        <v>18230771</v>
      </c>
      <c r="B301" s="466" t="s">
        <v>464</v>
      </c>
      <c r="C301" s="467">
        <v>4928192</v>
      </c>
      <c r="D301" s="441">
        <v>18230771</v>
      </c>
      <c r="E301" s="467"/>
    </row>
    <row r="302" spans="1:5">
      <c r="A302" s="466">
        <v>18230781</v>
      </c>
      <c r="B302" s="466" t="s">
        <v>410</v>
      </c>
      <c r="C302" s="467">
        <v>-4928192</v>
      </c>
      <c r="D302" s="441">
        <v>18230781</v>
      </c>
      <c r="E302" s="467"/>
    </row>
    <row r="303" spans="1:5">
      <c r="A303" s="466">
        <v>18230791</v>
      </c>
      <c r="B303" s="466" t="s">
        <v>182</v>
      </c>
      <c r="C303" s="467">
        <v>3858376</v>
      </c>
      <c r="D303" s="441">
        <v>18230791</v>
      </c>
      <c r="E303" s="467"/>
    </row>
    <row r="304" spans="1:5">
      <c r="A304" s="466">
        <v>18230971</v>
      </c>
      <c r="B304" s="466" t="s">
        <v>756</v>
      </c>
      <c r="C304" s="467">
        <v>2749643.08</v>
      </c>
      <c r="D304" s="441">
        <v>18230971</v>
      </c>
      <c r="E304" s="467"/>
    </row>
    <row r="305" spans="1:5">
      <c r="A305" s="466">
        <v>18231051</v>
      </c>
      <c r="B305" s="466" t="s">
        <v>1206</v>
      </c>
      <c r="C305" s="467">
        <v>-34827817</v>
      </c>
      <c r="D305" s="441">
        <v>18231051</v>
      </c>
      <c r="E305" s="467"/>
    </row>
    <row r="306" spans="1:5">
      <c r="A306" s="466">
        <v>18231061</v>
      </c>
      <c r="B306" s="466" t="s">
        <v>1207</v>
      </c>
      <c r="C306" s="467">
        <v>34827817</v>
      </c>
      <c r="D306" s="441">
        <v>18231061</v>
      </c>
      <c r="E306" s="467"/>
    </row>
    <row r="307" spans="1:5">
      <c r="A307" s="466">
        <v>18231081</v>
      </c>
      <c r="B307" s="466" t="s">
        <v>1351</v>
      </c>
      <c r="C307" s="467">
        <v>-25644564</v>
      </c>
      <c r="D307" s="441">
        <v>18231081</v>
      </c>
      <c r="E307" s="467"/>
    </row>
    <row r="308" spans="1:5">
      <c r="A308" s="466">
        <v>18231091</v>
      </c>
      <c r="B308" s="466" t="s">
        <v>1352</v>
      </c>
      <c r="C308" s="467">
        <v>25644564</v>
      </c>
      <c r="D308" s="441">
        <v>18231091</v>
      </c>
      <c r="E308" s="467"/>
    </row>
    <row r="309" spans="1:5">
      <c r="A309" s="466">
        <v>18231141</v>
      </c>
      <c r="B309" s="466" t="s">
        <v>1577</v>
      </c>
      <c r="C309" s="467">
        <v>-37811937</v>
      </c>
      <c r="D309" s="441">
        <v>18231141</v>
      </c>
      <c r="E309" s="467"/>
    </row>
    <row r="310" spans="1:5">
      <c r="A310" s="466">
        <v>18231151</v>
      </c>
      <c r="B310" s="466" t="s">
        <v>1578</v>
      </c>
      <c r="C310" s="467">
        <v>37811937</v>
      </c>
      <c r="D310" s="441">
        <v>18231151</v>
      </c>
      <c r="E310" s="467"/>
    </row>
    <row r="311" spans="1:5">
      <c r="A311" s="466">
        <v>18231161</v>
      </c>
      <c r="B311" s="466" t="s">
        <v>1824</v>
      </c>
      <c r="C311" s="467">
        <v>40127111</v>
      </c>
      <c r="D311" s="441">
        <v>18231161</v>
      </c>
      <c r="E311" s="467"/>
    </row>
    <row r="312" spans="1:5">
      <c r="A312" s="466">
        <v>18231171</v>
      </c>
      <c r="B312" s="466" t="s">
        <v>1825</v>
      </c>
      <c r="C312" s="467">
        <v>-40127111</v>
      </c>
      <c r="D312" s="441">
        <v>18231171</v>
      </c>
      <c r="E312" s="467"/>
    </row>
    <row r="313" spans="1:5">
      <c r="A313" s="466">
        <v>18231181</v>
      </c>
      <c r="B313" s="466" t="s">
        <v>1991</v>
      </c>
      <c r="C313" s="467">
        <v>8733855</v>
      </c>
      <c r="D313" s="441">
        <v>18231181</v>
      </c>
      <c r="E313" s="467"/>
    </row>
    <row r="314" spans="1:5">
      <c r="A314" s="466">
        <v>18231191</v>
      </c>
      <c r="B314" s="466" t="s">
        <v>1992</v>
      </c>
      <c r="C314" s="467">
        <v>-8733855</v>
      </c>
      <c r="D314" s="441">
        <v>18231191</v>
      </c>
      <c r="E314" s="467"/>
    </row>
    <row r="315" spans="1:5">
      <c r="A315" s="466">
        <v>18231241</v>
      </c>
      <c r="B315" s="466" t="s">
        <v>2257</v>
      </c>
      <c r="C315" s="467">
        <v>465000</v>
      </c>
      <c r="D315" s="441">
        <v>18231241</v>
      </c>
      <c r="E315" s="467"/>
    </row>
    <row r="316" spans="1:5">
      <c r="A316" s="468">
        <v>18231251</v>
      </c>
      <c r="B316" s="468" t="s">
        <v>2296</v>
      </c>
      <c r="C316" s="468">
        <v>548.5</v>
      </c>
      <c r="D316" s="470">
        <v>18231251</v>
      </c>
      <c r="E316" s="467"/>
    </row>
    <row r="317" spans="1:5">
      <c r="A317" s="466">
        <v>18232221</v>
      </c>
      <c r="B317" s="466" t="s">
        <v>851</v>
      </c>
      <c r="C317" s="467">
        <v>199475.25</v>
      </c>
      <c r="D317" s="441">
        <v>18232221</v>
      </c>
      <c r="E317" s="467"/>
    </row>
    <row r="318" spans="1:5">
      <c r="A318" s="466">
        <v>18232251</v>
      </c>
      <c r="B318" s="466" t="s">
        <v>852</v>
      </c>
      <c r="C318" s="467">
        <v>2145241.61</v>
      </c>
      <c r="D318" s="441">
        <v>18232251</v>
      </c>
      <c r="E318" s="467"/>
    </row>
    <row r="319" spans="1:5">
      <c r="A319" s="466">
        <v>18232261</v>
      </c>
      <c r="B319" s="466" t="s">
        <v>887</v>
      </c>
      <c r="C319" s="467">
        <v>545580.69999999995</v>
      </c>
      <c r="D319" s="441">
        <v>18232261</v>
      </c>
      <c r="E319" s="467"/>
    </row>
    <row r="320" spans="1:5">
      <c r="A320" s="466">
        <v>18232271</v>
      </c>
      <c r="B320" s="466" t="s">
        <v>853</v>
      </c>
      <c r="C320" s="467">
        <v>356919.56</v>
      </c>
      <c r="D320" s="441">
        <v>18232271</v>
      </c>
      <c r="E320" s="467"/>
    </row>
    <row r="321" spans="1:5">
      <c r="A321" s="466">
        <v>18232301</v>
      </c>
      <c r="B321" s="466" t="s">
        <v>1422</v>
      </c>
      <c r="C321" s="467">
        <v>68678496.370000005</v>
      </c>
      <c r="D321" s="441">
        <v>18232301</v>
      </c>
      <c r="E321" s="467"/>
    </row>
    <row r="322" spans="1:5">
      <c r="A322" s="466">
        <v>18232311</v>
      </c>
      <c r="B322" s="466" t="s">
        <v>1423</v>
      </c>
      <c r="C322" s="467">
        <v>14515104</v>
      </c>
      <c r="D322" s="441">
        <v>18232311</v>
      </c>
      <c r="E322" s="467"/>
    </row>
    <row r="323" spans="1:5">
      <c r="A323" s="466">
        <v>18232321</v>
      </c>
      <c r="B323" s="466" t="s">
        <v>1424</v>
      </c>
      <c r="C323" s="467">
        <v>1833333.11</v>
      </c>
      <c r="D323" s="441">
        <v>18232321</v>
      </c>
      <c r="E323" s="467"/>
    </row>
    <row r="324" spans="1:5">
      <c r="A324" s="466">
        <v>18233061</v>
      </c>
      <c r="B324" s="466" t="s">
        <v>854</v>
      </c>
      <c r="C324" s="467">
        <v>20000</v>
      </c>
      <c r="D324" s="441">
        <v>18233061</v>
      </c>
      <c r="E324" s="467"/>
    </row>
    <row r="325" spans="1:5">
      <c r="A325" s="466">
        <v>18233091</v>
      </c>
      <c r="B325" s="466" t="s">
        <v>855</v>
      </c>
      <c r="C325" s="467">
        <v>198092.16</v>
      </c>
      <c r="D325" s="441">
        <v>18233091</v>
      </c>
      <c r="E325" s="467"/>
    </row>
    <row r="326" spans="1:5">
      <c r="A326" s="466">
        <v>18235521</v>
      </c>
      <c r="B326" s="466" t="s">
        <v>1108</v>
      </c>
      <c r="C326" s="467">
        <v>25558806.879999999</v>
      </c>
      <c r="D326" s="441">
        <v>18235521</v>
      </c>
      <c r="E326" s="467"/>
    </row>
    <row r="327" spans="1:5">
      <c r="A327" s="466">
        <v>18236021</v>
      </c>
      <c r="B327" s="466" t="s">
        <v>11</v>
      </c>
      <c r="C327" s="467">
        <v>15256064.07</v>
      </c>
      <c r="D327" s="441">
        <v>18236021</v>
      </c>
      <c r="E327" s="467"/>
    </row>
    <row r="328" spans="1:5">
      <c r="A328" s="466">
        <v>18236031</v>
      </c>
      <c r="B328" s="466" t="s">
        <v>12</v>
      </c>
      <c r="C328" s="467">
        <v>2873005.76</v>
      </c>
      <c r="D328" s="441">
        <v>18236031</v>
      </c>
      <c r="E328" s="467"/>
    </row>
    <row r="329" spans="1:5">
      <c r="A329" s="466">
        <v>18236041</v>
      </c>
      <c r="B329" s="466" t="s">
        <v>13</v>
      </c>
      <c r="C329" s="467">
        <v>-228709.77</v>
      </c>
      <c r="D329" s="441">
        <v>18236041</v>
      </c>
      <c r="E329" s="467"/>
    </row>
    <row r="330" spans="1:5">
      <c r="A330" s="466">
        <v>18236051</v>
      </c>
      <c r="B330" s="466" t="s">
        <v>657</v>
      </c>
      <c r="C330" s="467">
        <v>107024.51</v>
      </c>
      <c r="D330" s="441">
        <v>18236051</v>
      </c>
      <c r="E330" s="467"/>
    </row>
    <row r="331" spans="1:5">
      <c r="A331" s="466">
        <v>18236061</v>
      </c>
      <c r="B331" s="466" t="s">
        <v>155</v>
      </c>
      <c r="C331" s="467">
        <v>1031542.85</v>
      </c>
      <c r="D331" s="441">
        <v>18236061</v>
      </c>
      <c r="E331" s="467"/>
    </row>
    <row r="332" spans="1:5">
      <c r="A332" s="466">
        <v>18236071</v>
      </c>
      <c r="B332" s="466" t="s">
        <v>156</v>
      </c>
      <c r="C332" s="467">
        <v>671052.84</v>
      </c>
      <c r="D332" s="441">
        <v>18236071</v>
      </c>
      <c r="E332" s="467"/>
    </row>
    <row r="333" spans="1:5">
      <c r="A333" s="466">
        <v>18236091</v>
      </c>
      <c r="B333" s="466" t="s">
        <v>757</v>
      </c>
      <c r="C333" s="467">
        <v>-100555.3</v>
      </c>
      <c r="D333" s="441">
        <v>18236091</v>
      </c>
      <c r="E333" s="467"/>
    </row>
    <row r="334" spans="1:5">
      <c r="A334" s="466">
        <v>18236101</v>
      </c>
      <c r="B334" s="466" t="s">
        <v>779</v>
      </c>
      <c r="C334" s="467">
        <v>3769772.47</v>
      </c>
      <c r="D334" s="441">
        <v>18236101</v>
      </c>
      <c r="E334" s="467"/>
    </row>
    <row r="335" spans="1:5">
      <c r="A335" s="466">
        <v>18236111</v>
      </c>
      <c r="B335" s="466" t="s">
        <v>1844</v>
      </c>
      <c r="C335" s="467">
        <v>-2133346.7799999998</v>
      </c>
      <c r="D335" s="441">
        <v>18236111</v>
      </c>
      <c r="E335" s="467"/>
    </row>
    <row r="336" spans="1:5">
      <c r="A336" s="466">
        <v>18237112</v>
      </c>
      <c r="B336" s="466" t="s">
        <v>331</v>
      </c>
      <c r="C336" s="467">
        <v>279321.2</v>
      </c>
      <c r="D336" s="441">
        <v>18237112</v>
      </c>
      <c r="E336" s="467"/>
    </row>
    <row r="337" spans="1:5">
      <c r="A337" s="466">
        <v>18237122</v>
      </c>
      <c r="B337" s="466" t="s">
        <v>512</v>
      </c>
      <c r="C337" s="467">
        <v>169602.13</v>
      </c>
      <c r="D337" s="441">
        <v>18237122</v>
      </c>
      <c r="E337" s="467"/>
    </row>
    <row r="338" spans="1:5">
      <c r="A338" s="466">
        <v>18237132</v>
      </c>
      <c r="B338" s="466" t="s">
        <v>20</v>
      </c>
      <c r="C338" s="467">
        <v>133750.43</v>
      </c>
      <c r="D338" s="441">
        <v>18237132</v>
      </c>
      <c r="E338" s="467"/>
    </row>
    <row r="339" spans="1:5">
      <c r="A339" s="466">
        <v>18237142</v>
      </c>
      <c r="B339" s="466" t="s">
        <v>21</v>
      </c>
      <c r="C339" s="467">
        <v>53995.63</v>
      </c>
      <c r="D339" s="441">
        <v>18237142</v>
      </c>
      <c r="E339" s="467"/>
    </row>
    <row r="340" spans="1:5">
      <c r="A340" s="466">
        <v>18237152</v>
      </c>
      <c r="B340" s="466" t="s">
        <v>154</v>
      </c>
      <c r="C340" s="467">
        <v>67987.45</v>
      </c>
      <c r="D340" s="441">
        <v>18237152</v>
      </c>
      <c r="E340" s="467"/>
    </row>
    <row r="341" spans="1:5">
      <c r="A341" s="466">
        <v>18238031</v>
      </c>
      <c r="B341" s="466" t="s">
        <v>1693</v>
      </c>
      <c r="C341" s="467">
        <v>710340.19</v>
      </c>
      <c r="D341" s="441">
        <v>18238031</v>
      </c>
      <c r="E341" s="467"/>
    </row>
    <row r="342" spans="1:5">
      <c r="A342" s="466">
        <v>18238032</v>
      </c>
      <c r="B342" s="466" t="s">
        <v>1693</v>
      </c>
      <c r="C342" s="467">
        <v>606605.29</v>
      </c>
      <c r="D342" s="441">
        <v>18238032</v>
      </c>
      <c r="E342" s="467"/>
    </row>
    <row r="343" spans="1:5">
      <c r="A343" s="466">
        <v>18238041</v>
      </c>
      <c r="B343" s="466" t="s">
        <v>1694</v>
      </c>
      <c r="C343" s="467">
        <v>33645219</v>
      </c>
      <c r="D343" s="441">
        <v>18238041</v>
      </c>
      <c r="E343" s="467"/>
    </row>
    <row r="344" spans="1:5">
      <c r="A344" s="466">
        <v>18238042</v>
      </c>
      <c r="B344" s="466" t="s">
        <v>1695</v>
      </c>
      <c r="C344" s="467">
        <v>9437224</v>
      </c>
      <c r="D344" s="441">
        <v>18238042</v>
      </c>
      <c r="E344" s="467"/>
    </row>
    <row r="345" spans="1:5">
      <c r="A345" s="466">
        <v>18238141</v>
      </c>
      <c r="B345" s="466" t="s">
        <v>1880</v>
      </c>
      <c r="C345" s="467">
        <v>36727932.18</v>
      </c>
      <c r="D345" s="441">
        <v>18238141</v>
      </c>
      <c r="E345" s="467"/>
    </row>
    <row r="346" spans="1:5">
      <c r="A346" s="466">
        <v>18238142</v>
      </c>
      <c r="B346" s="466" t="s">
        <v>1879</v>
      </c>
      <c r="C346" s="467">
        <v>74444070.719999999</v>
      </c>
      <c r="D346" s="441">
        <v>18238142</v>
      </c>
      <c r="E346" s="467"/>
    </row>
    <row r="347" spans="1:5">
      <c r="A347" s="466">
        <v>18238151</v>
      </c>
      <c r="B347" s="466" t="s">
        <v>1779</v>
      </c>
      <c r="C347" s="467">
        <v>12925193.43</v>
      </c>
      <c r="D347" s="441">
        <v>18238151</v>
      </c>
      <c r="E347" s="467"/>
    </row>
    <row r="348" spans="1:5">
      <c r="A348" s="466">
        <v>18238152</v>
      </c>
      <c r="B348" s="466" t="s">
        <v>1709</v>
      </c>
      <c r="C348" s="467">
        <v>17218909.52</v>
      </c>
      <c r="D348" s="441">
        <v>18238152</v>
      </c>
      <c r="E348" s="467"/>
    </row>
    <row r="349" spans="1:5">
      <c r="A349" s="466">
        <v>18238161</v>
      </c>
      <c r="B349" s="466" t="s">
        <v>1692</v>
      </c>
      <c r="C349" s="467">
        <v>1032698.26</v>
      </c>
      <c r="D349" s="441">
        <v>18238161</v>
      </c>
      <c r="E349" s="467"/>
    </row>
    <row r="350" spans="1:5">
      <c r="A350" s="466">
        <v>18238162</v>
      </c>
      <c r="B350" s="466" t="s">
        <v>1956</v>
      </c>
      <c r="C350" s="467">
        <v>2241487.5</v>
      </c>
      <c r="D350" s="441">
        <v>18238162</v>
      </c>
      <c r="E350" s="467"/>
    </row>
    <row r="351" spans="1:5">
      <c r="A351" s="466">
        <v>18238171</v>
      </c>
      <c r="B351" s="466" t="s">
        <v>1859</v>
      </c>
      <c r="C351" s="467">
        <v>421956.92</v>
      </c>
      <c r="D351" s="441">
        <v>18238171</v>
      </c>
      <c r="E351" s="467"/>
    </row>
    <row r="352" spans="1:5">
      <c r="A352" s="466">
        <v>18238172</v>
      </c>
      <c r="B352" s="466" t="s">
        <v>1710</v>
      </c>
      <c r="C352" s="467">
        <v>573322.17000000004</v>
      </c>
      <c r="D352" s="441">
        <v>18238172</v>
      </c>
      <c r="E352" s="467"/>
    </row>
    <row r="353" spans="1:5">
      <c r="A353" s="466">
        <v>18238181</v>
      </c>
      <c r="B353" s="466" t="s">
        <v>1820</v>
      </c>
      <c r="C353" s="467">
        <v>1343304.84</v>
      </c>
      <c r="D353" s="441">
        <v>18238181</v>
      </c>
      <c r="E353" s="467"/>
    </row>
    <row r="354" spans="1:5">
      <c r="A354" s="466">
        <v>18238191</v>
      </c>
      <c r="B354" s="466" t="s">
        <v>1821</v>
      </c>
      <c r="C354" s="467">
        <v>2365227.21</v>
      </c>
      <c r="D354" s="441">
        <v>18238191</v>
      </c>
    </row>
    <row r="355" spans="1:5">
      <c r="A355" s="466">
        <v>18238211</v>
      </c>
      <c r="B355" s="466" t="s">
        <v>1814</v>
      </c>
      <c r="C355" s="467">
        <v>46895.65</v>
      </c>
      <c r="D355" s="441">
        <v>18238211</v>
      </c>
      <c r="E355" s="467"/>
    </row>
    <row r="356" spans="1:5">
      <c r="A356" s="466">
        <v>18238221</v>
      </c>
      <c r="B356" s="466" t="s">
        <v>1815</v>
      </c>
      <c r="C356" s="467">
        <v>99839.09</v>
      </c>
      <c r="D356" s="441">
        <v>18238221</v>
      </c>
    </row>
    <row r="357" spans="1:5">
      <c r="A357" s="466">
        <v>18238311</v>
      </c>
      <c r="B357" s="466" t="s">
        <v>1780</v>
      </c>
      <c r="C357" s="467">
        <v>15821477.76</v>
      </c>
      <c r="D357" s="441">
        <v>18238311</v>
      </c>
    </row>
    <row r="358" spans="1:5">
      <c r="A358" s="466">
        <v>18238321</v>
      </c>
      <c r="B358" s="466" t="s">
        <v>1781</v>
      </c>
      <c r="C358" s="467">
        <v>1683372.9</v>
      </c>
      <c r="D358" s="441">
        <v>18238321</v>
      </c>
    </row>
    <row r="359" spans="1:5">
      <c r="A359" s="466">
        <v>18238331</v>
      </c>
      <c r="B359" s="466" t="s">
        <v>1786</v>
      </c>
      <c r="C359" s="467">
        <v>6610301.7199999997</v>
      </c>
      <c r="D359" s="441">
        <v>18238331</v>
      </c>
      <c r="E359" s="467"/>
    </row>
    <row r="360" spans="1:5">
      <c r="A360" s="466">
        <v>18239001</v>
      </c>
      <c r="B360" s="466" t="s">
        <v>1024</v>
      </c>
      <c r="C360" s="467">
        <v>108611158.44</v>
      </c>
      <c r="D360" s="441">
        <v>18239001</v>
      </c>
      <c r="E360" s="467"/>
    </row>
    <row r="361" spans="1:5">
      <c r="A361" s="466">
        <v>18239002</v>
      </c>
      <c r="B361" s="466" t="s">
        <v>1025</v>
      </c>
      <c r="C361" s="467">
        <v>33718118.43</v>
      </c>
      <c r="D361" s="441">
        <v>18239002</v>
      </c>
      <c r="E361" s="467"/>
    </row>
    <row r="362" spans="1:5">
      <c r="A362" s="466">
        <v>18239011</v>
      </c>
      <c r="B362" s="466" t="s">
        <v>290</v>
      </c>
      <c r="C362" s="467">
        <v>3383661.52</v>
      </c>
      <c r="D362" s="441">
        <v>18239011</v>
      </c>
      <c r="E362" s="467"/>
    </row>
    <row r="363" spans="1:5">
      <c r="A363" s="466">
        <v>18239012</v>
      </c>
      <c r="B363" s="466" t="s">
        <v>291</v>
      </c>
      <c r="C363" s="467">
        <v>1320978.06</v>
      </c>
      <c r="D363" s="441">
        <v>18239012</v>
      </c>
    </row>
    <row r="364" spans="1:5">
      <c r="A364" s="466">
        <v>18239021</v>
      </c>
      <c r="B364" s="466" t="s">
        <v>1026</v>
      </c>
      <c r="C364" s="467">
        <v>24988376.23</v>
      </c>
      <c r="D364" s="441">
        <v>18239021</v>
      </c>
    </row>
    <row r="365" spans="1:5">
      <c r="A365" s="466">
        <v>18239022</v>
      </c>
      <c r="B365" s="466" t="s">
        <v>1027</v>
      </c>
      <c r="C365" s="467">
        <v>9445534.3599999994</v>
      </c>
      <c r="D365" s="441">
        <v>18239022</v>
      </c>
    </row>
    <row r="366" spans="1:5">
      <c r="A366" s="466">
        <v>18239031</v>
      </c>
      <c r="B366" s="466" t="s">
        <v>472</v>
      </c>
      <c r="C366" s="467">
        <v>-136983196.19</v>
      </c>
      <c r="D366" s="441">
        <v>18239031</v>
      </c>
      <c r="E366" s="467"/>
    </row>
    <row r="367" spans="1:5">
      <c r="A367" s="466">
        <v>18239032</v>
      </c>
      <c r="B367" s="466" t="s">
        <v>473</v>
      </c>
      <c r="C367" s="467">
        <v>-44484630.850000001</v>
      </c>
      <c r="D367" s="441">
        <v>18239032</v>
      </c>
      <c r="E367" s="467"/>
    </row>
    <row r="368" spans="1:5">
      <c r="A368" s="466">
        <v>18239061</v>
      </c>
      <c r="B368" s="466" t="s">
        <v>929</v>
      </c>
      <c r="C368" s="467">
        <v>932587</v>
      </c>
      <c r="D368" s="441">
        <v>18239061</v>
      </c>
      <c r="E368" s="467"/>
    </row>
    <row r="369" spans="1:5">
      <c r="A369" s="466">
        <v>18239082</v>
      </c>
      <c r="B369" s="466" t="s">
        <v>2036</v>
      </c>
      <c r="C369" s="467">
        <v>1705390.79</v>
      </c>
      <c r="D369" s="441">
        <v>18239082</v>
      </c>
    </row>
    <row r="370" spans="1:5">
      <c r="A370" s="466">
        <v>18239091</v>
      </c>
      <c r="B370" s="466" t="s">
        <v>2037</v>
      </c>
      <c r="C370" s="467">
        <v>186486.43</v>
      </c>
      <c r="D370" s="441">
        <v>18239091</v>
      </c>
      <c r="E370" s="467"/>
    </row>
    <row r="371" spans="1:5">
      <c r="A371" s="466">
        <v>18239092</v>
      </c>
      <c r="B371" s="466" t="s">
        <v>1869</v>
      </c>
      <c r="C371" s="467">
        <v>1187438.2</v>
      </c>
      <c r="D371" s="441">
        <v>18239092</v>
      </c>
      <c r="E371" s="467"/>
    </row>
    <row r="372" spans="1:5">
      <c r="A372" s="466">
        <v>18239101</v>
      </c>
      <c r="B372" s="466" t="s">
        <v>2038</v>
      </c>
      <c r="C372" s="467">
        <v>81621.289999999994</v>
      </c>
      <c r="D372" s="441">
        <v>18239101</v>
      </c>
      <c r="E372" s="467"/>
    </row>
    <row r="373" spans="1:5">
      <c r="A373" s="466">
        <v>18239121</v>
      </c>
      <c r="B373" s="466" t="s">
        <v>2235</v>
      </c>
      <c r="C373" s="467">
        <v>-4536769</v>
      </c>
      <c r="D373" s="441">
        <v>18239121</v>
      </c>
      <c r="E373" s="467"/>
    </row>
    <row r="374" spans="1:5">
      <c r="A374" s="466">
        <v>18239131</v>
      </c>
      <c r="B374" s="466" t="s">
        <v>2236</v>
      </c>
      <c r="C374" s="467">
        <v>4536769</v>
      </c>
      <c r="D374" s="441">
        <v>18239131</v>
      </c>
    </row>
    <row r="375" spans="1:5">
      <c r="A375" s="466">
        <v>18400013</v>
      </c>
      <c r="B375" s="466" t="s">
        <v>939</v>
      </c>
      <c r="C375" s="467">
        <v>-461433.52</v>
      </c>
      <c r="D375" s="441">
        <v>18400013</v>
      </c>
    </row>
    <row r="376" spans="1:5">
      <c r="A376" s="466">
        <v>18400123</v>
      </c>
      <c r="B376" s="466" t="s">
        <v>940</v>
      </c>
      <c r="C376" s="467">
        <v>-103902.23</v>
      </c>
      <c r="D376" s="441">
        <v>18400123</v>
      </c>
      <c r="E376" s="467"/>
    </row>
    <row r="377" spans="1:5">
      <c r="A377" s="466">
        <v>18400143</v>
      </c>
      <c r="B377" s="466" t="s">
        <v>941</v>
      </c>
      <c r="C377" s="467">
        <v>-330492.59000000003</v>
      </c>
      <c r="D377" s="441">
        <v>18400143</v>
      </c>
      <c r="E377" s="467"/>
    </row>
    <row r="378" spans="1:5">
      <c r="A378" s="466">
        <v>18400483</v>
      </c>
      <c r="B378" s="466" t="s">
        <v>323</v>
      </c>
      <c r="C378" s="467">
        <v>-243517.91</v>
      </c>
      <c r="D378" s="441">
        <v>18400483</v>
      </c>
      <c r="E378" s="467"/>
    </row>
    <row r="379" spans="1:5">
      <c r="A379" s="466">
        <v>18500003</v>
      </c>
      <c r="B379" s="466" t="s">
        <v>342</v>
      </c>
      <c r="C379" s="467">
        <v>97190.9</v>
      </c>
      <c r="D379" s="441">
        <v>18500003</v>
      </c>
      <c r="E379" s="467"/>
    </row>
    <row r="380" spans="1:5">
      <c r="A380" s="466">
        <v>18600013</v>
      </c>
      <c r="B380" s="466" t="s">
        <v>692</v>
      </c>
      <c r="C380" s="467">
        <v>851166.01</v>
      </c>
      <c r="D380" s="441">
        <v>18600013</v>
      </c>
    </row>
    <row r="381" spans="1:5">
      <c r="A381" s="466">
        <v>18600053</v>
      </c>
      <c r="B381" s="466" t="s">
        <v>693</v>
      </c>
      <c r="C381" s="467">
        <v>4849581.97</v>
      </c>
      <c r="D381" s="441">
        <v>18600053</v>
      </c>
      <c r="E381" s="467"/>
    </row>
    <row r="382" spans="1:5">
      <c r="A382" s="466">
        <v>18600091</v>
      </c>
      <c r="B382" s="466" t="s">
        <v>1262</v>
      </c>
      <c r="C382" s="467">
        <v>8358.08</v>
      </c>
      <c r="D382" s="441">
        <v>18600091</v>
      </c>
      <c r="E382" s="467"/>
    </row>
    <row r="383" spans="1:5">
      <c r="A383" s="466">
        <v>18600122</v>
      </c>
      <c r="B383" s="466" t="s">
        <v>913</v>
      </c>
      <c r="C383" s="466">
        <v>662.64</v>
      </c>
      <c r="D383" s="441">
        <v>18600122</v>
      </c>
      <c r="E383" s="467"/>
    </row>
    <row r="384" spans="1:5">
      <c r="A384" s="466">
        <v>18600123</v>
      </c>
      <c r="B384" s="466" t="s">
        <v>111</v>
      </c>
      <c r="C384" s="466">
        <v>590.03</v>
      </c>
      <c r="D384" s="441">
        <v>18600123</v>
      </c>
      <c r="E384" s="467"/>
    </row>
    <row r="385" spans="1:5">
      <c r="A385" s="466">
        <v>18600143</v>
      </c>
      <c r="B385" s="466" t="s">
        <v>1960</v>
      </c>
      <c r="C385" s="467">
        <v>18977.45</v>
      </c>
      <c r="D385" s="441">
        <v>18600143</v>
      </c>
    </row>
    <row r="386" spans="1:5">
      <c r="A386" s="466">
        <v>18600291</v>
      </c>
      <c r="B386" s="466" t="s">
        <v>1875</v>
      </c>
      <c r="C386" s="467">
        <v>12399.37</v>
      </c>
      <c r="D386" s="441">
        <v>18600291</v>
      </c>
    </row>
    <row r="387" spans="1:5">
      <c r="A387" s="466">
        <v>18600293</v>
      </c>
      <c r="B387" s="466" t="s">
        <v>448</v>
      </c>
      <c r="C387" s="467">
        <v>222308.32</v>
      </c>
      <c r="D387" s="441">
        <v>18600293</v>
      </c>
    </row>
    <row r="388" spans="1:5">
      <c r="A388" s="466">
        <v>18600403</v>
      </c>
      <c r="B388" s="466" t="s">
        <v>1633</v>
      </c>
      <c r="C388" s="467">
        <v>1300386.67</v>
      </c>
      <c r="D388" s="441">
        <v>18600403</v>
      </c>
    </row>
    <row r="389" spans="1:5">
      <c r="A389" s="466">
        <v>18600512</v>
      </c>
      <c r="B389" s="466" t="s">
        <v>1481</v>
      </c>
      <c r="C389" s="467">
        <v>36850561.310000002</v>
      </c>
      <c r="D389" s="441">
        <v>18600512</v>
      </c>
    </row>
    <row r="390" spans="1:5">
      <c r="A390" s="466">
        <v>18600561</v>
      </c>
      <c r="B390" s="466" t="s">
        <v>593</v>
      </c>
      <c r="C390" s="467">
        <v>7989232</v>
      </c>
      <c r="D390" s="441">
        <v>18600561</v>
      </c>
      <c r="E390" s="467"/>
    </row>
    <row r="391" spans="1:5">
      <c r="A391" s="466">
        <v>18600571</v>
      </c>
      <c r="B391" s="466" t="s">
        <v>739</v>
      </c>
      <c r="C391" s="467">
        <v>62260372.530000001</v>
      </c>
      <c r="D391" s="441">
        <v>18600571</v>
      </c>
      <c r="E391" s="467"/>
    </row>
    <row r="392" spans="1:5">
      <c r="A392" s="466">
        <v>18600573</v>
      </c>
      <c r="B392" s="466" t="s">
        <v>1971</v>
      </c>
      <c r="C392" s="467">
        <v>7642404</v>
      </c>
      <c r="D392" s="441">
        <v>18600573</v>
      </c>
      <c r="E392" s="467"/>
    </row>
    <row r="393" spans="1:5">
      <c r="A393" s="466">
        <v>18600751</v>
      </c>
      <c r="B393" s="466" t="s">
        <v>1310</v>
      </c>
      <c r="C393" s="467">
        <v>2431306.5</v>
      </c>
      <c r="D393" s="441">
        <v>18600751</v>
      </c>
      <c r="E393" s="467"/>
    </row>
    <row r="394" spans="1:5">
      <c r="A394" s="466">
        <v>18600761</v>
      </c>
      <c r="B394" s="466" t="s">
        <v>1311</v>
      </c>
      <c r="C394" s="467">
        <v>1035514.78</v>
      </c>
      <c r="D394" s="441">
        <v>18600761</v>
      </c>
      <c r="E394" s="467"/>
    </row>
    <row r="395" spans="1:5">
      <c r="A395" s="466">
        <v>18600771</v>
      </c>
      <c r="B395" s="466" t="s">
        <v>1458</v>
      </c>
      <c r="C395" s="467">
        <v>2509851.98</v>
      </c>
      <c r="D395" s="441">
        <v>18600771</v>
      </c>
    </row>
    <row r="396" spans="1:5">
      <c r="A396" s="466">
        <v>18600781</v>
      </c>
      <c r="B396" s="466" t="s">
        <v>1459</v>
      </c>
      <c r="C396" s="467">
        <v>1322710.06</v>
      </c>
      <c r="D396" s="441">
        <v>18600781</v>
      </c>
    </row>
    <row r="397" spans="1:5">
      <c r="A397" s="466">
        <v>18600941</v>
      </c>
      <c r="B397" s="466" t="s">
        <v>1898</v>
      </c>
      <c r="C397" s="467">
        <v>28331.84</v>
      </c>
      <c r="D397" s="441">
        <v>18600941</v>
      </c>
      <c r="E397" s="467"/>
    </row>
    <row r="398" spans="1:5">
      <c r="A398" s="466">
        <v>18600943</v>
      </c>
      <c r="B398" s="466" t="s">
        <v>1899</v>
      </c>
      <c r="C398" s="467">
        <v>293084.40000000002</v>
      </c>
      <c r="D398" s="441">
        <v>18600943</v>
      </c>
      <c r="E398" s="467"/>
    </row>
    <row r="399" spans="1:5">
      <c r="A399" s="466">
        <v>18601013</v>
      </c>
      <c r="B399" s="466" t="s">
        <v>1997</v>
      </c>
      <c r="C399" s="467">
        <v>112637.5</v>
      </c>
      <c r="D399" s="441">
        <v>18601013</v>
      </c>
      <c r="E399" s="467"/>
    </row>
    <row r="400" spans="1:5">
      <c r="A400" s="466">
        <v>18601021</v>
      </c>
      <c r="B400" s="466" t="s">
        <v>2230</v>
      </c>
      <c r="C400" s="467">
        <v>52893.48</v>
      </c>
      <c r="D400" s="441">
        <v>18601021</v>
      </c>
      <c r="E400" s="467"/>
    </row>
    <row r="401" spans="1:5">
      <c r="A401" s="466">
        <v>18601173</v>
      </c>
      <c r="B401" s="466" t="s">
        <v>1818</v>
      </c>
      <c r="C401" s="467">
        <v>80437.97</v>
      </c>
      <c r="D401" s="441">
        <v>18601173</v>
      </c>
      <c r="E401" s="467"/>
    </row>
    <row r="402" spans="1:5">
      <c r="A402" s="466">
        <v>18601502</v>
      </c>
      <c r="B402" s="466" t="s">
        <v>1635</v>
      </c>
      <c r="C402" s="467">
        <v>142806.66</v>
      </c>
      <c r="D402" s="441">
        <v>18601502</v>
      </c>
      <c r="E402" s="467"/>
    </row>
    <row r="403" spans="1:5">
      <c r="A403" s="466">
        <v>18603003</v>
      </c>
      <c r="B403" s="466" t="s">
        <v>1897</v>
      </c>
      <c r="C403" s="467">
        <v>1494488.81</v>
      </c>
      <c r="D403" s="441">
        <v>18603003</v>
      </c>
      <c r="E403" s="467"/>
    </row>
    <row r="404" spans="1:5">
      <c r="A404" s="466">
        <v>18603011</v>
      </c>
      <c r="B404" s="466" t="s">
        <v>1855</v>
      </c>
      <c r="C404" s="467">
        <v>1757725.08</v>
      </c>
      <c r="D404" s="441">
        <v>18603011</v>
      </c>
      <c r="E404" s="467"/>
    </row>
    <row r="405" spans="1:5">
      <c r="A405" s="466">
        <v>18603021</v>
      </c>
      <c r="B405" s="466" t="s">
        <v>1876</v>
      </c>
      <c r="C405" s="467">
        <v>5651694.8799999999</v>
      </c>
      <c r="D405" s="441">
        <v>18603021</v>
      </c>
      <c r="E405" s="467"/>
    </row>
    <row r="406" spans="1:5">
      <c r="A406" s="466">
        <v>18603031</v>
      </c>
      <c r="B406" s="466" t="s">
        <v>1850</v>
      </c>
      <c r="C406" s="467">
        <v>1509346.71</v>
      </c>
      <c r="D406" s="441">
        <v>18603031</v>
      </c>
      <c r="E406" s="467"/>
    </row>
    <row r="407" spans="1:5">
      <c r="A407" s="466">
        <v>18603041</v>
      </c>
      <c r="B407" s="466" t="s">
        <v>1877</v>
      </c>
      <c r="C407" s="467">
        <v>833050.78</v>
      </c>
      <c r="D407" s="441">
        <v>18603041</v>
      </c>
      <c r="E407" s="467"/>
    </row>
    <row r="408" spans="1:5">
      <c r="A408" s="466">
        <v>18603051</v>
      </c>
      <c r="B408" s="466" t="s">
        <v>1881</v>
      </c>
      <c r="C408" s="467">
        <v>87914.04</v>
      </c>
      <c r="D408" s="441">
        <v>18603051</v>
      </c>
      <c r="E408" s="467"/>
    </row>
    <row r="409" spans="1:5">
      <c r="A409" s="466">
        <v>18603061</v>
      </c>
      <c r="B409" s="466" t="s">
        <v>2010</v>
      </c>
      <c r="C409" s="467">
        <v>2685520.13</v>
      </c>
      <c r="D409" s="441">
        <v>18603061</v>
      </c>
      <c r="E409" s="467"/>
    </row>
    <row r="410" spans="1:5">
      <c r="A410" s="466">
        <v>18603081</v>
      </c>
      <c r="B410" s="466" t="s">
        <v>2021</v>
      </c>
      <c r="C410" s="467">
        <v>10000</v>
      </c>
      <c r="D410" s="441">
        <v>18603081</v>
      </c>
      <c r="E410" s="467"/>
    </row>
    <row r="411" spans="1:5">
      <c r="A411" s="466">
        <v>18603091</v>
      </c>
      <c r="B411" s="466" t="s">
        <v>2022</v>
      </c>
      <c r="C411" s="467">
        <v>12500</v>
      </c>
      <c r="D411" s="441">
        <v>18603091</v>
      </c>
      <c r="E411" s="467"/>
    </row>
    <row r="412" spans="1:5">
      <c r="A412" s="466">
        <v>18605011</v>
      </c>
      <c r="B412" s="466" t="s">
        <v>1974</v>
      </c>
      <c r="C412" s="467">
        <v>1435027.69</v>
      </c>
      <c r="D412" s="441">
        <v>18605011</v>
      </c>
      <c r="E412" s="467"/>
    </row>
    <row r="413" spans="1:5">
      <c r="A413" s="466">
        <v>18605021</v>
      </c>
      <c r="B413" s="466" t="s">
        <v>2023</v>
      </c>
      <c r="C413" s="467">
        <v>4438722.74</v>
      </c>
      <c r="D413" s="441">
        <v>18605021</v>
      </c>
      <c r="E413" s="467"/>
    </row>
    <row r="414" spans="1:5">
      <c r="A414" s="466">
        <v>18605031</v>
      </c>
      <c r="B414" s="466" t="s">
        <v>2231</v>
      </c>
      <c r="C414" s="467">
        <v>922561</v>
      </c>
      <c r="D414" s="441">
        <v>18605031</v>
      </c>
      <c r="E414" s="467"/>
    </row>
    <row r="415" spans="1:5">
      <c r="A415" s="466">
        <v>18605041</v>
      </c>
      <c r="B415" s="466" t="s">
        <v>2232</v>
      </c>
      <c r="C415" s="467">
        <v>3231115.22</v>
      </c>
      <c r="D415" s="441">
        <v>18605041</v>
      </c>
    </row>
    <row r="416" spans="1:5">
      <c r="A416" s="468">
        <v>18605051</v>
      </c>
      <c r="B416" s="468" t="s">
        <v>2237</v>
      </c>
      <c r="C416" s="469">
        <v>-129037.42</v>
      </c>
      <c r="D416" s="470" t="e">
        <v>#N/A</v>
      </c>
    </row>
    <row r="417" spans="1:5">
      <c r="A417" s="466">
        <v>18605071</v>
      </c>
      <c r="B417" s="466" t="s">
        <v>2258</v>
      </c>
      <c r="C417" s="467">
        <v>88849.83</v>
      </c>
      <c r="D417" s="441">
        <v>18605071</v>
      </c>
      <c r="E417" s="467"/>
    </row>
    <row r="418" spans="1:5">
      <c r="A418" s="466">
        <v>18608001</v>
      </c>
      <c r="B418" s="466" t="s">
        <v>856</v>
      </c>
      <c r="C418" s="467">
        <v>419159.38</v>
      </c>
      <c r="D418" s="441">
        <v>18608001</v>
      </c>
      <c r="E418" s="467"/>
    </row>
    <row r="419" spans="1:5">
      <c r="A419" s="466">
        <v>18608002</v>
      </c>
      <c r="B419" s="466" t="s">
        <v>1887</v>
      </c>
      <c r="C419" s="467">
        <v>517794.22</v>
      </c>
      <c r="D419" s="441">
        <v>18608002</v>
      </c>
      <c r="E419" s="467"/>
    </row>
    <row r="420" spans="1:5">
      <c r="A420" s="466">
        <v>18608011</v>
      </c>
      <c r="B420" s="466" t="s">
        <v>857</v>
      </c>
      <c r="C420" s="467">
        <v>347291</v>
      </c>
      <c r="D420" s="441">
        <v>18608011</v>
      </c>
      <c r="E420" s="467"/>
    </row>
    <row r="421" spans="1:5">
      <c r="A421" s="466">
        <v>18608012</v>
      </c>
      <c r="B421" s="466" t="s">
        <v>1883</v>
      </c>
      <c r="C421" s="467">
        <v>88616.68</v>
      </c>
      <c r="D421" s="441">
        <v>18608012</v>
      </c>
      <c r="E421" s="467"/>
    </row>
    <row r="422" spans="1:5">
      <c r="A422" s="466">
        <v>18608021</v>
      </c>
      <c r="B422" s="466" t="s">
        <v>858</v>
      </c>
      <c r="C422" s="467">
        <v>2254508.17</v>
      </c>
      <c r="D422" s="441">
        <v>18608021</v>
      </c>
      <c r="E422" s="467"/>
    </row>
    <row r="423" spans="1:5">
      <c r="A423" s="466">
        <v>18608031</v>
      </c>
      <c r="B423" s="466" t="s">
        <v>859</v>
      </c>
      <c r="C423" s="467">
        <v>50000</v>
      </c>
      <c r="D423" s="441">
        <v>18608031</v>
      </c>
      <c r="E423" s="467"/>
    </row>
    <row r="424" spans="1:5">
      <c r="A424" s="466">
        <v>18608041</v>
      </c>
      <c r="B424" s="466" t="s">
        <v>870</v>
      </c>
      <c r="C424" s="467">
        <v>2001341.03</v>
      </c>
      <c r="D424" s="441">
        <v>18608041</v>
      </c>
      <c r="E424" s="467"/>
    </row>
    <row r="425" spans="1:5">
      <c r="A425" s="466">
        <v>18608051</v>
      </c>
      <c r="B425" s="466" t="s">
        <v>860</v>
      </c>
      <c r="C425" s="467">
        <v>2867992.26</v>
      </c>
      <c r="D425" s="441">
        <v>18608051</v>
      </c>
      <c r="E425" s="467"/>
    </row>
    <row r="426" spans="1:5">
      <c r="A426" s="466">
        <v>18608062</v>
      </c>
      <c r="B426" s="466" t="s">
        <v>245</v>
      </c>
      <c r="C426" s="467">
        <v>-50267724.640000001</v>
      </c>
      <c r="D426" s="441">
        <v>18608062</v>
      </c>
      <c r="E426" s="467"/>
    </row>
    <row r="427" spans="1:5">
      <c r="A427" s="466">
        <v>18608081</v>
      </c>
      <c r="B427" s="466" t="s">
        <v>861</v>
      </c>
      <c r="C427" s="467">
        <v>659654.59</v>
      </c>
      <c r="D427" s="441">
        <v>18608081</v>
      </c>
      <c r="E427" s="467"/>
    </row>
    <row r="428" spans="1:5">
      <c r="A428" s="466">
        <v>18608111</v>
      </c>
      <c r="B428" s="466" t="s">
        <v>862</v>
      </c>
      <c r="C428" s="467">
        <v>250000</v>
      </c>
      <c r="D428" s="441">
        <v>18608111</v>
      </c>
      <c r="E428" s="467"/>
    </row>
    <row r="429" spans="1:5">
      <c r="A429" s="466">
        <v>18608112</v>
      </c>
      <c r="B429" s="466" t="s">
        <v>871</v>
      </c>
      <c r="C429" s="467">
        <v>38968968.009999998</v>
      </c>
      <c r="D429" s="441">
        <v>18608112</v>
      </c>
      <c r="E429" s="467"/>
    </row>
    <row r="430" spans="1:5">
      <c r="A430" s="466">
        <v>18608141</v>
      </c>
      <c r="B430" s="466" t="s">
        <v>835</v>
      </c>
      <c r="C430" s="467">
        <v>224879.76</v>
      </c>
      <c r="D430" s="441">
        <v>18608141</v>
      </c>
      <c r="E430" s="467"/>
    </row>
    <row r="431" spans="1:5">
      <c r="A431" s="466">
        <v>18608151</v>
      </c>
      <c r="B431" s="466" t="s">
        <v>888</v>
      </c>
      <c r="C431" s="467">
        <v>75000</v>
      </c>
      <c r="D431" s="441">
        <v>18608151</v>
      </c>
      <c r="E431" s="467"/>
    </row>
    <row r="432" spans="1:5">
      <c r="A432" s="466">
        <v>18608171</v>
      </c>
      <c r="B432" s="466" t="s">
        <v>1618</v>
      </c>
      <c r="C432" s="467">
        <v>212588.68</v>
      </c>
      <c r="D432" s="441">
        <v>18608171</v>
      </c>
      <c r="E432" s="467"/>
    </row>
    <row r="433" spans="1:5">
      <c r="A433" s="466">
        <v>18608181</v>
      </c>
      <c r="B433" s="466" t="s">
        <v>1258</v>
      </c>
      <c r="C433" s="467">
        <v>50000</v>
      </c>
      <c r="D433" s="441">
        <v>18608181</v>
      </c>
      <c r="E433" s="467"/>
    </row>
    <row r="434" spans="1:5">
      <c r="A434" s="466">
        <v>18608191</v>
      </c>
      <c r="B434" s="466" t="s">
        <v>1263</v>
      </c>
      <c r="C434" s="467">
        <v>400495.47</v>
      </c>
      <c r="D434" s="441">
        <v>18608191</v>
      </c>
      <c r="E434" s="467"/>
    </row>
    <row r="435" spans="1:5">
      <c r="A435" s="466">
        <v>18608211</v>
      </c>
      <c r="B435" s="466" t="s">
        <v>1619</v>
      </c>
      <c r="C435" s="467">
        <v>111880.23</v>
      </c>
      <c r="D435" s="441">
        <v>18608211</v>
      </c>
      <c r="E435" s="467"/>
    </row>
    <row r="436" spans="1:5">
      <c r="A436" s="466">
        <v>18608212</v>
      </c>
      <c r="B436" s="466" t="s">
        <v>872</v>
      </c>
      <c r="C436" s="467">
        <v>1466508.01</v>
      </c>
      <c r="D436" s="441">
        <v>18608212</v>
      </c>
      <c r="E436" s="467"/>
    </row>
    <row r="437" spans="1:5">
      <c r="A437" s="466">
        <v>18608221</v>
      </c>
      <c r="B437" s="466" t="s">
        <v>1369</v>
      </c>
      <c r="C437" s="467">
        <v>103859</v>
      </c>
      <c r="D437" s="441">
        <v>18608221</v>
      </c>
      <c r="E437" s="467"/>
    </row>
    <row r="438" spans="1:5">
      <c r="A438" s="466">
        <v>18608231</v>
      </c>
      <c r="B438" s="466" t="s">
        <v>1464</v>
      </c>
      <c r="C438" s="467">
        <v>320383.42</v>
      </c>
      <c r="D438" s="441">
        <v>18608231</v>
      </c>
      <c r="E438" s="467"/>
    </row>
    <row r="439" spans="1:5">
      <c r="A439" s="466">
        <v>18608241</v>
      </c>
      <c r="B439" s="466" t="s">
        <v>1370</v>
      </c>
      <c r="C439" s="467">
        <v>96000</v>
      </c>
      <c r="D439" s="441">
        <v>18608241</v>
      </c>
      <c r="E439" s="467"/>
    </row>
    <row r="440" spans="1:5">
      <c r="A440" s="466">
        <v>18608251</v>
      </c>
      <c r="B440" s="466" t="s">
        <v>2059</v>
      </c>
      <c r="C440" s="466">
        <v>695.75</v>
      </c>
      <c r="D440" s="441">
        <v>18608251</v>
      </c>
      <c r="E440" s="467"/>
    </row>
    <row r="441" spans="1:5">
      <c r="A441" s="466">
        <v>18608312</v>
      </c>
      <c r="B441" s="466" t="s">
        <v>873</v>
      </c>
      <c r="C441" s="467">
        <v>3960605.37</v>
      </c>
      <c r="D441" s="441">
        <v>18608312</v>
      </c>
      <c r="E441" s="467"/>
    </row>
    <row r="442" spans="1:5">
      <c r="A442" s="466">
        <v>18608412</v>
      </c>
      <c r="B442" s="466" t="s">
        <v>1593</v>
      </c>
      <c r="C442" s="467">
        <v>2651381.7400000002</v>
      </c>
      <c r="D442" s="441">
        <v>18608412</v>
      </c>
      <c r="E442" s="467"/>
    </row>
    <row r="443" spans="1:5">
      <c r="A443" s="466">
        <v>18608612</v>
      </c>
      <c r="B443" s="466" t="s">
        <v>874</v>
      </c>
      <c r="C443" s="467">
        <v>781021.98</v>
      </c>
      <c r="D443" s="441">
        <v>18608612</v>
      </c>
      <c r="E443" s="467"/>
    </row>
    <row r="444" spans="1:5">
      <c r="A444" s="466">
        <v>18608712</v>
      </c>
      <c r="B444" s="466" t="s">
        <v>875</v>
      </c>
      <c r="C444" s="467">
        <v>5358249.62</v>
      </c>
      <c r="D444" s="441">
        <v>18608712</v>
      </c>
      <c r="E444" s="467"/>
    </row>
    <row r="445" spans="1:5">
      <c r="A445" s="468">
        <v>18608722</v>
      </c>
      <c r="B445" s="468" t="s">
        <v>2228</v>
      </c>
      <c r="C445" s="469">
        <v>7656.25</v>
      </c>
      <c r="D445" s="470" t="e">
        <v>#N/A</v>
      </c>
      <c r="E445" s="467"/>
    </row>
    <row r="446" spans="1:5">
      <c r="A446" s="466">
        <v>18608752</v>
      </c>
      <c r="B446" s="466" t="s">
        <v>876</v>
      </c>
      <c r="C446" s="467">
        <v>935530</v>
      </c>
      <c r="D446" s="441">
        <v>18608752</v>
      </c>
    </row>
    <row r="447" spans="1:5">
      <c r="A447" s="466">
        <v>18608772</v>
      </c>
      <c r="B447" s="466" t="s">
        <v>1763</v>
      </c>
      <c r="C447" s="467">
        <v>-3488999.1</v>
      </c>
      <c r="D447" s="441">
        <v>18608772</v>
      </c>
      <c r="E447" s="467"/>
    </row>
    <row r="448" spans="1:5">
      <c r="A448" s="466">
        <v>18608782</v>
      </c>
      <c r="B448" s="466" t="s">
        <v>1764</v>
      </c>
      <c r="C448" s="467">
        <v>-801550.75</v>
      </c>
      <c r="D448" s="441">
        <v>18608782</v>
      </c>
      <c r="E448" s="467"/>
    </row>
    <row r="449" spans="1:5">
      <c r="A449" s="466">
        <v>18608792</v>
      </c>
      <c r="B449" s="466" t="s">
        <v>1765</v>
      </c>
      <c r="C449" s="467">
        <v>-160310.15</v>
      </c>
      <c r="D449" s="441">
        <v>18608792</v>
      </c>
      <c r="E449" s="467"/>
    </row>
    <row r="450" spans="1:5">
      <c r="A450" s="466">
        <v>18609312</v>
      </c>
      <c r="B450" s="466" t="s">
        <v>1584</v>
      </c>
      <c r="C450" s="467">
        <v>12405154.710000001</v>
      </c>
      <c r="D450" s="441">
        <v>18609312</v>
      </c>
      <c r="E450" s="467"/>
    </row>
    <row r="451" spans="1:5">
      <c r="A451" s="466">
        <v>18609422</v>
      </c>
      <c r="B451" s="466" t="s">
        <v>1384</v>
      </c>
      <c r="C451" s="467">
        <v>22000000</v>
      </c>
      <c r="D451" s="441">
        <v>18609422</v>
      </c>
      <c r="E451" s="467"/>
    </row>
    <row r="452" spans="1:5">
      <c r="A452" s="466">
        <v>18609432</v>
      </c>
      <c r="B452" s="466" t="s">
        <v>1592</v>
      </c>
      <c r="C452" s="467">
        <v>6457864.5300000003</v>
      </c>
      <c r="D452" s="441">
        <v>18609432</v>
      </c>
      <c r="E452" s="467"/>
    </row>
    <row r="453" spans="1:5">
      <c r="A453" s="466">
        <v>18609512</v>
      </c>
      <c r="B453" s="466" t="s">
        <v>2041</v>
      </c>
      <c r="C453" s="467">
        <v>43589.13</v>
      </c>
      <c r="D453" s="441">
        <v>18609512</v>
      </c>
      <c r="E453" s="467"/>
    </row>
    <row r="454" spans="1:5">
      <c r="A454" s="466">
        <v>18609532</v>
      </c>
      <c r="B454" s="466" t="s">
        <v>877</v>
      </c>
      <c r="C454" s="467">
        <v>231369.84</v>
      </c>
      <c r="D454" s="441">
        <v>18609532</v>
      </c>
      <c r="E454" s="467"/>
    </row>
    <row r="455" spans="1:5">
      <c r="A455" s="466">
        <v>18609542</v>
      </c>
      <c r="B455" s="466" t="s">
        <v>513</v>
      </c>
      <c r="C455" s="467">
        <v>1255840.19</v>
      </c>
      <c r="D455" s="441">
        <v>18609542</v>
      </c>
      <c r="E455" s="467"/>
    </row>
    <row r="456" spans="1:5">
      <c r="A456" s="466">
        <v>18609572</v>
      </c>
      <c r="B456" s="466" t="s">
        <v>1380</v>
      </c>
      <c r="C456" s="467">
        <v>631223.56999999995</v>
      </c>
      <c r="D456" s="441">
        <v>18609572</v>
      </c>
      <c r="E456" s="467"/>
    </row>
    <row r="457" spans="1:5">
      <c r="A457" s="466">
        <v>18609582</v>
      </c>
      <c r="B457" s="466" t="s">
        <v>1381</v>
      </c>
      <c r="C457" s="467">
        <v>530428.43000000005</v>
      </c>
      <c r="D457" s="441">
        <v>18609582</v>
      </c>
    </row>
    <row r="458" spans="1:5">
      <c r="A458" s="466">
        <v>18609592</v>
      </c>
      <c r="B458" s="466" t="s">
        <v>1382</v>
      </c>
      <c r="C458" s="467">
        <v>3302394.74</v>
      </c>
      <c r="D458" s="441">
        <v>18609592</v>
      </c>
      <c r="E458" s="467"/>
    </row>
    <row r="459" spans="1:5">
      <c r="A459" s="466">
        <v>18609602</v>
      </c>
      <c r="B459" s="466" t="s">
        <v>1383</v>
      </c>
      <c r="C459" s="467">
        <v>236393.37</v>
      </c>
      <c r="D459" s="441">
        <v>18609602</v>
      </c>
      <c r="E459" s="467"/>
    </row>
    <row r="460" spans="1:5">
      <c r="A460" s="466">
        <v>18609622</v>
      </c>
      <c r="B460" s="466" t="s">
        <v>1385</v>
      </c>
      <c r="C460" s="467">
        <v>1293823.8700000001</v>
      </c>
      <c r="D460" s="441">
        <v>18609622</v>
      </c>
      <c r="E460" s="467"/>
    </row>
    <row r="461" spans="1:5">
      <c r="A461" s="466">
        <v>18609642</v>
      </c>
      <c r="B461" s="466" t="s">
        <v>1386</v>
      </c>
      <c r="C461" s="467">
        <v>2473994.61</v>
      </c>
      <c r="D461" s="441">
        <v>18609642</v>
      </c>
      <c r="E461" s="467"/>
    </row>
    <row r="462" spans="1:5">
      <c r="A462" s="466">
        <v>18609652</v>
      </c>
      <c r="B462" s="466" t="s">
        <v>1387</v>
      </c>
      <c r="C462" s="467">
        <v>2050000</v>
      </c>
      <c r="D462" s="441">
        <v>18609652</v>
      </c>
      <c r="E462" s="467"/>
    </row>
    <row r="463" spans="1:5">
      <c r="A463" s="466">
        <v>18609662</v>
      </c>
      <c r="B463" s="466" t="s">
        <v>1388</v>
      </c>
      <c r="C463" s="467">
        <v>499874.44</v>
      </c>
      <c r="D463" s="441">
        <v>18609662</v>
      </c>
      <c r="E463" s="467"/>
    </row>
    <row r="464" spans="1:5">
      <c r="A464" s="466">
        <v>18609672</v>
      </c>
      <c r="B464" s="466" t="s">
        <v>1389</v>
      </c>
      <c r="C464" s="467">
        <v>200000</v>
      </c>
      <c r="D464" s="441">
        <v>18609672</v>
      </c>
      <c r="E464" s="467"/>
    </row>
    <row r="465" spans="1:5">
      <c r="A465" s="466">
        <v>18609682</v>
      </c>
      <c r="B465" s="466" t="s">
        <v>1406</v>
      </c>
      <c r="C465" s="467">
        <v>140000</v>
      </c>
      <c r="D465" s="441">
        <v>18609682</v>
      </c>
      <c r="E465" s="467"/>
    </row>
    <row r="466" spans="1:5">
      <c r="A466" s="466">
        <v>18609692</v>
      </c>
      <c r="B466" s="466" t="s">
        <v>1407</v>
      </c>
      <c r="C466" s="467">
        <v>100000</v>
      </c>
      <c r="D466" s="441">
        <v>18609692</v>
      </c>
      <c r="E466" s="467"/>
    </row>
    <row r="467" spans="1:5">
      <c r="A467" s="466">
        <v>18609801</v>
      </c>
      <c r="B467" s="466" t="s">
        <v>1304</v>
      </c>
      <c r="C467" s="467">
        <v>163595.71</v>
      </c>
      <c r="D467" s="441">
        <v>18609801</v>
      </c>
      <c r="E467" s="467"/>
    </row>
    <row r="468" spans="1:5">
      <c r="A468" s="466">
        <v>18609821</v>
      </c>
      <c r="B468" s="466" t="s">
        <v>557</v>
      </c>
      <c r="C468" s="467">
        <v>817108.2</v>
      </c>
      <c r="D468" s="441">
        <v>18609821</v>
      </c>
      <c r="E468" s="467"/>
    </row>
    <row r="469" spans="1:5">
      <c r="A469" s="466">
        <v>18609841</v>
      </c>
      <c r="B469" s="466" t="s">
        <v>1497</v>
      </c>
      <c r="C469" s="467">
        <v>1449799.6</v>
      </c>
      <c r="D469" s="441">
        <v>18609841</v>
      </c>
      <c r="E469" s="467"/>
    </row>
    <row r="470" spans="1:5">
      <c r="A470" s="466">
        <v>18609861</v>
      </c>
      <c r="B470" s="466" t="s">
        <v>1305</v>
      </c>
      <c r="C470" s="467">
        <v>1257125.7</v>
      </c>
      <c r="D470" s="441">
        <v>18609861</v>
      </c>
      <c r="E470" s="467"/>
    </row>
    <row r="471" spans="1:5">
      <c r="A471" s="466">
        <v>18630031</v>
      </c>
      <c r="B471" s="466" t="s">
        <v>1038</v>
      </c>
      <c r="C471" s="467">
        <v>196688.05</v>
      </c>
      <c r="D471" s="441">
        <v>18630031</v>
      </c>
      <c r="E471" s="467"/>
    </row>
    <row r="472" spans="1:5">
      <c r="A472" s="466">
        <v>18700032</v>
      </c>
      <c r="B472" s="466" t="s">
        <v>1425</v>
      </c>
      <c r="C472" s="467">
        <v>316253.37</v>
      </c>
      <c r="D472" s="441">
        <v>18700032</v>
      </c>
      <c r="E472" s="467"/>
    </row>
    <row r="473" spans="1:5">
      <c r="A473" s="466">
        <v>18700041</v>
      </c>
      <c r="B473" s="466" t="s">
        <v>1172</v>
      </c>
      <c r="C473" s="467">
        <v>328215.28000000003</v>
      </c>
      <c r="D473" s="441">
        <v>18700041</v>
      </c>
      <c r="E473" s="467"/>
    </row>
    <row r="474" spans="1:5">
      <c r="A474" s="466">
        <v>18700062</v>
      </c>
      <c r="B474" s="466" t="s">
        <v>1426</v>
      </c>
      <c r="C474" s="467">
        <v>-17824.37</v>
      </c>
      <c r="D474" s="441">
        <v>18700062</v>
      </c>
      <c r="E474" s="467"/>
    </row>
    <row r="475" spans="1:5">
      <c r="A475" s="466">
        <v>18700071</v>
      </c>
      <c r="B475" s="466" t="s">
        <v>1427</v>
      </c>
      <c r="C475" s="467">
        <v>-132197.5</v>
      </c>
      <c r="D475" s="441">
        <v>18700071</v>
      </c>
      <c r="E475" s="467"/>
    </row>
    <row r="476" spans="1:5">
      <c r="A476" s="466">
        <v>18900013</v>
      </c>
      <c r="B476" s="466" t="s">
        <v>326</v>
      </c>
      <c r="C476" s="467">
        <v>9958</v>
      </c>
      <c r="D476" s="441">
        <v>18900013</v>
      </c>
      <c r="E476" s="467"/>
    </row>
    <row r="477" spans="1:5">
      <c r="A477" s="466">
        <v>18900173</v>
      </c>
      <c r="B477" s="466" t="s">
        <v>258</v>
      </c>
      <c r="C477" s="467">
        <v>1308821.28</v>
      </c>
      <c r="D477" s="441">
        <v>18900173</v>
      </c>
      <c r="E477" s="467"/>
    </row>
    <row r="478" spans="1:5">
      <c r="A478" s="466">
        <v>18900183</v>
      </c>
      <c r="B478" s="466" t="s">
        <v>167</v>
      </c>
      <c r="C478" s="467">
        <v>326067.96999999997</v>
      </c>
      <c r="D478" s="441">
        <v>18900183</v>
      </c>
      <c r="E478" s="467"/>
    </row>
    <row r="479" spans="1:5">
      <c r="A479" s="466">
        <v>18900193</v>
      </c>
      <c r="B479" s="466" t="s">
        <v>261</v>
      </c>
      <c r="C479" s="467">
        <v>2546995.81</v>
      </c>
      <c r="D479" s="441">
        <v>18900193</v>
      </c>
      <c r="E479" s="467"/>
    </row>
    <row r="480" spans="1:5">
      <c r="A480" s="466">
        <v>18900203</v>
      </c>
      <c r="B480" s="466" t="s">
        <v>2060</v>
      </c>
      <c r="C480" s="467">
        <v>2388176.52</v>
      </c>
      <c r="D480" s="441">
        <v>18900203</v>
      </c>
      <c r="E480" s="467"/>
    </row>
    <row r="481" spans="1:5">
      <c r="A481" s="466">
        <v>18900213</v>
      </c>
      <c r="B481" s="466" t="s">
        <v>2061</v>
      </c>
      <c r="C481" s="467">
        <v>9186853.1799999997</v>
      </c>
      <c r="D481" s="441">
        <v>18900213</v>
      </c>
      <c r="E481" s="467"/>
    </row>
    <row r="482" spans="1:5">
      <c r="A482" s="466">
        <v>18900243</v>
      </c>
      <c r="B482" s="466" t="s">
        <v>1009</v>
      </c>
      <c r="C482" s="467">
        <v>7580.39</v>
      </c>
      <c r="D482" s="441">
        <v>18900243</v>
      </c>
      <c r="E482" s="467"/>
    </row>
    <row r="483" spans="1:5">
      <c r="A483" s="466">
        <v>18900253</v>
      </c>
      <c r="B483" s="466" t="s">
        <v>1006</v>
      </c>
      <c r="C483" s="467">
        <v>674626.55</v>
      </c>
      <c r="D483" s="441">
        <v>18900253</v>
      </c>
      <c r="E483" s="467"/>
    </row>
    <row r="484" spans="1:5">
      <c r="A484" s="466">
        <v>18900263</v>
      </c>
      <c r="B484" s="466" t="s">
        <v>1007</v>
      </c>
      <c r="C484" s="467">
        <v>512660.46</v>
      </c>
      <c r="D484" s="441">
        <v>18900263</v>
      </c>
      <c r="E484" s="467"/>
    </row>
    <row r="485" spans="1:5">
      <c r="A485" s="466">
        <v>18900273</v>
      </c>
      <c r="B485" s="466" t="s">
        <v>400</v>
      </c>
      <c r="C485" s="467">
        <v>1569743.57</v>
      </c>
      <c r="D485" s="441">
        <v>18900273</v>
      </c>
      <c r="E485" s="467"/>
    </row>
    <row r="486" spans="1:5">
      <c r="A486" s="466">
        <v>18900283</v>
      </c>
      <c r="B486" s="466" t="s">
        <v>272</v>
      </c>
      <c r="C486" s="467">
        <v>479084.67</v>
      </c>
      <c r="D486" s="441">
        <v>18900283</v>
      </c>
      <c r="E486" s="467"/>
    </row>
    <row r="487" spans="1:5">
      <c r="A487" s="466">
        <v>18900293</v>
      </c>
      <c r="B487" s="466" t="s">
        <v>181</v>
      </c>
      <c r="C487" s="467">
        <v>6466.3</v>
      </c>
      <c r="D487" s="441">
        <v>18900293</v>
      </c>
      <c r="E487" s="467"/>
    </row>
    <row r="488" spans="1:5">
      <c r="A488" s="466">
        <v>18900303</v>
      </c>
      <c r="B488" s="466" t="s">
        <v>404</v>
      </c>
      <c r="C488" s="467">
        <v>15086.97</v>
      </c>
      <c r="D488" s="441">
        <v>18900303</v>
      </c>
      <c r="E488" s="467"/>
    </row>
    <row r="489" spans="1:5">
      <c r="A489" s="466">
        <v>18900323</v>
      </c>
      <c r="B489" s="466" t="s">
        <v>325</v>
      </c>
      <c r="C489" s="467">
        <v>395743</v>
      </c>
      <c r="D489" s="441">
        <v>18900323</v>
      </c>
      <c r="E489" s="467"/>
    </row>
    <row r="490" spans="1:5">
      <c r="A490" s="466">
        <v>18900353</v>
      </c>
      <c r="B490" s="466" t="s">
        <v>526</v>
      </c>
      <c r="C490" s="467">
        <v>77257.179999999993</v>
      </c>
      <c r="D490" s="441">
        <v>18900353</v>
      </c>
      <c r="E490" s="467"/>
    </row>
    <row r="491" spans="1:5">
      <c r="A491" s="466">
        <v>18900373</v>
      </c>
      <c r="B491" s="466" t="s">
        <v>517</v>
      </c>
      <c r="C491" s="467">
        <v>3973264.16</v>
      </c>
      <c r="D491" s="441">
        <v>18900373</v>
      </c>
      <c r="E491" s="467"/>
    </row>
    <row r="492" spans="1:5">
      <c r="A492" s="466">
        <v>18900383</v>
      </c>
      <c r="B492" s="466" t="s">
        <v>514</v>
      </c>
      <c r="C492" s="467">
        <v>206867.79</v>
      </c>
      <c r="D492" s="441">
        <v>18900383</v>
      </c>
      <c r="E492" s="467"/>
    </row>
    <row r="493" spans="1:5">
      <c r="A493" s="466">
        <v>18900393</v>
      </c>
      <c r="B493" s="466" t="s">
        <v>1331</v>
      </c>
      <c r="C493" s="467">
        <v>14218419.539999999</v>
      </c>
      <c r="D493" s="441">
        <v>18900393</v>
      </c>
      <c r="E493" s="467"/>
    </row>
    <row r="494" spans="1:5">
      <c r="A494" s="466">
        <v>18900403</v>
      </c>
      <c r="B494" s="466" t="s">
        <v>1585</v>
      </c>
      <c r="C494" s="467">
        <v>110778.59</v>
      </c>
      <c r="D494" s="441">
        <v>18900403</v>
      </c>
      <c r="E494" s="467"/>
    </row>
    <row r="495" spans="1:5">
      <c r="A495" s="466">
        <v>18900413</v>
      </c>
      <c r="B495" s="466" t="s">
        <v>1589</v>
      </c>
      <c r="C495" s="467">
        <v>145511.85999999999</v>
      </c>
      <c r="D495" s="441">
        <v>18900413</v>
      </c>
      <c r="E495" s="467"/>
    </row>
    <row r="496" spans="1:5">
      <c r="A496" s="466">
        <v>18900423</v>
      </c>
      <c r="B496" s="466" t="s">
        <v>1586</v>
      </c>
      <c r="C496" s="467">
        <v>580003.51</v>
      </c>
      <c r="D496" s="441">
        <v>18900423</v>
      </c>
      <c r="E496" s="467"/>
    </row>
    <row r="497" spans="1:5">
      <c r="A497" s="466">
        <v>18900433</v>
      </c>
      <c r="B497" s="466" t="s">
        <v>1671</v>
      </c>
      <c r="C497" s="467">
        <v>4437076.96</v>
      </c>
      <c r="D497" s="441">
        <v>18900433</v>
      </c>
      <c r="E497" s="467"/>
    </row>
    <row r="498" spans="1:5">
      <c r="A498" s="466">
        <v>18900443</v>
      </c>
      <c r="B498" s="466" t="s">
        <v>1856</v>
      </c>
      <c r="C498" s="467">
        <v>82263.47</v>
      </c>
      <c r="D498" s="441">
        <v>18900443</v>
      </c>
      <c r="E498" s="467"/>
    </row>
    <row r="499" spans="1:5">
      <c r="A499" s="466">
        <v>18900451</v>
      </c>
      <c r="B499" s="466" t="s">
        <v>1909</v>
      </c>
      <c r="C499" s="467">
        <v>27899.27</v>
      </c>
      <c r="D499" s="441">
        <v>18900451</v>
      </c>
      <c r="E499" s="467"/>
    </row>
    <row r="500" spans="1:5">
      <c r="A500" s="466">
        <v>18900452</v>
      </c>
      <c r="B500" s="466" t="s">
        <v>1909</v>
      </c>
      <c r="C500" s="467">
        <v>17099.509999999998</v>
      </c>
      <c r="D500" s="441">
        <v>18900452</v>
      </c>
      <c r="E500" s="467"/>
    </row>
    <row r="501" spans="1:5">
      <c r="A501" s="466">
        <v>18900533</v>
      </c>
      <c r="B501" s="466" t="s">
        <v>1672</v>
      </c>
      <c r="C501" s="467">
        <v>749874.6</v>
      </c>
      <c r="D501" s="441">
        <v>18900533</v>
      </c>
      <c r="E501" s="467"/>
    </row>
    <row r="502" spans="1:5">
      <c r="A502" s="466">
        <v>19000003</v>
      </c>
      <c r="B502" s="466" t="s">
        <v>45</v>
      </c>
      <c r="C502" s="467">
        <v>3009447.99</v>
      </c>
      <c r="D502" s="441">
        <v>19000003</v>
      </c>
      <c r="E502" s="467"/>
    </row>
    <row r="503" spans="1:5">
      <c r="A503" s="466">
        <v>19000013</v>
      </c>
      <c r="B503" s="466" t="s">
        <v>382</v>
      </c>
      <c r="C503" s="467">
        <v>2786061.86</v>
      </c>
      <c r="D503" s="441">
        <v>19000013</v>
      </c>
    </row>
    <row r="504" spans="1:5">
      <c r="A504" s="466">
        <v>19000032</v>
      </c>
      <c r="B504" s="466" t="s">
        <v>979</v>
      </c>
      <c r="C504" s="467">
        <v>12135484.83</v>
      </c>
      <c r="D504" s="441">
        <v>19000032</v>
      </c>
    </row>
    <row r="505" spans="1:5">
      <c r="A505" s="466">
        <v>19000042</v>
      </c>
      <c r="B505" s="466" t="s">
        <v>995</v>
      </c>
      <c r="C505" s="467">
        <v>3214888.79</v>
      </c>
      <c r="D505" s="441">
        <v>19000042</v>
      </c>
      <c r="E505" s="467"/>
    </row>
    <row r="506" spans="1:5">
      <c r="A506" s="466">
        <v>19000043</v>
      </c>
      <c r="B506" s="466" t="s">
        <v>3</v>
      </c>
      <c r="C506" s="467">
        <v>7861443.8399999999</v>
      </c>
      <c r="D506" s="441">
        <v>19000043</v>
      </c>
      <c r="E506" s="467"/>
    </row>
    <row r="507" spans="1:5">
      <c r="A507" s="466">
        <v>19000081</v>
      </c>
      <c r="B507" s="466" t="s">
        <v>942</v>
      </c>
      <c r="C507" s="467">
        <v>23647306.02</v>
      </c>
      <c r="D507" s="441">
        <v>19000081</v>
      </c>
      <c r="E507" s="467"/>
    </row>
    <row r="508" spans="1:5">
      <c r="A508" s="466">
        <v>19000091</v>
      </c>
      <c r="B508" s="466" t="s">
        <v>341</v>
      </c>
      <c r="C508" s="467">
        <v>4896414.92</v>
      </c>
      <c r="D508" s="441">
        <v>19000091</v>
      </c>
      <c r="E508" s="467"/>
    </row>
    <row r="509" spans="1:5">
      <c r="A509" s="466">
        <v>19000093</v>
      </c>
      <c r="B509" s="466" t="s">
        <v>387</v>
      </c>
      <c r="C509" s="467">
        <v>5146081.46</v>
      </c>
      <c r="D509" s="441">
        <v>19000093</v>
      </c>
      <c r="E509" s="467"/>
    </row>
    <row r="510" spans="1:5">
      <c r="A510" s="466">
        <v>19000103</v>
      </c>
      <c r="B510" s="466" t="s">
        <v>1819</v>
      </c>
      <c r="C510" s="467">
        <v>847687.98</v>
      </c>
      <c r="D510" s="441">
        <v>19000103</v>
      </c>
      <c r="E510" s="467"/>
    </row>
    <row r="511" spans="1:5">
      <c r="A511" s="466">
        <v>19000111</v>
      </c>
      <c r="B511" s="466" t="s">
        <v>459</v>
      </c>
      <c r="C511" s="467">
        <v>1085173.6000000001</v>
      </c>
      <c r="D511" s="441">
        <v>19000111</v>
      </c>
      <c r="E511" s="467"/>
    </row>
    <row r="512" spans="1:5">
      <c r="A512" s="466">
        <v>19000112</v>
      </c>
      <c r="B512" s="466" t="s">
        <v>1096</v>
      </c>
      <c r="C512" s="467">
        <v>30436.89</v>
      </c>
      <c r="D512" s="441">
        <v>19000112</v>
      </c>
      <c r="E512" s="467"/>
    </row>
    <row r="513" spans="1:5">
      <c r="A513" s="466">
        <v>19000122</v>
      </c>
      <c r="B513" s="466" t="s">
        <v>1200</v>
      </c>
      <c r="C513" s="467">
        <v>-98945.279999999999</v>
      </c>
      <c r="D513" s="441">
        <v>19000122</v>
      </c>
      <c r="E513" s="467"/>
    </row>
    <row r="514" spans="1:5">
      <c r="A514" s="466">
        <v>19000133</v>
      </c>
      <c r="B514" s="466" t="s">
        <v>538</v>
      </c>
      <c r="C514" s="467">
        <v>13978173</v>
      </c>
      <c r="D514" s="441">
        <v>19000133</v>
      </c>
      <c r="E514" s="467"/>
    </row>
    <row r="515" spans="1:5">
      <c r="A515" s="466">
        <v>19000151</v>
      </c>
      <c r="B515" s="466" t="s">
        <v>69</v>
      </c>
      <c r="C515" s="467">
        <v>343148.49</v>
      </c>
      <c r="D515" s="441">
        <v>19000151</v>
      </c>
      <c r="E515" s="467"/>
    </row>
    <row r="516" spans="1:5">
      <c r="A516" s="466">
        <v>19000181</v>
      </c>
      <c r="B516" s="466" t="s">
        <v>500</v>
      </c>
      <c r="C516" s="467">
        <v>-1185574.51</v>
      </c>
      <c r="D516" s="441">
        <v>19000181</v>
      </c>
      <c r="E516" s="467"/>
    </row>
    <row r="517" spans="1:5">
      <c r="A517" s="466">
        <v>19000193</v>
      </c>
      <c r="B517" s="466" t="s">
        <v>1542</v>
      </c>
      <c r="C517" s="467">
        <v>176679.87</v>
      </c>
      <c r="D517" s="441">
        <v>19000193</v>
      </c>
      <c r="E517" s="467"/>
    </row>
    <row r="518" spans="1:5">
      <c r="A518" s="466">
        <v>19000251</v>
      </c>
      <c r="B518" s="466" t="s">
        <v>363</v>
      </c>
      <c r="C518" s="467">
        <v>10696.73</v>
      </c>
      <c r="D518" s="441">
        <v>19000251</v>
      </c>
      <c r="E518" s="467"/>
    </row>
    <row r="519" spans="1:5">
      <c r="A519" s="466">
        <v>19000283</v>
      </c>
      <c r="B519" s="466" t="s">
        <v>830</v>
      </c>
      <c r="C519" s="467">
        <v>2146618.79</v>
      </c>
      <c r="D519" s="441">
        <v>19000283</v>
      </c>
      <c r="E519" s="467"/>
    </row>
    <row r="520" spans="1:5">
      <c r="A520" s="466">
        <v>19000361</v>
      </c>
      <c r="B520" s="466" t="s">
        <v>573</v>
      </c>
      <c r="C520" s="467">
        <v>159437</v>
      </c>
      <c r="D520" s="441">
        <v>19000361</v>
      </c>
      <c r="E520" s="467"/>
    </row>
    <row r="521" spans="1:5">
      <c r="A521" s="466">
        <v>19000371</v>
      </c>
      <c r="B521" s="466" t="s">
        <v>574</v>
      </c>
      <c r="C521" s="467">
        <v>13855.16</v>
      </c>
      <c r="D521" s="441">
        <v>19000371</v>
      </c>
      <c r="E521" s="467"/>
    </row>
    <row r="522" spans="1:5">
      <c r="A522" s="466">
        <v>19000403</v>
      </c>
      <c r="B522" s="466" t="s">
        <v>124</v>
      </c>
      <c r="C522" s="467">
        <v>152424.9</v>
      </c>
      <c r="D522" s="441">
        <v>19000403</v>
      </c>
      <c r="E522" s="467"/>
    </row>
    <row r="523" spans="1:5">
      <c r="A523" s="466">
        <v>19000441</v>
      </c>
      <c r="B523" s="466" t="s">
        <v>149</v>
      </c>
      <c r="C523" s="467">
        <v>6218972.0700000003</v>
      </c>
      <c r="D523" s="441">
        <v>19000441</v>
      </c>
      <c r="E523" s="467"/>
    </row>
    <row r="524" spans="1:5">
      <c r="A524" s="466">
        <v>19000443</v>
      </c>
      <c r="B524" s="466" t="s">
        <v>253</v>
      </c>
      <c r="C524" s="467">
        <v>72527979.890000001</v>
      </c>
      <c r="D524" s="441">
        <v>19000443</v>
      </c>
      <c r="E524" s="467"/>
    </row>
    <row r="525" spans="1:5">
      <c r="A525" s="466">
        <v>19000453</v>
      </c>
      <c r="B525" s="466" t="s">
        <v>254</v>
      </c>
      <c r="C525" s="467">
        <v>4267829.9000000004</v>
      </c>
      <c r="D525" s="441">
        <v>19000453</v>
      </c>
      <c r="E525" s="467"/>
    </row>
    <row r="526" spans="1:5">
      <c r="A526" s="466">
        <v>19000463</v>
      </c>
      <c r="B526" s="466" t="s">
        <v>255</v>
      </c>
      <c r="C526" s="467">
        <v>-1004033.8</v>
      </c>
      <c r="D526" s="441">
        <v>19000463</v>
      </c>
      <c r="E526" s="467"/>
    </row>
    <row r="527" spans="1:5">
      <c r="A527" s="466">
        <v>19000471</v>
      </c>
      <c r="B527" s="466" t="s">
        <v>402</v>
      </c>
      <c r="C527" s="467">
        <v>3808756.15</v>
      </c>
      <c r="D527" s="441">
        <v>19000471</v>
      </c>
      <c r="E527" s="467"/>
    </row>
    <row r="528" spans="1:5">
      <c r="A528" s="466">
        <v>19000473</v>
      </c>
      <c r="B528" s="466" t="s">
        <v>1171</v>
      </c>
      <c r="C528" s="467">
        <v>2562568</v>
      </c>
      <c r="D528" s="441">
        <v>19000473</v>
      </c>
      <c r="E528" s="467"/>
    </row>
    <row r="529" spans="1:5">
      <c r="A529" s="466">
        <v>19000491</v>
      </c>
      <c r="B529" s="466" t="s">
        <v>1439</v>
      </c>
      <c r="C529" s="467">
        <v>2033539.55</v>
      </c>
      <c r="D529" s="441">
        <v>19000491</v>
      </c>
      <c r="E529" s="467"/>
    </row>
    <row r="530" spans="1:5">
      <c r="A530" s="466">
        <v>19000551</v>
      </c>
      <c r="B530" s="466" t="s">
        <v>1919</v>
      </c>
      <c r="C530" s="467">
        <v>1965399</v>
      </c>
      <c r="D530" s="441">
        <v>19000551</v>
      </c>
      <c r="E530" s="467"/>
    </row>
    <row r="531" spans="1:5">
      <c r="A531" s="466">
        <v>19000552</v>
      </c>
      <c r="B531" s="466" t="s">
        <v>1420</v>
      </c>
      <c r="C531" s="467">
        <v>482606.52</v>
      </c>
      <c r="D531" s="441">
        <v>19000552</v>
      </c>
      <c r="E531" s="467"/>
    </row>
    <row r="532" spans="1:5">
      <c r="A532" s="466">
        <v>19000553</v>
      </c>
      <c r="B532" s="466" t="s">
        <v>31</v>
      </c>
      <c r="C532" s="467">
        <v>191495.78</v>
      </c>
      <c r="D532" s="441">
        <v>19000553</v>
      </c>
      <c r="E532" s="467"/>
    </row>
    <row r="533" spans="1:5">
      <c r="A533" s="466">
        <v>19000562</v>
      </c>
      <c r="B533" s="466" t="s">
        <v>383</v>
      </c>
      <c r="C533" s="467">
        <v>1530272.91</v>
      </c>
      <c r="D533" s="441">
        <v>19000562</v>
      </c>
      <c r="E533" s="467"/>
    </row>
    <row r="534" spans="1:5">
      <c r="A534" s="466">
        <v>19000572</v>
      </c>
      <c r="B534" s="466" t="s">
        <v>384</v>
      </c>
      <c r="C534" s="467">
        <v>255010.94</v>
      </c>
      <c r="D534" s="441">
        <v>19000572</v>
      </c>
      <c r="E534" s="467"/>
    </row>
    <row r="535" spans="1:5">
      <c r="A535" s="466">
        <v>19000573</v>
      </c>
      <c r="B535" s="466" t="s">
        <v>1223</v>
      </c>
      <c r="C535" s="467">
        <v>249072.26</v>
      </c>
      <c r="D535" s="441">
        <v>19000573</v>
      </c>
      <c r="E535" s="467"/>
    </row>
    <row r="536" spans="1:5">
      <c r="A536" s="466">
        <v>19000581</v>
      </c>
      <c r="B536" s="466" t="s">
        <v>86</v>
      </c>
      <c r="C536" s="467">
        <v>2767096.64</v>
      </c>
      <c r="D536" s="441">
        <v>19000581</v>
      </c>
      <c r="E536" s="467"/>
    </row>
    <row r="537" spans="1:5">
      <c r="A537" s="466">
        <v>19000592</v>
      </c>
      <c r="B537" s="466" t="s">
        <v>285</v>
      </c>
      <c r="C537" s="467">
        <v>3838282.51</v>
      </c>
      <c r="D537" s="441">
        <v>19000592</v>
      </c>
      <c r="E537" s="467"/>
    </row>
    <row r="538" spans="1:5">
      <c r="A538" s="466">
        <v>19000601</v>
      </c>
      <c r="B538" s="466" t="s">
        <v>1159</v>
      </c>
      <c r="C538" s="467">
        <v>180450613</v>
      </c>
      <c r="D538" s="441">
        <v>19000601</v>
      </c>
      <c r="E538" s="467"/>
    </row>
    <row r="539" spans="1:5">
      <c r="A539" s="466">
        <v>19000621</v>
      </c>
      <c r="B539" s="466" t="s">
        <v>1186</v>
      </c>
      <c r="C539" s="467">
        <v>64400171.5</v>
      </c>
      <c r="D539" s="441">
        <v>19000621</v>
      </c>
      <c r="E539" s="467"/>
    </row>
    <row r="540" spans="1:5">
      <c r="A540" s="466">
        <v>19000641</v>
      </c>
      <c r="B540" s="466" t="s">
        <v>1185</v>
      </c>
      <c r="C540" s="467">
        <v>24947.63</v>
      </c>
      <c r="D540" s="441">
        <v>19000641</v>
      </c>
      <c r="E540" s="467"/>
    </row>
    <row r="541" spans="1:5">
      <c r="A541" s="466">
        <v>19000671</v>
      </c>
      <c r="B541" s="466" t="s">
        <v>1197</v>
      </c>
      <c r="C541" s="467">
        <v>32765538.120000001</v>
      </c>
      <c r="D541" s="441">
        <v>19000671</v>
      </c>
      <c r="E541" s="467"/>
    </row>
    <row r="542" spans="1:5">
      <c r="A542" s="466">
        <v>19000691</v>
      </c>
      <c r="B542" s="466" t="s">
        <v>1440</v>
      </c>
      <c r="C542" s="467">
        <v>116375</v>
      </c>
      <c r="D542" s="441">
        <v>19000691</v>
      </c>
      <c r="E542" s="467"/>
    </row>
    <row r="543" spans="1:5">
      <c r="A543" s="466">
        <v>19000692</v>
      </c>
      <c r="B543" s="466" t="s">
        <v>621</v>
      </c>
      <c r="C543" s="467">
        <v>16625</v>
      </c>
      <c r="D543" s="441">
        <v>19000692</v>
      </c>
      <c r="E543" s="467"/>
    </row>
    <row r="544" spans="1:5">
      <c r="A544" s="466">
        <v>19000711</v>
      </c>
      <c r="B544" s="466" t="s">
        <v>1097</v>
      </c>
      <c r="C544" s="467">
        <v>470422.96</v>
      </c>
      <c r="D544" s="441">
        <v>19000711</v>
      </c>
      <c r="E544" s="467"/>
    </row>
    <row r="545" spans="1:5">
      <c r="A545" s="466">
        <v>19000721</v>
      </c>
      <c r="B545" s="466" t="s">
        <v>1201</v>
      </c>
      <c r="C545" s="467">
        <v>10869.86</v>
      </c>
      <c r="D545" s="441">
        <v>19000721</v>
      </c>
      <c r="E545" s="467"/>
    </row>
    <row r="546" spans="1:5">
      <c r="A546" s="466">
        <v>19000731</v>
      </c>
      <c r="B546" s="466" t="s">
        <v>1272</v>
      </c>
      <c r="C546" s="466">
        <v>7.0000000000000007E-2</v>
      </c>
      <c r="D546" s="441">
        <v>19000731</v>
      </c>
      <c r="E546" s="467"/>
    </row>
    <row r="547" spans="1:5">
      <c r="A547" s="466">
        <v>19000732</v>
      </c>
      <c r="B547" s="466" t="s">
        <v>1268</v>
      </c>
      <c r="C547" s="466">
        <v>0.06</v>
      </c>
      <c r="D547" s="441">
        <v>19000732</v>
      </c>
      <c r="E547" s="467"/>
    </row>
    <row r="548" spans="1:5">
      <c r="A548" s="466">
        <v>19000741</v>
      </c>
      <c r="B548" s="466" t="s">
        <v>1301</v>
      </c>
      <c r="C548" s="467">
        <v>111643.77</v>
      </c>
      <c r="D548" s="441">
        <v>19000741</v>
      </c>
      <c r="E548" s="467"/>
    </row>
    <row r="549" spans="1:5">
      <c r="A549" s="466">
        <v>19000751</v>
      </c>
      <c r="B549" s="466" t="s">
        <v>1324</v>
      </c>
      <c r="C549" s="467">
        <v>1616139</v>
      </c>
      <c r="D549" s="441">
        <v>19000751</v>
      </c>
      <c r="E549" s="467"/>
    </row>
    <row r="550" spans="1:5">
      <c r="A550" s="466">
        <v>19000752</v>
      </c>
      <c r="B550" s="466" t="s">
        <v>1325</v>
      </c>
      <c r="C550" s="467">
        <v>864486</v>
      </c>
      <c r="D550" s="441">
        <v>19000752</v>
      </c>
      <c r="E550" s="467"/>
    </row>
    <row r="551" spans="1:5">
      <c r="A551" s="466">
        <v>19000781</v>
      </c>
      <c r="B551" s="466" t="s">
        <v>1441</v>
      </c>
      <c r="C551" s="467">
        <v>2646056.96</v>
      </c>
      <c r="D551" s="441">
        <v>19000781</v>
      </c>
      <c r="E551" s="467"/>
    </row>
    <row r="552" spans="1:5">
      <c r="A552" s="466">
        <v>19000791</v>
      </c>
      <c r="B552" s="466" t="s">
        <v>1442</v>
      </c>
      <c r="C552" s="467">
        <v>211532.56</v>
      </c>
      <c r="D552" s="441">
        <v>19000791</v>
      </c>
      <c r="E552" s="467"/>
    </row>
    <row r="553" spans="1:5">
      <c r="A553" s="466">
        <v>19000801</v>
      </c>
      <c r="B553" s="466" t="s">
        <v>1443</v>
      </c>
      <c r="C553" s="467">
        <v>7780.57</v>
      </c>
      <c r="D553" s="441">
        <v>19000801</v>
      </c>
      <c r="E553" s="467"/>
    </row>
    <row r="554" spans="1:5">
      <c r="A554" s="466">
        <v>19000811</v>
      </c>
      <c r="B554" s="466" t="s">
        <v>1444</v>
      </c>
      <c r="C554" s="467">
        <v>1223.21</v>
      </c>
      <c r="D554" s="441">
        <v>19000811</v>
      </c>
      <c r="E554" s="467"/>
    </row>
    <row r="555" spans="1:5">
      <c r="A555" s="466">
        <v>19000831</v>
      </c>
      <c r="B555" s="466" t="s">
        <v>1513</v>
      </c>
      <c r="C555" s="467">
        <v>663096.74</v>
      </c>
      <c r="D555" s="441">
        <v>19000831</v>
      </c>
      <c r="E555" s="467"/>
    </row>
    <row r="556" spans="1:5">
      <c r="A556" s="466">
        <v>19000841</v>
      </c>
      <c r="B556" s="466" t="s">
        <v>1543</v>
      </c>
      <c r="C556" s="467">
        <v>-435108.92</v>
      </c>
      <c r="D556" s="441">
        <v>19000841</v>
      </c>
      <c r="E556" s="467"/>
    </row>
    <row r="557" spans="1:5">
      <c r="A557" s="466">
        <v>19000851</v>
      </c>
      <c r="B557" s="466" t="s">
        <v>1655</v>
      </c>
      <c r="C557" s="467">
        <v>761981.36</v>
      </c>
      <c r="D557" s="441">
        <v>19000851</v>
      </c>
      <c r="E557" s="467"/>
    </row>
    <row r="558" spans="1:5">
      <c r="A558" s="466">
        <v>19000861</v>
      </c>
      <c r="B558" s="466" t="s">
        <v>1700</v>
      </c>
      <c r="C558" s="467">
        <v>191594.67</v>
      </c>
      <c r="D558" s="441">
        <v>19000861</v>
      </c>
      <c r="E558" s="467"/>
    </row>
    <row r="559" spans="1:5">
      <c r="A559" s="466">
        <v>19000871</v>
      </c>
      <c r="B559" s="466" t="s">
        <v>2024</v>
      </c>
      <c r="C559" s="467">
        <v>2674841.4</v>
      </c>
      <c r="D559" s="441">
        <v>19000871</v>
      </c>
      <c r="E559" s="467"/>
    </row>
    <row r="560" spans="1:5">
      <c r="A560" s="466">
        <v>19002003</v>
      </c>
      <c r="B560" s="466" t="s">
        <v>1805</v>
      </c>
      <c r="C560" s="467">
        <v>73295807.200000003</v>
      </c>
      <c r="D560" s="441">
        <v>19002003</v>
      </c>
      <c r="E560" s="467"/>
    </row>
    <row r="561" spans="1:5">
      <c r="A561" s="466">
        <v>19003011</v>
      </c>
      <c r="B561" s="466" t="s">
        <v>1860</v>
      </c>
      <c r="C561" s="467">
        <v>1450944.6</v>
      </c>
      <c r="D561" s="441">
        <v>19003011</v>
      </c>
      <c r="E561" s="467"/>
    </row>
    <row r="562" spans="1:5">
      <c r="A562" s="466">
        <v>19003021</v>
      </c>
      <c r="B562" s="466" t="s">
        <v>1878</v>
      </c>
      <c r="C562" s="467">
        <v>420024.15</v>
      </c>
      <c r="D562" s="441">
        <v>19003021</v>
      </c>
      <c r="E562" s="467"/>
    </row>
    <row r="563" spans="1:5">
      <c r="A563" s="466">
        <v>19003032</v>
      </c>
      <c r="B563" s="466" t="s">
        <v>2026</v>
      </c>
      <c r="C563" s="467">
        <v>3492939.8</v>
      </c>
      <c r="D563" s="441">
        <v>19003032</v>
      </c>
      <c r="E563" s="467"/>
    </row>
    <row r="564" spans="1:5">
      <c r="A564" s="466">
        <v>19003041</v>
      </c>
      <c r="B564" s="466" t="s">
        <v>2127</v>
      </c>
      <c r="C564" s="467">
        <v>6845719.6500000004</v>
      </c>
      <c r="D564" s="441">
        <v>19003041</v>
      </c>
      <c r="E564" s="467"/>
    </row>
    <row r="565" spans="1:5">
      <c r="A565" s="466">
        <v>19003042</v>
      </c>
      <c r="B565" s="466" t="s">
        <v>2062</v>
      </c>
      <c r="C565" s="467">
        <v>4873622.5999999996</v>
      </c>
      <c r="D565" s="441">
        <v>19003042</v>
      </c>
      <c r="E565" s="467"/>
    </row>
    <row r="566" spans="1:5">
      <c r="A566" s="466">
        <v>19100012</v>
      </c>
      <c r="B566" s="466" t="s">
        <v>504</v>
      </c>
      <c r="C566" s="467">
        <v>3706753.43</v>
      </c>
      <c r="D566" s="441">
        <v>19100012</v>
      </c>
      <c r="E566" s="467"/>
    </row>
    <row r="567" spans="1:5">
      <c r="A567" s="466">
        <v>19100022</v>
      </c>
      <c r="B567" s="466" t="s">
        <v>338</v>
      </c>
      <c r="C567" s="467">
        <v>-5724405.3899999997</v>
      </c>
      <c r="D567" s="441">
        <v>19100022</v>
      </c>
      <c r="E567" s="467"/>
    </row>
    <row r="568" spans="1:5">
      <c r="A568" s="466">
        <v>19100132</v>
      </c>
      <c r="B568" s="466" t="s">
        <v>332</v>
      </c>
      <c r="C568" s="467">
        <v>71303.570000000007</v>
      </c>
      <c r="D568" s="441">
        <v>19100132</v>
      </c>
    </row>
    <row r="569" spans="1:5">
      <c r="A569" s="466">
        <v>19100142</v>
      </c>
      <c r="B569" s="466" t="s">
        <v>333</v>
      </c>
      <c r="C569" s="467">
        <v>-245777.86</v>
      </c>
      <c r="D569" s="441">
        <v>19100142</v>
      </c>
      <c r="E569" s="467"/>
    </row>
    <row r="570" spans="1:5">
      <c r="A570" s="466">
        <v>19100152</v>
      </c>
      <c r="B570" s="466" t="s">
        <v>578</v>
      </c>
      <c r="C570" s="467">
        <v>3137839.16</v>
      </c>
      <c r="D570" s="441">
        <v>19100152</v>
      </c>
      <c r="E570" s="467"/>
    </row>
    <row r="571" spans="1:5">
      <c r="A571" s="466">
        <v>19100162</v>
      </c>
      <c r="B571" s="466" t="s">
        <v>136</v>
      </c>
      <c r="C571" s="467">
        <v>-16152699.619999999</v>
      </c>
      <c r="D571" s="441">
        <v>19100162</v>
      </c>
      <c r="E571" s="467"/>
    </row>
    <row r="572" spans="1:5">
      <c r="A572" s="466">
        <v>20100023</v>
      </c>
      <c r="B572" s="466" t="s">
        <v>1058</v>
      </c>
      <c r="C572" s="467">
        <v>-859037.91</v>
      </c>
      <c r="D572" s="441">
        <v>20100023</v>
      </c>
      <c r="E572" s="467"/>
    </row>
    <row r="573" spans="1:5">
      <c r="A573" s="466">
        <v>20700003</v>
      </c>
      <c r="B573" s="466" t="s">
        <v>664</v>
      </c>
      <c r="C573" s="467">
        <v>-122847945.22</v>
      </c>
      <c r="D573" s="441">
        <v>20700003</v>
      </c>
      <c r="E573" s="467"/>
    </row>
    <row r="574" spans="1:5">
      <c r="A574" s="466">
        <v>20700013</v>
      </c>
      <c r="B574" s="466" t="s">
        <v>1010</v>
      </c>
      <c r="C574" s="467">
        <v>-338395484.31</v>
      </c>
      <c r="D574" s="441">
        <v>20700013</v>
      </c>
      <c r="E574" s="467"/>
    </row>
    <row r="575" spans="1:5">
      <c r="A575" s="466">
        <v>20700023</v>
      </c>
      <c r="B575" s="466" t="s">
        <v>689</v>
      </c>
      <c r="C575" s="467">
        <v>-16901820.34</v>
      </c>
      <c r="D575" s="441">
        <v>20700023</v>
      </c>
      <c r="E575" s="467"/>
    </row>
    <row r="576" spans="1:5">
      <c r="A576" s="466">
        <v>21100003</v>
      </c>
      <c r="B576" s="466" t="s">
        <v>601</v>
      </c>
      <c r="C576" s="467">
        <v>-2803605116.4699998</v>
      </c>
      <c r="D576" s="441">
        <v>21100003</v>
      </c>
      <c r="E576" s="467"/>
    </row>
    <row r="577" spans="1:5">
      <c r="A577" s="466">
        <v>21100383</v>
      </c>
      <c r="B577" s="466" t="s">
        <v>6</v>
      </c>
      <c r="C577" s="467">
        <v>-491575</v>
      </c>
      <c r="D577" s="441">
        <v>21100383</v>
      </c>
      <c r="E577" s="467"/>
    </row>
    <row r="578" spans="1:5">
      <c r="A578" s="466">
        <v>21400013</v>
      </c>
      <c r="B578" s="466" t="s">
        <v>532</v>
      </c>
      <c r="C578" s="467">
        <v>2148854.7200000002</v>
      </c>
      <c r="D578" s="441">
        <v>21400013</v>
      </c>
      <c r="E578" s="467"/>
    </row>
    <row r="579" spans="1:5">
      <c r="A579" s="466">
        <v>21400033</v>
      </c>
      <c r="B579" s="466" t="s">
        <v>533</v>
      </c>
      <c r="C579" s="467">
        <v>4985024.68</v>
      </c>
      <c r="D579" s="441">
        <v>21400033</v>
      </c>
      <c r="E579" s="467"/>
    </row>
    <row r="580" spans="1:5">
      <c r="A580" s="466">
        <v>21500023</v>
      </c>
      <c r="B580" s="466" t="s">
        <v>690</v>
      </c>
      <c r="C580" s="467">
        <v>-11821264</v>
      </c>
      <c r="D580" s="441">
        <v>21500023</v>
      </c>
      <c r="E580" s="467"/>
    </row>
    <row r="581" spans="1:5">
      <c r="A581" s="466">
        <v>21500033</v>
      </c>
      <c r="B581" s="466" t="s">
        <v>1011</v>
      </c>
      <c r="C581" s="467">
        <v>-5270932</v>
      </c>
      <c r="D581" s="441">
        <v>21500033</v>
      </c>
      <c r="E581" s="467"/>
    </row>
    <row r="582" spans="1:5">
      <c r="A582" s="466">
        <v>21600003</v>
      </c>
      <c r="B582" s="466" t="s">
        <v>192</v>
      </c>
      <c r="C582" s="467">
        <v>-365260325.07999998</v>
      </c>
      <c r="D582" s="441">
        <v>21600003</v>
      </c>
      <c r="E582" s="467"/>
    </row>
    <row r="583" spans="1:5">
      <c r="A583" s="466">
        <v>21600011</v>
      </c>
      <c r="B583" s="466" t="s">
        <v>1123</v>
      </c>
      <c r="C583" s="467">
        <v>28025246.23</v>
      </c>
      <c r="D583" s="441">
        <v>21600011</v>
      </c>
      <c r="E583" s="467"/>
    </row>
    <row r="584" spans="1:5">
      <c r="A584" s="466">
        <v>21600013</v>
      </c>
      <c r="B584" s="466" t="s">
        <v>328</v>
      </c>
      <c r="C584" s="467">
        <v>77562549.519999996</v>
      </c>
      <c r="D584" s="441">
        <v>21600013</v>
      </c>
      <c r="E584" s="467"/>
    </row>
    <row r="585" spans="1:5">
      <c r="A585" s="466">
        <v>21600023</v>
      </c>
      <c r="B585" s="466" t="s">
        <v>1012</v>
      </c>
      <c r="C585" s="467">
        <v>1755001.25</v>
      </c>
      <c r="D585" s="441">
        <v>21600023</v>
      </c>
      <c r="E585" s="467"/>
    </row>
    <row r="586" spans="1:5">
      <c r="A586" s="466">
        <v>21600033</v>
      </c>
      <c r="B586" s="466" t="s">
        <v>607</v>
      </c>
      <c r="C586" s="467">
        <v>1471103.62</v>
      </c>
      <c r="D586" s="441">
        <v>21600033</v>
      </c>
      <c r="E586" s="467"/>
    </row>
    <row r="587" spans="1:5">
      <c r="A587" s="466">
        <v>21600053</v>
      </c>
      <c r="B587" s="466" t="s">
        <v>549</v>
      </c>
      <c r="C587" s="467">
        <v>16359946.109999999</v>
      </c>
      <c r="D587" s="441">
        <v>21600053</v>
      </c>
      <c r="E587" s="467"/>
    </row>
    <row r="588" spans="1:5">
      <c r="A588" s="466">
        <v>21610013</v>
      </c>
      <c r="B588" s="466" t="s">
        <v>151</v>
      </c>
      <c r="C588" s="467">
        <v>14756651</v>
      </c>
      <c r="D588" s="441">
        <v>21610013</v>
      </c>
      <c r="E588" s="467"/>
    </row>
    <row r="589" spans="1:5">
      <c r="A589" s="466">
        <v>21900103</v>
      </c>
      <c r="B589" s="466" t="s">
        <v>1941</v>
      </c>
      <c r="C589" s="467">
        <v>-14332191.1</v>
      </c>
      <c r="D589" s="441">
        <v>21900103</v>
      </c>
      <c r="E589" s="467"/>
    </row>
    <row r="590" spans="1:5">
      <c r="A590" s="466">
        <v>21900113</v>
      </c>
      <c r="B590" s="466" t="s">
        <v>1942</v>
      </c>
      <c r="C590" s="467">
        <v>22461268.399999999</v>
      </c>
      <c r="D590" s="441">
        <v>21900113</v>
      </c>
      <c r="E590" s="467"/>
    </row>
    <row r="591" spans="1:5">
      <c r="A591" s="466">
        <v>21900133</v>
      </c>
      <c r="B591" s="466" t="s">
        <v>1943</v>
      </c>
      <c r="C591" s="467">
        <v>435499.7</v>
      </c>
      <c r="D591" s="441">
        <v>21900133</v>
      </c>
      <c r="E591" s="467"/>
    </row>
    <row r="592" spans="1:5">
      <c r="A592" s="466">
        <v>21900143</v>
      </c>
      <c r="B592" s="466" t="s">
        <v>1958</v>
      </c>
      <c r="C592" s="467">
        <v>207222799.68000001</v>
      </c>
      <c r="D592" s="441">
        <v>21900143</v>
      </c>
      <c r="E592" s="467"/>
    </row>
    <row r="593" spans="1:5">
      <c r="A593" s="466">
        <v>21900153</v>
      </c>
      <c r="B593" s="466" t="s">
        <v>1945</v>
      </c>
      <c r="C593" s="467">
        <v>-72527979.890000001</v>
      </c>
      <c r="D593" s="441">
        <v>21900153</v>
      </c>
      <c r="E593" s="467"/>
    </row>
    <row r="594" spans="1:5">
      <c r="A594" s="466">
        <v>21900163</v>
      </c>
      <c r="B594" s="466" t="s">
        <v>1959</v>
      </c>
      <c r="C594" s="467">
        <v>12193800</v>
      </c>
      <c r="D594" s="441">
        <v>21900163</v>
      </c>
    </row>
    <row r="595" spans="1:5">
      <c r="A595" s="466">
        <v>21900173</v>
      </c>
      <c r="B595" s="466" t="s">
        <v>1947</v>
      </c>
      <c r="C595" s="467">
        <v>-4267829.96</v>
      </c>
      <c r="D595" s="441">
        <v>21900173</v>
      </c>
      <c r="E595" s="467"/>
    </row>
    <row r="596" spans="1:5">
      <c r="A596" s="466">
        <v>21900183</v>
      </c>
      <c r="B596" s="466" t="s">
        <v>1948</v>
      </c>
      <c r="C596" s="467">
        <v>-2868666.68</v>
      </c>
      <c r="D596" s="441">
        <v>21900183</v>
      </c>
      <c r="E596" s="467"/>
    </row>
    <row r="597" spans="1:5">
      <c r="A597" s="466">
        <v>21900193</v>
      </c>
      <c r="B597" s="466" t="s">
        <v>1949</v>
      </c>
      <c r="C597" s="467">
        <v>1004033.25</v>
      </c>
      <c r="D597" s="441">
        <v>21900193</v>
      </c>
    </row>
    <row r="598" spans="1:5">
      <c r="A598" s="466">
        <v>21900223</v>
      </c>
      <c r="B598" s="466" t="s">
        <v>1933</v>
      </c>
      <c r="C598" s="467">
        <v>-152424.9</v>
      </c>
      <c r="D598" s="441">
        <v>21900223</v>
      </c>
      <c r="E598" s="467"/>
    </row>
    <row r="599" spans="1:5">
      <c r="A599" s="466">
        <v>21900233</v>
      </c>
      <c r="B599" s="466" t="s">
        <v>1902</v>
      </c>
      <c r="C599" s="467">
        <v>5016266.8899999997</v>
      </c>
      <c r="D599" s="441">
        <v>21900233</v>
      </c>
      <c r="E599" s="467"/>
    </row>
    <row r="600" spans="1:5">
      <c r="A600" s="466">
        <v>21900243</v>
      </c>
      <c r="B600" s="466" t="s">
        <v>1950</v>
      </c>
      <c r="C600" s="467">
        <v>-7861443.9400000004</v>
      </c>
      <c r="D600" s="441">
        <v>21900243</v>
      </c>
      <c r="E600" s="467"/>
    </row>
    <row r="601" spans="1:5">
      <c r="A601" s="466">
        <v>22100393</v>
      </c>
      <c r="B601" s="466" t="s">
        <v>224</v>
      </c>
      <c r="C601" s="467">
        <v>-15000000</v>
      </c>
      <c r="D601" s="441">
        <v>22100393</v>
      </c>
      <c r="E601" s="467"/>
    </row>
    <row r="602" spans="1:5">
      <c r="A602" s="466">
        <v>22100413</v>
      </c>
      <c r="B602" s="466" t="s">
        <v>52</v>
      </c>
      <c r="C602" s="467">
        <v>-2000000</v>
      </c>
      <c r="D602" s="441">
        <v>22100413</v>
      </c>
      <c r="E602" s="467"/>
    </row>
    <row r="603" spans="1:5">
      <c r="A603" s="466">
        <v>22100713</v>
      </c>
      <c r="B603" s="466" t="s">
        <v>246</v>
      </c>
      <c r="C603" s="467">
        <v>-300000000</v>
      </c>
      <c r="D603" s="441">
        <v>22100713</v>
      </c>
      <c r="E603" s="467"/>
    </row>
    <row r="604" spans="1:5">
      <c r="A604" s="466">
        <v>22100723</v>
      </c>
      <c r="B604" s="466" t="s">
        <v>247</v>
      </c>
      <c r="C604" s="467">
        <v>-200000000</v>
      </c>
      <c r="D604" s="441">
        <v>22100723</v>
      </c>
      <c r="E604" s="467"/>
    </row>
    <row r="605" spans="1:5">
      <c r="A605" s="466">
        <v>22100743</v>
      </c>
      <c r="B605" s="466" t="s">
        <v>675</v>
      </c>
      <c r="C605" s="467">
        <v>-100000000</v>
      </c>
      <c r="D605" s="441">
        <v>22100743</v>
      </c>
      <c r="E605" s="467"/>
    </row>
    <row r="606" spans="1:5">
      <c r="A606" s="466">
        <v>22100823</v>
      </c>
      <c r="B606" s="466" t="s">
        <v>1033</v>
      </c>
      <c r="C606" s="467">
        <v>-250000000</v>
      </c>
      <c r="D606" s="441">
        <v>22100823</v>
      </c>
      <c r="E606" s="467"/>
    </row>
    <row r="607" spans="1:5">
      <c r="A607" s="466">
        <v>22100833</v>
      </c>
      <c r="B607" s="466" t="s">
        <v>1659</v>
      </c>
      <c r="C607" s="467">
        <v>-138460000</v>
      </c>
      <c r="D607" s="441">
        <v>22100833</v>
      </c>
      <c r="E607" s="467"/>
    </row>
    <row r="608" spans="1:5">
      <c r="A608" s="466">
        <v>22100843</v>
      </c>
      <c r="B608" s="466" t="s">
        <v>1660</v>
      </c>
      <c r="C608" s="467">
        <v>-23400000</v>
      </c>
      <c r="D608" s="441">
        <v>22100843</v>
      </c>
      <c r="E608" s="467"/>
    </row>
    <row r="609" spans="1:5">
      <c r="A609" s="466">
        <v>22100853</v>
      </c>
      <c r="B609" s="466" t="s">
        <v>2042</v>
      </c>
      <c r="C609" s="467">
        <v>-425000000</v>
      </c>
      <c r="D609" s="441">
        <v>22100853</v>
      </c>
      <c r="E609" s="467"/>
    </row>
    <row r="610" spans="1:5">
      <c r="A610" s="466">
        <v>22100923</v>
      </c>
      <c r="B610" s="466" t="s">
        <v>1319</v>
      </c>
      <c r="C610" s="467">
        <v>-250000000</v>
      </c>
      <c r="D610" s="441">
        <v>22100923</v>
      </c>
      <c r="E610" s="467"/>
    </row>
    <row r="611" spans="1:5">
      <c r="A611" s="466">
        <v>22100933</v>
      </c>
      <c r="B611" s="466" t="s">
        <v>1320</v>
      </c>
      <c r="C611" s="467">
        <v>-45000000</v>
      </c>
      <c r="D611" s="441">
        <v>22100933</v>
      </c>
      <c r="E611" s="467"/>
    </row>
    <row r="612" spans="1:5">
      <c r="A612" s="466">
        <v>22101023</v>
      </c>
      <c r="B612" s="466" t="s">
        <v>519</v>
      </c>
      <c r="C612" s="467">
        <v>-250000000</v>
      </c>
      <c r="D612" s="441">
        <v>22101023</v>
      </c>
      <c r="E612" s="467"/>
    </row>
    <row r="613" spans="1:5">
      <c r="A613" s="466">
        <v>22101033</v>
      </c>
      <c r="B613" s="466" t="s">
        <v>1014</v>
      </c>
      <c r="C613" s="467">
        <v>-300000000</v>
      </c>
      <c r="D613" s="441">
        <v>22101033</v>
      </c>
      <c r="E613" s="467"/>
    </row>
    <row r="614" spans="1:5">
      <c r="A614" s="466">
        <v>22101053</v>
      </c>
      <c r="B614" s="466" t="s">
        <v>1037</v>
      </c>
      <c r="C614" s="467">
        <v>-250000000</v>
      </c>
      <c r="D614" s="441">
        <v>22101053</v>
      </c>
      <c r="E614" s="467"/>
    </row>
    <row r="615" spans="1:5">
      <c r="A615" s="466">
        <v>22101113</v>
      </c>
      <c r="B615" s="466" t="s">
        <v>848</v>
      </c>
      <c r="C615" s="467">
        <v>-350000000</v>
      </c>
      <c r="D615" s="441">
        <v>22101113</v>
      </c>
      <c r="E615" s="467"/>
    </row>
    <row r="616" spans="1:5">
      <c r="A616" s="466">
        <v>22101123</v>
      </c>
      <c r="B616" s="466" t="s">
        <v>1158</v>
      </c>
      <c r="C616" s="467">
        <v>-325000000</v>
      </c>
      <c r="D616" s="441">
        <v>22101123</v>
      </c>
      <c r="E616" s="467"/>
    </row>
    <row r="617" spans="1:5">
      <c r="A617" s="466">
        <v>22101133</v>
      </c>
      <c r="B617" s="466" t="s">
        <v>1154</v>
      </c>
      <c r="C617" s="467">
        <v>-250000000</v>
      </c>
      <c r="D617" s="441">
        <v>22101133</v>
      </c>
      <c r="E617" s="467"/>
    </row>
    <row r="618" spans="1:5">
      <c r="A618" s="466">
        <v>22101143</v>
      </c>
      <c r="B618" s="466" t="s">
        <v>1222</v>
      </c>
      <c r="C618" s="467">
        <v>-300000000</v>
      </c>
      <c r="D618" s="441">
        <v>22101143</v>
      </c>
      <c r="E618" s="467"/>
    </row>
    <row r="619" spans="1:5">
      <c r="A619" s="466">
        <v>22600083</v>
      </c>
      <c r="B619" s="466" t="s">
        <v>1218</v>
      </c>
      <c r="C619" s="467">
        <v>12469.92</v>
      </c>
      <c r="D619" s="441">
        <v>22600083</v>
      </c>
      <c r="E619" s="467"/>
    </row>
    <row r="620" spans="1:5">
      <c r="A620" s="466">
        <v>22600093</v>
      </c>
      <c r="B620" s="466" t="s">
        <v>2043</v>
      </c>
      <c r="C620" s="467">
        <v>1853177.08</v>
      </c>
      <c r="D620" s="441">
        <v>22600093</v>
      </c>
      <c r="E620" s="467"/>
    </row>
    <row r="621" spans="1:5">
      <c r="A621" s="466">
        <v>22820011</v>
      </c>
      <c r="B621" s="466" t="s">
        <v>996</v>
      </c>
      <c r="C621" s="467">
        <v>-332500</v>
      </c>
      <c r="D621" s="441">
        <v>22820011</v>
      </c>
      <c r="E621" s="467"/>
    </row>
    <row r="622" spans="1:5">
      <c r="A622" s="466">
        <v>22820012</v>
      </c>
      <c r="B622" s="466" t="s">
        <v>997</v>
      </c>
      <c r="C622" s="467">
        <v>-47500</v>
      </c>
      <c r="D622" s="441">
        <v>22820012</v>
      </c>
      <c r="E622" s="467"/>
    </row>
    <row r="623" spans="1:5">
      <c r="A623" s="466">
        <v>22830003</v>
      </c>
      <c r="B623" s="466" t="s">
        <v>536</v>
      </c>
      <c r="C623" s="467">
        <v>-52131436.149999999</v>
      </c>
      <c r="D623" s="441">
        <v>22830003</v>
      </c>
      <c r="E623" s="467"/>
    </row>
    <row r="624" spans="1:5">
      <c r="A624" s="466">
        <v>22830013</v>
      </c>
      <c r="B624" s="466" t="s">
        <v>535</v>
      </c>
      <c r="C624" s="467">
        <v>-5091510.08</v>
      </c>
      <c r="D624" s="441">
        <v>22830013</v>
      </c>
      <c r="E624" s="467"/>
    </row>
    <row r="625" spans="1:5">
      <c r="A625" s="466">
        <v>22830023</v>
      </c>
      <c r="B625" s="466" t="s">
        <v>735</v>
      </c>
      <c r="C625" s="467">
        <v>-39848190.359999999</v>
      </c>
      <c r="D625" s="441">
        <v>22830023</v>
      </c>
      <c r="E625" s="467"/>
    </row>
    <row r="626" spans="1:5">
      <c r="A626" s="466">
        <v>22830033</v>
      </c>
      <c r="B626" s="466" t="s">
        <v>1336</v>
      </c>
      <c r="C626" s="467">
        <v>-548983.68999999994</v>
      </c>
      <c r="D626" s="441">
        <v>22830033</v>
      </c>
      <c r="E626" s="467"/>
    </row>
    <row r="627" spans="1:5">
      <c r="A627" s="466">
        <v>22830043</v>
      </c>
      <c r="B627" s="466" t="s">
        <v>1679</v>
      </c>
      <c r="C627" s="467">
        <v>-195047.22</v>
      </c>
      <c r="D627" s="441">
        <v>22830043</v>
      </c>
      <c r="E627" s="467"/>
    </row>
    <row r="628" spans="1:5">
      <c r="A628" s="466">
        <v>22830053</v>
      </c>
      <c r="B628" s="466" t="s">
        <v>1809</v>
      </c>
      <c r="C628" s="467">
        <v>-1724514.95</v>
      </c>
      <c r="D628" s="441">
        <v>22830053</v>
      </c>
      <c r="E628" s="467"/>
    </row>
    <row r="629" spans="1:5">
      <c r="A629" s="466">
        <v>22830063</v>
      </c>
      <c r="B629" s="466" t="s">
        <v>1847</v>
      </c>
      <c r="C629" s="467">
        <v>-50538</v>
      </c>
      <c r="D629" s="441">
        <v>22830063</v>
      </c>
      <c r="E629" s="467"/>
    </row>
    <row r="630" spans="1:5">
      <c r="A630" s="466">
        <v>22830073</v>
      </c>
      <c r="B630" s="466" t="s">
        <v>1848</v>
      </c>
      <c r="C630" s="467">
        <v>-97929</v>
      </c>
      <c r="D630" s="441">
        <v>22830073</v>
      </c>
      <c r="E630" s="467"/>
    </row>
    <row r="631" spans="1:5">
      <c r="A631" s="466">
        <v>22840012</v>
      </c>
      <c r="B631" s="466" t="s">
        <v>1408</v>
      </c>
      <c r="C631" s="467">
        <v>-631223.56999999995</v>
      </c>
      <c r="D631" s="441">
        <v>22840012</v>
      </c>
      <c r="E631" s="467"/>
    </row>
    <row r="632" spans="1:5">
      <c r="A632" s="466">
        <v>22840021</v>
      </c>
      <c r="B632" s="466" t="s">
        <v>863</v>
      </c>
      <c r="C632" s="467">
        <v>-199475.25</v>
      </c>
      <c r="D632" s="441">
        <v>22840021</v>
      </c>
      <c r="E632" s="467"/>
    </row>
    <row r="633" spans="1:5">
      <c r="A633" s="466">
        <v>22840022</v>
      </c>
      <c r="B633" s="466" t="s">
        <v>1409</v>
      </c>
      <c r="C633" s="467">
        <v>-530428.43000000005</v>
      </c>
      <c r="D633" s="441">
        <v>22840022</v>
      </c>
      <c r="E633" s="467"/>
    </row>
    <row r="634" spans="1:5">
      <c r="A634" s="466">
        <v>22840031</v>
      </c>
      <c r="B634" s="466" t="s">
        <v>878</v>
      </c>
      <c r="C634" s="467">
        <v>-258000</v>
      </c>
      <c r="D634" s="441">
        <v>22840031</v>
      </c>
      <c r="E634" s="467"/>
    </row>
    <row r="635" spans="1:5">
      <c r="A635" s="466">
        <v>22840032</v>
      </c>
      <c r="B635" s="466" t="s">
        <v>1410</v>
      </c>
      <c r="C635" s="467">
        <v>-3302394.74</v>
      </c>
      <c r="D635" s="441">
        <v>22840032</v>
      </c>
      <c r="E635" s="467"/>
    </row>
    <row r="636" spans="1:5">
      <c r="A636" s="466">
        <v>22840042</v>
      </c>
      <c r="B636" s="466" t="s">
        <v>1411</v>
      </c>
      <c r="C636" s="467">
        <v>-236393.37</v>
      </c>
      <c r="D636" s="441">
        <v>22840042</v>
      </c>
      <c r="E636" s="467"/>
    </row>
    <row r="637" spans="1:5">
      <c r="A637" s="466">
        <v>22840051</v>
      </c>
      <c r="B637" s="466" t="s">
        <v>879</v>
      </c>
      <c r="C637" s="467">
        <v>-30000</v>
      </c>
      <c r="D637" s="441">
        <v>22840051</v>
      </c>
    </row>
    <row r="638" spans="1:5">
      <c r="A638" s="466">
        <v>22840062</v>
      </c>
      <c r="B638" s="466" t="s">
        <v>1413</v>
      </c>
      <c r="C638" s="467">
        <v>-1293823.8700000001</v>
      </c>
      <c r="D638" s="441">
        <v>22840062</v>
      </c>
      <c r="E638" s="467"/>
    </row>
    <row r="639" spans="1:5">
      <c r="A639" s="466">
        <v>22840081</v>
      </c>
      <c r="B639" s="466" t="s">
        <v>864</v>
      </c>
      <c r="C639" s="467">
        <v>-550000</v>
      </c>
      <c r="D639" s="441">
        <v>22840081</v>
      </c>
      <c r="E639" s="467"/>
    </row>
    <row r="640" spans="1:5">
      <c r="A640" s="466">
        <v>22840082</v>
      </c>
      <c r="B640" s="466" t="s">
        <v>1414</v>
      </c>
      <c r="C640" s="467">
        <v>-2473994.61</v>
      </c>
      <c r="D640" s="441">
        <v>22840082</v>
      </c>
      <c r="E640" s="467"/>
    </row>
    <row r="641" spans="1:5">
      <c r="A641" s="466">
        <v>22840092</v>
      </c>
      <c r="B641" s="466" t="s">
        <v>1415</v>
      </c>
      <c r="C641" s="467">
        <v>-2050000</v>
      </c>
      <c r="D641" s="441">
        <v>22840092</v>
      </c>
      <c r="E641" s="467"/>
    </row>
    <row r="642" spans="1:5">
      <c r="A642" s="466">
        <v>22840102</v>
      </c>
      <c r="B642" s="466" t="s">
        <v>1416</v>
      </c>
      <c r="C642" s="467">
        <v>-499874.44</v>
      </c>
      <c r="D642" s="441">
        <v>22840102</v>
      </c>
      <c r="E642" s="467"/>
    </row>
    <row r="643" spans="1:5">
      <c r="A643" s="466">
        <v>22840111</v>
      </c>
      <c r="B643" s="466" t="s">
        <v>880</v>
      </c>
      <c r="C643" s="467">
        <v>-20000</v>
      </c>
      <c r="D643" s="441">
        <v>22840111</v>
      </c>
      <c r="E643" s="467"/>
    </row>
    <row r="644" spans="1:5">
      <c r="A644" s="466">
        <v>22840112</v>
      </c>
      <c r="B644" s="466" t="s">
        <v>1417</v>
      </c>
      <c r="C644" s="467">
        <v>-200000</v>
      </c>
      <c r="D644" s="441">
        <v>22840112</v>
      </c>
      <c r="E644" s="467"/>
    </row>
    <row r="645" spans="1:5">
      <c r="A645" s="466">
        <v>22840122</v>
      </c>
      <c r="B645" s="466" t="s">
        <v>1418</v>
      </c>
      <c r="C645" s="467">
        <v>-140000</v>
      </c>
      <c r="D645" s="441">
        <v>22840122</v>
      </c>
      <c r="E645" s="467"/>
    </row>
    <row r="646" spans="1:5">
      <c r="A646" s="466">
        <v>22840131</v>
      </c>
      <c r="B646" s="466" t="s">
        <v>865</v>
      </c>
      <c r="C646" s="467">
        <v>-500000</v>
      </c>
      <c r="D646" s="441">
        <v>22840131</v>
      </c>
      <c r="E646" s="467"/>
    </row>
    <row r="647" spans="1:5">
      <c r="A647" s="466">
        <v>22840132</v>
      </c>
      <c r="B647" s="466" t="s">
        <v>1419</v>
      </c>
      <c r="C647" s="467">
        <v>-100000</v>
      </c>
      <c r="D647" s="441">
        <v>22840132</v>
      </c>
      <c r="E647" s="467"/>
    </row>
    <row r="648" spans="1:5">
      <c r="A648" s="466">
        <v>22840161</v>
      </c>
      <c r="B648" s="466" t="s">
        <v>866</v>
      </c>
      <c r="C648" s="467">
        <v>-347291</v>
      </c>
      <c r="D648" s="441">
        <v>22840161</v>
      </c>
      <c r="E648" s="467"/>
    </row>
    <row r="649" spans="1:5">
      <c r="A649" s="466">
        <v>22840162</v>
      </c>
      <c r="B649" s="466" t="s">
        <v>1884</v>
      </c>
      <c r="C649" s="467">
        <v>-88616.68</v>
      </c>
      <c r="D649" s="441">
        <v>22840162</v>
      </c>
      <c r="E649" s="467"/>
    </row>
    <row r="650" spans="1:5">
      <c r="A650" s="466">
        <v>22840171</v>
      </c>
      <c r="B650" s="466" t="s">
        <v>867</v>
      </c>
      <c r="C650" s="467">
        <v>-50000</v>
      </c>
      <c r="D650" s="441">
        <v>22840171</v>
      </c>
      <c r="E650" s="467"/>
    </row>
    <row r="651" spans="1:5">
      <c r="A651" s="466">
        <v>22840181</v>
      </c>
      <c r="B651" s="466" t="s">
        <v>881</v>
      </c>
      <c r="C651" s="467">
        <v>-2867992.26</v>
      </c>
      <c r="D651" s="441">
        <v>22840181</v>
      </c>
      <c r="E651" s="467"/>
    </row>
    <row r="652" spans="1:5">
      <c r="A652" s="466">
        <v>22840191</v>
      </c>
      <c r="B652" s="466" t="s">
        <v>868</v>
      </c>
      <c r="C652" s="467">
        <v>-250000</v>
      </c>
      <c r="D652" s="441">
        <v>22840191</v>
      </c>
      <c r="E652" s="467"/>
    </row>
    <row r="653" spans="1:5">
      <c r="A653" s="466">
        <v>22840221</v>
      </c>
      <c r="B653" s="466" t="s">
        <v>889</v>
      </c>
      <c r="C653" s="467">
        <v>-545580.69999999995</v>
      </c>
      <c r="D653" s="441">
        <v>22840221</v>
      </c>
      <c r="E653" s="467"/>
    </row>
    <row r="654" spans="1:5">
      <c r="A654" s="466">
        <v>22840231</v>
      </c>
      <c r="B654" s="466" t="s">
        <v>205</v>
      </c>
      <c r="C654" s="467">
        <v>-75000</v>
      </c>
      <c r="D654" s="441">
        <v>22840231</v>
      </c>
      <c r="E654" s="467"/>
    </row>
    <row r="655" spans="1:5">
      <c r="A655" s="466">
        <v>22840251</v>
      </c>
      <c r="B655" s="466" t="s">
        <v>496</v>
      </c>
      <c r="C655" s="467">
        <v>-8841357</v>
      </c>
      <c r="D655" s="441">
        <v>22840251</v>
      </c>
      <c r="E655" s="467"/>
    </row>
    <row r="656" spans="1:5">
      <c r="A656" s="466">
        <v>22840281</v>
      </c>
      <c r="B656" s="466" t="s">
        <v>1259</v>
      </c>
      <c r="C656" s="467">
        <v>-50000</v>
      </c>
      <c r="D656" s="441">
        <v>22840281</v>
      </c>
      <c r="E656" s="467"/>
    </row>
    <row r="657" spans="1:5">
      <c r="A657" s="466">
        <v>22840301</v>
      </c>
      <c r="B657" s="466" t="s">
        <v>1371</v>
      </c>
      <c r="C657" s="467">
        <v>-103859</v>
      </c>
      <c r="D657" s="441">
        <v>22840301</v>
      </c>
      <c r="E657" s="467"/>
    </row>
    <row r="658" spans="1:5">
      <c r="A658" s="466">
        <v>22840311</v>
      </c>
      <c r="B658" s="466" t="s">
        <v>1372</v>
      </c>
      <c r="C658" s="467">
        <v>-96000</v>
      </c>
      <c r="D658" s="441">
        <v>22840311</v>
      </c>
      <c r="E658" s="467"/>
    </row>
    <row r="659" spans="1:5">
      <c r="A659" s="466">
        <v>22840321</v>
      </c>
      <c r="B659" s="466" t="s">
        <v>1528</v>
      </c>
      <c r="C659" s="467">
        <v>-124867306</v>
      </c>
      <c r="D659" s="441">
        <v>22840321</v>
      </c>
      <c r="E659" s="467"/>
    </row>
    <row r="660" spans="1:5">
      <c r="A660" s="466">
        <v>22840331</v>
      </c>
      <c r="B660" s="466" t="s">
        <v>1885</v>
      </c>
      <c r="C660" s="467">
        <v>-74869958</v>
      </c>
      <c r="D660" s="441">
        <v>22840331</v>
      </c>
      <c r="E660" s="467"/>
    </row>
    <row r="661" spans="1:5">
      <c r="A661" s="466">
        <v>22840332</v>
      </c>
      <c r="B661" s="466" t="s">
        <v>1412</v>
      </c>
      <c r="C661" s="467">
        <v>-22000000</v>
      </c>
      <c r="D661" s="441">
        <v>22840332</v>
      </c>
      <c r="E661" s="467"/>
    </row>
    <row r="662" spans="1:5">
      <c r="A662" s="466">
        <v>22840341</v>
      </c>
      <c r="B662" s="466" t="s">
        <v>1864</v>
      </c>
      <c r="C662" s="467">
        <v>-26416226</v>
      </c>
      <c r="D662" s="441">
        <v>22840341</v>
      </c>
      <c r="E662" s="467"/>
    </row>
    <row r="663" spans="1:5">
      <c r="A663" s="466">
        <v>22840351</v>
      </c>
      <c r="B663" s="466" t="s">
        <v>2259</v>
      </c>
      <c r="C663" s="467">
        <v>-465000</v>
      </c>
      <c r="D663" s="441">
        <v>22840351</v>
      </c>
      <c r="E663" s="467"/>
    </row>
    <row r="664" spans="1:5">
      <c r="A664" s="466">
        <v>22841001</v>
      </c>
      <c r="B664" s="466" t="s">
        <v>869</v>
      </c>
      <c r="C664" s="467">
        <v>-4610484.08</v>
      </c>
      <c r="D664" s="441">
        <v>22841001</v>
      </c>
      <c r="E664" s="467"/>
    </row>
    <row r="665" spans="1:5">
      <c r="A665" s="466">
        <v>23001021</v>
      </c>
      <c r="B665" s="466" t="s">
        <v>7</v>
      </c>
      <c r="C665" s="467">
        <v>-19082813.390000001</v>
      </c>
      <c r="D665" s="441">
        <v>23001021</v>
      </c>
    </row>
    <row r="666" spans="1:5">
      <c r="A666" s="466">
        <v>23001031</v>
      </c>
      <c r="B666" s="466" t="s">
        <v>597</v>
      </c>
      <c r="C666" s="467">
        <v>-19464965.07</v>
      </c>
      <c r="D666" s="441">
        <v>23001031</v>
      </c>
      <c r="E666" s="467"/>
    </row>
    <row r="667" spans="1:5">
      <c r="A667" s="466">
        <v>23001041</v>
      </c>
      <c r="B667" s="466" t="s">
        <v>174</v>
      </c>
      <c r="C667" s="467">
        <v>-12227026.060000001</v>
      </c>
      <c r="D667" s="441">
        <v>23001041</v>
      </c>
      <c r="E667" s="467"/>
    </row>
    <row r="668" spans="1:5">
      <c r="A668" s="466">
        <v>23001043</v>
      </c>
      <c r="B668" s="466" t="s">
        <v>1537</v>
      </c>
      <c r="C668" s="467">
        <v>-922411.62</v>
      </c>
      <c r="D668" s="441">
        <v>23001043</v>
      </c>
      <c r="E668" s="467"/>
    </row>
    <row r="669" spans="1:5">
      <c r="A669" s="466">
        <v>23001061</v>
      </c>
      <c r="B669" s="466" t="s">
        <v>537</v>
      </c>
      <c r="C669" s="467">
        <v>-5393455.6200000001</v>
      </c>
      <c r="D669" s="441">
        <v>23001061</v>
      </c>
      <c r="E669" s="467"/>
    </row>
    <row r="670" spans="1:5">
      <c r="A670" s="466">
        <v>23001071</v>
      </c>
      <c r="B670" s="466" t="s">
        <v>434</v>
      </c>
      <c r="C670" s="467">
        <v>-9122198.75</v>
      </c>
      <c r="D670" s="441">
        <v>23001071</v>
      </c>
      <c r="E670" s="467"/>
    </row>
    <row r="671" spans="1:5">
      <c r="A671" s="466">
        <v>23001092</v>
      </c>
      <c r="B671" s="466" t="s">
        <v>266</v>
      </c>
      <c r="C671" s="467">
        <v>-9150383.2699999996</v>
      </c>
      <c r="D671" s="441">
        <v>23001092</v>
      </c>
      <c r="E671" s="467"/>
    </row>
    <row r="672" spans="1:5">
      <c r="A672" s="466">
        <v>23001131</v>
      </c>
      <c r="B672" s="466" t="s">
        <v>1358</v>
      </c>
      <c r="C672" s="467">
        <v>-16957350.780000001</v>
      </c>
      <c r="D672" s="441">
        <v>23001131</v>
      </c>
      <c r="E672" s="467"/>
    </row>
    <row r="673" spans="1:5">
      <c r="A673" s="466">
        <v>23001141</v>
      </c>
      <c r="B673" s="466" t="s">
        <v>1533</v>
      </c>
      <c r="C673" s="467">
        <v>-558805.1</v>
      </c>
      <c r="D673" s="441">
        <v>23001141</v>
      </c>
      <c r="E673" s="467"/>
    </row>
    <row r="674" spans="1:5">
      <c r="A674" s="466">
        <v>23001151</v>
      </c>
      <c r="B674" s="466" t="s">
        <v>1632</v>
      </c>
      <c r="C674" s="467">
        <v>-117933.14</v>
      </c>
      <c r="D674" s="441">
        <v>23001151</v>
      </c>
      <c r="E674" s="467"/>
    </row>
    <row r="675" spans="1:5">
      <c r="A675" s="466">
        <v>23001231</v>
      </c>
      <c r="B675" s="466" t="s">
        <v>1514</v>
      </c>
      <c r="C675" s="467">
        <v>-1170422.45</v>
      </c>
      <c r="D675" s="441">
        <v>23001231</v>
      </c>
    </row>
    <row r="676" spans="1:5">
      <c r="A676" s="466">
        <v>23002011</v>
      </c>
      <c r="B676" s="466" t="s">
        <v>1000</v>
      </c>
      <c r="C676" s="467">
        <v>-913833.71</v>
      </c>
      <c r="D676" s="441">
        <v>23002011</v>
      </c>
      <c r="E676" s="467"/>
    </row>
    <row r="677" spans="1:5">
      <c r="A677" s="466">
        <v>23002041</v>
      </c>
      <c r="B677" s="466" t="s">
        <v>623</v>
      </c>
      <c r="C677" s="467">
        <v>-7164443.8799999999</v>
      </c>
      <c r="D677" s="441">
        <v>23002041</v>
      </c>
    </row>
    <row r="678" spans="1:5">
      <c r="A678" s="466">
        <v>23002061</v>
      </c>
      <c r="B678" s="466" t="s">
        <v>24</v>
      </c>
      <c r="C678" s="467">
        <v>82298</v>
      </c>
      <c r="D678" s="441">
        <v>23002061</v>
      </c>
      <c r="E678" s="467"/>
    </row>
    <row r="679" spans="1:5">
      <c r="A679" s="466">
        <v>23002071</v>
      </c>
      <c r="B679" s="466" t="s">
        <v>16</v>
      </c>
      <c r="C679" s="467">
        <v>251781.44</v>
      </c>
      <c r="D679" s="441">
        <v>23002071</v>
      </c>
    </row>
    <row r="680" spans="1:5">
      <c r="A680" s="466">
        <v>23002072</v>
      </c>
      <c r="B680" s="466" t="s">
        <v>1538</v>
      </c>
      <c r="C680" s="467">
        <v>18711.25</v>
      </c>
      <c r="D680" s="441">
        <v>23002072</v>
      </c>
    </row>
    <row r="681" spans="1:5">
      <c r="A681" s="466">
        <v>23002091</v>
      </c>
      <c r="B681" s="466" t="s">
        <v>267</v>
      </c>
      <c r="C681" s="467">
        <v>-334079.44</v>
      </c>
      <c r="D681" s="441">
        <v>23002091</v>
      </c>
    </row>
    <row r="682" spans="1:5">
      <c r="A682" s="466">
        <v>23002092</v>
      </c>
      <c r="B682" s="466" t="s">
        <v>268</v>
      </c>
      <c r="C682" s="467">
        <v>-18711.25</v>
      </c>
      <c r="D682" s="441">
        <v>23002092</v>
      </c>
    </row>
    <row r="683" spans="1:5">
      <c r="A683" s="466">
        <v>23200011</v>
      </c>
      <c r="B683" s="466" t="s">
        <v>957</v>
      </c>
      <c r="C683" s="467">
        <v>-3424310.68</v>
      </c>
      <c r="D683" s="441">
        <v>23200011</v>
      </c>
    </row>
    <row r="684" spans="1:5">
      <c r="A684" s="466">
        <v>23200031</v>
      </c>
      <c r="B684" s="466" t="s">
        <v>198</v>
      </c>
      <c r="C684" s="467">
        <v>-14637607.84</v>
      </c>
      <c r="D684" s="441">
        <v>23200031</v>
      </c>
    </row>
    <row r="685" spans="1:5">
      <c r="A685" s="466">
        <v>23200033</v>
      </c>
      <c r="B685" s="466" t="s">
        <v>199</v>
      </c>
      <c r="C685" s="467">
        <v>-409746.27</v>
      </c>
      <c r="D685" s="441">
        <v>23200033</v>
      </c>
    </row>
    <row r="686" spans="1:5">
      <c r="A686" s="466">
        <v>23200041</v>
      </c>
      <c r="B686" s="466" t="s">
        <v>406</v>
      </c>
      <c r="C686" s="467">
        <v>-9211987</v>
      </c>
      <c r="D686" s="441">
        <v>23200041</v>
      </c>
    </row>
    <row r="687" spans="1:5">
      <c r="A687" s="466">
        <v>23200051</v>
      </c>
      <c r="B687" s="466" t="s">
        <v>407</v>
      </c>
      <c r="C687" s="467">
        <v>-11067498.119999999</v>
      </c>
      <c r="D687" s="441">
        <v>23200051</v>
      </c>
    </row>
    <row r="688" spans="1:5">
      <c r="A688" s="466">
        <v>23200061</v>
      </c>
      <c r="B688" s="466" t="s">
        <v>169</v>
      </c>
      <c r="C688" s="467">
        <v>-11023173.029999999</v>
      </c>
      <c r="D688" s="441">
        <v>23200061</v>
      </c>
    </row>
    <row r="689" spans="1:5">
      <c r="A689" s="466">
        <v>23200071</v>
      </c>
      <c r="B689" s="466" t="s">
        <v>1019</v>
      </c>
      <c r="C689" s="467">
        <v>-2929155.65</v>
      </c>
      <c r="D689" s="441">
        <v>23200071</v>
      </c>
    </row>
    <row r="690" spans="1:5">
      <c r="A690" s="466">
        <v>23200081</v>
      </c>
      <c r="B690" s="466" t="s">
        <v>1020</v>
      </c>
      <c r="C690" s="467">
        <v>-3935846.78</v>
      </c>
      <c r="D690" s="441">
        <v>23200081</v>
      </c>
    </row>
    <row r="691" spans="1:5">
      <c r="A691" s="466">
        <v>23200101</v>
      </c>
      <c r="B691" s="466" t="s">
        <v>403</v>
      </c>
      <c r="C691" s="467">
        <v>-1160970.23</v>
      </c>
      <c r="D691" s="441">
        <v>23200101</v>
      </c>
    </row>
    <row r="692" spans="1:5">
      <c r="A692" s="466">
        <v>23200103</v>
      </c>
      <c r="B692" s="466" t="s">
        <v>50</v>
      </c>
      <c r="C692" s="467">
        <v>-45545.08</v>
      </c>
      <c r="D692" s="441">
        <v>23200103</v>
      </c>
    </row>
    <row r="693" spans="1:5">
      <c r="A693" s="466">
        <v>23200111</v>
      </c>
      <c r="B693" s="466" t="s">
        <v>1021</v>
      </c>
      <c r="C693" s="467">
        <v>-242511</v>
      </c>
      <c r="D693" s="441">
        <v>23200111</v>
      </c>
      <c r="E693" s="467"/>
    </row>
    <row r="694" spans="1:5">
      <c r="A694" s="466">
        <v>23200121</v>
      </c>
      <c r="B694" s="466" t="s">
        <v>890</v>
      </c>
      <c r="C694" s="467">
        <v>-115350.52</v>
      </c>
      <c r="D694" s="441">
        <v>23200121</v>
      </c>
      <c r="E694" s="467"/>
    </row>
    <row r="695" spans="1:5">
      <c r="A695" s="466">
        <v>23200221</v>
      </c>
      <c r="B695" s="466" t="s">
        <v>2067</v>
      </c>
      <c r="C695" s="466">
        <v>-0.02</v>
      </c>
      <c r="D695" s="441">
        <v>23200221</v>
      </c>
      <c r="E695" s="467"/>
    </row>
    <row r="696" spans="1:5">
      <c r="A696" s="466">
        <v>23200222</v>
      </c>
      <c r="B696" s="466" t="s">
        <v>120</v>
      </c>
      <c r="C696" s="467">
        <v>-10221040.02</v>
      </c>
      <c r="D696" s="441">
        <v>23200222</v>
      </c>
      <c r="E696" s="467"/>
    </row>
    <row r="697" spans="1:5">
      <c r="A697" s="466">
        <v>23200242</v>
      </c>
      <c r="B697" s="466" t="s">
        <v>922</v>
      </c>
      <c r="C697" s="467">
        <v>-12422405.83</v>
      </c>
      <c r="D697" s="441">
        <v>23200242</v>
      </c>
    </row>
    <row r="698" spans="1:5">
      <c r="A698" s="466">
        <v>23200333</v>
      </c>
      <c r="B698" s="466" t="s">
        <v>528</v>
      </c>
      <c r="C698" s="467">
        <v>-14703088.01</v>
      </c>
      <c r="D698" s="441">
        <v>23200333</v>
      </c>
      <c r="E698" s="467"/>
    </row>
    <row r="699" spans="1:5">
      <c r="A699" s="466">
        <v>23200483</v>
      </c>
      <c r="B699" s="466" t="s">
        <v>324</v>
      </c>
      <c r="C699" s="467">
        <v>-7668815.4199999999</v>
      </c>
      <c r="D699" s="441">
        <v>23200483</v>
      </c>
      <c r="E699" s="467"/>
    </row>
    <row r="700" spans="1:5">
      <c r="A700" s="466">
        <v>23200493</v>
      </c>
      <c r="B700" s="466" t="s">
        <v>1892</v>
      </c>
      <c r="C700" s="467">
        <v>-140633.26999999999</v>
      </c>
      <c r="D700" s="441">
        <v>23200493</v>
      </c>
      <c r="E700" s="467"/>
    </row>
    <row r="701" spans="1:5">
      <c r="A701" s="466">
        <v>23200543</v>
      </c>
      <c r="B701" s="466" t="s">
        <v>364</v>
      </c>
      <c r="C701" s="467">
        <v>-51966980.229999997</v>
      </c>
      <c r="D701" s="441">
        <v>23200543</v>
      </c>
      <c r="E701" s="467"/>
    </row>
    <row r="702" spans="1:5">
      <c r="A702" s="466">
        <v>23200643</v>
      </c>
      <c r="B702" s="466" t="s">
        <v>315</v>
      </c>
      <c r="C702" s="467">
        <v>-6931771.9500000002</v>
      </c>
      <c r="D702" s="441">
        <v>23200643</v>
      </c>
      <c r="E702" s="467"/>
    </row>
    <row r="703" spans="1:5">
      <c r="A703" s="466">
        <v>23200653</v>
      </c>
      <c r="B703" s="466" t="s">
        <v>917</v>
      </c>
      <c r="C703" s="467">
        <v>-1397963.04</v>
      </c>
      <c r="D703" s="441">
        <v>23200653</v>
      </c>
      <c r="E703" s="467"/>
    </row>
    <row r="704" spans="1:5">
      <c r="A704" s="466">
        <v>23200693</v>
      </c>
      <c r="B704" s="466" t="s">
        <v>699</v>
      </c>
      <c r="C704" s="466">
        <v>166.99</v>
      </c>
      <c r="D704" s="441">
        <v>23200693</v>
      </c>
      <c r="E704" s="467"/>
    </row>
    <row r="705" spans="1:5">
      <c r="A705" s="466">
        <v>23200733</v>
      </c>
      <c r="B705" s="466" t="s">
        <v>107</v>
      </c>
      <c r="C705" s="467">
        <v>-2162.96</v>
      </c>
      <c r="D705" s="441">
        <v>23200733</v>
      </c>
    </row>
    <row r="706" spans="1:5">
      <c r="A706" s="466">
        <v>23200743</v>
      </c>
      <c r="B706" s="466" t="s">
        <v>1040</v>
      </c>
      <c r="C706" s="467">
        <v>14067.92</v>
      </c>
      <c r="D706" s="441">
        <v>23200743</v>
      </c>
    </row>
    <row r="707" spans="1:5">
      <c r="A707" s="466">
        <v>23200753</v>
      </c>
      <c r="B707" s="466" t="s">
        <v>903</v>
      </c>
      <c r="C707" s="467">
        <v>-1857.22</v>
      </c>
      <c r="D707" s="441">
        <v>23200753</v>
      </c>
      <c r="E707" s="467"/>
    </row>
    <row r="708" spans="1:5">
      <c r="A708" s="466">
        <v>23200763</v>
      </c>
      <c r="B708" s="466" t="s">
        <v>1039</v>
      </c>
      <c r="C708" s="467">
        <v>6811.68</v>
      </c>
      <c r="D708" s="441">
        <v>23200763</v>
      </c>
      <c r="E708" s="467"/>
    </row>
    <row r="709" spans="1:5">
      <c r="A709" s="466">
        <v>23200773</v>
      </c>
      <c r="B709" s="466" t="s">
        <v>575</v>
      </c>
      <c r="C709" s="467">
        <v>-16738.2</v>
      </c>
      <c r="D709" s="441">
        <v>23200773</v>
      </c>
    </row>
    <row r="710" spans="1:5">
      <c r="A710" s="466">
        <v>23200813</v>
      </c>
      <c r="B710" s="466" t="s">
        <v>1982</v>
      </c>
      <c r="C710" s="466">
        <v>28.85</v>
      </c>
      <c r="D710" s="441">
        <v>23200813</v>
      </c>
      <c r="E710" s="467"/>
    </row>
    <row r="711" spans="1:5">
      <c r="A711" s="466">
        <v>23200823</v>
      </c>
      <c r="B711" s="466" t="s">
        <v>1999</v>
      </c>
      <c r="C711" s="467">
        <v>-122074.87</v>
      </c>
      <c r="D711" s="441">
        <v>23200823</v>
      </c>
      <c r="E711" s="467"/>
    </row>
    <row r="712" spans="1:5">
      <c r="A712" s="468">
        <v>23200833</v>
      </c>
      <c r="B712" s="468" t="s">
        <v>2238</v>
      </c>
      <c r="C712" s="468">
        <v>463.5</v>
      </c>
      <c r="D712" s="470" t="e">
        <v>#N/A</v>
      </c>
      <c r="E712" s="467"/>
    </row>
    <row r="713" spans="1:5">
      <c r="A713" s="466">
        <v>23200873</v>
      </c>
      <c r="B713" s="466" t="s">
        <v>2068</v>
      </c>
      <c r="C713" s="467">
        <v>-1625647.9</v>
      </c>
      <c r="D713" s="441">
        <v>23200873</v>
      </c>
      <c r="E713" s="467"/>
    </row>
    <row r="714" spans="1:5">
      <c r="A714" s="466">
        <v>23201003</v>
      </c>
      <c r="B714" s="466" t="s">
        <v>392</v>
      </c>
      <c r="C714" s="467">
        <v>-25958065.199999999</v>
      </c>
      <c r="D714" s="441">
        <v>23201003</v>
      </c>
      <c r="E714" s="467"/>
    </row>
    <row r="715" spans="1:5">
      <c r="A715" s="466">
        <v>23201013</v>
      </c>
      <c r="B715" s="466" t="s">
        <v>752</v>
      </c>
      <c r="C715" s="467">
        <v>-6870734.3099999996</v>
      </c>
      <c r="D715" s="441">
        <v>23201013</v>
      </c>
      <c r="E715" s="467"/>
    </row>
    <row r="716" spans="1:5">
      <c r="A716" s="466">
        <v>23201033</v>
      </c>
      <c r="B716" s="466" t="s">
        <v>598</v>
      </c>
      <c r="C716" s="467">
        <v>-179857.26</v>
      </c>
      <c r="D716" s="441">
        <v>23201033</v>
      </c>
      <c r="E716" s="467"/>
    </row>
    <row r="717" spans="1:5">
      <c r="A717" s="466">
        <v>23201043</v>
      </c>
      <c r="B717" s="466" t="s">
        <v>240</v>
      </c>
      <c r="C717" s="467">
        <v>48515.06</v>
      </c>
      <c r="D717" s="441">
        <v>23201043</v>
      </c>
      <c r="E717" s="467"/>
    </row>
    <row r="718" spans="1:5">
      <c r="A718" s="466">
        <v>23201053</v>
      </c>
      <c r="B718" s="466" t="s">
        <v>1534</v>
      </c>
      <c r="C718" s="467">
        <v>-176281.65</v>
      </c>
      <c r="D718" s="441">
        <v>23201053</v>
      </c>
      <c r="E718" s="467"/>
    </row>
    <row r="719" spans="1:5">
      <c r="A719" s="466">
        <v>23201073</v>
      </c>
      <c r="B719" s="466" t="s">
        <v>661</v>
      </c>
      <c r="C719" s="466">
        <v>-532.76</v>
      </c>
      <c r="D719" s="441">
        <v>23201073</v>
      </c>
      <c r="E719" s="467"/>
    </row>
    <row r="720" spans="1:5">
      <c r="A720" s="466">
        <v>23201113</v>
      </c>
      <c r="B720" s="466" t="s">
        <v>282</v>
      </c>
      <c r="C720" s="467">
        <v>16775.82</v>
      </c>
      <c r="D720" s="441">
        <v>23201113</v>
      </c>
      <c r="E720" s="467"/>
    </row>
    <row r="721" spans="1:5">
      <c r="A721" s="466">
        <v>23201153</v>
      </c>
      <c r="B721" s="466" t="s">
        <v>1601</v>
      </c>
      <c r="C721" s="467">
        <v>-8106.45</v>
      </c>
      <c r="D721" s="441">
        <v>23201153</v>
      </c>
      <c r="E721" s="467"/>
    </row>
    <row r="722" spans="1:5">
      <c r="A722" s="466">
        <v>23201163</v>
      </c>
      <c r="B722" s="466" t="s">
        <v>1602</v>
      </c>
      <c r="C722" s="467">
        <v>-6936.23</v>
      </c>
      <c r="D722" s="441">
        <v>23201163</v>
      </c>
    </row>
    <row r="723" spans="1:5">
      <c r="A723" s="466">
        <v>23201173</v>
      </c>
      <c r="B723" s="466" t="s">
        <v>238</v>
      </c>
      <c r="C723" s="467">
        <v>88078.03</v>
      </c>
      <c r="D723" s="441">
        <v>23201173</v>
      </c>
      <c r="E723" s="467"/>
    </row>
    <row r="724" spans="1:5">
      <c r="A724" s="466">
        <v>23201193</v>
      </c>
      <c r="B724" s="466" t="s">
        <v>1603</v>
      </c>
      <c r="C724" s="467">
        <v>-22287.14</v>
      </c>
      <c r="D724" s="441">
        <v>23201193</v>
      </c>
      <c r="E724" s="467"/>
    </row>
    <row r="725" spans="1:5">
      <c r="A725" s="466">
        <v>23201203</v>
      </c>
      <c r="B725" s="466" t="s">
        <v>1604</v>
      </c>
      <c r="C725" s="467">
        <v>-1633.01</v>
      </c>
      <c r="D725" s="441">
        <v>23201203</v>
      </c>
      <c r="E725" s="467"/>
    </row>
    <row r="726" spans="1:5">
      <c r="A726" s="466">
        <v>23201213</v>
      </c>
      <c r="B726" s="466" t="s">
        <v>2014</v>
      </c>
      <c r="C726" s="466">
        <v>-8.85</v>
      </c>
      <c r="D726" s="441">
        <v>23201213</v>
      </c>
      <c r="E726" s="467"/>
    </row>
    <row r="727" spans="1:5">
      <c r="A727" s="466">
        <v>23201251</v>
      </c>
      <c r="B727" s="466" t="s">
        <v>1539</v>
      </c>
      <c r="C727" s="467">
        <v>-1110041</v>
      </c>
      <c r="D727" s="441">
        <v>23201251</v>
      </c>
      <c r="E727" s="467"/>
    </row>
    <row r="728" spans="1:5">
      <c r="A728" s="466">
        <v>23202183</v>
      </c>
      <c r="B728" s="466" t="s">
        <v>642</v>
      </c>
      <c r="C728" s="466">
        <v>-145.31</v>
      </c>
      <c r="D728" s="441">
        <v>23202183</v>
      </c>
      <c r="E728" s="467"/>
    </row>
    <row r="729" spans="1:5">
      <c r="A729" s="466">
        <v>23202233</v>
      </c>
      <c r="B729" s="466" t="s">
        <v>2063</v>
      </c>
      <c r="C729" s="467">
        <v>2322709.04</v>
      </c>
      <c r="D729" s="441">
        <v>23202233</v>
      </c>
    </row>
    <row r="730" spans="1:5">
      <c r="A730" s="466">
        <v>23202353</v>
      </c>
      <c r="B730" s="466" t="s">
        <v>2064</v>
      </c>
      <c r="C730" s="467">
        <v>-13782130.1</v>
      </c>
      <c r="D730" s="441">
        <v>23202353</v>
      </c>
      <c r="E730" s="467"/>
    </row>
    <row r="731" spans="1:5">
      <c r="A731" s="466">
        <v>23500003</v>
      </c>
      <c r="B731" s="466" t="s">
        <v>1620</v>
      </c>
      <c r="C731" s="467">
        <v>-28782942</v>
      </c>
      <c r="D731" s="441">
        <v>23500003</v>
      </c>
      <c r="E731" s="467"/>
    </row>
    <row r="732" spans="1:5">
      <c r="A732" s="466">
        <v>23500011</v>
      </c>
      <c r="B732" s="466" t="s">
        <v>498</v>
      </c>
      <c r="C732" s="467">
        <v>-6686993.8099999996</v>
      </c>
      <c r="D732" s="441">
        <v>23500011</v>
      </c>
      <c r="E732" s="467"/>
    </row>
    <row r="733" spans="1:5">
      <c r="A733" s="466">
        <v>23600021</v>
      </c>
      <c r="B733" s="466" t="s">
        <v>1395</v>
      </c>
      <c r="C733" s="467">
        <v>-3937129.35</v>
      </c>
      <c r="D733" s="441">
        <v>23600021</v>
      </c>
      <c r="E733" s="467"/>
    </row>
    <row r="734" spans="1:5">
      <c r="A734" s="466">
        <v>23600022</v>
      </c>
      <c r="B734" s="466" t="s">
        <v>1396</v>
      </c>
      <c r="C734" s="467">
        <v>-1167260.81</v>
      </c>
      <c r="D734" s="441">
        <v>23600022</v>
      </c>
      <c r="E734" s="467"/>
    </row>
    <row r="735" spans="1:5">
      <c r="A735" s="466">
        <v>23600063</v>
      </c>
      <c r="B735" s="466" t="s">
        <v>475</v>
      </c>
      <c r="C735" s="466">
        <v>-108.27</v>
      </c>
      <c r="D735" s="441">
        <v>23600063</v>
      </c>
      <c r="E735" s="467"/>
    </row>
    <row r="736" spans="1:5">
      <c r="A736" s="466">
        <v>23600201</v>
      </c>
      <c r="B736" s="466" t="s">
        <v>231</v>
      </c>
      <c r="C736" s="467">
        <v>-43050553.270000003</v>
      </c>
      <c r="D736" s="441">
        <v>23600201</v>
      </c>
    </row>
    <row r="737" spans="1:5">
      <c r="A737" s="466">
        <v>23600211</v>
      </c>
      <c r="B737" s="466" t="s">
        <v>232</v>
      </c>
      <c r="C737" s="467">
        <v>-10159057.289999999</v>
      </c>
      <c r="D737" s="441">
        <v>23600211</v>
      </c>
      <c r="E737" s="467"/>
    </row>
    <row r="738" spans="1:5">
      <c r="A738" s="466">
        <v>23600213</v>
      </c>
      <c r="B738" s="466" t="s">
        <v>991</v>
      </c>
      <c r="C738" s="467">
        <v>-123625.97</v>
      </c>
      <c r="D738" s="441">
        <v>23600213</v>
      </c>
      <c r="E738" s="467"/>
    </row>
    <row r="739" spans="1:5">
      <c r="A739" s="466">
        <v>23600221</v>
      </c>
      <c r="B739" s="466" t="s">
        <v>348</v>
      </c>
      <c r="C739" s="467">
        <v>97287.29</v>
      </c>
      <c r="D739" s="441">
        <v>23600221</v>
      </c>
      <c r="E739" s="467"/>
    </row>
    <row r="740" spans="1:5">
      <c r="A740" s="466">
        <v>23600232</v>
      </c>
      <c r="B740" s="466" t="s">
        <v>233</v>
      </c>
      <c r="C740" s="467">
        <v>-18430542.609999999</v>
      </c>
      <c r="D740" s="441">
        <v>23600232</v>
      </c>
    </row>
    <row r="741" spans="1:5">
      <c r="A741" s="466">
        <v>23600351</v>
      </c>
      <c r="B741" s="466" t="s">
        <v>898</v>
      </c>
      <c r="C741" s="467">
        <v>-6850285.7000000002</v>
      </c>
      <c r="D741" s="441">
        <v>23600351</v>
      </c>
      <c r="E741" s="467"/>
    </row>
    <row r="742" spans="1:5">
      <c r="A742" s="466">
        <v>23600391</v>
      </c>
      <c r="B742" s="466" t="s">
        <v>369</v>
      </c>
      <c r="C742" s="467">
        <v>-112997.97</v>
      </c>
      <c r="D742" s="441">
        <v>23600391</v>
      </c>
      <c r="E742" s="467"/>
    </row>
    <row r="743" spans="1:5">
      <c r="A743" s="466">
        <v>23600421</v>
      </c>
      <c r="B743" s="466" t="s">
        <v>1576</v>
      </c>
      <c r="C743" s="466">
        <v>-4.6100000000000003</v>
      </c>
      <c r="D743" s="441">
        <v>23600421</v>
      </c>
      <c r="E743" s="467"/>
    </row>
    <row r="744" spans="1:5">
      <c r="A744" s="466">
        <v>23600431</v>
      </c>
      <c r="B744" s="466" t="s">
        <v>1920</v>
      </c>
      <c r="C744" s="467">
        <v>1600</v>
      </c>
      <c r="D744" s="441">
        <v>23600431</v>
      </c>
    </row>
    <row r="745" spans="1:5">
      <c r="A745" s="466">
        <v>23600471</v>
      </c>
      <c r="B745" s="466" t="s">
        <v>986</v>
      </c>
      <c r="C745" s="467">
        <v>-6719766.5499999998</v>
      </c>
      <c r="D745" s="441">
        <v>23600471</v>
      </c>
    </row>
    <row r="746" spans="1:5">
      <c r="A746" s="466">
        <v>23600552</v>
      </c>
      <c r="B746" s="466" t="s">
        <v>986</v>
      </c>
      <c r="C746" s="467">
        <v>-2783517.89</v>
      </c>
      <c r="D746" s="441">
        <v>23600552</v>
      </c>
      <c r="E746" s="467"/>
    </row>
    <row r="747" spans="1:5">
      <c r="A747" s="466">
        <v>23600602</v>
      </c>
      <c r="B747" s="466" t="s">
        <v>987</v>
      </c>
      <c r="C747" s="467">
        <v>-3453232.2</v>
      </c>
      <c r="D747" s="441">
        <v>23600602</v>
      </c>
      <c r="E747" s="467"/>
    </row>
    <row r="748" spans="1:5">
      <c r="A748" s="466">
        <v>23601003</v>
      </c>
      <c r="B748" s="466" t="s">
        <v>935</v>
      </c>
      <c r="C748" s="467">
        <v>-117579.03</v>
      </c>
      <c r="D748" s="441">
        <v>23601003</v>
      </c>
      <c r="E748" s="467"/>
    </row>
    <row r="749" spans="1:5">
      <c r="A749" s="466">
        <v>23601013</v>
      </c>
      <c r="B749" s="466" t="s">
        <v>1397</v>
      </c>
      <c r="C749" s="467">
        <v>-118184.26</v>
      </c>
      <c r="D749" s="441">
        <v>23601013</v>
      </c>
    </row>
    <row r="750" spans="1:5">
      <c r="A750" s="466">
        <v>23601023</v>
      </c>
      <c r="B750" s="466" t="s">
        <v>334</v>
      </c>
      <c r="C750" s="467">
        <v>-7447.12</v>
      </c>
      <c r="D750" s="441">
        <v>23601023</v>
      </c>
    </row>
    <row r="751" spans="1:5">
      <c r="A751" s="466">
        <v>23601043</v>
      </c>
      <c r="B751" s="466" t="s">
        <v>992</v>
      </c>
      <c r="C751" s="467">
        <v>-1410.88</v>
      </c>
      <c r="D751" s="441">
        <v>23601043</v>
      </c>
      <c r="E751" s="467"/>
    </row>
    <row r="752" spans="1:5">
      <c r="A752" s="466">
        <v>23700363</v>
      </c>
      <c r="B752" s="466" t="s">
        <v>925</v>
      </c>
      <c r="C752" s="467">
        <v>-402187.5</v>
      </c>
      <c r="D752" s="441">
        <v>23700363</v>
      </c>
      <c r="E752" s="467"/>
    </row>
    <row r="753" spans="1:5">
      <c r="A753" s="466">
        <v>23700383</v>
      </c>
      <c r="B753" s="466" t="s">
        <v>88</v>
      </c>
      <c r="C753" s="467">
        <v>-54000</v>
      </c>
      <c r="D753" s="441">
        <v>23700383</v>
      </c>
    </row>
    <row r="754" spans="1:5">
      <c r="A754" s="466">
        <v>23700713</v>
      </c>
      <c r="B754" s="466" t="s">
        <v>596</v>
      </c>
      <c r="C754" s="467">
        <v>-63291.14</v>
      </c>
      <c r="D754" s="441">
        <v>23700713</v>
      </c>
      <c r="E754" s="467"/>
    </row>
    <row r="755" spans="1:5">
      <c r="A755" s="466">
        <v>23700813</v>
      </c>
      <c r="B755" s="466" t="s">
        <v>180</v>
      </c>
      <c r="C755" s="467">
        <v>-291666.44</v>
      </c>
      <c r="D755" s="441">
        <v>23700813</v>
      </c>
      <c r="E755" s="467"/>
    </row>
    <row r="756" spans="1:5">
      <c r="A756" s="466">
        <v>23700823</v>
      </c>
      <c r="B756" s="466" t="s">
        <v>48</v>
      </c>
      <c r="C756" s="467">
        <v>-1684999.77</v>
      </c>
      <c r="D756" s="441">
        <v>23700823</v>
      </c>
      <c r="E756" s="467"/>
    </row>
    <row r="757" spans="1:5">
      <c r="A757" s="466">
        <v>23700841</v>
      </c>
      <c r="B757" s="466" t="s">
        <v>648</v>
      </c>
      <c r="C757" s="467">
        <v>-460251.34</v>
      </c>
      <c r="D757" s="441">
        <v>23700841</v>
      </c>
      <c r="E757" s="467"/>
    </row>
    <row r="758" spans="1:5">
      <c r="A758" s="466">
        <v>23700873</v>
      </c>
      <c r="B758" s="466" t="s">
        <v>1029</v>
      </c>
      <c r="C758" s="467">
        <v>-2632500</v>
      </c>
      <c r="D758" s="441">
        <v>23700873</v>
      </c>
      <c r="E758" s="467"/>
    </row>
    <row r="759" spans="1:5">
      <c r="A759" s="466">
        <v>23700963</v>
      </c>
      <c r="B759" s="466" t="s">
        <v>1050</v>
      </c>
      <c r="C759" s="467">
        <v>-5749535.0599999996</v>
      </c>
      <c r="D759" s="441">
        <v>23700963</v>
      </c>
      <c r="E759" s="467"/>
    </row>
    <row r="760" spans="1:5">
      <c r="A760" s="466">
        <v>23701023</v>
      </c>
      <c r="B760" s="466" t="s">
        <v>522</v>
      </c>
      <c r="C760" s="467">
        <v>-6349804.4299999997</v>
      </c>
      <c r="D760" s="441">
        <v>23701023</v>
      </c>
      <c r="E760" s="467"/>
    </row>
    <row r="761" spans="1:5">
      <c r="A761" s="466">
        <v>23701033</v>
      </c>
      <c r="B761" s="466" t="s">
        <v>1015</v>
      </c>
      <c r="C761" s="467">
        <v>-2405033.33</v>
      </c>
      <c r="D761" s="441">
        <v>23701033</v>
      </c>
    </row>
    <row r="762" spans="1:5">
      <c r="A762" s="466">
        <v>23701053</v>
      </c>
      <c r="B762" s="466" t="s">
        <v>1037</v>
      </c>
      <c r="C762" s="467">
        <v>-7264583.5099999998</v>
      </c>
      <c r="D762" s="441">
        <v>23701053</v>
      </c>
      <c r="E762" s="467"/>
    </row>
    <row r="763" spans="1:5">
      <c r="A763" s="466">
        <v>23701063</v>
      </c>
      <c r="B763" s="466" t="s">
        <v>1059</v>
      </c>
      <c r="C763" s="467">
        <v>-98014.39</v>
      </c>
      <c r="D763" s="441">
        <v>23701063</v>
      </c>
      <c r="E763" s="467"/>
    </row>
    <row r="764" spans="1:5">
      <c r="A764" s="466">
        <v>23701113</v>
      </c>
      <c r="B764" s="466" t="s">
        <v>209</v>
      </c>
      <c r="C764" s="467">
        <v>-1679125</v>
      </c>
      <c r="D764" s="441">
        <v>23701113</v>
      </c>
      <c r="E764" s="467"/>
    </row>
    <row r="765" spans="1:5">
      <c r="A765" s="466">
        <v>23701123</v>
      </c>
      <c r="B765" s="466" t="s">
        <v>1158</v>
      </c>
      <c r="C765" s="467">
        <v>-2458850.84</v>
      </c>
      <c r="D765" s="441">
        <v>23701123</v>
      </c>
      <c r="E765" s="467"/>
    </row>
    <row r="766" spans="1:5">
      <c r="A766" s="466">
        <v>23701133</v>
      </c>
      <c r="B766" s="466" t="s">
        <v>1154</v>
      </c>
      <c r="C766" s="467">
        <v>-4242944.2</v>
      </c>
      <c r="D766" s="441">
        <v>23701133</v>
      </c>
      <c r="E766" s="467"/>
    </row>
    <row r="767" spans="1:5">
      <c r="A767" s="466">
        <v>23701143</v>
      </c>
      <c r="B767" s="466" t="s">
        <v>1222</v>
      </c>
      <c r="C767" s="467">
        <v>-798716.66</v>
      </c>
      <c r="D767" s="441">
        <v>23701143</v>
      </c>
      <c r="E767" s="467"/>
    </row>
    <row r="768" spans="1:5">
      <c r="A768" s="466">
        <v>23701153</v>
      </c>
      <c r="B768" s="466" t="s">
        <v>1319</v>
      </c>
      <c r="C768" s="467">
        <v>-5111416.67</v>
      </c>
      <c r="D768" s="441">
        <v>23701153</v>
      </c>
      <c r="E768" s="467"/>
    </row>
    <row r="769" spans="1:5">
      <c r="A769" s="466">
        <v>23701163</v>
      </c>
      <c r="B769" s="466" t="s">
        <v>1320</v>
      </c>
      <c r="C769" s="467">
        <v>-975250</v>
      </c>
      <c r="D769" s="441">
        <v>23701163</v>
      </c>
      <c r="E769" s="467"/>
    </row>
    <row r="770" spans="1:5">
      <c r="A770" s="466">
        <v>23701173</v>
      </c>
      <c r="B770" s="466" t="s">
        <v>1628</v>
      </c>
      <c r="C770" s="467">
        <v>-32766.6</v>
      </c>
      <c r="D770" s="441">
        <v>23701173</v>
      </c>
      <c r="E770" s="467"/>
    </row>
    <row r="771" spans="1:5">
      <c r="A771" s="466">
        <v>23701183</v>
      </c>
      <c r="B771" s="466" t="s">
        <v>1659</v>
      </c>
      <c r="C771" s="467">
        <v>-914989.83</v>
      </c>
      <c r="D771" s="441">
        <v>23701183</v>
      </c>
      <c r="E771" s="467"/>
    </row>
    <row r="772" spans="1:5">
      <c r="A772" s="466">
        <v>23701193</v>
      </c>
      <c r="B772" s="466" t="s">
        <v>1660</v>
      </c>
      <c r="C772" s="467">
        <v>-158600</v>
      </c>
      <c r="D772" s="441">
        <v>23701193</v>
      </c>
    </row>
    <row r="773" spans="1:5">
      <c r="A773" s="468">
        <v>23701203</v>
      </c>
      <c r="B773" s="468" t="s">
        <v>2044</v>
      </c>
      <c r="C773" s="469">
        <v>-8172986.1399999997</v>
      </c>
      <c r="D773" s="470" t="e">
        <v>#N/A</v>
      </c>
    </row>
    <row r="774" spans="1:5">
      <c r="A774" s="466">
        <v>24100063</v>
      </c>
      <c r="B774" s="466" t="s">
        <v>1030</v>
      </c>
      <c r="C774" s="466">
        <v>-316</v>
      </c>
      <c r="D774" s="441">
        <v>24100063</v>
      </c>
      <c r="E774" s="467"/>
    </row>
    <row r="775" spans="1:5">
      <c r="A775" s="466">
        <v>24100173</v>
      </c>
      <c r="B775" s="466" t="s">
        <v>1030</v>
      </c>
      <c r="C775" s="467">
        <v>-24901.21</v>
      </c>
      <c r="D775" s="441">
        <v>24100173</v>
      </c>
      <c r="E775" s="467"/>
    </row>
    <row r="776" spans="1:5">
      <c r="A776" s="466">
        <v>24100212</v>
      </c>
      <c r="B776" s="466" t="s">
        <v>611</v>
      </c>
      <c r="C776" s="467">
        <v>-630249.23</v>
      </c>
      <c r="D776" s="441">
        <v>24100212</v>
      </c>
      <c r="E776" s="467"/>
    </row>
    <row r="777" spans="1:5">
      <c r="A777" s="466">
        <v>24200011</v>
      </c>
      <c r="B777" s="466" t="s">
        <v>1357</v>
      </c>
      <c r="C777" s="467">
        <v>-63924.81</v>
      </c>
      <c r="D777" s="441">
        <v>24200011</v>
      </c>
      <c r="E777" s="467"/>
    </row>
    <row r="778" spans="1:5">
      <c r="A778" s="466">
        <v>24200041</v>
      </c>
      <c r="B778" s="466" t="s">
        <v>624</v>
      </c>
      <c r="C778" s="467">
        <v>-59670</v>
      </c>
      <c r="D778" s="441">
        <v>24200041</v>
      </c>
      <c r="E778" s="467"/>
    </row>
    <row r="779" spans="1:5">
      <c r="A779" s="466">
        <v>24200061</v>
      </c>
      <c r="B779" s="466" t="s">
        <v>1606</v>
      </c>
      <c r="C779" s="467">
        <v>-1365491.88</v>
      </c>
      <c r="D779" s="441">
        <v>24200061</v>
      </c>
      <c r="E779" s="467"/>
    </row>
    <row r="780" spans="1:5">
      <c r="A780" s="466">
        <v>24200103</v>
      </c>
      <c r="B780" s="466" t="s">
        <v>1509</v>
      </c>
      <c r="C780" s="467">
        <v>-25000</v>
      </c>
      <c r="D780" s="441">
        <v>24200103</v>
      </c>
    </row>
    <row r="781" spans="1:5">
      <c r="A781" s="466">
        <v>24200451</v>
      </c>
      <c r="B781" s="466" t="s">
        <v>1205</v>
      </c>
      <c r="C781" s="467">
        <v>-2031139.4</v>
      </c>
      <c r="D781" s="441">
        <v>24200451</v>
      </c>
    </row>
    <row r="782" spans="1:5">
      <c r="A782" s="466">
        <v>24200461</v>
      </c>
      <c r="B782" s="466" t="s">
        <v>1528</v>
      </c>
      <c r="C782" s="467">
        <v>-14479514.84</v>
      </c>
      <c r="D782" s="441">
        <v>24200461</v>
      </c>
      <c r="E782" s="467"/>
    </row>
    <row r="783" spans="1:5">
      <c r="A783" s="466">
        <v>24200511</v>
      </c>
      <c r="B783" s="466" t="s">
        <v>551</v>
      </c>
      <c r="C783" s="467">
        <v>-1587280.2</v>
      </c>
      <c r="D783" s="441">
        <v>24200511</v>
      </c>
      <c r="E783" s="467"/>
    </row>
    <row r="784" spans="1:5">
      <c r="A784" s="466">
        <v>24200521</v>
      </c>
      <c r="B784" s="466" t="s">
        <v>1731</v>
      </c>
      <c r="C784" s="467">
        <v>-577052.84</v>
      </c>
      <c r="D784" s="441">
        <v>24200521</v>
      </c>
      <c r="E784" s="467"/>
    </row>
    <row r="785" spans="1:5">
      <c r="A785" s="466">
        <v>24200541</v>
      </c>
      <c r="B785" s="466" t="s">
        <v>660</v>
      </c>
      <c r="C785" s="467">
        <v>-177807.78</v>
      </c>
      <c r="D785" s="441">
        <v>24200541</v>
      </c>
      <c r="E785" s="467"/>
    </row>
    <row r="786" spans="1:5">
      <c r="A786" s="466">
        <v>24200551</v>
      </c>
      <c r="B786" s="466" t="s">
        <v>15</v>
      </c>
      <c r="C786" s="467">
        <v>-177807.78</v>
      </c>
      <c r="D786" s="441">
        <v>24200551</v>
      </c>
      <c r="E786" s="467"/>
    </row>
    <row r="787" spans="1:5">
      <c r="A787" s="466">
        <v>24200561</v>
      </c>
      <c r="B787" s="466" t="s">
        <v>424</v>
      </c>
      <c r="C787" s="467">
        <v>-47029.86</v>
      </c>
      <c r="D787" s="441">
        <v>24200561</v>
      </c>
      <c r="E787" s="467"/>
    </row>
    <row r="788" spans="1:5">
      <c r="A788" s="466">
        <v>24200571</v>
      </c>
      <c r="B788" s="466" t="s">
        <v>190</v>
      </c>
      <c r="C788" s="467">
        <v>-47029.86</v>
      </c>
      <c r="D788" s="441">
        <v>24200571</v>
      </c>
      <c r="E788" s="467"/>
    </row>
    <row r="789" spans="1:5">
      <c r="A789" s="466">
        <v>24200611</v>
      </c>
      <c r="B789" s="466" t="s">
        <v>1188</v>
      </c>
      <c r="C789" s="467">
        <v>-390227.25</v>
      </c>
      <c r="D789" s="441">
        <v>24200611</v>
      </c>
      <c r="E789" s="467"/>
    </row>
    <row r="790" spans="1:5">
      <c r="A790" s="466">
        <v>24200622</v>
      </c>
      <c r="B790" s="466" t="s">
        <v>391</v>
      </c>
      <c r="C790" s="467">
        <v>-779678.22</v>
      </c>
      <c r="D790" s="441">
        <v>24200622</v>
      </c>
      <c r="E790" s="467"/>
    </row>
    <row r="791" spans="1:5">
      <c r="A791" s="466">
        <v>24200632</v>
      </c>
      <c r="B791" s="466" t="s">
        <v>994</v>
      </c>
      <c r="C791" s="467">
        <v>-113058</v>
      </c>
      <c r="D791" s="441">
        <v>24200632</v>
      </c>
      <c r="E791" s="467"/>
    </row>
    <row r="792" spans="1:5">
      <c r="A792" s="466">
        <v>24200633</v>
      </c>
      <c r="B792" s="466" t="s">
        <v>1841</v>
      </c>
      <c r="C792" s="467">
        <v>-1038466.94</v>
      </c>
      <c r="D792" s="441">
        <v>24200633</v>
      </c>
      <c r="E792" s="467"/>
    </row>
    <row r="793" spans="1:5">
      <c r="A793" s="466">
        <v>24200641</v>
      </c>
      <c r="B793" s="466" t="s">
        <v>915</v>
      </c>
      <c r="C793" s="467">
        <v>-732098</v>
      </c>
      <c r="D793" s="441">
        <v>24200641</v>
      </c>
      <c r="E793" s="467"/>
    </row>
    <row r="794" spans="1:5">
      <c r="A794" s="466">
        <v>24200651</v>
      </c>
      <c r="B794" s="466" t="s">
        <v>721</v>
      </c>
      <c r="C794" s="467">
        <v>-16500</v>
      </c>
      <c r="D794" s="441">
        <v>24200651</v>
      </c>
      <c r="E794" s="467"/>
    </row>
    <row r="795" spans="1:5">
      <c r="A795" s="466">
        <v>24200653</v>
      </c>
      <c r="B795" s="466" t="s">
        <v>928</v>
      </c>
      <c r="C795" s="467">
        <v>-460128.93</v>
      </c>
      <c r="D795" s="441">
        <v>24200653</v>
      </c>
      <c r="E795" s="467"/>
    </row>
    <row r="796" spans="1:5">
      <c r="A796" s="466">
        <v>24200661</v>
      </c>
      <c r="B796" s="466" t="s">
        <v>722</v>
      </c>
      <c r="C796" s="467">
        <v>-36713.339999999997</v>
      </c>
      <c r="D796" s="441">
        <v>24200661</v>
      </c>
      <c r="E796" s="467"/>
    </row>
    <row r="797" spans="1:5">
      <c r="A797" s="466">
        <v>24200671</v>
      </c>
      <c r="B797" s="466" t="s">
        <v>723</v>
      </c>
      <c r="C797" s="467">
        <v>-10873.11</v>
      </c>
      <c r="D797" s="441">
        <v>24200671</v>
      </c>
      <c r="E797" s="467"/>
    </row>
    <row r="798" spans="1:5">
      <c r="A798" s="466">
        <v>24200681</v>
      </c>
      <c r="B798" s="466" t="s">
        <v>724</v>
      </c>
      <c r="C798" s="467">
        <v>-10873.11</v>
      </c>
      <c r="D798" s="441">
        <v>24200681</v>
      </c>
      <c r="E798" s="467"/>
    </row>
    <row r="799" spans="1:5">
      <c r="A799" s="466">
        <v>24200811</v>
      </c>
      <c r="B799" s="466" t="s">
        <v>558</v>
      </c>
      <c r="C799" s="467">
        <v>-176240.08</v>
      </c>
      <c r="D799" s="441">
        <v>24200811</v>
      </c>
      <c r="E799" s="467"/>
    </row>
    <row r="800" spans="1:5">
      <c r="A800" s="466">
        <v>24200821</v>
      </c>
      <c r="B800" s="466" t="s">
        <v>559</v>
      </c>
      <c r="C800" s="467">
        <v>-147054.12</v>
      </c>
      <c r="D800" s="441">
        <v>24200821</v>
      </c>
      <c r="E800" s="467"/>
    </row>
    <row r="801" spans="1:5">
      <c r="A801" s="466">
        <v>24200831</v>
      </c>
      <c r="B801" s="466" t="s">
        <v>560</v>
      </c>
      <c r="C801" s="467">
        <v>-88258.37</v>
      </c>
      <c r="D801" s="441">
        <v>24200831</v>
      </c>
      <c r="E801" s="467"/>
    </row>
    <row r="802" spans="1:5">
      <c r="A802" s="466">
        <v>24200841</v>
      </c>
      <c r="B802" s="466" t="s">
        <v>1122</v>
      </c>
      <c r="C802" s="467">
        <v>-322434.17</v>
      </c>
      <c r="D802" s="441">
        <v>24200841</v>
      </c>
      <c r="E802" s="467"/>
    </row>
    <row r="803" spans="1:5">
      <c r="A803" s="466">
        <v>24200851</v>
      </c>
      <c r="B803" s="466" t="s">
        <v>766</v>
      </c>
      <c r="C803" s="467">
        <v>-83655.850000000006</v>
      </c>
      <c r="D803" s="441">
        <v>24200851</v>
      </c>
      <c r="E803" s="467"/>
    </row>
    <row r="804" spans="1:5">
      <c r="A804" s="466">
        <v>24200871</v>
      </c>
      <c r="B804" s="466" t="s">
        <v>1220</v>
      </c>
      <c r="C804" s="467">
        <v>-94691.64</v>
      </c>
      <c r="D804" s="441">
        <v>24200871</v>
      </c>
      <c r="E804" s="467"/>
    </row>
    <row r="805" spans="1:5">
      <c r="A805" s="466">
        <v>24200881</v>
      </c>
      <c r="B805" s="466" t="s">
        <v>1471</v>
      </c>
      <c r="C805" s="467">
        <v>-271964.90999999997</v>
      </c>
      <c r="D805" s="441">
        <v>24200881</v>
      </c>
      <c r="E805" s="467"/>
    </row>
    <row r="806" spans="1:5">
      <c r="A806" s="466">
        <v>24200891</v>
      </c>
      <c r="B806" s="466" t="s">
        <v>1193</v>
      </c>
      <c r="C806" s="467">
        <v>-67388.98</v>
      </c>
      <c r="D806" s="441">
        <v>24200891</v>
      </c>
    </row>
    <row r="807" spans="1:5">
      <c r="A807" s="466">
        <v>24200901</v>
      </c>
      <c r="B807" s="466" t="s">
        <v>1304</v>
      </c>
      <c r="C807" s="467">
        <v>-163595.71</v>
      </c>
      <c r="D807" s="441">
        <v>24200901</v>
      </c>
    </row>
    <row r="808" spans="1:5">
      <c r="A808" s="466">
        <v>24200911</v>
      </c>
      <c r="B808" s="466" t="s">
        <v>1194</v>
      </c>
      <c r="C808" s="467">
        <v>-16928.46</v>
      </c>
      <c r="D808" s="441">
        <v>24200911</v>
      </c>
    </row>
    <row r="809" spans="1:5">
      <c r="A809" s="466">
        <v>24200921</v>
      </c>
      <c r="B809" s="466" t="s">
        <v>557</v>
      </c>
      <c r="C809" s="467">
        <v>-2232333.2200000002</v>
      </c>
      <c r="D809" s="441">
        <v>24200921</v>
      </c>
      <c r="E809" s="467"/>
    </row>
    <row r="810" spans="1:5">
      <c r="A810" s="466">
        <v>24200931</v>
      </c>
      <c r="B810" s="466" t="s">
        <v>561</v>
      </c>
      <c r="C810" s="467">
        <v>-297234.61</v>
      </c>
      <c r="D810" s="441">
        <v>24200931</v>
      </c>
      <c r="E810" s="467"/>
    </row>
    <row r="811" spans="1:5">
      <c r="A811" s="466">
        <v>24200941</v>
      </c>
      <c r="B811" s="466" t="s">
        <v>1497</v>
      </c>
      <c r="C811" s="467">
        <v>-67999.600000000006</v>
      </c>
      <c r="D811" s="441">
        <v>24200941</v>
      </c>
      <c r="E811" s="467"/>
    </row>
    <row r="812" spans="1:5">
      <c r="A812" s="466">
        <v>24200951</v>
      </c>
      <c r="B812" s="466" t="s">
        <v>1307</v>
      </c>
      <c r="C812" s="467">
        <v>-202748.05</v>
      </c>
      <c r="D812" s="441">
        <v>24200951</v>
      </c>
      <c r="E812" s="467"/>
    </row>
    <row r="813" spans="1:5">
      <c r="A813" s="466">
        <v>24200961</v>
      </c>
      <c r="B813" s="466" t="s">
        <v>1305</v>
      </c>
      <c r="C813" s="467">
        <v>-1223700.68</v>
      </c>
      <c r="D813" s="441">
        <v>24200961</v>
      </c>
      <c r="E813" s="467"/>
    </row>
    <row r="814" spans="1:5">
      <c r="A814" s="466">
        <v>24200971</v>
      </c>
      <c r="B814" s="466" t="s">
        <v>562</v>
      </c>
      <c r="C814" s="467">
        <v>-117172.62</v>
      </c>
      <c r="D814" s="441">
        <v>24200971</v>
      </c>
    </row>
    <row r="815" spans="1:5">
      <c r="A815" s="466">
        <v>24200991</v>
      </c>
      <c r="B815" s="466" t="s">
        <v>1363</v>
      </c>
      <c r="C815" s="467">
        <v>-1267.27</v>
      </c>
      <c r="D815" s="441">
        <v>24200991</v>
      </c>
    </row>
    <row r="816" spans="1:5">
      <c r="A816" s="466">
        <v>24201031</v>
      </c>
      <c r="B816" s="466" t="s">
        <v>1472</v>
      </c>
      <c r="C816" s="467">
        <v>-96986.5</v>
      </c>
      <c r="D816" s="441">
        <v>24201031</v>
      </c>
      <c r="E816" s="467"/>
    </row>
    <row r="817" spans="1:5">
      <c r="A817" s="466">
        <v>24201041</v>
      </c>
      <c r="B817" s="466" t="s">
        <v>1473</v>
      </c>
      <c r="C817" s="467">
        <v>-22848.97</v>
      </c>
      <c r="D817" s="441">
        <v>24201041</v>
      </c>
      <c r="E817" s="467"/>
    </row>
    <row r="818" spans="1:5">
      <c r="A818" s="466">
        <v>24400001</v>
      </c>
      <c r="B818" s="466" t="s">
        <v>1484</v>
      </c>
      <c r="C818" s="467">
        <v>-67563731.480000004</v>
      </c>
      <c r="D818" s="441">
        <v>24400001</v>
      </c>
      <c r="E818" s="467"/>
    </row>
    <row r="819" spans="1:5">
      <c r="A819" s="466">
        <v>24400002</v>
      </c>
      <c r="B819" s="466" t="s">
        <v>1485</v>
      </c>
      <c r="C819" s="467">
        <v>-34672813.780000001</v>
      </c>
      <c r="D819" s="441">
        <v>24400002</v>
      </c>
      <c r="E819" s="467"/>
    </row>
    <row r="820" spans="1:5">
      <c r="A820" s="466">
        <v>24400011</v>
      </c>
      <c r="B820" s="466" t="s">
        <v>1486</v>
      </c>
      <c r="C820" s="467">
        <v>-13989756.93</v>
      </c>
      <c r="D820" s="441">
        <v>24400011</v>
      </c>
      <c r="E820" s="467"/>
    </row>
    <row r="821" spans="1:5">
      <c r="A821" s="466">
        <v>24400012</v>
      </c>
      <c r="B821" s="466" t="s">
        <v>1487</v>
      </c>
      <c r="C821" s="467">
        <v>-9185396.5299999993</v>
      </c>
      <c r="D821" s="441">
        <v>24400012</v>
      </c>
      <c r="E821" s="467"/>
    </row>
    <row r="822" spans="1:5">
      <c r="A822" s="466">
        <v>25200152</v>
      </c>
      <c r="B822" s="466" t="s">
        <v>649</v>
      </c>
      <c r="C822" s="467">
        <v>-15660.38</v>
      </c>
      <c r="D822" s="441">
        <v>25200152</v>
      </c>
      <c r="E822" s="467"/>
    </row>
    <row r="823" spans="1:5">
      <c r="A823" s="466">
        <v>25200161</v>
      </c>
      <c r="B823" s="466" t="s">
        <v>18</v>
      </c>
      <c r="C823" s="467">
        <v>-6430928.9199999999</v>
      </c>
      <c r="D823" s="441">
        <v>25200161</v>
      </c>
      <c r="E823" s="467"/>
    </row>
    <row r="824" spans="1:5">
      <c r="A824" s="466">
        <v>25200171</v>
      </c>
      <c r="B824" s="466" t="s">
        <v>19</v>
      </c>
      <c r="C824" s="467">
        <v>-15093602.380000001</v>
      </c>
      <c r="D824" s="441">
        <v>25200171</v>
      </c>
      <c r="E824" s="467"/>
    </row>
    <row r="825" spans="1:5">
      <c r="A825" s="466">
        <v>25200181</v>
      </c>
      <c r="B825" s="466" t="s">
        <v>652</v>
      </c>
      <c r="C825" s="467">
        <v>-33446510.52</v>
      </c>
      <c r="D825" s="441">
        <v>25200181</v>
      </c>
      <c r="E825" s="467"/>
    </row>
    <row r="826" spans="1:5">
      <c r="A826" s="466">
        <v>25200202</v>
      </c>
      <c r="B826" s="466" t="s">
        <v>702</v>
      </c>
      <c r="C826" s="467">
        <v>-19210975.829999998</v>
      </c>
      <c r="D826" s="441">
        <v>25200202</v>
      </c>
      <c r="E826" s="467"/>
    </row>
    <row r="827" spans="1:5">
      <c r="A827" s="466">
        <v>25200222</v>
      </c>
      <c r="B827" s="466" t="s">
        <v>703</v>
      </c>
      <c r="C827" s="467">
        <v>-1210591.99</v>
      </c>
      <c r="D827" s="441">
        <v>25200222</v>
      </c>
      <c r="E827" s="467"/>
    </row>
    <row r="828" spans="1:5">
      <c r="A828" s="466">
        <v>25300001</v>
      </c>
      <c r="B828" s="466" t="s">
        <v>292</v>
      </c>
      <c r="C828" s="467">
        <v>-39585.18</v>
      </c>
      <c r="D828" s="441">
        <v>25300001</v>
      </c>
      <c r="E828" s="467"/>
    </row>
    <row r="829" spans="1:5">
      <c r="A829" s="466">
        <v>25300011</v>
      </c>
      <c r="B829" s="466" t="s">
        <v>539</v>
      </c>
      <c r="C829" s="467">
        <v>-5000</v>
      </c>
      <c r="D829" s="441">
        <v>25300011</v>
      </c>
      <c r="E829" s="467"/>
    </row>
    <row r="830" spans="1:5">
      <c r="A830" s="466">
        <v>25300033</v>
      </c>
      <c r="B830" s="466" t="s">
        <v>150</v>
      </c>
      <c r="C830" s="467">
        <v>-8598422.0700000003</v>
      </c>
      <c r="D830" s="441">
        <v>25300033</v>
      </c>
      <c r="E830" s="467"/>
    </row>
    <row r="831" spans="1:5">
      <c r="A831" s="466">
        <v>25300071</v>
      </c>
      <c r="B831" s="466" t="s">
        <v>1179</v>
      </c>
      <c r="C831" s="467">
        <v>-184000490</v>
      </c>
      <c r="D831" s="441">
        <v>25300071</v>
      </c>
      <c r="E831" s="467"/>
    </row>
    <row r="832" spans="1:5">
      <c r="A832" s="466">
        <v>25300081</v>
      </c>
      <c r="B832" s="466" t="s">
        <v>1681</v>
      </c>
      <c r="C832" s="467">
        <v>-1000</v>
      </c>
      <c r="D832" s="441">
        <v>25300081</v>
      </c>
      <c r="E832" s="467"/>
    </row>
    <row r="833" spans="1:5">
      <c r="A833" s="466">
        <v>25300091</v>
      </c>
      <c r="B833" s="466" t="s">
        <v>1652</v>
      </c>
      <c r="C833" s="467">
        <v>-2177089.59</v>
      </c>
      <c r="D833" s="441">
        <v>25300091</v>
      </c>
      <c r="E833" s="467"/>
    </row>
    <row r="834" spans="1:5">
      <c r="A834" s="466">
        <v>25300121</v>
      </c>
      <c r="B834" s="466" t="s">
        <v>1696</v>
      </c>
      <c r="C834" s="467">
        <v>-547413.32999999996</v>
      </c>
      <c r="D834" s="441">
        <v>25300121</v>
      </c>
      <c r="E834" s="467"/>
    </row>
    <row r="835" spans="1:5">
      <c r="A835" s="466">
        <v>25300141</v>
      </c>
      <c r="B835" s="466" t="s">
        <v>388</v>
      </c>
      <c r="C835" s="467">
        <v>-3061282.89</v>
      </c>
      <c r="D835" s="441">
        <v>25300141</v>
      </c>
      <c r="E835" s="467"/>
    </row>
    <row r="836" spans="1:5">
      <c r="A836" s="466">
        <v>25300151</v>
      </c>
      <c r="B836" s="466" t="s">
        <v>643</v>
      </c>
      <c r="C836" s="467">
        <v>-10014019.439999999</v>
      </c>
      <c r="D836" s="441">
        <v>25300151</v>
      </c>
      <c r="E836" s="467"/>
    </row>
    <row r="837" spans="1:5">
      <c r="A837" s="466">
        <v>25300153</v>
      </c>
      <c r="B837" s="466" t="s">
        <v>1510</v>
      </c>
      <c r="C837" s="467">
        <v>-75000</v>
      </c>
      <c r="D837" s="441">
        <v>25300153</v>
      </c>
      <c r="E837" s="467"/>
    </row>
    <row r="838" spans="1:5">
      <c r="A838" s="466">
        <v>25300161</v>
      </c>
      <c r="B838" s="466" t="s">
        <v>175</v>
      </c>
      <c r="C838" s="467">
        <v>-505560.83</v>
      </c>
      <c r="D838" s="441">
        <v>25300161</v>
      </c>
      <c r="E838" s="467"/>
    </row>
    <row r="839" spans="1:5">
      <c r="A839" s="466">
        <v>25300181</v>
      </c>
      <c r="B839" s="466" t="s">
        <v>1175</v>
      </c>
      <c r="C839" s="467">
        <v>-4286994.66</v>
      </c>
      <c r="D839" s="441">
        <v>25300181</v>
      </c>
      <c r="E839" s="467"/>
    </row>
    <row r="840" spans="1:5">
      <c r="A840" s="466">
        <v>25300201</v>
      </c>
      <c r="B840" s="466" t="s">
        <v>1176</v>
      </c>
      <c r="C840" s="467">
        <v>-5810113</v>
      </c>
      <c r="D840" s="441">
        <v>25300201</v>
      </c>
      <c r="E840" s="467"/>
    </row>
    <row r="841" spans="1:5">
      <c r="A841" s="466">
        <v>25300212</v>
      </c>
      <c r="B841" s="466" t="s">
        <v>491</v>
      </c>
      <c r="C841" s="467">
        <v>-86962.15</v>
      </c>
      <c r="D841" s="441">
        <v>25300212</v>
      </c>
      <c r="E841" s="467"/>
    </row>
    <row r="842" spans="1:5">
      <c r="A842" s="466">
        <v>25300281</v>
      </c>
      <c r="B842" s="466" t="s">
        <v>1456</v>
      </c>
      <c r="C842" s="467">
        <v>-506260</v>
      </c>
      <c r="D842" s="441">
        <v>25300281</v>
      </c>
      <c r="E842" s="467"/>
    </row>
    <row r="843" spans="1:5">
      <c r="A843" s="466">
        <v>25300293</v>
      </c>
      <c r="B843" s="466" t="s">
        <v>829</v>
      </c>
      <c r="C843" s="467">
        <v>-6133198.3200000003</v>
      </c>
      <c r="D843" s="441">
        <v>25300293</v>
      </c>
      <c r="E843" s="467"/>
    </row>
    <row r="844" spans="1:5">
      <c r="A844" s="466">
        <v>25300303</v>
      </c>
      <c r="B844" s="466" t="s">
        <v>990</v>
      </c>
      <c r="C844" s="466">
        <v>-0.01</v>
      </c>
      <c r="D844" s="441">
        <v>25300303</v>
      </c>
      <c r="E844" s="467"/>
    </row>
    <row r="845" spans="1:5">
      <c r="A845" s="466">
        <v>25300323</v>
      </c>
      <c r="B845" s="466" t="s">
        <v>681</v>
      </c>
      <c r="C845" s="467">
        <v>-49789</v>
      </c>
      <c r="D845" s="441">
        <v>25300323</v>
      </c>
      <c r="E845" s="467"/>
    </row>
    <row r="846" spans="1:5">
      <c r="A846" s="466">
        <v>25300343</v>
      </c>
      <c r="B846" s="466" t="s">
        <v>1733</v>
      </c>
      <c r="C846" s="467">
        <v>-2794875.48</v>
      </c>
      <c r="D846" s="441">
        <v>25300343</v>
      </c>
      <c r="E846" s="467"/>
    </row>
    <row r="847" spans="1:5">
      <c r="A847" s="466">
        <v>25300353</v>
      </c>
      <c r="B847" s="466" t="s">
        <v>993</v>
      </c>
      <c r="C847" s="467">
        <v>-5660417.7999999998</v>
      </c>
      <c r="D847" s="441">
        <v>25300353</v>
      </c>
      <c r="E847" s="467"/>
    </row>
    <row r="848" spans="1:5">
      <c r="A848" s="466">
        <v>25300363</v>
      </c>
      <c r="B848" s="466" t="s">
        <v>946</v>
      </c>
      <c r="C848" s="467">
        <v>-1462659.63</v>
      </c>
      <c r="D848" s="441">
        <v>25300363</v>
      </c>
      <c r="E848" s="467"/>
    </row>
    <row r="849" spans="1:5">
      <c r="A849" s="466">
        <v>25300371</v>
      </c>
      <c r="B849" s="466" t="s">
        <v>912</v>
      </c>
      <c r="C849" s="467">
        <v>-1402396.64</v>
      </c>
      <c r="D849" s="441">
        <v>25300371</v>
      </c>
      <c r="E849" s="467"/>
    </row>
    <row r="850" spans="1:5">
      <c r="A850" s="466">
        <v>25300413</v>
      </c>
      <c r="B850" s="466" t="s">
        <v>468</v>
      </c>
      <c r="C850" s="467">
        <v>-547130.6</v>
      </c>
      <c r="D850" s="441">
        <v>25300413</v>
      </c>
      <c r="E850" s="467"/>
    </row>
    <row r="851" spans="1:5">
      <c r="A851" s="466">
        <v>25300443</v>
      </c>
      <c r="B851" s="466" t="s">
        <v>1215</v>
      </c>
      <c r="C851" s="467">
        <v>-711635.3</v>
      </c>
      <c r="D851" s="441">
        <v>25300443</v>
      </c>
      <c r="E851" s="467"/>
    </row>
    <row r="852" spans="1:5">
      <c r="A852" s="466">
        <v>25300503</v>
      </c>
      <c r="B852" s="466" t="s">
        <v>197</v>
      </c>
      <c r="C852" s="467">
        <v>-1915.18</v>
      </c>
      <c r="D852" s="441">
        <v>25300503</v>
      </c>
      <c r="E852" s="467"/>
    </row>
    <row r="853" spans="1:5">
      <c r="A853" s="466">
        <v>25300541</v>
      </c>
      <c r="B853" s="466" t="s">
        <v>455</v>
      </c>
      <c r="C853" s="467">
        <v>-9167223.7100000009</v>
      </c>
      <c r="D853" s="441">
        <v>25300541</v>
      </c>
      <c r="E853" s="467"/>
    </row>
    <row r="854" spans="1:5">
      <c r="A854" s="466">
        <v>25300553</v>
      </c>
      <c r="B854" s="466" t="s">
        <v>1732</v>
      </c>
      <c r="C854" s="467">
        <v>-3513.77</v>
      </c>
      <c r="D854" s="441">
        <v>25300553</v>
      </c>
      <c r="E854" s="467"/>
    </row>
    <row r="855" spans="1:5">
      <c r="A855" s="466">
        <v>25300561</v>
      </c>
      <c r="B855" s="466" t="s">
        <v>1041</v>
      </c>
      <c r="C855" s="467">
        <v>-7989232</v>
      </c>
      <c r="D855" s="441">
        <v>25300561</v>
      </c>
      <c r="E855" s="467"/>
    </row>
    <row r="856" spans="1:5">
      <c r="A856" s="466">
        <v>25300581</v>
      </c>
      <c r="B856" s="466" t="s">
        <v>359</v>
      </c>
      <c r="C856" s="467">
        <v>-5174706.6399999997</v>
      </c>
      <c r="D856" s="441">
        <v>25300581</v>
      </c>
      <c r="E856" s="467"/>
    </row>
    <row r="857" spans="1:5">
      <c r="A857" s="466">
        <v>25300582</v>
      </c>
      <c r="B857" s="466" t="s">
        <v>359</v>
      </c>
      <c r="C857" s="467">
        <v>-2209620.63</v>
      </c>
      <c r="D857" s="441">
        <v>25300582</v>
      </c>
      <c r="E857" s="467"/>
    </row>
    <row r="858" spans="1:5">
      <c r="A858" s="466">
        <v>25300591</v>
      </c>
      <c r="B858" s="466" t="s">
        <v>360</v>
      </c>
      <c r="C858" s="467">
        <v>5174706.6399999997</v>
      </c>
      <c r="D858" s="441">
        <v>25300591</v>
      </c>
      <c r="E858" s="467"/>
    </row>
    <row r="859" spans="1:5">
      <c r="A859" s="466">
        <v>25300592</v>
      </c>
      <c r="B859" s="466" t="s">
        <v>360</v>
      </c>
      <c r="C859" s="467">
        <v>2209620.63</v>
      </c>
      <c r="D859" s="441">
        <v>25300592</v>
      </c>
      <c r="E859" s="467"/>
    </row>
    <row r="860" spans="1:5">
      <c r="A860" s="466">
        <v>25300611</v>
      </c>
      <c r="B860" s="466" t="s">
        <v>725</v>
      </c>
      <c r="C860" s="467">
        <v>-62260372.530000001</v>
      </c>
      <c r="D860" s="441">
        <v>25300611</v>
      </c>
      <c r="E860" s="467"/>
    </row>
    <row r="861" spans="1:5">
      <c r="A861" s="466">
        <v>25300621</v>
      </c>
      <c r="B861" s="466" t="s">
        <v>740</v>
      </c>
      <c r="C861" s="467">
        <v>-7905975.6799999997</v>
      </c>
      <c r="D861" s="441">
        <v>25300621</v>
      </c>
      <c r="E861" s="467"/>
    </row>
    <row r="862" spans="1:5">
      <c r="A862" s="466">
        <v>25300663</v>
      </c>
      <c r="B862" s="466" t="s">
        <v>1467</v>
      </c>
      <c r="C862" s="467">
        <v>-70012.039999999994</v>
      </c>
      <c r="D862" s="441">
        <v>25300663</v>
      </c>
      <c r="E862" s="467"/>
    </row>
    <row r="863" spans="1:5">
      <c r="A863" s="466">
        <v>25300731</v>
      </c>
      <c r="B863" s="466" t="s">
        <v>1980</v>
      </c>
      <c r="C863" s="467">
        <v>-15154.75</v>
      </c>
      <c r="D863" s="441">
        <v>25300731</v>
      </c>
      <c r="E863" s="467"/>
    </row>
    <row r="864" spans="1:5">
      <c r="A864" s="466">
        <v>25300733</v>
      </c>
      <c r="B864" s="466" t="s">
        <v>1981</v>
      </c>
      <c r="C864" s="467">
        <v>-50468.17</v>
      </c>
      <c r="D864" s="441">
        <v>25300733</v>
      </c>
      <c r="E864" s="467"/>
    </row>
    <row r="865" spans="1:5">
      <c r="A865" s="466">
        <v>25300742</v>
      </c>
      <c r="B865" s="466" t="s">
        <v>2030</v>
      </c>
      <c r="C865" s="467">
        <v>-9979828</v>
      </c>
      <c r="D865" s="441">
        <v>25300742</v>
      </c>
    </row>
    <row r="866" spans="1:5">
      <c r="A866" s="466">
        <v>25300761</v>
      </c>
      <c r="B866" s="466" t="s">
        <v>172</v>
      </c>
      <c r="C866" s="467">
        <v>-174063.97</v>
      </c>
      <c r="D866" s="441">
        <v>25300761</v>
      </c>
      <c r="E866" s="467"/>
    </row>
    <row r="867" spans="1:5">
      <c r="A867" s="466">
        <v>25300771</v>
      </c>
      <c r="B867" s="466" t="s">
        <v>103</v>
      </c>
      <c r="C867" s="467">
        <v>-5370587.5199999996</v>
      </c>
      <c r="D867" s="441">
        <v>25300771</v>
      </c>
    </row>
    <row r="868" spans="1:5">
      <c r="A868" s="466">
        <v>25300772</v>
      </c>
      <c r="B868" s="466" t="s">
        <v>1225</v>
      </c>
      <c r="C868" s="467">
        <v>7674.62</v>
      </c>
      <c r="D868" s="441">
        <v>25300772</v>
      </c>
    </row>
    <row r="869" spans="1:5">
      <c r="A869" s="466">
        <v>25301073</v>
      </c>
      <c r="B869" s="466" t="s">
        <v>284</v>
      </c>
      <c r="C869" s="466">
        <v>-680.54</v>
      </c>
      <c r="D869" s="441">
        <v>25301073</v>
      </c>
    </row>
    <row r="870" spans="1:5">
      <c r="A870" s="466">
        <v>25301151</v>
      </c>
      <c r="B870" s="466" t="s">
        <v>1515</v>
      </c>
      <c r="C870" s="467">
        <v>-1894562.11</v>
      </c>
      <c r="D870" s="441">
        <v>25301151</v>
      </c>
      <c r="E870" s="467"/>
    </row>
    <row r="871" spans="1:5">
      <c r="A871" s="466">
        <v>25301203</v>
      </c>
      <c r="B871" s="466" t="s">
        <v>546</v>
      </c>
      <c r="C871" s="467">
        <v>-146031.17000000001</v>
      </c>
      <c r="D871" s="441">
        <v>25301203</v>
      </c>
      <c r="E871" s="467"/>
    </row>
    <row r="872" spans="1:5">
      <c r="A872" s="466">
        <v>25301213</v>
      </c>
      <c r="B872" s="466" t="s">
        <v>1986</v>
      </c>
      <c r="C872" s="467">
        <v>-675825</v>
      </c>
      <c r="D872" s="441">
        <v>25301213</v>
      </c>
      <c r="E872" s="467"/>
    </row>
    <row r="873" spans="1:5">
      <c r="A873" s="466">
        <v>25302221</v>
      </c>
      <c r="B873" s="466" t="s">
        <v>977</v>
      </c>
      <c r="C873" s="467">
        <v>-3711115.17</v>
      </c>
      <c r="D873" s="441">
        <v>25302221</v>
      </c>
      <c r="E873" s="467"/>
    </row>
    <row r="874" spans="1:5">
      <c r="A874" s="466">
        <v>25302222</v>
      </c>
      <c r="B874" s="466" t="s">
        <v>658</v>
      </c>
      <c r="C874" s="467">
        <v>-6199652.1900000004</v>
      </c>
      <c r="D874" s="441">
        <v>25302222</v>
      </c>
    </row>
    <row r="875" spans="1:5">
      <c r="A875" s="466">
        <v>25302223</v>
      </c>
      <c r="B875" s="466" t="s">
        <v>1971</v>
      </c>
      <c r="C875" s="467">
        <v>-7642404</v>
      </c>
      <c r="D875" s="441">
        <v>25302223</v>
      </c>
    </row>
    <row r="876" spans="1:5">
      <c r="A876" s="466">
        <v>25400101</v>
      </c>
      <c r="B876" s="466" t="s">
        <v>673</v>
      </c>
      <c r="C876" s="467">
        <v>-24969.51</v>
      </c>
      <c r="D876" s="441">
        <v>25400101</v>
      </c>
      <c r="E876" s="467"/>
    </row>
    <row r="877" spans="1:5">
      <c r="A877" s="466">
        <v>25400111</v>
      </c>
      <c r="B877" s="466" t="s">
        <v>674</v>
      </c>
      <c r="C877" s="467">
        <v>-5592.81</v>
      </c>
      <c r="D877" s="441">
        <v>25400111</v>
      </c>
      <c r="E877" s="467"/>
    </row>
    <row r="878" spans="1:5">
      <c r="A878" s="466">
        <v>25400181</v>
      </c>
      <c r="B878" s="466" t="s">
        <v>958</v>
      </c>
      <c r="C878" s="467">
        <v>-4617540</v>
      </c>
      <c r="D878" s="441">
        <v>25400181</v>
      </c>
      <c r="E878" s="467"/>
    </row>
    <row r="879" spans="1:5">
      <c r="A879" s="466">
        <v>25400182</v>
      </c>
      <c r="B879" s="466" t="s">
        <v>959</v>
      </c>
      <c r="C879" s="467">
        <v>-2469960</v>
      </c>
      <c r="D879" s="441">
        <v>25400182</v>
      </c>
      <c r="E879" s="467"/>
    </row>
    <row r="880" spans="1:5">
      <c r="A880" s="466">
        <v>25400191</v>
      </c>
      <c r="B880" s="466" t="s">
        <v>1109</v>
      </c>
      <c r="C880" s="467">
        <v>-1344065.86</v>
      </c>
      <c r="D880" s="441">
        <v>25400191</v>
      </c>
      <c r="E880" s="467"/>
    </row>
    <row r="881" spans="1:5">
      <c r="A881" s="466">
        <v>25400201</v>
      </c>
      <c r="B881" s="466" t="s">
        <v>1110</v>
      </c>
      <c r="C881" s="467">
        <v>-980424.5</v>
      </c>
      <c r="D881" s="441">
        <v>25400201</v>
      </c>
      <c r="E881" s="467"/>
    </row>
    <row r="882" spans="1:5">
      <c r="A882" s="466">
        <v>25400221</v>
      </c>
      <c r="B882" s="466" t="s">
        <v>1187</v>
      </c>
      <c r="C882" s="467">
        <v>-71278.94</v>
      </c>
      <c r="D882" s="441">
        <v>25400221</v>
      </c>
      <c r="E882" s="467"/>
    </row>
    <row r="883" spans="1:5">
      <c r="A883" s="466">
        <v>25400261</v>
      </c>
      <c r="B883" s="466" t="s">
        <v>1195</v>
      </c>
      <c r="C883" s="467">
        <v>-93615823</v>
      </c>
      <c r="D883" s="441">
        <v>25400261</v>
      </c>
      <c r="E883" s="467"/>
    </row>
    <row r="884" spans="1:5">
      <c r="A884" s="466">
        <v>25400291</v>
      </c>
      <c r="B884" s="466" t="s">
        <v>1433</v>
      </c>
      <c r="C884" s="467">
        <v>-604378.72</v>
      </c>
      <c r="D884" s="441">
        <v>25400291</v>
      </c>
      <c r="E884" s="467"/>
    </row>
    <row r="885" spans="1:5">
      <c r="A885" s="466">
        <v>25400301</v>
      </c>
      <c r="B885" s="466" t="s">
        <v>1434</v>
      </c>
      <c r="C885" s="467">
        <v>-22230.22</v>
      </c>
      <c r="D885" s="441">
        <v>25400301</v>
      </c>
      <c r="E885" s="467"/>
    </row>
    <row r="886" spans="1:5">
      <c r="A886" s="466">
        <v>25400311</v>
      </c>
      <c r="B886" s="466" t="s">
        <v>1436</v>
      </c>
      <c r="C886" s="467">
        <v>-3494.87</v>
      </c>
      <c r="D886" s="441">
        <v>25400311</v>
      </c>
      <c r="E886" s="467"/>
    </row>
    <row r="887" spans="1:5">
      <c r="A887" s="466">
        <v>25400321</v>
      </c>
      <c r="B887" s="466" t="s">
        <v>1525</v>
      </c>
      <c r="C887" s="467">
        <v>-128144.03</v>
      </c>
      <c r="D887" s="441">
        <v>25400321</v>
      </c>
      <c r="E887" s="467"/>
    </row>
    <row r="888" spans="1:5">
      <c r="A888" s="466">
        <v>25400331</v>
      </c>
      <c r="B888" s="466" t="s">
        <v>1526</v>
      </c>
      <c r="C888" s="467">
        <v>-1243168.3400000001</v>
      </c>
      <c r="D888" s="441">
        <v>25400331</v>
      </c>
      <c r="E888" s="467"/>
    </row>
    <row r="889" spans="1:5">
      <c r="A889" s="466">
        <v>25400392</v>
      </c>
      <c r="B889" s="466" t="s">
        <v>2016</v>
      </c>
      <c r="C889" s="467">
        <v>-13924636</v>
      </c>
      <c r="D889" s="441">
        <v>25400392</v>
      </c>
      <c r="E889" s="467"/>
    </row>
    <row r="890" spans="1:5">
      <c r="A890" s="466">
        <v>25400411</v>
      </c>
      <c r="B890" s="466" t="s">
        <v>1870</v>
      </c>
      <c r="C890" s="467">
        <v>-6340.01</v>
      </c>
      <c r="D890" s="441">
        <v>25400411</v>
      </c>
      <c r="E890" s="467"/>
    </row>
    <row r="891" spans="1:5">
      <c r="A891" s="466">
        <v>25400431</v>
      </c>
      <c r="B891" s="466" t="s">
        <v>1776</v>
      </c>
      <c r="C891" s="467">
        <v>-327362.05</v>
      </c>
      <c r="D891" s="441">
        <v>25400431</v>
      </c>
      <c r="E891" s="467"/>
    </row>
    <row r="892" spans="1:5">
      <c r="A892" s="466">
        <v>25400441</v>
      </c>
      <c r="B892" s="466" t="s">
        <v>1782</v>
      </c>
      <c r="C892" s="467">
        <v>8379.86</v>
      </c>
      <c r="D892" s="441">
        <v>25400441</v>
      </c>
      <c r="E892" s="467"/>
    </row>
    <row r="893" spans="1:5">
      <c r="A893" s="466">
        <v>25400481</v>
      </c>
      <c r="B893" s="466" t="s">
        <v>1874</v>
      </c>
      <c r="C893" s="467">
        <v>1074.28</v>
      </c>
      <c r="D893" s="441">
        <v>25400481</v>
      </c>
      <c r="E893" s="467"/>
    </row>
    <row r="894" spans="1:5">
      <c r="A894" s="466">
        <v>25400491</v>
      </c>
      <c r="B894" s="466" t="s">
        <v>1890</v>
      </c>
      <c r="C894" s="467">
        <v>-4145556</v>
      </c>
      <c r="D894" s="441">
        <v>25400491</v>
      </c>
      <c r="E894" s="467"/>
    </row>
    <row r="895" spans="1:5">
      <c r="A895" s="466">
        <v>25400501</v>
      </c>
      <c r="B895" s="466" t="s">
        <v>1891</v>
      </c>
      <c r="C895" s="467">
        <v>-1200069</v>
      </c>
      <c r="D895" s="441">
        <v>25400501</v>
      </c>
      <c r="E895" s="467"/>
    </row>
    <row r="896" spans="1:5">
      <c r="A896" s="468">
        <v>25400521</v>
      </c>
      <c r="B896" s="468" t="s">
        <v>1967</v>
      </c>
      <c r="C896" s="469">
        <v>-19559199</v>
      </c>
      <c r="D896" s="470" t="e">
        <v>#N/A</v>
      </c>
      <c r="E896" s="467"/>
    </row>
    <row r="897" spans="1:5">
      <c r="A897" s="466">
        <v>25500002</v>
      </c>
      <c r="B897" s="466" t="s">
        <v>930</v>
      </c>
      <c r="C897" s="467">
        <v>-8165809</v>
      </c>
      <c r="D897" s="441">
        <v>25500002</v>
      </c>
      <c r="E897" s="467"/>
    </row>
    <row r="898" spans="1:5">
      <c r="A898" s="466">
        <v>25500022</v>
      </c>
      <c r="B898" s="466" t="s">
        <v>930</v>
      </c>
      <c r="C898" s="467">
        <v>8165809</v>
      </c>
      <c r="D898" s="441">
        <v>25500022</v>
      </c>
      <c r="E898" s="467"/>
    </row>
    <row r="899" spans="1:5">
      <c r="A899" s="466">
        <v>25600072</v>
      </c>
      <c r="B899" s="466" t="s">
        <v>1226</v>
      </c>
      <c r="C899" s="467">
        <v>-82626.36</v>
      </c>
      <c r="D899" s="441">
        <v>25600072</v>
      </c>
      <c r="E899" s="467"/>
    </row>
    <row r="900" spans="1:5">
      <c r="A900" s="466">
        <v>25600081</v>
      </c>
      <c r="B900" s="466" t="s">
        <v>1111</v>
      </c>
      <c r="C900" s="467">
        <v>-3977508.1</v>
      </c>
      <c r="D900" s="441">
        <v>25600081</v>
      </c>
      <c r="E900" s="467"/>
    </row>
    <row r="901" spans="1:5">
      <c r="A901" s="466">
        <v>25600102</v>
      </c>
      <c r="B901" s="466" t="s">
        <v>1428</v>
      </c>
      <c r="C901" s="467">
        <v>66898.14</v>
      </c>
      <c r="D901" s="441">
        <v>25600102</v>
      </c>
      <c r="E901" s="467"/>
    </row>
    <row r="902" spans="1:5">
      <c r="A902" s="466">
        <v>25600111</v>
      </c>
      <c r="B902" s="466" t="s">
        <v>1429</v>
      </c>
      <c r="C902" s="467">
        <v>680994.31</v>
      </c>
      <c r="D902" s="441">
        <v>25600111</v>
      </c>
      <c r="E902" s="467"/>
    </row>
    <row r="903" spans="1:5">
      <c r="A903" s="466">
        <v>28200002</v>
      </c>
      <c r="B903" s="466" t="s">
        <v>2128</v>
      </c>
      <c r="C903" s="467">
        <v>-512597554.75</v>
      </c>
      <c r="D903" s="441">
        <v>28200002</v>
      </c>
      <c r="E903" s="467"/>
    </row>
    <row r="904" spans="1:5">
      <c r="A904" s="466">
        <v>28200013</v>
      </c>
      <c r="B904" s="466" t="s">
        <v>2129</v>
      </c>
      <c r="C904" s="467">
        <v>-45069484.149999999</v>
      </c>
      <c r="D904" s="441">
        <v>28200013</v>
      </c>
      <c r="E904" s="467"/>
    </row>
    <row r="905" spans="1:5">
      <c r="A905" s="466">
        <v>28200121</v>
      </c>
      <c r="B905" s="466" t="s">
        <v>2130</v>
      </c>
      <c r="C905" s="467">
        <v>-1271747383.75</v>
      </c>
      <c r="D905" s="441">
        <v>28200121</v>
      </c>
      <c r="E905" s="467"/>
    </row>
    <row r="906" spans="1:5">
      <c r="A906" s="466">
        <v>28300031</v>
      </c>
      <c r="B906" s="466" t="s">
        <v>754</v>
      </c>
      <c r="C906" s="467">
        <v>-8565516.4399999995</v>
      </c>
      <c r="D906" s="441">
        <v>28300031</v>
      </c>
      <c r="E906" s="467"/>
    </row>
    <row r="907" spans="1:5">
      <c r="A907" s="466">
        <v>28300033</v>
      </c>
      <c r="B907" s="466" t="s">
        <v>121</v>
      </c>
      <c r="C907" s="467">
        <v>-68445420.569999993</v>
      </c>
      <c r="D907" s="441">
        <v>28300033</v>
      </c>
      <c r="E907" s="467"/>
    </row>
    <row r="908" spans="1:5">
      <c r="A908" s="466">
        <v>28300041</v>
      </c>
      <c r="B908" s="466" t="s">
        <v>469</v>
      </c>
      <c r="C908" s="467">
        <v>-1738436.02</v>
      </c>
      <c r="D908" s="441">
        <v>28300041</v>
      </c>
      <c r="E908" s="467"/>
    </row>
    <row r="909" spans="1:5">
      <c r="A909" s="466">
        <v>28300043</v>
      </c>
      <c r="B909" s="466" t="s">
        <v>122</v>
      </c>
      <c r="C909" s="467">
        <v>-15394084.609999999</v>
      </c>
      <c r="D909" s="441">
        <v>28300043</v>
      </c>
      <c r="E909" s="467"/>
    </row>
    <row r="910" spans="1:5">
      <c r="A910" s="466">
        <v>28300081</v>
      </c>
      <c r="B910" s="466" t="s">
        <v>1445</v>
      </c>
      <c r="C910" s="467">
        <v>-5080286.4000000004</v>
      </c>
      <c r="D910" s="441">
        <v>28300081</v>
      </c>
      <c r="E910" s="467"/>
    </row>
    <row r="911" spans="1:5">
      <c r="A911" s="466">
        <v>28300091</v>
      </c>
      <c r="B911" s="466" t="s">
        <v>1656</v>
      </c>
      <c r="C911" s="467">
        <v>-2313605.6</v>
      </c>
      <c r="D911" s="441">
        <v>28300091</v>
      </c>
      <c r="E911" s="467"/>
    </row>
    <row r="912" spans="1:5">
      <c r="A912" s="466">
        <v>28300152</v>
      </c>
      <c r="B912" s="466" t="s">
        <v>505</v>
      </c>
      <c r="C912" s="467">
        <v>-1895947.77</v>
      </c>
      <c r="D912" s="441">
        <v>28300152</v>
      </c>
      <c r="E912" s="467"/>
    </row>
    <row r="913" spans="1:5">
      <c r="A913" s="466">
        <v>28300162</v>
      </c>
      <c r="B913" s="466" t="s">
        <v>395</v>
      </c>
      <c r="C913" s="467">
        <v>-556729.37</v>
      </c>
      <c r="D913" s="441">
        <v>28300162</v>
      </c>
      <c r="E913" s="467"/>
    </row>
    <row r="914" spans="1:5">
      <c r="A914" s="466">
        <v>28300211</v>
      </c>
      <c r="B914" s="466" t="s">
        <v>2000</v>
      </c>
      <c r="C914" s="467">
        <v>-28074941.629999999</v>
      </c>
      <c r="D914" s="441">
        <v>28300211</v>
      </c>
      <c r="E914" s="467"/>
    </row>
    <row r="915" spans="1:5">
      <c r="A915" s="466">
        <v>28300221</v>
      </c>
      <c r="B915" s="466" t="s">
        <v>2001</v>
      </c>
      <c r="C915" s="467">
        <v>-6365020.4299999997</v>
      </c>
      <c r="D915" s="441">
        <v>28300221</v>
      </c>
      <c r="E915" s="467"/>
    </row>
    <row r="916" spans="1:5">
      <c r="A916" s="466">
        <v>28300232</v>
      </c>
      <c r="B916" s="466" t="s">
        <v>487</v>
      </c>
      <c r="C916" s="467">
        <v>-12897696.470000001</v>
      </c>
      <c r="D916" s="441">
        <v>28300232</v>
      </c>
      <c r="E916" s="467"/>
    </row>
    <row r="917" spans="1:5">
      <c r="A917" s="466">
        <v>28300252</v>
      </c>
      <c r="B917" s="466" t="s">
        <v>1326</v>
      </c>
      <c r="C917" s="467">
        <v>-7356982.3399999999</v>
      </c>
      <c r="D917" s="441">
        <v>28300252</v>
      </c>
      <c r="E917" s="467"/>
    </row>
    <row r="918" spans="1:5">
      <c r="A918" s="466">
        <v>28300262</v>
      </c>
      <c r="B918" s="466" t="s">
        <v>1327</v>
      </c>
      <c r="C918" s="467">
        <v>-2449981.42</v>
      </c>
      <c r="D918" s="441">
        <v>28300262</v>
      </c>
      <c r="E918" s="467"/>
    </row>
    <row r="919" spans="1:5">
      <c r="A919" s="466">
        <v>28300311</v>
      </c>
      <c r="B919" s="466" t="s">
        <v>2100</v>
      </c>
      <c r="C919" s="467">
        <v>-8441159.7100000009</v>
      </c>
      <c r="D919" s="441">
        <v>28300311</v>
      </c>
    </row>
    <row r="920" spans="1:5">
      <c r="A920" s="466">
        <v>28300361</v>
      </c>
      <c r="B920" s="466" t="s">
        <v>67</v>
      </c>
      <c r="C920" s="467">
        <v>-69664927.510000005</v>
      </c>
      <c r="D920" s="441">
        <v>28300361</v>
      </c>
    </row>
    <row r="921" spans="1:5">
      <c r="A921" s="466">
        <v>28300362</v>
      </c>
      <c r="B921" s="466" t="s">
        <v>68</v>
      </c>
      <c r="C921" s="467">
        <v>-1536724.83</v>
      </c>
      <c r="D921" s="441">
        <v>28300362</v>
      </c>
      <c r="E921" s="467"/>
    </row>
    <row r="922" spans="1:5">
      <c r="A922" s="466">
        <v>28300431</v>
      </c>
      <c r="B922" s="466" t="s">
        <v>270</v>
      </c>
      <c r="C922" s="467">
        <v>-1689520.85</v>
      </c>
      <c r="D922" s="441">
        <v>28300431</v>
      </c>
      <c r="E922" s="467"/>
    </row>
    <row r="923" spans="1:5">
      <c r="A923" s="466">
        <v>28300441</v>
      </c>
      <c r="B923" s="466" t="s">
        <v>2260</v>
      </c>
      <c r="C923" s="467">
        <v>-1562046.92</v>
      </c>
      <c r="D923" s="441">
        <v>28300441</v>
      </c>
      <c r="E923" s="467"/>
    </row>
    <row r="924" spans="1:5">
      <c r="A924" s="466">
        <v>28300501</v>
      </c>
      <c r="B924" s="466" t="s">
        <v>1169</v>
      </c>
      <c r="C924" s="467">
        <v>1366320.1</v>
      </c>
      <c r="D924" s="441">
        <v>28300501</v>
      </c>
      <c r="E924" s="467"/>
    </row>
    <row r="925" spans="1:5">
      <c r="A925" s="466">
        <v>28300503</v>
      </c>
      <c r="B925" s="466" t="s">
        <v>899</v>
      </c>
      <c r="C925" s="467">
        <v>-5016266.8899999997</v>
      </c>
      <c r="D925" s="441">
        <v>28300503</v>
      </c>
      <c r="E925" s="467"/>
    </row>
    <row r="926" spans="1:5">
      <c r="A926" s="466">
        <v>28300511</v>
      </c>
      <c r="B926" s="466" t="s">
        <v>916</v>
      </c>
      <c r="C926" s="467">
        <v>-1350431.6</v>
      </c>
      <c r="D926" s="441">
        <v>28300511</v>
      </c>
      <c r="E926" s="467"/>
    </row>
    <row r="927" spans="1:5">
      <c r="A927" s="466">
        <v>28300561</v>
      </c>
      <c r="B927" s="466" t="s">
        <v>467</v>
      </c>
      <c r="C927" s="467">
        <v>-14311312.300000001</v>
      </c>
      <c r="D927" s="441">
        <v>28300561</v>
      </c>
      <c r="E927" s="467"/>
    </row>
    <row r="928" spans="1:5">
      <c r="A928" s="466">
        <v>28300581</v>
      </c>
      <c r="B928" s="466" t="s">
        <v>732</v>
      </c>
      <c r="C928" s="467">
        <v>-7434510.8899999997</v>
      </c>
      <c r="D928" s="441">
        <v>28300581</v>
      </c>
      <c r="E928" s="467"/>
    </row>
    <row r="929" spans="1:5">
      <c r="A929" s="466">
        <v>28300651</v>
      </c>
      <c r="B929" s="466" t="s">
        <v>563</v>
      </c>
      <c r="C929" s="467">
        <v>-7904287.6500000004</v>
      </c>
      <c r="D929" s="441">
        <v>28300651</v>
      </c>
      <c r="E929" s="467"/>
    </row>
    <row r="930" spans="1:5">
      <c r="A930" s="466">
        <v>28300661</v>
      </c>
      <c r="B930" s="466" t="s">
        <v>1112</v>
      </c>
      <c r="C930" s="467">
        <v>-8945582.4499999993</v>
      </c>
      <c r="D930" s="441">
        <v>28300661</v>
      </c>
      <c r="E930" s="467"/>
    </row>
    <row r="931" spans="1:5">
      <c r="A931" s="466">
        <v>28300731</v>
      </c>
      <c r="B931" s="466" t="s">
        <v>1516</v>
      </c>
      <c r="C931" s="467">
        <v>-5537517.2199999997</v>
      </c>
      <c r="D931" s="441">
        <v>28300731</v>
      </c>
      <c r="E931" s="467"/>
    </row>
    <row r="932" spans="1:5">
      <c r="A932" s="466">
        <v>28300741</v>
      </c>
      <c r="B932" s="466" t="s">
        <v>1701</v>
      </c>
      <c r="C932" s="467">
        <v>-589180.52</v>
      </c>
      <c r="D932" s="441">
        <v>28300741</v>
      </c>
      <c r="E932" s="467"/>
    </row>
    <row r="933" spans="1:5">
      <c r="A933" s="466">
        <v>28300761</v>
      </c>
      <c r="B933" s="466" t="s">
        <v>2024</v>
      </c>
      <c r="C933" s="467">
        <v>-2674841.4</v>
      </c>
      <c r="D933" s="441">
        <v>28300761</v>
      </c>
      <c r="E933" s="467"/>
    </row>
    <row r="934" spans="1:5">
      <c r="A934" s="466">
        <v>28302001</v>
      </c>
      <c r="B934" s="466" t="s">
        <v>1711</v>
      </c>
      <c r="C934" s="467">
        <v>-13214001.65</v>
      </c>
      <c r="D934" s="441">
        <v>28302001</v>
      </c>
      <c r="E934" s="467"/>
    </row>
    <row r="935" spans="1:5">
      <c r="A935" s="466">
        <v>28302002</v>
      </c>
      <c r="B935" s="466" t="s">
        <v>1712</v>
      </c>
      <c r="C935" s="467">
        <v>-27436832.16</v>
      </c>
      <c r="D935" s="441">
        <v>28302002</v>
      </c>
      <c r="E935" s="467"/>
    </row>
    <row r="936" spans="1:5">
      <c r="A936" s="466">
        <v>28302011</v>
      </c>
      <c r="B936" s="466" t="s">
        <v>1713</v>
      </c>
      <c r="C936" s="467">
        <v>-4736772.87</v>
      </c>
      <c r="D936" s="441">
        <v>28302011</v>
      </c>
      <c r="E936" s="467"/>
    </row>
    <row r="937" spans="1:5">
      <c r="A937" s="466">
        <v>28302012</v>
      </c>
      <c r="B937" s="466" t="s">
        <v>1714</v>
      </c>
      <c r="C937" s="467">
        <v>-6642884.46</v>
      </c>
      <c r="D937" s="441">
        <v>28302012</v>
      </c>
      <c r="E937" s="467"/>
    </row>
    <row r="938" spans="1:5">
      <c r="A938" s="466">
        <v>28302021</v>
      </c>
      <c r="B938" s="466" t="s">
        <v>1715</v>
      </c>
      <c r="C938" s="467">
        <v>-12024445.73</v>
      </c>
      <c r="D938" s="441">
        <v>28302021</v>
      </c>
      <c r="E938" s="467"/>
    </row>
    <row r="939" spans="1:5">
      <c r="A939" s="466">
        <v>28302022</v>
      </c>
      <c r="B939" s="466" t="s">
        <v>1716</v>
      </c>
      <c r="C939" s="467">
        <v>-3515340.25</v>
      </c>
      <c r="D939" s="441">
        <v>28302022</v>
      </c>
      <c r="E939" s="467"/>
    </row>
    <row r="940" spans="1:5">
      <c r="A940" s="466">
        <v>28302031</v>
      </c>
      <c r="B940" s="466" t="s">
        <v>1826</v>
      </c>
      <c r="C940" s="467">
        <v>-1378286.82</v>
      </c>
      <c r="D940" s="441">
        <v>28302031</v>
      </c>
      <c r="E940" s="467"/>
    </row>
    <row r="941" spans="1:5">
      <c r="A941" s="466">
        <v>28302041</v>
      </c>
      <c r="B941" s="466" t="s">
        <v>1851</v>
      </c>
      <c r="C941" s="467">
        <v>-5837624.75</v>
      </c>
      <c r="D941" s="441">
        <v>28302041</v>
      </c>
      <c r="E941" s="467"/>
    </row>
    <row r="942" spans="1:5">
      <c r="A942" s="466">
        <v>28302051</v>
      </c>
      <c r="B942" s="466" t="s">
        <v>1957</v>
      </c>
      <c r="C942" s="467">
        <v>-2055812.65</v>
      </c>
      <c r="D942" s="441">
        <v>28302051</v>
      </c>
      <c r="E942" s="467"/>
    </row>
    <row r="943" spans="1:5">
      <c r="A943" s="466">
        <v>28302061</v>
      </c>
      <c r="B943" s="466" t="s">
        <v>1976</v>
      </c>
      <c r="C943" s="467">
        <v>-3303582.74</v>
      </c>
      <c r="D943" s="441">
        <v>28302061</v>
      </c>
      <c r="E943" s="467"/>
    </row>
    <row r="944" spans="1:5">
      <c r="A944" s="466">
        <v>43800003</v>
      </c>
      <c r="B944" s="466" t="s">
        <v>953</v>
      </c>
      <c r="C944" s="467">
        <v>67900283</v>
      </c>
      <c r="D944" s="441">
        <v>43800003</v>
      </c>
      <c r="E944" s="467"/>
    </row>
    <row r="945" spans="1:5">
      <c r="A945" s="466">
        <v>43900003</v>
      </c>
      <c r="B945" s="466" t="s">
        <v>672</v>
      </c>
      <c r="C945" s="467">
        <v>5848610</v>
      </c>
      <c r="D945" s="441">
        <v>43900003</v>
      </c>
      <c r="E945" s="467"/>
    </row>
    <row r="946" spans="1:5">
      <c r="A946" s="466" t="s">
        <v>191</v>
      </c>
      <c r="C946" s="467">
        <v>-191793150.21000001</v>
      </c>
      <c r="E946" s="46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5"/>
  <sheetViews>
    <sheetView workbookViewId="0">
      <pane ySplit="6" topLeftCell="A7" activePane="bottomLeft" state="frozen"/>
      <selection pane="bottomLeft" activeCell="D31" sqref="D31"/>
    </sheetView>
  </sheetViews>
  <sheetFormatPr defaultColWidth="9.109375" defaultRowHeight="14.4"/>
  <cols>
    <col min="1" max="1" width="44" style="452" bestFit="1" customWidth="1"/>
    <col min="2" max="2" width="41.6640625" style="452" bestFit="1" customWidth="1"/>
    <col min="3" max="3" width="17.33203125" style="452" bestFit="1" customWidth="1"/>
    <col min="4" max="5" width="9.109375" style="452"/>
    <col min="6" max="6" width="3" style="452" customWidth="1"/>
    <col min="7" max="7" width="12.88671875" style="452" customWidth="1"/>
    <col min="8" max="8" width="3.88671875" style="452" customWidth="1"/>
    <col min="9" max="9" width="20.33203125" style="452" customWidth="1"/>
    <col min="10" max="10" width="14" style="452" customWidth="1"/>
    <col min="11" max="11" width="1.33203125" style="452" customWidth="1"/>
    <col min="12" max="13" width="9.109375" style="452"/>
    <col min="14" max="14" width="38.109375" style="452" bestFit="1" customWidth="1"/>
    <col min="15" max="15" width="32" style="452" customWidth="1"/>
    <col min="16" max="16" width="13.5546875" style="452" bestFit="1" customWidth="1"/>
    <col min="17" max="16384" width="9.109375" style="452"/>
  </cols>
  <sheetData>
    <row r="1" spans="1:16">
      <c r="A1" s="452">
        <v>10100501</v>
      </c>
      <c r="B1" s="452" t="s">
        <v>438</v>
      </c>
      <c r="C1" s="453">
        <v>9171114612.1800003</v>
      </c>
      <c r="D1" s="441">
        <v>10100501</v>
      </c>
      <c r="E1" s="453"/>
      <c r="G1" s="457">
        <v>16504273</v>
      </c>
      <c r="H1" s="457"/>
      <c r="I1" s="389" t="s">
        <v>2255</v>
      </c>
      <c r="J1" s="453">
        <v>325655.81</v>
      </c>
      <c r="L1" s="130"/>
      <c r="M1" s="130"/>
      <c r="N1" s="111"/>
      <c r="O1" s="458"/>
    </row>
    <row r="2" spans="1:16">
      <c r="A2" s="452">
        <v>10100502</v>
      </c>
      <c r="B2" s="452" t="s">
        <v>439</v>
      </c>
      <c r="C2" s="453">
        <v>3345071865.6399999</v>
      </c>
      <c r="D2" s="441">
        <v>10100502</v>
      </c>
      <c r="E2" s="453"/>
      <c r="G2" s="457">
        <v>18210321</v>
      </c>
      <c r="H2" s="457"/>
      <c r="I2" s="389" t="s">
        <v>2256</v>
      </c>
      <c r="J2" s="453">
        <v>5592953.0800000001</v>
      </c>
      <c r="L2" s="130"/>
      <c r="M2" s="130"/>
      <c r="N2" s="462">
        <v>-169907.38000297546</v>
      </c>
      <c r="O2" s="458"/>
      <c r="P2" s="453"/>
    </row>
    <row r="3" spans="1:16">
      <c r="A3" s="452">
        <v>10100503</v>
      </c>
      <c r="B3" s="452" t="s">
        <v>440</v>
      </c>
      <c r="C3" s="453">
        <v>485625164.68000001</v>
      </c>
      <c r="D3" s="441">
        <v>10100503</v>
      </c>
      <c r="E3" s="453"/>
      <c r="G3" s="457">
        <v>18231241</v>
      </c>
      <c r="H3" s="457"/>
      <c r="I3" s="389" t="s">
        <v>2257</v>
      </c>
      <c r="J3" s="453">
        <v>465000</v>
      </c>
      <c r="L3" s="130"/>
      <c r="M3" s="130"/>
      <c r="N3" s="111"/>
      <c r="O3" s="458"/>
      <c r="P3" s="453"/>
    </row>
    <row r="4" spans="1:16">
      <c r="A4" s="452">
        <v>10100601</v>
      </c>
      <c r="B4" s="452" t="s">
        <v>1785</v>
      </c>
      <c r="C4" s="453">
        <v>91489.57</v>
      </c>
      <c r="D4" s="441">
        <v>10100601</v>
      </c>
      <c r="E4" s="453"/>
      <c r="G4" s="457">
        <v>18605071</v>
      </c>
      <c r="H4" s="457"/>
      <c r="I4" s="389" t="s">
        <v>2258</v>
      </c>
      <c r="J4" s="453">
        <v>616882.48</v>
      </c>
      <c r="L4" s="130">
        <v>28300441</v>
      </c>
      <c r="M4" s="130"/>
      <c r="N4" s="111" t="s">
        <v>2260</v>
      </c>
      <c r="O4" s="458">
        <v>42445</v>
      </c>
      <c r="P4" s="453">
        <v>-1957533.58</v>
      </c>
    </row>
    <row r="5" spans="1:16">
      <c r="A5" s="452">
        <v>10100602</v>
      </c>
      <c r="B5" s="452" t="s">
        <v>1771</v>
      </c>
      <c r="C5" s="453">
        <v>35437.18</v>
      </c>
      <c r="D5" s="441">
        <v>10100602</v>
      </c>
      <c r="E5" s="453"/>
      <c r="G5" s="457">
        <v>22840351</v>
      </c>
      <c r="H5" s="461"/>
      <c r="I5" s="389" t="s">
        <v>2259</v>
      </c>
      <c r="J5" s="453">
        <v>7656.25</v>
      </c>
    </row>
    <row r="6" spans="1:16">
      <c r="A6" s="452">
        <v>10500501</v>
      </c>
      <c r="B6" s="452" t="s">
        <v>441</v>
      </c>
      <c r="C6" s="453">
        <v>49003253.520000003</v>
      </c>
      <c r="D6" s="441">
        <v>10500501</v>
      </c>
      <c r="E6" s="453"/>
      <c r="G6">
        <v>16504273</v>
      </c>
      <c r="H6" t="s">
        <v>2255</v>
      </c>
      <c r="J6" s="453"/>
    </row>
    <row r="7" spans="1:16">
      <c r="A7" s="452">
        <v>10500502</v>
      </c>
      <c r="B7" s="452" t="s">
        <v>442</v>
      </c>
      <c r="C7" s="453">
        <v>1436025.02</v>
      </c>
      <c r="D7" s="441">
        <v>10500502</v>
      </c>
      <c r="E7" s="453"/>
    </row>
    <row r="8" spans="1:16">
      <c r="A8" s="452">
        <v>10600501</v>
      </c>
      <c r="B8" s="452" t="s">
        <v>443</v>
      </c>
      <c r="C8" s="453">
        <v>31391467.120000001</v>
      </c>
      <c r="D8" s="441">
        <v>10600501</v>
      </c>
      <c r="E8" s="453"/>
      <c r="M8" s="457">
        <v>16502463</v>
      </c>
      <c r="N8" s="389" t="s">
        <v>2254</v>
      </c>
      <c r="O8" s="452" t="s">
        <v>2261</v>
      </c>
    </row>
    <row r="9" spans="1:16">
      <c r="A9" s="452">
        <v>10600502</v>
      </c>
      <c r="B9" s="452" t="s">
        <v>444</v>
      </c>
      <c r="C9" s="453">
        <v>33576344</v>
      </c>
      <c r="D9" s="441">
        <v>10600502</v>
      </c>
      <c r="E9" s="453"/>
      <c r="M9" s="457">
        <v>16504273</v>
      </c>
      <c r="N9" s="389" t="s">
        <v>2255</v>
      </c>
      <c r="O9" s="452" t="s">
        <v>2261</v>
      </c>
      <c r="P9" s="452">
        <v>18210011</v>
      </c>
    </row>
    <row r="10" spans="1:16">
      <c r="A10" s="452">
        <v>10600503</v>
      </c>
      <c r="B10" s="452" t="s">
        <v>1199</v>
      </c>
      <c r="C10" s="453">
        <v>695152.21</v>
      </c>
      <c r="D10" s="441">
        <v>10600503</v>
      </c>
      <c r="E10" s="453"/>
      <c r="M10" s="457">
        <v>18210321</v>
      </c>
      <c r="N10" s="389" t="s">
        <v>2256</v>
      </c>
      <c r="O10" s="452" t="s">
        <v>2262</v>
      </c>
    </row>
    <row r="11" spans="1:16" ht="20.399999999999999">
      <c r="A11" s="452">
        <v>10600603</v>
      </c>
      <c r="B11" s="452" t="s">
        <v>1996</v>
      </c>
      <c r="C11" s="453">
        <v>12433.14</v>
      </c>
      <c r="D11" s="441">
        <v>10600603</v>
      </c>
      <c r="E11" s="453"/>
      <c r="M11" s="463">
        <v>18231241</v>
      </c>
      <c r="N11" s="464" t="s">
        <v>2263</v>
      </c>
      <c r="O11" s="465" t="s">
        <v>2264</v>
      </c>
    </row>
    <row r="12" spans="1:16" ht="20.399999999999999">
      <c r="A12" s="452">
        <v>10700013</v>
      </c>
      <c r="B12" s="452" t="s">
        <v>920</v>
      </c>
      <c r="C12" s="453">
        <v>-4806.3999999999996</v>
      </c>
      <c r="D12" s="441">
        <v>10700013</v>
      </c>
      <c r="E12" s="453"/>
      <c r="M12" s="463">
        <v>18605071</v>
      </c>
      <c r="N12" s="459" t="s">
        <v>2266</v>
      </c>
      <c r="O12" s="460" t="s">
        <v>2245</v>
      </c>
    </row>
    <row r="13" spans="1:16">
      <c r="A13" s="452">
        <v>10700023</v>
      </c>
      <c r="B13" s="452" t="s">
        <v>1198</v>
      </c>
      <c r="C13" s="453">
        <v>-393750</v>
      </c>
      <c r="D13" s="441">
        <v>10700023</v>
      </c>
      <c r="E13" s="453"/>
      <c r="M13" s="463" t="s">
        <v>2291</v>
      </c>
      <c r="N13" s="464" t="s">
        <v>2259</v>
      </c>
      <c r="O13" s="460" t="s">
        <v>2267</v>
      </c>
    </row>
    <row r="14" spans="1:16">
      <c r="A14" s="452">
        <v>10700501</v>
      </c>
      <c r="B14" s="452" t="s">
        <v>195</v>
      </c>
      <c r="C14" s="453">
        <v>238846957.46000001</v>
      </c>
      <c r="D14" s="441">
        <v>10700501</v>
      </c>
      <c r="E14" s="453"/>
      <c r="M14" s="457">
        <v>28300441</v>
      </c>
      <c r="N14" s="389" t="s">
        <v>2260</v>
      </c>
      <c r="O14" s="457" t="s">
        <v>2265</v>
      </c>
    </row>
    <row r="15" spans="1:16">
      <c r="A15" s="452">
        <v>10700502</v>
      </c>
      <c r="B15" s="452" t="s">
        <v>445</v>
      </c>
      <c r="C15" s="453">
        <v>95523149.890000001</v>
      </c>
      <c r="D15" s="441">
        <v>10700502</v>
      </c>
      <c r="E15" s="453"/>
    </row>
    <row r="16" spans="1:16">
      <c r="A16" s="452">
        <v>10700503</v>
      </c>
      <c r="B16" s="452" t="s">
        <v>988</v>
      </c>
      <c r="C16" s="453">
        <v>66984570.5</v>
      </c>
      <c r="D16" s="441">
        <v>10700503</v>
      </c>
      <c r="E16" s="453"/>
    </row>
    <row r="17" spans="1:15">
      <c r="A17" s="452">
        <v>10700601</v>
      </c>
      <c r="B17" s="452" t="s">
        <v>1736</v>
      </c>
      <c r="C17" s="453">
        <v>-955945.73</v>
      </c>
      <c r="D17" s="441">
        <v>10700601</v>
      </c>
      <c r="E17" s="453"/>
    </row>
    <row r="18" spans="1:15">
      <c r="A18" s="452">
        <v>10700602</v>
      </c>
      <c r="B18" s="452" t="s">
        <v>1737</v>
      </c>
      <c r="C18" s="453">
        <v>372400</v>
      </c>
      <c r="D18" s="441">
        <v>10700602</v>
      </c>
      <c r="E18" s="453"/>
      <c r="M18" s="457"/>
      <c r="N18" s="459"/>
      <c r="O18" s="460"/>
    </row>
    <row r="19" spans="1:15">
      <c r="A19" s="452">
        <v>10800061</v>
      </c>
      <c r="B19" s="452" t="s">
        <v>452</v>
      </c>
      <c r="C19" s="453">
        <v>-83254884.390000001</v>
      </c>
      <c r="D19" s="441">
        <v>10800061</v>
      </c>
      <c r="E19" s="453"/>
    </row>
    <row r="20" spans="1:15">
      <c r="A20" s="452">
        <v>10800062</v>
      </c>
      <c r="B20" s="452" t="s">
        <v>452</v>
      </c>
      <c r="C20" s="453">
        <v>-271840800.38</v>
      </c>
      <c r="D20" s="441">
        <v>10800062</v>
      </c>
      <c r="E20" s="453"/>
    </row>
    <row r="21" spans="1:15">
      <c r="A21" s="452">
        <v>10800071</v>
      </c>
      <c r="B21" s="452" t="s">
        <v>453</v>
      </c>
      <c r="C21" s="453">
        <v>83254884.390000001</v>
      </c>
      <c r="D21" s="441">
        <v>10800071</v>
      </c>
      <c r="E21" s="453"/>
    </row>
    <row r="22" spans="1:15">
      <c r="A22" s="452">
        <v>10800072</v>
      </c>
      <c r="B22" s="452" t="s">
        <v>453</v>
      </c>
      <c r="C22" s="453">
        <v>271840800.38</v>
      </c>
      <c r="D22" s="441">
        <v>10800072</v>
      </c>
    </row>
    <row r="23" spans="1:15">
      <c r="A23" s="452">
        <v>10800501</v>
      </c>
      <c r="B23" s="452" t="s">
        <v>275</v>
      </c>
      <c r="C23" s="453">
        <v>-3482101214.5</v>
      </c>
      <c r="D23" s="441">
        <v>10800501</v>
      </c>
    </row>
    <row r="24" spans="1:15">
      <c r="A24" s="452">
        <v>10800502</v>
      </c>
      <c r="B24" s="452" t="s">
        <v>276</v>
      </c>
      <c r="C24" s="453">
        <v>-1292407939.9300001</v>
      </c>
      <c r="D24" s="441">
        <v>10800502</v>
      </c>
      <c r="E24" s="453"/>
    </row>
    <row r="25" spans="1:15">
      <c r="A25" s="452">
        <v>10800503</v>
      </c>
      <c r="B25" s="452" t="s">
        <v>547</v>
      </c>
      <c r="C25" s="453">
        <v>-106646452.93000001</v>
      </c>
      <c r="D25" s="441">
        <v>10800503</v>
      </c>
      <c r="E25" s="453"/>
    </row>
    <row r="26" spans="1:15">
      <c r="A26" s="452">
        <v>10800541</v>
      </c>
      <c r="B26" s="452" t="s">
        <v>29</v>
      </c>
      <c r="C26" s="453">
        <v>9550707.2799999993</v>
      </c>
      <c r="D26" s="441">
        <v>10800541</v>
      </c>
      <c r="E26" s="453"/>
    </row>
    <row r="27" spans="1:15">
      <c r="A27" s="452">
        <v>10800543</v>
      </c>
      <c r="B27" s="452" t="s">
        <v>30</v>
      </c>
      <c r="C27" s="453">
        <v>62138.5</v>
      </c>
      <c r="D27" s="441">
        <v>10800543</v>
      </c>
      <c r="E27" s="453"/>
    </row>
    <row r="28" spans="1:15">
      <c r="A28" s="452">
        <v>10800552</v>
      </c>
      <c r="B28" s="452" t="s">
        <v>548</v>
      </c>
      <c r="C28" s="453">
        <v>3846776.94</v>
      </c>
      <c r="D28" s="441">
        <v>10800552</v>
      </c>
      <c r="E28" s="453"/>
    </row>
    <row r="29" spans="1:15">
      <c r="A29" s="452">
        <v>11100501</v>
      </c>
      <c r="B29" s="452" t="s">
        <v>371</v>
      </c>
      <c r="C29" s="453">
        <v>-30510058.539999999</v>
      </c>
      <c r="D29" s="441">
        <v>11100501</v>
      </c>
      <c r="E29" s="453"/>
    </row>
    <row r="30" spans="1:15">
      <c r="A30" s="452">
        <v>11100502</v>
      </c>
      <c r="B30" s="452" t="s">
        <v>372</v>
      </c>
      <c r="C30" s="453">
        <v>-5650241.8099999996</v>
      </c>
      <c r="D30" s="441">
        <v>11100502</v>
      </c>
      <c r="E30" s="453"/>
    </row>
    <row r="31" spans="1:15">
      <c r="A31" s="452">
        <v>11100503</v>
      </c>
      <c r="B31" s="452" t="s">
        <v>373</v>
      </c>
      <c r="C31" s="453">
        <v>-88348681.819999993</v>
      </c>
      <c r="D31" s="441">
        <v>11100503</v>
      </c>
      <c r="E31" s="453"/>
    </row>
    <row r="32" spans="1:15">
      <c r="A32" s="452">
        <v>11400001</v>
      </c>
      <c r="B32" s="452" t="s">
        <v>101</v>
      </c>
      <c r="C32" s="453">
        <v>946172.25</v>
      </c>
      <c r="D32" s="441">
        <v>11400001</v>
      </c>
      <c r="E32" s="453"/>
    </row>
    <row r="33" spans="1:5">
      <c r="A33" s="452">
        <v>11400011</v>
      </c>
      <c r="B33" s="452" t="s">
        <v>1005</v>
      </c>
      <c r="C33" s="453">
        <v>302358.01</v>
      </c>
      <c r="D33" s="441">
        <v>11400011</v>
      </c>
      <c r="E33" s="453"/>
    </row>
    <row r="34" spans="1:5">
      <c r="A34" s="452">
        <v>11400031</v>
      </c>
      <c r="B34" s="452" t="s">
        <v>812</v>
      </c>
      <c r="C34" s="453">
        <v>76622596.840000004</v>
      </c>
      <c r="D34" s="441">
        <v>11400031</v>
      </c>
      <c r="E34" s="453"/>
    </row>
    <row r="35" spans="1:5">
      <c r="A35" s="452">
        <v>11400061</v>
      </c>
      <c r="B35" s="452" t="s">
        <v>736</v>
      </c>
      <c r="C35" s="453">
        <v>156960790.84</v>
      </c>
      <c r="D35" s="441">
        <v>11400061</v>
      </c>
      <c r="E35" s="453"/>
    </row>
    <row r="36" spans="1:5">
      <c r="A36" s="452">
        <v>11400071</v>
      </c>
      <c r="B36" s="452" t="s">
        <v>1054</v>
      </c>
      <c r="C36" s="453">
        <v>16950332.899999999</v>
      </c>
      <c r="D36" s="441">
        <v>11400071</v>
      </c>
      <c r="E36" s="453"/>
    </row>
    <row r="37" spans="1:5">
      <c r="A37" s="452">
        <v>11400091</v>
      </c>
      <c r="B37" s="452" t="s">
        <v>1506</v>
      </c>
      <c r="C37" s="453">
        <v>31009424.030000001</v>
      </c>
      <c r="D37" s="441">
        <v>11400091</v>
      </c>
    </row>
    <row r="38" spans="1:5">
      <c r="A38" s="452">
        <v>11500001</v>
      </c>
      <c r="B38" s="452" t="s">
        <v>476</v>
      </c>
      <c r="C38" s="453">
        <v>-880239</v>
      </c>
      <c r="D38" s="441">
        <v>11500001</v>
      </c>
    </row>
    <row r="39" spans="1:5">
      <c r="A39" s="452">
        <v>11500011</v>
      </c>
      <c r="B39" s="452" t="s">
        <v>320</v>
      </c>
      <c r="C39" s="453">
        <v>-302358.01</v>
      </c>
      <c r="D39" s="441">
        <v>11500011</v>
      </c>
      <c r="E39" s="453"/>
    </row>
    <row r="40" spans="1:5">
      <c r="A40" s="452">
        <v>11500031</v>
      </c>
      <c r="B40" s="452" t="s">
        <v>695</v>
      </c>
      <c r="C40" s="453">
        <v>-59157663.659999996</v>
      </c>
      <c r="D40" s="441">
        <v>11500031</v>
      </c>
      <c r="E40" s="453"/>
    </row>
    <row r="41" spans="1:5">
      <c r="A41" s="452">
        <v>11500041</v>
      </c>
      <c r="B41" s="452" t="s">
        <v>727</v>
      </c>
      <c r="C41" s="453">
        <v>-33721264.640000001</v>
      </c>
      <c r="D41" s="441">
        <v>11500041</v>
      </c>
      <c r="E41" s="453"/>
    </row>
    <row r="42" spans="1:5">
      <c r="A42" s="452">
        <v>11500051</v>
      </c>
      <c r="B42" s="452" t="s">
        <v>1055</v>
      </c>
      <c r="C42" s="453">
        <v>-16361802.65</v>
      </c>
      <c r="D42" s="441">
        <v>11500051</v>
      </c>
      <c r="E42" s="453"/>
    </row>
    <row r="43" spans="1:5">
      <c r="A43" s="452">
        <v>11500061</v>
      </c>
      <c r="B43" s="452" t="s">
        <v>1508</v>
      </c>
      <c r="C43" s="453">
        <v>-3863529.02</v>
      </c>
      <c r="D43" s="441">
        <v>11500061</v>
      </c>
      <c r="E43" s="453"/>
    </row>
    <row r="44" spans="1:5">
      <c r="A44" s="452">
        <v>11730002</v>
      </c>
      <c r="B44" s="452" t="s">
        <v>321</v>
      </c>
      <c r="C44" s="453">
        <v>8654564.4700000007</v>
      </c>
      <c r="D44" s="441">
        <v>11730002</v>
      </c>
      <c r="E44" s="453"/>
    </row>
    <row r="45" spans="1:5">
      <c r="A45" s="452">
        <v>12100503</v>
      </c>
      <c r="B45" s="452" t="s">
        <v>374</v>
      </c>
      <c r="C45" s="453">
        <v>207994.25</v>
      </c>
      <c r="D45" s="441">
        <v>12100503</v>
      </c>
      <c r="E45" s="453"/>
    </row>
    <row r="46" spans="1:5">
      <c r="A46" s="452">
        <v>12100513</v>
      </c>
      <c r="B46" s="452" t="s">
        <v>375</v>
      </c>
      <c r="C46" s="453">
        <v>3200888.18</v>
      </c>
      <c r="D46" s="441">
        <v>12100513</v>
      </c>
      <c r="E46" s="453"/>
    </row>
    <row r="47" spans="1:5">
      <c r="A47" s="452">
        <v>12200503</v>
      </c>
      <c r="B47" s="452" t="s">
        <v>376</v>
      </c>
      <c r="C47" s="453">
        <v>79713.38</v>
      </c>
      <c r="D47" s="441">
        <v>12200503</v>
      </c>
      <c r="E47" s="453"/>
    </row>
    <row r="48" spans="1:5">
      <c r="A48" s="452">
        <v>12310000</v>
      </c>
      <c r="B48" s="452" t="s">
        <v>416</v>
      </c>
      <c r="C48" s="453">
        <v>29740793</v>
      </c>
      <c r="D48" s="441">
        <v>12310000</v>
      </c>
      <c r="E48" s="453"/>
    </row>
    <row r="49" spans="1:5">
      <c r="A49" s="452">
        <v>12400043</v>
      </c>
      <c r="B49" s="452" t="s">
        <v>594</v>
      </c>
      <c r="C49" s="453">
        <v>49011607.310000002</v>
      </c>
      <c r="D49" s="441">
        <v>12400043</v>
      </c>
    </row>
    <row r="50" spans="1:5">
      <c r="A50" s="452">
        <v>12400503</v>
      </c>
      <c r="B50" s="452" t="s">
        <v>171</v>
      </c>
      <c r="C50" s="453">
        <v>440184.16</v>
      </c>
      <c r="D50" s="441">
        <v>12400503</v>
      </c>
    </row>
    <row r="51" spans="1:5">
      <c r="A51" s="452">
        <v>12400542</v>
      </c>
      <c r="B51" s="452" t="s">
        <v>2121</v>
      </c>
      <c r="C51" s="453">
        <v>-7222800</v>
      </c>
      <c r="D51" s="441">
        <v>12400542</v>
      </c>
      <c r="E51" s="453"/>
    </row>
    <row r="52" spans="1:5">
      <c r="A52" s="452">
        <v>12400552</v>
      </c>
      <c r="B52" s="452" t="s">
        <v>2122</v>
      </c>
      <c r="C52" s="453">
        <v>7222800</v>
      </c>
      <c r="D52" s="441">
        <v>12400552</v>
      </c>
      <c r="E52" s="453"/>
    </row>
    <row r="53" spans="1:5">
      <c r="A53" s="452">
        <v>12400553</v>
      </c>
      <c r="B53" s="452" t="s">
        <v>927</v>
      </c>
      <c r="C53" s="453">
        <v>1310136.1499999999</v>
      </c>
      <c r="D53" s="441">
        <v>12400553</v>
      </c>
      <c r="E53" s="453"/>
    </row>
    <row r="54" spans="1:5">
      <c r="A54" s="452">
        <v>12400723</v>
      </c>
      <c r="B54" s="452" t="s">
        <v>1227</v>
      </c>
      <c r="C54" s="453">
        <v>-9595.59</v>
      </c>
      <c r="D54" s="441">
        <v>12400723</v>
      </c>
      <c r="E54" s="453"/>
    </row>
    <row r="55" spans="1:5">
      <c r="A55" s="452">
        <v>12800001</v>
      </c>
      <c r="B55" s="452" t="s">
        <v>1309</v>
      </c>
      <c r="C55" s="453">
        <v>18500000</v>
      </c>
      <c r="D55" s="441">
        <v>12800001</v>
      </c>
      <c r="E55" s="453"/>
    </row>
    <row r="56" spans="1:5">
      <c r="A56" s="452">
        <v>12800011</v>
      </c>
      <c r="B56" s="452" t="s">
        <v>1496</v>
      </c>
      <c r="C56" s="453">
        <v>1662094.54</v>
      </c>
      <c r="D56" s="441">
        <v>12800011</v>
      </c>
      <c r="E56" s="453"/>
    </row>
    <row r="57" spans="1:5">
      <c r="A57" s="452">
        <v>13100543</v>
      </c>
      <c r="B57" s="452" t="s">
        <v>810</v>
      </c>
      <c r="C57" s="453">
        <v>15498.63</v>
      </c>
      <c r="D57" s="441">
        <v>13100543</v>
      </c>
      <c r="E57" s="453"/>
    </row>
    <row r="58" spans="1:5">
      <c r="A58" s="452">
        <v>13100563</v>
      </c>
      <c r="B58" s="452" t="s">
        <v>1597</v>
      </c>
      <c r="C58" s="453">
        <v>930859.34</v>
      </c>
      <c r="D58" s="441">
        <v>13100563</v>
      </c>
      <c r="E58" s="453"/>
    </row>
    <row r="59" spans="1:5">
      <c r="A59" s="452">
        <v>13100573</v>
      </c>
      <c r="B59" s="452" t="s">
        <v>281</v>
      </c>
      <c r="C59" s="453">
        <v>14698.07</v>
      </c>
      <c r="D59" s="441">
        <v>13100573</v>
      </c>
      <c r="E59" s="453"/>
    </row>
    <row r="60" spans="1:5">
      <c r="A60" s="452">
        <v>13101003</v>
      </c>
      <c r="B60" s="452" t="s">
        <v>1598</v>
      </c>
      <c r="C60" s="453">
        <v>5613550.7000000002</v>
      </c>
      <c r="D60" s="441">
        <v>13101003</v>
      </c>
      <c r="E60" s="453"/>
    </row>
    <row r="61" spans="1:5">
      <c r="A61" s="452">
        <v>13101023</v>
      </c>
      <c r="B61" s="452" t="s">
        <v>908</v>
      </c>
      <c r="C61" s="453">
        <v>24205822.02</v>
      </c>
      <c r="D61" s="441">
        <v>13101023</v>
      </c>
      <c r="E61" s="453"/>
    </row>
    <row r="62" spans="1:5">
      <c r="A62" s="452">
        <v>13101033</v>
      </c>
      <c r="B62" s="452" t="s">
        <v>1600</v>
      </c>
      <c r="C62" s="453">
        <v>594616.62</v>
      </c>
      <c r="D62" s="441">
        <v>13101033</v>
      </c>
      <c r="E62" s="453"/>
    </row>
    <row r="63" spans="1:5">
      <c r="A63" s="452">
        <v>13101093</v>
      </c>
      <c r="B63" s="452" t="s">
        <v>335</v>
      </c>
      <c r="C63" s="453">
        <v>-424005.11</v>
      </c>
      <c r="D63" s="441">
        <v>13101093</v>
      </c>
      <c r="E63" s="453"/>
    </row>
    <row r="64" spans="1:5">
      <c r="A64" s="452">
        <v>13101113</v>
      </c>
      <c r="B64" s="452" t="s">
        <v>130</v>
      </c>
      <c r="C64" s="453">
        <v>-4367068.13</v>
      </c>
      <c r="D64" s="441">
        <v>13101113</v>
      </c>
      <c r="E64" s="453"/>
    </row>
    <row r="65" spans="1:5">
      <c r="A65" s="452">
        <v>13101123</v>
      </c>
      <c r="B65" s="452" t="s">
        <v>89</v>
      </c>
      <c r="C65" s="453">
        <v>-1569999.38</v>
      </c>
      <c r="D65" s="441">
        <v>13101123</v>
      </c>
      <c r="E65" s="453"/>
    </row>
    <row r="66" spans="1:5">
      <c r="A66" s="452">
        <v>13101163</v>
      </c>
      <c r="B66" s="452" t="s">
        <v>200</v>
      </c>
      <c r="C66" s="453">
        <v>64221.53</v>
      </c>
      <c r="D66" s="441">
        <v>13101163</v>
      </c>
      <c r="E66" s="453"/>
    </row>
    <row r="67" spans="1:5">
      <c r="A67" s="452">
        <v>13101183</v>
      </c>
      <c r="B67" s="452" t="s">
        <v>844</v>
      </c>
      <c r="C67" s="453">
        <v>1709658.4</v>
      </c>
      <c r="D67" s="441">
        <v>13101183</v>
      </c>
      <c r="E67" s="453"/>
    </row>
    <row r="68" spans="1:5">
      <c r="A68" s="452">
        <v>13101193</v>
      </c>
      <c r="B68" s="452" t="s">
        <v>1247</v>
      </c>
      <c r="C68" s="453">
        <v>10745.86</v>
      </c>
      <c r="D68" s="441">
        <v>13101193</v>
      </c>
      <c r="E68" s="453"/>
    </row>
    <row r="69" spans="1:5">
      <c r="A69" s="452">
        <v>13101253</v>
      </c>
      <c r="B69" s="452" t="s">
        <v>1072</v>
      </c>
      <c r="C69" s="453">
        <v>579902.71</v>
      </c>
      <c r="D69" s="441">
        <v>13101253</v>
      </c>
      <c r="E69" s="453"/>
    </row>
    <row r="70" spans="1:5">
      <c r="A70" s="452">
        <v>13109003</v>
      </c>
      <c r="B70" s="452" t="s">
        <v>1642</v>
      </c>
      <c r="C70" s="453">
        <v>22891.41</v>
      </c>
      <c r="D70" s="441">
        <v>13109003</v>
      </c>
      <c r="E70" s="453"/>
    </row>
    <row r="71" spans="1:5">
      <c r="A71" s="452">
        <v>13109013</v>
      </c>
      <c r="B71" s="452" t="s">
        <v>1643</v>
      </c>
      <c r="C71" s="453">
        <v>3866</v>
      </c>
      <c r="D71" s="441">
        <v>13109013</v>
      </c>
      <c r="E71" s="453"/>
    </row>
    <row r="72" spans="1:5">
      <c r="A72" s="452">
        <v>13400021</v>
      </c>
      <c r="B72" s="452" t="s">
        <v>654</v>
      </c>
      <c r="C72" s="453">
        <v>9861609.4000000004</v>
      </c>
      <c r="D72" s="441">
        <v>13400021</v>
      </c>
      <c r="E72" s="453"/>
    </row>
    <row r="73" spans="1:5">
      <c r="A73" s="452">
        <v>13400031</v>
      </c>
      <c r="B73" s="452" t="s">
        <v>655</v>
      </c>
      <c r="C73" s="453">
        <v>-9861609.4000000004</v>
      </c>
      <c r="D73" s="441">
        <v>13400031</v>
      </c>
      <c r="E73" s="453"/>
    </row>
    <row r="74" spans="1:5">
      <c r="A74" s="452">
        <v>13400073</v>
      </c>
      <c r="B74" s="452" t="s">
        <v>529</v>
      </c>
      <c r="C74" s="453">
        <v>1312198.3</v>
      </c>
      <c r="D74" s="441">
        <v>13400073</v>
      </c>
    </row>
    <row r="75" spans="1:5">
      <c r="A75" s="452">
        <v>13400111</v>
      </c>
      <c r="B75" s="452" t="s">
        <v>544</v>
      </c>
      <c r="C75" s="453">
        <v>25000</v>
      </c>
      <c r="D75" s="441">
        <v>13400111</v>
      </c>
      <c r="E75" s="453"/>
    </row>
    <row r="76" spans="1:5">
      <c r="A76" s="452">
        <v>13400123</v>
      </c>
      <c r="B76" s="452" t="s">
        <v>1192</v>
      </c>
      <c r="C76" s="453">
        <v>414011.77</v>
      </c>
      <c r="D76" s="441">
        <v>13400123</v>
      </c>
    </row>
    <row r="77" spans="1:5">
      <c r="A77" s="452">
        <v>13400211</v>
      </c>
      <c r="B77" s="452" t="s">
        <v>1248</v>
      </c>
      <c r="C77" s="453">
        <v>52300</v>
      </c>
      <c r="D77" s="441">
        <v>13400211</v>
      </c>
    </row>
    <row r="78" spans="1:5">
      <c r="A78" s="452">
        <v>13400241</v>
      </c>
      <c r="B78" s="452" t="s">
        <v>1839</v>
      </c>
      <c r="C78" s="453">
        <v>449616</v>
      </c>
      <c r="D78" s="441">
        <v>13400241</v>
      </c>
    </row>
    <row r="79" spans="1:5">
      <c r="A79" s="452">
        <v>13400261</v>
      </c>
      <c r="B79" s="452" t="s">
        <v>1934</v>
      </c>
      <c r="C79" s="453">
        <v>78717</v>
      </c>
      <c r="D79" s="441">
        <v>13400261</v>
      </c>
      <c r="E79" s="453"/>
    </row>
    <row r="80" spans="1:5">
      <c r="A80" s="452">
        <v>13400271</v>
      </c>
      <c r="B80" s="452" t="s">
        <v>1303</v>
      </c>
      <c r="C80" s="453">
        <v>121770</v>
      </c>
      <c r="D80" s="441">
        <v>13400271</v>
      </c>
      <c r="E80" s="453"/>
    </row>
    <row r="81" spans="1:5">
      <c r="A81" s="452">
        <v>13400281</v>
      </c>
      <c r="B81" s="452" t="s">
        <v>1285</v>
      </c>
      <c r="C81" s="453">
        <v>50253</v>
      </c>
      <c r="D81" s="441">
        <v>13400281</v>
      </c>
      <c r="E81" s="453"/>
    </row>
    <row r="82" spans="1:5">
      <c r="A82" s="452">
        <v>13400311</v>
      </c>
      <c r="B82" s="452" t="s">
        <v>1666</v>
      </c>
      <c r="C82" s="453">
        <v>194700</v>
      </c>
      <c r="D82" s="441">
        <v>13400311</v>
      </c>
      <c r="E82" s="453"/>
    </row>
    <row r="83" spans="1:5">
      <c r="A83" s="452">
        <v>13400321</v>
      </c>
      <c r="B83" s="452" t="s">
        <v>2057</v>
      </c>
      <c r="C83" s="453">
        <v>44370</v>
      </c>
      <c r="D83" s="441">
        <v>13400321</v>
      </c>
      <c r="E83" s="453"/>
    </row>
    <row r="84" spans="1:5">
      <c r="A84" s="452">
        <v>13400332</v>
      </c>
      <c r="B84" s="452" t="s">
        <v>2007</v>
      </c>
      <c r="C84" s="453">
        <v>1194950.97</v>
      </c>
      <c r="D84" s="441">
        <v>13400332</v>
      </c>
    </row>
    <row r="85" spans="1:5">
      <c r="A85" s="452">
        <v>13500003</v>
      </c>
      <c r="B85" s="452" t="s">
        <v>691</v>
      </c>
      <c r="C85" s="453">
        <v>7534.56</v>
      </c>
      <c r="D85" s="441">
        <v>13500003</v>
      </c>
    </row>
    <row r="86" spans="1:5">
      <c r="A86" s="452">
        <v>13500041</v>
      </c>
      <c r="B86" s="452" t="s">
        <v>471</v>
      </c>
      <c r="C86" s="453">
        <v>469017.11</v>
      </c>
      <c r="D86" s="441">
        <v>13500041</v>
      </c>
      <c r="E86" s="453"/>
    </row>
    <row r="87" spans="1:5">
      <c r="A87" s="452">
        <v>13500051</v>
      </c>
      <c r="B87" s="452" t="s">
        <v>148</v>
      </c>
      <c r="C87" s="453">
        <v>73353</v>
      </c>
      <c r="D87" s="441">
        <v>13500051</v>
      </c>
      <c r="E87" s="453"/>
    </row>
    <row r="88" spans="1:5">
      <c r="A88" s="452">
        <v>13500061</v>
      </c>
      <c r="B88" s="452" t="s">
        <v>650</v>
      </c>
      <c r="C88" s="453">
        <v>1786010</v>
      </c>
      <c r="D88" s="441">
        <v>13500061</v>
      </c>
      <c r="E88" s="453"/>
    </row>
    <row r="89" spans="1:5">
      <c r="A89" s="452">
        <v>13500071</v>
      </c>
      <c r="B89" s="452" t="s">
        <v>651</v>
      </c>
      <c r="C89" s="453">
        <v>1818485</v>
      </c>
      <c r="D89" s="441">
        <v>13500071</v>
      </c>
      <c r="E89" s="453"/>
    </row>
    <row r="90" spans="1:5">
      <c r="A90" s="452">
        <v>13500183</v>
      </c>
      <c r="B90" s="452" t="s">
        <v>1210</v>
      </c>
      <c r="C90" s="453">
        <v>100000</v>
      </c>
      <c r="D90" s="441">
        <v>13500183</v>
      </c>
      <c r="E90" s="453"/>
    </row>
    <row r="91" spans="1:5">
      <c r="A91" s="452">
        <v>13500201</v>
      </c>
      <c r="B91" s="452" t="s">
        <v>1498</v>
      </c>
      <c r="C91" s="453">
        <v>531100.39</v>
      </c>
      <c r="D91" s="441">
        <v>13500201</v>
      </c>
      <c r="E91" s="453"/>
    </row>
    <row r="92" spans="1:5">
      <c r="A92" s="452">
        <v>14100311</v>
      </c>
      <c r="B92" s="452" t="s">
        <v>51</v>
      </c>
      <c r="C92" s="453">
        <v>3307509.42</v>
      </c>
      <c r="D92" s="441">
        <v>14100311</v>
      </c>
      <c r="E92" s="453"/>
    </row>
    <row r="93" spans="1:5">
      <c r="A93" s="452">
        <v>14200201</v>
      </c>
      <c r="B93" s="452" t="s">
        <v>1607</v>
      </c>
      <c r="C93" s="453">
        <v>166737715.58000001</v>
      </c>
      <c r="D93" s="441">
        <v>14200201</v>
      </c>
      <c r="E93" s="453"/>
    </row>
    <row r="94" spans="1:5">
      <c r="A94" s="452">
        <v>14200202</v>
      </c>
      <c r="B94" s="452" t="s">
        <v>1608</v>
      </c>
      <c r="C94" s="453">
        <v>75985408.049999997</v>
      </c>
      <c r="D94" s="441">
        <v>14200202</v>
      </c>
      <c r="E94" s="453"/>
    </row>
    <row r="95" spans="1:5">
      <c r="A95" s="452">
        <v>14200203</v>
      </c>
      <c r="B95" s="452" t="s">
        <v>1609</v>
      </c>
      <c r="C95" s="453">
        <v>-3057502.31</v>
      </c>
      <c r="D95" s="441">
        <v>14200203</v>
      </c>
      <c r="E95" s="453"/>
    </row>
    <row r="96" spans="1:5">
      <c r="A96" s="452">
        <v>14200213</v>
      </c>
      <c r="B96" s="452" t="s">
        <v>1626</v>
      </c>
      <c r="C96" s="453">
        <v>-26316.3</v>
      </c>
      <c r="D96" s="441">
        <v>14200213</v>
      </c>
      <c r="E96" s="453"/>
    </row>
    <row r="97" spans="1:5">
      <c r="A97" s="452">
        <v>14200223</v>
      </c>
      <c r="B97" s="452" t="s">
        <v>1627</v>
      </c>
      <c r="C97" s="453">
        <v>21822.79</v>
      </c>
      <c r="D97" s="441">
        <v>14200223</v>
      </c>
      <c r="E97" s="453"/>
    </row>
    <row r="98" spans="1:5">
      <c r="A98" s="452">
        <v>14200253</v>
      </c>
      <c r="B98" s="452" t="s">
        <v>1610</v>
      </c>
      <c r="C98" s="453">
        <v>-22388.58</v>
      </c>
      <c r="D98" s="441">
        <v>14200253</v>
      </c>
      <c r="E98" s="453"/>
    </row>
    <row r="99" spans="1:5">
      <c r="A99" s="452">
        <v>14300062</v>
      </c>
      <c r="B99" s="452" t="s">
        <v>1391</v>
      </c>
      <c r="C99" s="453">
        <v>4155713.65</v>
      </c>
      <c r="D99" s="441">
        <v>14300062</v>
      </c>
      <c r="E99" s="453"/>
    </row>
    <row r="100" spans="1:5">
      <c r="A100" s="452">
        <v>14300072</v>
      </c>
      <c r="B100" s="452" t="s">
        <v>947</v>
      </c>
      <c r="C100" s="453">
        <v>165262.01999999999</v>
      </c>
      <c r="D100" s="441">
        <v>14300072</v>
      </c>
      <c r="E100" s="453"/>
    </row>
    <row r="101" spans="1:5">
      <c r="A101" s="452">
        <v>14300081</v>
      </c>
      <c r="B101" s="452" t="s">
        <v>226</v>
      </c>
      <c r="C101" s="453">
        <v>198910.14</v>
      </c>
      <c r="D101" s="441">
        <v>14300081</v>
      </c>
    </row>
    <row r="102" spans="1:5">
      <c r="A102" s="452">
        <v>14300082</v>
      </c>
      <c r="B102" s="452" t="s">
        <v>1951</v>
      </c>
      <c r="C102" s="453">
        <v>165261.57</v>
      </c>
      <c r="D102" s="441">
        <v>14300082</v>
      </c>
      <c r="E102" s="453"/>
    </row>
    <row r="103" spans="1:5">
      <c r="A103" s="452">
        <v>14300141</v>
      </c>
      <c r="B103" s="452" t="s">
        <v>893</v>
      </c>
      <c r="C103" s="453">
        <v>13549768.359999999</v>
      </c>
      <c r="D103" s="441">
        <v>14300141</v>
      </c>
    </row>
    <row r="104" spans="1:5">
      <c r="A104" s="452">
        <v>14300151</v>
      </c>
      <c r="B104" s="452" t="s">
        <v>894</v>
      </c>
      <c r="C104" s="453">
        <v>1181640.76</v>
      </c>
      <c r="D104" s="441">
        <v>14300151</v>
      </c>
    </row>
    <row r="105" spans="1:5">
      <c r="A105" s="452">
        <v>14300171</v>
      </c>
      <c r="B105" s="452" t="s">
        <v>355</v>
      </c>
      <c r="C105" s="453">
        <v>14395268.33</v>
      </c>
      <c r="D105" s="441">
        <v>14300171</v>
      </c>
    </row>
    <row r="106" spans="1:5">
      <c r="A106" s="452">
        <v>14300241</v>
      </c>
      <c r="B106" s="452" t="s">
        <v>1703</v>
      </c>
      <c r="C106" s="453">
        <v>106519.45</v>
      </c>
      <c r="D106" s="441">
        <v>14300241</v>
      </c>
      <c r="E106" s="453"/>
    </row>
    <row r="107" spans="1:5">
      <c r="A107" s="452">
        <v>14300261</v>
      </c>
      <c r="B107" s="452" t="s">
        <v>210</v>
      </c>
      <c r="C107" s="453">
        <v>4299271.1399999997</v>
      </c>
      <c r="D107" s="441">
        <v>14300261</v>
      </c>
      <c r="E107" s="453"/>
    </row>
    <row r="108" spans="1:5">
      <c r="A108" s="452">
        <v>14300333</v>
      </c>
      <c r="B108" s="452" t="s">
        <v>461</v>
      </c>
      <c r="C108" s="453">
        <v>44494.879999999997</v>
      </c>
      <c r="D108" s="441">
        <v>14300333</v>
      </c>
      <c r="E108" s="453"/>
    </row>
    <row r="109" spans="1:5">
      <c r="A109" s="452">
        <v>14300341</v>
      </c>
      <c r="B109" s="452" t="s">
        <v>1647</v>
      </c>
      <c r="C109" s="453">
        <v>12878.53</v>
      </c>
      <c r="D109" s="441">
        <v>14300341</v>
      </c>
      <c r="E109" s="453"/>
    </row>
    <row r="110" spans="1:5">
      <c r="A110" s="452">
        <v>14300703</v>
      </c>
      <c r="B110" s="452" t="s">
        <v>1611</v>
      </c>
      <c r="C110" s="453">
        <v>11775698.26</v>
      </c>
      <c r="D110" s="441">
        <v>14300703</v>
      </c>
      <c r="E110" s="453"/>
    </row>
    <row r="111" spans="1:5">
      <c r="A111" s="452">
        <v>14300713</v>
      </c>
      <c r="B111" s="452" t="s">
        <v>1612</v>
      </c>
      <c r="C111" s="453">
        <v>28801.56</v>
      </c>
      <c r="D111" s="441">
        <v>14300713</v>
      </c>
      <c r="E111" s="453"/>
    </row>
    <row r="112" spans="1:5">
      <c r="A112" s="452">
        <v>14300733</v>
      </c>
      <c r="B112" s="452" t="s">
        <v>1613</v>
      </c>
      <c r="C112" s="453">
        <v>12940838.210000001</v>
      </c>
      <c r="D112" s="441">
        <v>14300733</v>
      </c>
      <c r="E112" s="453"/>
    </row>
    <row r="113" spans="1:5">
      <c r="A113" s="452">
        <v>14300743</v>
      </c>
      <c r="B113" s="452" t="s">
        <v>1614</v>
      </c>
      <c r="C113" s="453">
        <v>614420.74</v>
      </c>
      <c r="D113" s="441">
        <v>14300743</v>
      </c>
      <c r="E113" s="453"/>
    </row>
    <row r="114" spans="1:5">
      <c r="A114" s="452">
        <v>14300763</v>
      </c>
      <c r="B114" s="452" t="s">
        <v>1582</v>
      </c>
      <c r="C114" s="453">
        <v>790847.28</v>
      </c>
      <c r="D114" s="441">
        <v>14300763</v>
      </c>
      <c r="E114" s="453"/>
    </row>
    <row r="115" spans="1:5">
      <c r="A115" s="452">
        <v>14300921</v>
      </c>
      <c r="B115" s="452" t="s">
        <v>446</v>
      </c>
      <c r="C115" s="453">
        <v>690893.36</v>
      </c>
      <c r="D115" s="441">
        <v>14300921</v>
      </c>
      <c r="E115" s="453"/>
    </row>
    <row r="116" spans="1:5">
      <c r="A116" s="452">
        <v>14301022</v>
      </c>
      <c r="B116" s="452" t="s">
        <v>162</v>
      </c>
      <c r="C116" s="453">
        <v>3604811.41</v>
      </c>
      <c r="D116" s="441">
        <v>14301022</v>
      </c>
      <c r="E116" s="453"/>
    </row>
    <row r="117" spans="1:5">
      <c r="A117" s="452">
        <v>14301033</v>
      </c>
      <c r="B117" s="452" t="s">
        <v>1734</v>
      </c>
      <c r="C117" s="453">
        <v>128129.07</v>
      </c>
      <c r="D117" s="441">
        <v>14301033</v>
      </c>
      <c r="E117" s="453"/>
    </row>
    <row r="118" spans="1:5">
      <c r="A118" s="452">
        <v>14301041</v>
      </c>
      <c r="B118" s="452" t="s">
        <v>1792</v>
      </c>
      <c r="C118" s="452">
        <v>532</v>
      </c>
      <c r="D118" s="441">
        <v>14301041</v>
      </c>
      <c r="E118" s="453"/>
    </row>
    <row r="119" spans="1:5">
      <c r="A119" s="452">
        <v>14301043</v>
      </c>
      <c r="B119" s="452" t="s">
        <v>2092</v>
      </c>
      <c r="C119" s="453">
        <v>2687773.59</v>
      </c>
      <c r="D119" s="441">
        <v>14301043</v>
      </c>
      <c r="E119" s="453"/>
    </row>
    <row r="120" spans="1:5">
      <c r="A120" s="452">
        <v>14400311</v>
      </c>
      <c r="B120" s="452" t="s">
        <v>1615</v>
      </c>
      <c r="C120" s="453">
        <v>-4647577.21</v>
      </c>
      <c r="D120" s="441">
        <v>14400311</v>
      </c>
      <c r="E120" s="453"/>
    </row>
    <row r="121" spans="1:5">
      <c r="A121" s="452">
        <v>14400312</v>
      </c>
      <c r="B121" s="452" t="s">
        <v>1616</v>
      </c>
      <c r="C121" s="453">
        <v>-1250037.1599999999</v>
      </c>
      <c r="D121" s="441">
        <v>14400312</v>
      </c>
      <c r="E121" s="453"/>
    </row>
    <row r="122" spans="1:5">
      <c r="A122" s="452">
        <v>14400313</v>
      </c>
      <c r="B122" s="452" t="s">
        <v>1644</v>
      </c>
      <c r="C122" s="453">
        <v>-139555.09</v>
      </c>
      <c r="D122" s="441">
        <v>14400313</v>
      </c>
      <c r="E122" s="453"/>
    </row>
    <row r="123" spans="1:5">
      <c r="A123" s="452">
        <v>14400343</v>
      </c>
      <c r="B123" s="452" t="s">
        <v>744</v>
      </c>
      <c r="C123" s="453">
        <v>-1624431.03</v>
      </c>
      <c r="D123" s="441">
        <v>14400343</v>
      </c>
      <c r="E123" s="453"/>
    </row>
    <row r="124" spans="1:5">
      <c r="A124" s="452">
        <v>14400353</v>
      </c>
      <c r="B124" s="452" t="s">
        <v>1617</v>
      </c>
      <c r="C124" s="453">
        <v>-614420.74</v>
      </c>
      <c r="D124" s="441">
        <v>14400353</v>
      </c>
      <c r="E124" s="453"/>
    </row>
    <row r="125" spans="1:5">
      <c r="A125" s="452">
        <v>14600000</v>
      </c>
      <c r="B125" s="452" t="s">
        <v>95</v>
      </c>
      <c r="C125" s="453">
        <v>728848.73</v>
      </c>
      <c r="D125" s="441">
        <v>14600000</v>
      </c>
      <c r="E125" s="453"/>
    </row>
    <row r="126" spans="1:5">
      <c r="A126" s="452">
        <v>15100021</v>
      </c>
      <c r="B126" s="452" t="s">
        <v>112</v>
      </c>
      <c r="C126" s="453">
        <v>3300278.05</v>
      </c>
      <c r="D126" s="441">
        <v>15100021</v>
      </c>
      <c r="E126" s="453"/>
    </row>
    <row r="127" spans="1:5">
      <c r="A127" s="452">
        <v>15100031</v>
      </c>
      <c r="B127" s="452" t="s">
        <v>9</v>
      </c>
      <c r="C127" s="453">
        <v>3077775.2</v>
      </c>
      <c r="D127" s="441">
        <v>15100031</v>
      </c>
      <c r="E127" s="453"/>
    </row>
    <row r="128" spans="1:5">
      <c r="A128" s="452">
        <v>15100041</v>
      </c>
      <c r="B128" s="452" t="s">
        <v>605</v>
      </c>
      <c r="C128" s="453">
        <v>267731.93</v>
      </c>
      <c r="D128" s="441">
        <v>15100041</v>
      </c>
      <c r="E128" s="453"/>
    </row>
    <row r="129" spans="1:5">
      <c r="A129" s="452">
        <v>15100061</v>
      </c>
      <c r="B129" s="452" t="s">
        <v>462</v>
      </c>
      <c r="C129" s="453">
        <v>24284.87</v>
      </c>
      <c r="D129" s="441">
        <v>15100061</v>
      </c>
      <c r="E129" s="453"/>
    </row>
    <row r="130" spans="1:5">
      <c r="A130" s="452">
        <v>15100081</v>
      </c>
      <c r="B130" s="452" t="s">
        <v>606</v>
      </c>
      <c r="C130" s="453">
        <v>1526599.83</v>
      </c>
      <c r="D130" s="441">
        <v>15100081</v>
      </c>
      <c r="E130" s="453"/>
    </row>
    <row r="131" spans="1:5">
      <c r="A131" s="452">
        <v>15100091</v>
      </c>
      <c r="B131" s="452" t="s">
        <v>1189</v>
      </c>
      <c r="C131" s="453">
        <v>1779873.66</v>
      </c>
      <c r="D131" s="441">
        <v>15100091</v>
      </c>
      <c r="E131" s="453"/>
    </row>
    <row r="132" spans="1:5">
      <c r="A132" s="452">
        <v>15100101</v>
      </c>
      <c r="B132" s="452" t="s">
        <v>90</v>
      </c>
      <c r="C132" s="453">
        <v>4320236.93</v>
      </c>
      <c r="D132" s="441">
        <v>15100101</v>
      </c>
      <c r="E132" s="453"/>
    </row>
    <row r="133" spans="1:5">
      <c r="A133" s="452">
        <v>15100122</v>
      </c>
      <c r="B133" s="452" t="s">
        <v>217</v>
      </c>
      <c r="C133" s="453">
        <v>296599.96000000002</v>
      </c>
      <c r="D133" s="441">
        <v>15100122</v>
      </c>
      <c r="E133" s="453"/>
    </row>
    <row r="134" spans="1:5">
      <c r="A134" s="452">
        <v>15100181</v>
      </c>
      <c r="B134" s="452" t="s">
        <v>753</v>
      </c>
      <c r="C134" s="453">
        <v>75568.11</v>
      </c>
      <c r="D134" s="441">
        <v>15100181</v>
      </c>
      <c r="E134" s="453"/>
    </row>
    <row r="135" spans="1:5">
      <c r="A135" s="452">
        <v>15100211</v>
      </c>
      <c r="B135" s="452" t="s">
        <v>63</v>
      </c>
      <c r="C135" s="453">
        <v>-124292.4</v>
      </c>
      <c r="D135" s="441">
        <v>15100211</v>
      </c>
      <c r="E135" s="453"/>
    </row>
    <row r="136" spans="1:5">
      <c r="A136" s="452">
        <v>15100221</v>
      </c>
      <c r="B136" s="452" t="s">
        <v>737</v>
      </c>
      <c r="C136" s="453">
        <v>369870.12</v>
      </c>
      <c r="D136" s="441">
        <v>15100221</v>
      </c>
      <c r="E136" s="453"/>
    </row>
    <row r="137" spans="1:5">
      <c r="A137" s="452">
        <v>15100271</v>
      </c>
      <c r="B137" s="452" t="s">
        <v>1535</v>
      </c>
      <c r="C137" s="453">
        <v>2796687.21</v>
      </c>
      <c r="D137" s="441">
        <v>15100271</v>
      </c>
      <c r="E137" s="453"/>
    </row>
    <row r="138" spans="1:5">
      <c r="A138" s="452">
        <v>15100291</v>
      </c>
      <c r="B138" s="452" t="s">
        <v>2148</v>
      </c>
      <c r="C138" s="453">
        <v>392523.81</v>
      </c>
      <c r="D138" s="441">
        <v>15100291</v>
      </c>
      <c r="E138" s="453"/>
    </row>
    <row r="139" spans="1:5">
      <c r="A139" s="452">
        <v>15111001</v>
      </c>
      <c r="B139" s="452" t="s">
        <v>696</v>
      </c>
      <c r="C139" s="453">
        <v>243379.32</v>
      </c>
      <c r="D139" s="441">
        <v>15111001</v>
      </c>
    </row>
    <row r="140" spans="1:5">
      <c r="A140" s="452">
        <v>15400023</v>
      </c>
      <c r="B140" s="452" t="s">
        <v>897</v>
      </c>
      <c r="C140" s="453">
        <v>10903734.16</v>
      </c>
      <c r="D140" s="441">
        <v>15400023</v>
      </c>
    </row>
    <row r="141" spans="1:5">
      <c r="A141" s="452">
        <v>15400031</v>
      </c>
      <c r="B141" s="452" t="s">
        <v>600</v>
      </c>
      <c r="C141" s="453">
        <v>5777798.54</v>
      </c>
      <c r="D141" s="441">
        <v>15400031</v>
      </c>
      <c r="E141" s="453"/>
    </row>
    <row r="142" spans="1:5">
      <c r="A142" s="452">
        <v>15400033</v>
      </c>
      <c r="B142" s="452" t="s">
        <v>632</v>
      </c>
      <c r="C142" s="453">
        <v>-10903949.779999999</v>
      </c>
      <c r="D142" s="441">
        <v>15400033</v>
      </c>
      <c r="E142" s="453"/>
    </row>
    <row r="143" spans="1:5">
      <c r="A143" s="452">
        <v>15400041</v>
      </c>
      <c r="B143" s="452" t="s">
        <v>470</v>
      </c>
      <c r="C143" s="453">
        <v>4333369.03</v>
      </c>
      <c r="D143" s="441">
        <v>15400041</v>
      </c>
      <c r="E143" s="453"/>
    </row>
    <row r="144" spans="1:5">
      <c r="A144" s="452">
        <v>15400061</v>
      </c>
      <c r="B144" s="452" t="s">
        <v>636</v>
      </c>
      <c r="C144" s="453">
        <v>19842723.010000002</v>
      </c>
      <c r="D144" s="441">
        <v>15400061</v>
      </c>
      <c r="E144" s="453"/>
    </row>
    <row r="145" spans="1:5">
      <c r="A145" s="452">
        <v>15400101</v>
      </c>
      <c r="B145" s="452" t="s">
        <v>287</v>
      </c>
      <c r="C145" s="453">
        <v>27821794.170000002</v>
      </c>
      <c r="D145" s="441">
        <v>15400101</v>
      </c>
      <c r="E145" s="453"/>
    </row>
    <row r="146" spans="1:5">
      <c r="A146" s="452">
        <v>15400102</v>
      </c>
      <c r="B146" s="452" t="s">
        <v>288</v>
      </c>
      <c r="C146" s="453">
        <v>5765262.0599999996</v>
      </c>
      <c r="D146" s="441">
        <v>15400102</v>
      </c>
      <c r="E146" s="453"/>
    </row>
    <row r="147" spans="1:5">
      <c r="A147" s="452">
        <v>15400103</v>
      </c>
      <c r="B147" s="452" t="s">
        <v>638</v>
      </c>
      <c r="C147" s="453">
        <v>29186181.379999999</v>
      </c>
      <c r="D147" s="441">
        <v>15400103</v>
      </c>
      <c r="E147" s="453"/>
    </row>
    <row r="148" spans="1:5">
      <c r="A148" s="452">
        <v>15400181</v>
      </c>
      <c r="B148" s="452" t="s">
        <v>1505</v>
      </c>
      <c r="C148" s="453">
        <v>3859522.95</v>
      </c>
      <c r="D148" s="441">
        <v>15400181</v>
      </c>
    </row>
    <row r="149" spans="1:5">
      <c r="A149" s="452">
        <v>15600003</v>
      </c>
      <c r="B149" s="452" t="s">
        <v>1797</v>
      </c>
      <c r="C149" s="453">
        <v>67358.53</v>
      </c>
      <c r="D149" s="441">
        <v>15600003</v>
      </c>
      <c r="E149" s="453"/>
    </row>
    <row r="150" spans="1:5">
      <c r="A150" s="452">
        <v>15810001</v>
      </c>
      <c r="B150" s="452" t="s">
        <v>1965</v>
      </c>
      <c r="C150" s="453">
        <v>4082.8</v>
      </c>
      <c r="D150" s="441">
        <v>15810001</v>
      </c>
      <c r="E150" s="453"/>
    </row>
    <row r="151" spans="1:5">
      <c r="A151" s="452">
        <v>16300023</v>
      </c>
      <c r="B151" s="452" t="s">
        <v>662</v>
      </c>
      <c r="C151" s="453">
        <v>3500019</v>
      </c>
      <c r="D151" s="441">
        <v>16300023</v>
      </c>
      <c r="E151" s="453"/>
    </row>
    <row r="152" spans="1:5">
      <c r="A152" s="452">
        <v>16300063</v>
      </c>
      <c r="B152" s="452" t="s">
        <v>663</v>
      </c>
      <c r="C152" s="453">
        <v>481575.23</v>
      </c>
      <c r="D152" s="441">
        <v>16300063</v>
      </c>
      <c r="E152" s="453"/>
    </row>
    <row r="153" spans="1:5">
      <c r="A153" s="452">
        <v>16410002</v>
      </c>
      <c r="B153" s="452" t="s">
        <v>679</v>
      </c>
      <c r="C153" s="453">
        <v>8605751.1300000008</v>
      </c>
      <c r="D153" s="441">
        <v>16410002</v>
      </c>
      <c r="E153" s="453"/>
    </row>
    <row r="154" spans="1:5">
      <c r="A154" s="452">
        <v>16410012</v>
      </c>
      <c r="B154" s="452" t="s">
        <v>396</v>
      </c>
      <c r="C154" s="453">
        <v>3227305.6</v>
      </c>
      <c r="D154" s="441">
        <v>16410012</v>
      </c>
      <c r="E154" s="453"/>
    </row>
    <row r="155" spans="1:5">
      <c r="A155" s="452">
        <v>16410022</v>
      </c>
      <c r="B155" s="452" t="s">
        <v>138</v>
      </c>
      <c r="C155" s="453">
        <v>13028416.720000001</v>
      </c>
      <c r="D155" s="441">
        <v>16410022</v>
      </c>
      <c r="E155" s="453"/>
    </row>
    <row r="156" spans="1:5">
      <c r="A156" s="452">
        <v>16420012</v>
      </c>
      <c r="B156" s="452" t="s">
        <v>38</v>
      </c>
      <c r="C156" s="453">
        <v>58871.21</v>
      </c>
      <c r="D156" s="441">
        <v>16420012</v>
      </c>
      <c r="E156" s="453"/>
    </row>
    <row r="157" spans="1:5">
      <c r="A157" s="452">
        <v>16500013</v>
      </c>
      <c r="B157" s="452" t="s">
        <v>2150</v>
      </c>
      <c r="C157" s="453">
        <v>2873379.39</v>
      </c>
      <c r="D157" s="441">
        <v>16500013</v>
      </c>
      <c r="E157" s="453"/>
    </row>
    <row r="158" spans="1:5">
      <c r="A158" s="452">
        <v>16500063</v>
      </c>
      <c r="B158" s="452" t="s">
        <v>2151</v>
      </c>
      <c r="C158" s="453">
        <v>299894.68</v>
      </c>
      <c r="D158" s="441">
        <v>16500063</v>
      </c>
      <c r="E158" s="453"/>
    </row>
    <row r="159" spans="1:5">
      <c r="A159" s="452">
        <v>16500103</v>
      </c>
      <c r="B159" s="452" t="s">
        <v>2153</v>
      </c>
      <c r="C159" s="453">
        <v>60000</v>
      </c>
      <c r="D159" s="441">
        <v>16500103</v>
      </c>
      <c r="E159" s="453"/>
    </row>
    <row r="160" spans="1:5">
      <c r="A160" s="452">
        <v>16500143</v>
      </c>
      <c r="B160" s="452" t="s">
        <v>1403</v>
      </c>
      <c r="C160" s="453">
        <v>48747.16</v>
      </c>
      <c r="D160" s="441">
        <v>16500143</v>
      </c>
      <c r="E160" s="453"/>
    </row>
    <row r="161" spans="1:5">
      <c r="A161" s="452">
        <v>16500183</v>
      </c>
      <c r="B161" s="452" t="s">
        <v>2211</v>
      </c>
      <c r="C161" s="453">
        <v>220260</v>
      </c>
      <c r="D161" s="441">
        <v>16500183</v>
      </c>
      <c r="E161" s="453"/>
    </row>
    <row r="162" spans="1:5">
      <c r="A162" s="452">
        <v>16500251</v>
      </c>
      <c r="B162" s="452" t="s">
        <v>2158</v>
      </c>
      <c r="C162" s="453">
        <v>2722.61</v>
      </c>
      <c r="D162" s="441">
        <v>16500251</v>
      </c>
      <c r="E162" s="453"/>
    </row>
    <row r="163" spans="1:5">
      <c r="A163" s="452">
        <v>16500283</v>
      </c>
      <c r="B163" s="452" t="s">
        <v>2159</v>
      </c>
      <c r="C163" s="453">
        <v>2539059.12</v>
      </c>
      <c r="D163" s="441">
        <v>16500283</v>
      </c>
      <c r="E163" s="453"/>
    </row>
    <row r="164" spans="1:5">
      <c r="A164" s="452">
        <v>16500321</v>
      </c>
      <c r="B164" s="452" t="s">
        <v>2154</v>
      </c>
      <c r="C164" s="453">
        <v>789339.74</v>
      </c>
      <c r="D164" s="441">
        <v>16500321</v>
      </c>
      <c r="E164" s="453"/>
    </row>
    <row r="165" spans="1:5">
      <c r="A165" s="452">
        <v>16500331</v>
      </c>
      <c r="B165" s="452" t="s">
        <v>2233</v>
      </c>
      <c r="C165" s="453">
        <v>1003197.74</v>
      </c>
      <c r="D165" s="441">
        <v>16500331</v>
      </c>
      <c r="E165" s="453"/>
    </row>
    <row r="166" spans="1:5">
      <c r="A166" s="452">
        <v>16500333</v>
      </c>
      <c r="B166" s="452" t="s">
        <v>2160</v>
      </c>
      <c r="C166" s="452">
        <v>620</v>
      </c>
      <c r="D166" s="441">
        <v>16500333</v>
      </c>
      <c r="E166" s="453"/>
    </row>
    <row r="167" spans="1:5">
      <c r="A167" s="452">
        <v>16500351</v>
      </c>
      <c r="B167" s="452" t="s">
        <v>2246</v>
      </c>
      <c r="C167" s="453">
        <v>117503.52</v>
      </c>
      <c r="D167" s="441">
        <v>16500351</v>
      </c>
      <c r="E167" s="453"/>
    </row>
    <row r="168" spans="1:5">
      <c r="A168" s="452">
        <v>16500383</v>
      </c>
      <c r="B168" s="452" t="s">
        <v>2162</v>
      </c>
      <c r="C168" s="453">
        <v>477653.46</v>
      </c>
      <c r="D168" s="441">
        <v>16500383</v>
      </c>
      <c r="E168" s="453"/>
    </row>
    <row r="169" spans="1:5">
      <c r="A169" s="452">
        <v>16500413</v>
      </c>
      <c r="B169" s="452" t="s">
        <v>2163</v>
      </c>
      <c r="C169" s="453">
        <v>365517.86</v>
      </c>
      <c r="D169" s="441">
        <v>16500413</v>
      </c>
      <c r="E169" s="453"/>
    </row>
    <row r="170" spans="1:5">
      <c r="A170" s="452">
        <v>16500433</v>
      </c>
      <c r="B170" s="452" t="s">
        <v>2164</v>
      </c>
      <c r="C170" s="453">
        <v>270601.28999999998</v>
      </c>
      <c r="D170" s="441">
        <v>16500433</v>
      </c>
      <c r="E170" s="453"/>
    </row>
    <row r="171" spans="1:5">
      <c r="A171" s="452">
        <v>16500443</v>
      </c>
      <c r="B171" s="452" t="s">
        <v>2165</v>
      </c>
      <c r="C171" s="453">
        <v>249075.3</v>
      </c>
      <c r="D171" s="441">
        <v>16500443</v>
      </c>
      <c r="E171" s="453"/>
    </row>
    <row r="172" spans="1:5">
      <c r="A172" s="452">
        <v>16500563</v>
      </c>
      <c r="B172" s="452" t="s">
        <v>2168</v>
      </c>
      <c r="C172" s="453">
        <v>112643.55</v>
      </c>
      <c r="D172" s="441">
        <v>16500563</v>
      </c>
      <c r="E172" s="453"/>
    </row>
    <row r="173" spans="1:5">
      <c r="A173" s="452">
        <v>16500583</v>
      </c>
      <c r="B173" s="452" t="s">
        <v>545</v>
      </c>
      <c r="C173" s="453">
        <v>222187.31</v>
      </c>
      <c r="D173" s="441">
        <v>16500583</v>
      </c>
      <c r="E173" s="453"/>
    </row>
    <row r="174" spans="1:5">
      <c r="A174" s="452">
        <v>16500611</v>
      </c>
      <c r="B174" s="452" t="s">
        <v>2171</v>
      </c>
      <c r="C174" s="453">
        <v>536193</v>
      </c>
      <c r="D174" s="441">
        <v>16500611</v>
      </c>
      <c r="E174" s="453"/>
    </row>
    <row r="175" spans="1:5">
      <c r="A175" s="452">
        <v>16500612</v>
      </c>
      <c r="B175" s="452" t="s">
        <v>2172</v>
      </c>
      <c r="C175" s="453">
        <v>337394.98</v>
      </c>
      <c r="D175" s="441">
        <v>16500612</v>
      </c>
      <c r="E175" s="453"/>
    </row>
    <row r="176" spans="1:5">
      <c r="A176" s="452">
        <v>16500622</v>
      </c>
      <c r="B176" s="452" t="s">
        <v>2173</v>
      </c>
      <c r="C176" s="453">
        <v>65482.51</v>
      </c>
      <c r="D176" s="441">
        <v>16500622</v>
      </c>
      <c r="E176" s="453"/>
    </row>
    <row r="177" spans="1:5">
      <c r="A177" s="452">
        <v>16500673</v>
      </c>
      <c r="B177" s="452" t="s">
        <v>2174</v>
      </c>
      <c r="C177" s="453">
        <v>170022.54</v>
      </c>
      <c r="D177" s="441">
        <v>16500673</v>
      </c>
    </row>
    <row r="178" spans="1:5">
      <c r="A178" s="452">
        <v>16500693</v>
      </c>
      <c r="B178" s="452" t="s">
        <v>2177</v>
      </c>
      <c r="C178" s="453">
        <v>284247.67</v>
      </c>
      <c r="D178" s="441">
        <v>16500693</v>
      </c>
      <c r="E178" s="453"/>
    </row>
    <row r="179" spans="1:5">
      <c r="A179" s="452">
        <v>16500703</v>
      </c>
      <c r="B179" s="452" t="s">
        <v>2178</v>
      </c>
      <c r="C179" s="453">
        <v>112877.53</v>
      </c>
      <c r="D179" s="441">
        <v>16500703</v>
      </c>
      <c r="E179" s="453"/>
    </row>
    <row r="180" spans="1:5">
      <c r="A180" s="452">
        <v>16500743</v>
      </c>
      <c r="B180" s="452" t="s">
        <v>2181</v>
      </c>
      <c r="C180" s="453">
        <v>16809.2</v>
      </c>
      <c r="D180" s="441">
        <v>16500743</v>
      </c>
      <c r="E180" s="453"/>
    </row>
    <row r="181" spans="1:5">
      <c r="A181" s="452">
        <v>16500751</v>
      </c>
      <c r="B181" s="452" t="s">
        <v>717</v>
      </c>
      <c r="C181" s="453">
        <v>1598.38</v>
      </c>
      <c r="D181" s="441">
        <v>16500751</v>
      </c>
      <c r="E181" s="453"/>
    </row>
    <row r="182" spans="1:5">
      <c r="A182" s="452">
        <v>16500753</v>
      </c>
      <c r="B182" s="452" t="s">
        <v>1232</v>
      </c>
      <c r="C182" s="453">
        <v>132123.56</v>
      </c>
      <c r="D182" s="441">
        <v>16500753</v>
      </c>
      <c r="E182" s="453"/>
    </row>
    <row r="183" spans="1:5">
      <c r="A183" s="452">
        <v>16500763</v>
      </c>
      <c r="B183" s="452" t="s">
        <v>1720</v>
      </c>
      <c r="C183" s="453">
        <v>38082.910000000003</v>
      </c>
      <c r="D183" s="441">
        <v>16500763</v>
      </c>
      <c r="E183" s="453"/>
    </row>
    <row r="184" spans="1:5">
      <c r="A184" s="452">
        <v>16500783</v>
      </c>
      <c r="B184" s="452" t="s">
        <v>2182</v>
      </c>
      <c r="C184" s="453">
        <v>40628.879999999997</v>
      </c>
      <c r="D184" s="441">
        <v>16500783</v>
      </c>
      <c r="E184" s="453"/>
    </row>
    <row r="185" spans="1:5">
      <c r="A185" s="452">
        <v>16501003</v>
      </c>
      <c r="B185" s="452" t="s">
        <v>2186</v>
      </c>
      <c r="C185" s="453">
        <v>43070</v>
      </c>
      <c r="D185" s="441">
        <v>16501003</v>
      </c>
    </row>
    <row r="186" spans="1:5">
      <c r="A186" s="452">
        <v>16501013</v>
      </c>
      <c r="B186" s="452" t="s">
        <v>999</v>
      </c>
      <c r="C186" s="453">
        <v>239099.29</v>
      </c>
      <c r="D186" s="441">
        <v>16501013</v>
      </c>
    </row>
    <row r="187" spans="1:5">
      <c r="A187" s="452">
        <v>16501051</v>
      </c>
      <c r="B187" s="452" t="s">
        <v>2187</v>
      </c>
      <c r="C187" s="453">
        <v>523061.39</v>
      </c>
      <c r="D187" s="441">
        <v>16501051</v>
      </c>
      <c r="E187" s="453"/>
    </row>
    <row r="188" spans="1:5">
      <c r="A188" s="452">
        <v>16501083</v>
      </c>
      <c r="B188" s="452" t="s">
        <v>2188</v>
      </c>
      <c r="C188" s="453">
        <v>16851.169999999998</v>
      </c>
      <c r="D188" s="441">
        <v>16501083</v>
      </c>
      <c r="E188" s="453"/>
    </row>
    <row r="189" spans="1:5">
      <c r="A189" s="452">
        <v>16501103</v>
      </c>
      <c r="B189" s="452" t="s">
        <v>2189</v>
      </c>
      <c r="C189" s="453">
        <v>42381.93</v>
      </c>
      <c r="D189" s="441">
        <v>16501103</v>
      </c>
      <c r="E189" s="453"/>
    </row>
    <row r="190" spans="1:5">
      <c r="A190" s="452">
        <v>16502001</v>
      </c>
      <c r="B190" s="452" t="s">
        <v>2190</v>
      </c>
      <c r="C190" s="453">
        <v>35144</v>
      </c>
      <c r="D190" s="441">
        <v>16502001</v>
      </c>
      <c r="E190" s="453"/>
    </row>
    <row r="191" spans="1:5">
      <c r="A191" s="452">
        <v>16502003</v>
      </c>
      <c r="B191" s="452" t="s">
        <v>2191</v>
      </c>
      <c r="C191" s="453">
        <v>5991.83</v>
      </c>
      <c r="D191" s="441">
        <v>16502003</v>
      </c>
    </row>
    <row r="192" spans="1:5">
      <c r="A192" s="452">
        <v>16502013</v>
      </c>
      <c r="B192" s="452" t="s">
        <v>2212</v>
      </c>
      <c r="C192" s="453">
        <v>65247.18</v>
      </c>
      <c r="D192" s="441">
        <v>16502013</v>
      </c>
    </row>
    <row r="193" spans="1:5">
      <c r="A193" s="452">
        <v>16502021</v>
      </c>
      <c r="B193" s="452" t="s">
        <v>2194</v>
      </c>
      <c r="C193" s="453">
        <v>54130</v>
      </c>
      <c r="D193" s="441">
        <v>16502021</v>
      </c>
      <c r="E193" s="453"/>
    </row>
    <row r="194" spans="1:5">
      <c r="A194" s="452">
        <v>16502023</v>
      </c>
      <c r="B194" s="452" t="s">
        <v>2195</v>
      </c>
      <c r="C194" s="453">
        <v>63717.78</v>
      </c>
      <c r="D194" s="441">
        <v>16502023</v>
      </c>
      <c r="E194" s="453"/>
    </row>
    <row r="195" spans="1:5">
      <c r="A195" s="452">
        <v>16502053</v>
      </c>
      <c r="B195" s="452" t="s">
        <v>2197</v>
      </c>
      <c r="C195" s="453">
        <v>75737.31</v>
      </c>
      <c r="D195" s="441">
        <v>16502053</v>
      </c>
      <c r="E195" s="453"/>
    </row>
    <row r="196" spans="1:5">
      <c r="A196" s="452">
        <v>16502063</v>
      </c>
      <c r="B196" s="452" t="s">
        <v>2198</v>
      </c>
      <c r="C196" s="453">
        <v>129572.72</v>
      </c>
      <c r="D196" s="441">
        <v>16502063</v>
      </c>
      <c r="E196" s="453"/>
    </row>
    <row r="197" spans="1:5">
      <c r="A197" s="452">
        <v>16502103</v>
      </c>
      <c r="B197" s="452" t="s">
        <v>1895</v>
      </c>
      <c r="C197" s="453">
        <v>29525</v>
      </c>
      <c r="D197" s="441">
        <v>16502103</v>
      </c>
      <c r="E197" s="453"/>
    </row>
    <row r="198" spans="1:5">
      <c r="A198" s="452">
        <v>16502113</v>
      </c>
      <c r="B198" s="452" t="s">
        <v>1911</v>
      </c>
      <c r="C198" s="453">
        <v>33534.410000000003</v>
      </c>
      <c r="D198" s="441">
        <v>16502113</v>
      </c>
      <c r="E198" s="453"/>
    </row>
    <row r="199" spans="1:5">
      <c r="A199" s="452">
        <v>16502133</v>
      </c>
      <c r="B199" s="452" t="s">
        <v>2201</v>
      </c>
      <c r="C199" s="453">
        <v>96973.2</v>
      </c>
      <c r="D199" s="441">
        <v>16502133</v>
      </c>
      <c r="E199" s="453"/>
    </row>
    <row r="200" spans="1:5">
      <c r="A200" s="452">
        <v>16502153</v>
      </c>
      <c r="B200" s="452" t="s">
        <v>2203</v>
      </c>
      <c r="C200" s="453">
        <v>94631.92</v>
      </c>
      <c r="D200" s="441">
        <v>16502153</v>
      </c>
      <c r="E200" s="453"/>
    </row>
    <row r="201" spans="1:5">
      <c r="A201" s="452">
        <v>16502163</v>
      </c>
      <c r="B201" s="452" t="s">
        <v>2204</v>
      </c>
      <c r="C201" s="453">
        <v>46712.7</v>
      </c>
      <c r="D201" s="441" t="e">
        <v>#N/A</v>
      </c>
    </row>
    <row r="202" spans="1:5">
      <c r="A202" s="452">
        <v>16502173</v>
      </c>
      <c r="B202" s="452" t="s">
        <v>2213</v>
      </c>
      <c r="C202" s="453">
        <v>41286.17</v>
      </c>
      <c r="D202" s="441" t="e">
        <v>#N/A</v>
      </c>
    </row>
    <row r="203" spans="1:5">
      <c r="A203" s="452">
        <v>16502181</v>
      </c>
      <c r="B203" s="452" t="s">
        <v>1452</v>
      </c>
      <c r="C203" s="453">
        <v>9164.11</v>
      </c>
      <c r="D203" s="441">
        <v>16502181</v>
      </c>
      <c r="E203" s="453"/>
    </row>
    <row r="204" spans="1:5">
      <c r="A204" s="452">
        <v>16502191</v>
      </c>
      <c r="B204" s="452" t="s">
        <v>1356</v>
      </c>
      <c r="C204" s="453">
        <v>816223.16</v>
      </c>
      <c r="D204" s="441">
        <v>16502191</v>
      </c>
      <c r="E204" s="453"/>
    </row>
    <row r="205" spans="1:5">
      <c r="A205" s="452">
        <v>16502201</v>
      </c>
      <c r="B205" s="452" t="s">
        <v>2214</v>
      </c>
      <c r="C205" s="453">
        <v>14084</v>
      </c>
      <c r="D205" s="441">
        <v>16502201</v>
      </c>
      <c r="E205" s="453"/>
    </row>
    <row r="206" spans="1:5">
      <c r="A206" s="452">
        <v>16502213</v>
      </c>
      <c r="B206" s="452" t="s">
        <v>2215</v>
      </c>
      <c r="C206" s="453">
        <v>49524</v>
      </c>
      <c r="D206" s="441">
        <v>16502213</v>
      </c>
      <c r="E206" s="453"/>
    </row>
    <row r="207" spans="1:5">
      <c r="A207" s="452">
        <v>16502221</v>
      </c>
      <c r="B207" s="452" t="s">
        <v>2169</v>
      </c>
      <c r="C207" s="453">
        <v>17648271.690000001</v>
      </c>
      <c r="D207" s="441">
        <v>16502221</v>
      </c>
      <c r="E207" s="453"/>
    </row>
    <row r="208" spans="1:5">
      <c r="A208" s="452">
        <v>16502231</v>
      </c>
      <c r="B208" s="452" t="s">
        <v>2170</v>
      </c>
      <c r="C208" s="453">
        <v>1542240.76</v>
      </c>
      <c r="D208" s="441">
        <v>16502231</v>
      </c>
      <c r="E208" s="453"/>
    </row>
    <row r="209" spans="1:5">
      <c r="A209" s="452">
        <v>16502241</v>
      </c>
      <c r="B209" s="452" t="s">
        <v>2216</v>
      </c>
      <c r="C209" s="453">
        <v>79988.320000000007</v>
      </c>
      <c r="D209" s="441">
        <v>16502241</v>
      </c>
      <c r="E209" s="453"/>
    </row>
    <row r="210" spans="1:5">
      <c r="A210" s="452">
        <v>16502382</v>
      </c>
      <c r="B210" s="452" t="s">
        <v>2166</v>
      </c>
      <c r="C210" s="453">
        <v>2272017.5</v>
      </c>
      <c r="D210" s="441">
        <v>16502382</v>
      </c>
    </row>
    <row r="211" spans="1:5">
      <c r="A211" s="452">
        <v>16502393</v>
      </c>
      <c r="B211" s="452" t="s">
        <v>2176</v>
      </c>
      <c r="C211" s="453">
        <v>15330</v>
      </c>
      <c r="D211" s="441">
        <v>16502393</v>
      </c>
    </row>
    <row r="212" spans="1:5">
      <c r="A212" s="452">
        <v>16502403</v>
      </c>
      <c r="B212" s="452" t="s">
        <v>1938</v>
      </c>
      <c r="C212" s="453">
        <v>87600</v>
      </c>
      <c r="D212" s="441">
        <v>16502403</v>
      </c>
      <c r="E212" s="453"/>
    </row>
    <row r="213" spans="1:5">
      <c r="A213" s="452">
        <v>16502413</v>
      </c>
      <c r="B213" s="452" t="s">
        <v>2196</v>
      </c>
      <c r="C213" s="453">
        <v>60000</v>
      </c>
      <c r="D213" s="441">
        <v>16502413</v>
      </c>
      <c r="E213" s="453"/>
    </row>
    <row r="214" spans="1:5">
      <c r="A214" s="452">
        <v>16502423</v>
      </c>
      <c r="B214" s="452" t="s">
        <v>2202</v>
      </c>
      <c r="C214" s="453">
        <v>99653.16</v>
      </c>
      <c r="D214" s="441">
        <v>16502423</v>
      </c>
      <c r="E214" s="453"/>
    </row>
    <row r="215" spans="1:5">
      <c r="A215" s="452">
        <v>16502433</v>
      </c>
      <c r="B215" s="452" t="s">
        <v>2247</v>
      </c>
      <c r="C215" s="453">
        <v>40906.92</v>
      </c>
      <c r="D215" s="441">
        <v>16502433</v>
      </c>
      <c r="E215" s="453"/>
    </row>
    <row r="216" spans="1:5">
      <c r="A216" s="452">
        <v>16502443</v>
      </c>
      <c r="B216" s="452" t="s">
        <v>2253</v>
      </c>
      <c r="C216" s="453">
        <v>970217.52</v>
      </c>
      <c r="D216" s="441">
        <v>16502443</v>
      </c>
      <c r="E216" s="453"/>
    </row>
    <row r="217" spans="1:5">
      <c r="A217" s="452">
        <v>16502463</v>
      </c>
      <c r="B217" s="452" t="s">
        <v>2254</v>
      </c>
      <c r="C217" s="453">
        <v>169907.38</v>
      </c>
      <c r="D217" s="441">
        <v>16502463</v>
      </c>
      <c r="E217" s="453"/>
    </row>
    <row r="218" spans="1:5">
      <c r="A218" s="452">
        <v>16504063</v>
      </c>
      <c r="B218" s="452" t="s">
        <v>2205</v>
      </c>
      <c r="C218" s="453">
        <v>22995</v>
      </c>
      <c r="D218" s="441">
        <v>16504063</v>
      </c>
      <c r="E218" s="453"/>
    </row>
    <row r="219" spans="1:5">
      <c r="A219" s="452">
        <v>16504073</v>
      </c>
      <c r="B219" s="452" t="s">
        <v>2196</v>
      </c>
      <c r="C219" s="453">
        <v>80000</v>
      </c>
      <c r="D219" s="441">
        <v>16504073</v>
      </c>
      <c r="E219" s="453"/>
    </row>
    <row r="220" spans="1:5">
      <c r="A220" s="452">
        <v>16504083</v>
      </c>
      <c r="B220" s="452" t="s">
        <v>1938</v>
      </c>
      <c r="C220" s="453">
        <v>43800</v>
      </c>
      <c r="D220" s="441">
        <v>16504083</v>
      </c>
      <c r="E220" s="453"/>
    </row>
    <row r="221" spans="1:5">
      <c r="A221" s="452">
        <v>16504093</v>
      </c>
      <c r="B221" s="452" t="s">
        <v>2217</v>
      </c>
      <c r="C221" s="453">
        <v>307263.89</v>
      </c>
      <c r="D221" s="441">
        <v>16504093</v>
      </c>
      <c r="E221" s="453"/>
    </row>
    <row r="222" spans="1:5">
      <c r="A222" s="452">
        <v>16504101</v>
      </c>
      <c r="B222" s="452" t="s">
        <v>1452</v>
      </c>
      <c r="C222" s="453">
        <v>107395.2</v>
      </c>
      <c r="D222" s="441">
        <v>16504101</v>
      </c>
      <c r="E222" s="453"/>
    </row>
    <row r="223" spans="1:5">
      <c r="A223" s="452">
        <v>16504112</v>
      </c>
      <c r="B223" s="452" t="s">
        <v>2218</v>
      </c>
      <c r="C223" s="453">
        <v>1218112.5</v>
      </c>
      <c r="D223" s="441">
        <v>16504112</v>
      </c>
      <c r="E223" s="453"/>
    </row>
    <row r="224" spans="1:5">
      <c r="A224" s="452">
        <v>16504221</v>
      </c>
      <c r="B224" s="452" t="s">
        <v>2214</v>
      </c>
      <c r="C224" s="453">
        <v>212517.5</v>
      </c>
      <c r="D224" s="441">
        <v>16504221</v>
      </c>
      <c r="E224" s="453"/>
    </row>
    <row r="225" spans="1:5">
      <c r="A225" s="452">
        <v>16504223</v>
      </c>
      <c r="B225" s="452" t="s">
        <v>2248</v>
      </c>
      <c r="C225" s="453">
        <v>112494.36</v>
      </c>
      <c r="D225" s="441">
        <v>16504223</v>
      </c>
      <c r="E225" s="453"/>
    </row>
    <row r="226" spans="1:5">
      <c r="A226" s="452">
        <v>16504231</v>
      </c>
      <c r="B226" s="452" t="s">
        <v>2219</v>
      </c>
      <c r="C226" s="453">
        <v>1164987.0900000001</v>
      </c>
      <c r="D226" s="441">
        <v>16504231</v>
      </c>
      <c r="E226" s="453"/>
    </row>
    <row r="227" spans="1:5">
      <c r="A227" s="452">
        <v>16504233</v>
      </c>
      <c r="B227" s="452" t="s">
        <v>2253</v>
      </c>
      <c r="C227" s="453">
        <v>1697880.65</v>
      </c>
      <c r="D227" s="441">
        <v>16504233</v>
      </c>
      <c r="E227" s="453"/>
    </row>
    <row r="228" spans="1:5">
      <c r="A228" s="452">
        <v>16504241</v>
      </c>
      <c r="B228" s="452" t="s">
        <v>2220</v>
      </c>
      <c r="C228" s="453">
        <v>2520374.48</v>
      </c>
      <c r="D228" s="441">
        <v>16504241</v>
      </c>
    </row>
    <row r="229" spans="1:5">
      <c r="A229" s="452">
        <v>16504251</v>
      </c>
      <c r="B229" s="452" t="s">
        <v>2221</v>
      </c>
      <c r="C229" s="453">
        <v>2294054.96</v>
      </c>
      <c r="D229" s="441">
        <v>16504251</v>
      </c>
    </row>
    <row r="230" spans="1:5">
      <c r="A230" s="452">
        <v>16504261</v>
      </c>
      <c r="B230" s="452" t="s">
        <v>2222</v>
      </c>
      <c r="C230" s="453">
        <v>807693.68</v>
      </c>
      <c r="D230" s="441">
        <v>16504261</v>
      </c>
      <c r="E230" s="453"/>
    </row>
    <row r="231" spans="1:5">
      <c r="A231" s="452">
        <v>16504271</v>
      </c>
      <c r="B231" s="452" t="s">
        <v>2223</v>
      </c>
      <c r="C231" s="453">
        <v>848308.52</v>
      </c>
      <c r="D231" s="441">
        <v>16504271</v>
      </c>
      <c r="E231" s="453"/>
    </row>
    <row r="232" spans="1:5">
      <c r="A232" s="454">
        <v>16504273</v>
      </c>
      <c r="B232" s="454" t="s">
        <v>2255</v>
      </c>
      <c r="C232" s="455">
        <v>325655.81</v>
      </c>
      <c r="D232" s="456">
        <v>16504273</v>
      </c>
      <c r="E232" s="453"/>
    </row>
    <row r="233" spans="1:5">
      <c r="A233" s="452">
        <v>16580001</v>
      </c>
      <c r="B233" s="452" t="s">
        <v>2224</v>
      </c>
      <c r="C233" s="453">
        <v>-7955331.4299999997</v>
      </c>
      <c r="D233" s="441">
        <v>16580001</v>
      </c>
      <c r="E233" s="453"/>
    </row>
    <row r="234" spans="1:5">
      <c r="A234" s="452">
        <v>16580002</v>
      </c>
      <c r="B234" s="452" t="s">
        <v>2225</v>
      </c>
      <c r="C234" s="453">
        <v>-1218112.5</v>
      </c>
      <c r="D234" s="441">
        <v>16580002</v>
      </c>
      <c r="E234" s="453"/>
    </row>
    <row r="235" spans="1:5">
      <c r="A235" s="452">
        <v>16580003</v>
      </c>
      <c r="B235" s="452" t="s">
        <v>2226</v>
      </c>
      <c r="C235" s="453">
        <v>-2590089.71</v>
      </c>
      <c r="D235" s="441">
        <v>16580003</v>
      </c>
      <c r="E235" s="453"/>
    </row>
    <row r="236" spans="1:5">
      <c r="A236" s="452">
        <v>16590001</v>
      </c>
      <c r="B236" s="452" t="s">
        <v>2224</v>
      </c>
      <c r="C236" s="453">
        <v>7955331.4299999997</v>
      </c>
      <c r="D236" s="441">
        <v>16590001</v>
      </c>
      <c r="E236" s="453"/>
    </row>
    <row r="237" spans="1:5">
      <c r="A237" s="452">
        <v>16590002</v>
      </c>
      <c r="B237" s="452" t="s">
        <v>2227</v>
      </c>
      <c r="C237" s="453">
        <v>1218112.5</v>
      </c>
      <c r="D237" s="441">
        <v>16590002</v>
      </c>
      <c r="E237" s="453"/>
    </row>
    <row r="238" spans="1:5">
      <c r="A238" s="452">
        <v>16590003</v>
      </c>
      <c r="B238" s="452" t="s">
        <v>2226</v>
      </c>
      <c r="C238" s="453">
        <v>2590089.71</v>
      </c>
      <c r="D238" s="441">
        <v>16590003</v>
      </c>
      <c r="E238" s="453"/>
    </row>
    <row r="239" spans="1:5">
      <c r="A239" s="452">
        <v>17300001</v>
      </c>
      <c r="B239" s="452" t="s">
        <v>1393</v>
      </c>
      <c r="C239" s="453">
        <v>120444090.01000001</v>
      </c>
      <c r="D239" s="441">
        <v>17300001</v>
      </c>
      <c r="E239" s="453"/>
    </row>
    <row r="240" spans="1:5">
      <c r="A240" s="452">
        <v>17300002</v>
      </c>
      <c r="B240" s="452" t="s">
        <v>932</v>
      </c>
      <c r="C240" s="453">
        <v>44634346.530000001</v>
      </c>
      <c r="D240" s="441">
        <v>17300002</v>
      </c>
      <c r="E240" s="453"/>
    </row>
    <row r="241" spans="1:5">
      <c r="A241" s="452">
        <v>17500001</v>
      </c>
      <c r="B241" s="452" t="s">
        <v>1477</v>
      </c>
      <c r="C241" s="453">
        <v>33140735.530000001</v>
      </c>
      <c r="D241" s="441">
        <v>17500001</v>
      </c>
      <c r="E241" s="453"/>
    </row>
    <row r="242" spans="1:5">
      <c r="A242" s="452">
        <v>17500002</v>
      </c>
      <c r="B242" s="452" t="s">
        <v>1478</v>
      </c>
      <c r="C242" s="453">
        <v>6433550.04</v>
      </c>
      <c r="D242" s="441">
        <v>17500002</v>
      </c>
      <c r="E242" s="453"/>
    </row>
    <row r="243" spans="1:5">
      <c r="A243" s="452">
        <v>17500011</v>
      </c>
      <c r="B243" s="452" t="s">
        <v>1479</v>
      </c>
      <c r="C243" s="453">
        <v>6987729.0300000003</v>
      </c>
      <c r="D243" s="441">
        <v>17500011</v>
      </c>
      <c r="E243" s="453"/>
    </row>
    <row r="244" spans="1:5">
      <c r="A244" s="452">
        <v>17500012</v>
      </c>
      <c r="B244" s="452" t="s">
        <v>1480</v>
      </c>
      <c r="C244" s="453">
        <v>963361.94</v>
      </c>
      <c r="D244" s="441">
        <v>17500012</v>
      </c>
      <c r="E244" s="453"/>
    </row>
    <row r="245" spans="1:5">
      <c r="A245" s="452">
        <v>18100003</v>
      </c>
      <c r="B245" s="452" t="s">
        <v>501</v>
      </c>
      <c r="C245" s="453">
        <v>222884.68</v>
      </c>
      <c r="D245" s="441">
        <v>18100003</v>
      </c>
      <c r="E245" s="453"/>
    </row>
    <row r="246" spans="1:5">
      <c r="A246" s="452">
        <v>18100093</v>
      </c>
      <c r="B246" s="452" t="s">
        <v>105</v>
      </c>
      <c r="C246" s="453">
        <v>43172.33</v>
      </c>
      <c r="D246" s="441">
        <v>18100093</v>
      </c>
      <c r="E246" s="453"/>
    </row>
    <row r="247" spans="1:5">
      <c r="A247" s="452">
        <v>18100203</v>
      </c>
      <c r="B247" s="452" t="s">
        <v>1031</v>
      </c>
      <c r="C247" s="453">
        <v>1571991.05</v>
      </c>
      <c r="D247" s="441">
        <v>18100203</v>
      </c>
      <c r="E247" s="453"/>
    </row>
    <row r="248" spans="1:5">
      <c r="A248" s="452">
        <v>18100213</v>
      </c>
      <c r="B248" s="452" t="s">
        <v>2034</v>
      </c>
      <c r="C248" s="453">
        <v>4405194.72</v>
      </c>
      <c r="D248" s="441">
        <v>18100213</v>
      </c>
      <c r="E248" s="453"/>
    </row>
    <row r="249" spans="1:5">
      <c r="A249" s="452">
        <v>18100223</v>
      </c>
      <c r="B249" s="452" t="s">
        <v>1659</v>
      </c>
      <c r="C249" s="453">
        <v>1233961.24</v>
      </c>
      <c r="D249" s="441">
        <v>18100223</v>
      </c>
      <c r="E249" s="453"/>
    </row>
    <row r="250" spans="1:5">
      <c r="A250" s="452">
        <v>18100233</v>
      </c>
      <c r="B250" s="452" t="s">
        <v>1660</v>
      </c>
      <c r="C250" s="453">
        <v>208532.3</v>
      </c>
      <c r="D250" s="441">
        <v>18100233</v>
      </c>
      <c r="E250" s="453"/>
    </row>
    <row r="251" spans="1:5">
      <c r="A251" s="452">
        <v>18100473</v>
      </c>
      <c r="B251" s="452" t="s">
        <v>659</v>
      </c>
      <c r="C251" s="453">
        <v>1180383.8400000001</v>
      </c>
      <c r="D251" s="441">
        <v>18100473</v>
      </c>
      <c r="E251" s="453"/>
    </row>
    <row r="252" spans="1:5">
      <c r="A252" s="452">
        <v>18100493</v>
      </c>
      <c r="B252" s="452" t="s">
        <v>347</v>
      </c>
      <c r="C252" s="453">
        <v>411991.16</v>
      </c>
      <c r="D252" s="441">
        <v>18100493</v>
      </c>
      <c r="E252" s="453"/>
    </row>
    <row r="253" spans="1:5">
      <c r="A253" s="452">
        <v>18100663</v>
      </c>
      <c r="B253" s="452" t="s">
        <v>1573</v>
      </c>
      <c r="C253" s="453">
        <v>763088.89</v>
      </c>
      <c r="D253" s="441">
        <v>18100663</v>
      </c>
      <c r="E253" s="453"/>
    </row>
    <row r="254" spans="1:5">
      <c r="A254" s="452">
        <v>18100673</v>
      </c>
      <c r="B254" s="452" t="s">
        <v>1575</v>
      </c>
      <c r="C254" s="453">
        <v>1368597.98</v>
      </c>
      <c r="D254" s="441">
        <v>18100673</v>
      </c>
    </row>
    <row r="255" spans="1:5">
      <c r="A255" s="452">
        <v>18100923</v>
      </c>
      <c r="B255" s="452" t="s">
        <v>1319</v>
      </c>
      <c r="C255" s="453">
        <v>2218962.89</v>
      </c>
      <c r="D255" s="441">
        <v>18100923</v>
      </c>
    </row>
    <row r="256" spans="1:5">
      <c r="A256" s="452">
        <v>18100933</v>
      </c>
      <c r="B256" s="452" t="s">
        <v>1320</v>
      </c>
      <c r="C256" s="453">
        <v>455590.58</v>
      </c>
      <c r="D256" s="441">
        <v>18100933</v>
      </c>
    </row>
    <row r="257" spans="1:5">
      <c r="A257" s="452">
        <v>18101023</v>
      </c>
      <c r="B257" s="452" t="s">
        <v>567</v>
      </c>
      <c r="C257" s="453">
        <v>1711147.96</v>
      </c>
      <c r="D257" s="441">
        <v>18101023</v>
      </c>
      <c r="E257" s="453"/>
    </row>
    <row r="258" spans="1:5">
      <c r="A258" s="452">
        <v>18101033</v>
      </c>
      <c r="B258" s="452" t="s">
        <v>656</v>
      </c>
      <c r="C258" s="453">
        <v>2006765.47</v>
      </c>
      <c r="D258" s="441">
        <v>18101033</v>
      </c>
      <c r="E258" s="453"/>
    </row>
    <row r="259" spans="1:5">
      <c r="A259" s="452">
        <v>18101053</v>
      </c>
      <c r="B259" s="452" t="s">
        <v>1037</v>
      </c>
      <c r="C259" s="453">
        <v>490139.41</v>
      </c>
      <c r="D259" s="441">
        <v>18101053</v>
      </c>
      <c r="E259" s="453"/>
    </row>
    <row r="260" spans="1:5">
      <c r="A260" s="452">
        <v>18101083</v>
      </c>
      <c r="B260" s="452" t="s">
        <v>507</v>
      </c>
      <c r="C260" s="453">
        <v>491556.77</v>
      </c>
      <c r="D260" s="441">
        <v>18101083</v>
      </c>
      <c r="E260" s="453"/>
    </row>
    <row r="261" spans="1:5">
      <c r="A261" s="452">
        <v>18101093</v>
      </c>
      <c r="B261" s="452" t="s">
        <v>508</v>
      </c>
      <c r="C261" s="453">
        <v>378712.48</v>
      </c>
      <c r="D261" s="441">
        <v>18101093</v>
      </c>
      <c r="E261" s="453"/>
    </row>
    <row r="262" spans="1:5">
      <c r="A262" s="452">
        <v>18101113</v>
      </c>
      <c r="B262" s="452" t="s">
        <v>886</v>
      </c>
      <c r="C262" s="453">
        <v>2780075.01</v>
      </c>
      <c r="D262" s="441">
        <v>18101113</v>
      </c>
    </row>
    <row r="263" spans="1:5">
      <c r="A263" s="452">
        <v>18101123</v>
      </c>
      <c r="B263" s="452" t="s">
        <v>1156</v>
      </c>
      <c r="C263" s="453">
        <v>2698747.91</v>
      </c>
      <c r="D263" s="441">
        <v>18101123</v>
      </c>
    </row>
    <row r="264" spans="1:5">
      <c r="A264" s="452">
        <v>18101133</v>
      </c>
      <c r="B264" s="452" t="s">
        <v>1157</v>
      </c>
      <c r="C264" s="453">
        <v>2091747.88</v>
      </c>
      <c r="D264" s="441">
        <v>18101133</v>
      </c>
      <c r="E264" s="453"/>
    </row>
    <row r="265" spans="1:5">
      <c r="A265" s="452">
        <v>18101143</v>
      </c>
      <c r="B265" s="452" t="s">
        <v>1221</v>
      </c>
      <c r="C265" s="453">
        <v>2566075.62</v>
      </c>
      <c r="D265" s="441">
        <v>18101143</v>
      </c>
      <c r="E265" s="453"/>
    </row>
    <row r="266" spans="1:5">
      <c r="A266" s="452">
        <v>18210231</v>
      </c>
      <c r="B266" s="452" t="s">
        <v>960</v>
      </c>
      <c r="C266" s="453">
        <v>20561659</v>
      </c>
      <c r="D266" s="441">
        <v>18210231</v>
      </c>
      <c r="E266" s="453"/>
    </row>
    <row r="267" spans="1:5">
      <c r="A267" s="452">
        <v>18210261</v>
      </c>
      <c r="B267" s="452" t="s">
        <v>1196</v>
      </c>
      <c r="C267" s="453">
        <v>50185.88</v>
      </c>
      <c r="D267" s="441">
        <v>18210261</v>
      </c>
      <c r="E267" s="453"/>
    </row>
    <row r="268" spans="1:5">
      <c r="A268" s="452">
        <v>18210281</v>
      </c>
      <c r="B268" s="452" t="s">
        <v>1353</v>
      </c>
      <c r="C268" s="453">
        <v>60295490.299999997</v>
      </c>
      <c r="D268" s="441">
        <v>18210281</v>
      </c>
      <c r="E268" s="453"/>
    </row>
    <row r="269" spans="1:5">
      <c r="A269" s="452">
        <v>18210291</v>
      </c>
      <c r="B269" s="452" t="s">
        <v>1421</v>
      </c>
      <c r="C269" s="453">
        <v>596566.77</v>
      </c>
      <c r="D269" s="441">
        <v>18210291</v>
      </c>
      <c r="E269" s="453"/>
    </row>
    <row r="270" spans="1:5">
      <c r="A270" s="452">
        <v>18210301</v>
      </c>
      <c r="B270" s="452" t="s">
        <v>1940</v>
      </c>
      <c r="C270" s="453">
        <v>18185772.66</v>
      </c>
      <c r="D270" s="441">
        <v>18210301</v>
      </c>
      <c r="E270" s="453"/>
    </row>
    <row r="271" spans="1:5">
      <c r="A271" s="452">
        <v>18210311</v>
      </c>
      <c r="B271" s="452" t="s">
        <v>2098</v>
      </c>
      <c r="C271" s="453">
        <v>24252126.800000001</v>
      </c>
      <c r="D271" s="441">
        <v>18210311</v>
      </c>
      <c r="E271" s="453"/>
    </row>
    <row r="272" spans="1:5">
      <c r="A272" s="452">
        <v>18210321</v>
      </c>
      <c r="B272" s="452" t="s">
        <v>2256</v>
      </c>
      <c r="C272" s="453">
        <v>5592953.0800000001</v>
      </c>
      <c r="D272" s="441">
        <v>18210321</v>
      </c>
      <c r="E272" s="453"/>
    </row>
    <row r="273" spans="1:5">
      <c r="A273" s="452">
        <v>18220011</v>
      </c>
      <c r="B273" s="452" t="s">
        <v>235</v>
      </c>
      <c r="C273" s="453">
        <v>65708856.939999998</v>
      </c>
      <c r="D273" s="441">
        <v>18220011</v>
      </c>
    </row>
    <row r="274" spans="1:5">
      <c r="A274" s="452">
        <v>18220021</v>
      </c>
      <c r="B274" s="452" t="s">
        <v>592</v>
      </c>
      <c r="C274" s="453">
        <v>743111.53</v>
      </c>
      <c r="D274" s="441">
        <v>18220021</v>
      </c>
      <c r="E274" s="453"/>
    </row>
    <row r="275" spans="1:5">
      <c r="A275" s="452">
        <v>18220031</v>
      </c>
      <c r="B275" s="452" t="s">
        <v>113</v>
      </c>
      <c r="C275" s="453">
        <v>-18818583.699999999</v>
      </c>
      <c r="D275" s="441">
        <v>18220031</v>
      </c>
      <c r="E275" s="453"/>
    </row>
    <row r="276" spans="1:5">
      <c r="A276" s="452">
        <v>18220041</v>
      </c>
      <c r="B276" s="452" t="s">
        <v>678</v>
      </c>
      <c r="C276" s="453">
        <v>-18247820.239999998</v>
      </c>
      <c r="D276" s="441">
        <v>18220041</v>
      </c>
      <c r="E276" s="453"/>
    </row>
    <row r="277" spans="1:5">
      <c r="A277" s="452">
        <v>18220061</v>
      </c>
      <c r="B277" s="452" t="s">
        <v>777</v>
      </c>
      <c r="C277" s="453">
        <v>-30211680.609999999</v>
      </c>
      <c r="D277" s="441">
        <v>18220061</v>
      </c>
      <c r="E277" s="453"/>
    </row>
    <row r="278" spans="1:5">
      <c r="A278" s="452">
        <v>18220091</v>
      </c>
      <c r="B278" s="452" t="s">
        <v>1343</v>
      </c>
      <c r="C278" s="453">
        <v>180950.83</v>
      </c>
      <c r="D278" s="441">
        <v>18220091</v>
      </c>
      <c r="E278" s="453"/>
    </row>
    <row r="279" spans="1:5">
      <c r="A279" s="452">
        <v>18220101</v>
      </c>
      <c r="B279" s="452" t="s">
        <v>1953</v>
      </c>
      <c r="C279" s="453">
        <v>9721432.8399999999</v>
      </c>
      <c r="D279" s="441">
        <v>18220101</v>
      </c>
      <c r="E279" s="453"/>
    </row>
    <row r="280" spans="1:5">
      <c r="A280" s="452">
        <v>18230002</v>
      </c>
      <c r="B280" s="452" t="s">
        <v>0</v>
      </c>
      <c r="C280" s="453">
        <v>1443935.76</v>
      </c>
      <c r="D280" s="441">
        <v>18230002</v>
      </c>
      <c r="E280" s="453"/>
    </row>
    <row r="281" spans="1:5">
      <c r="A281" s="452">
        <v>18230021</v>
      </c>
      <c r="B281" s="452" t="s">
        <v>301</v>
      </c>
      <c r="C281" s="453">
        <v>116314549.15000001</v>
      </c>
      <c r="D281" s="441">
        <v>18230021</v>
      </c>
      <c r="E281" s="453"/>
    </row>
    <row r="282" spans="1:5">
      <c r="A282" s="452">
        <v>18230031</v>
      </c>
      <c r="B282" s="452" t="s">
        <v>680</v>
      </c>
      <c r="C282" s="453">
        <v>51580742.289999999</v>
      </c>
      <c r="D282" s="441">
        <v>18230031</v>
      </c>
      <c r="E282" s="453"/>
    </row>
    <row r="283" spans="1:5">
      <c r="A283" s="452">
        <v>18230032</v>
      </c>
      <c r="B283" s="452" t="s">
        <v>436</v>
      </c>
      <c r="C283" s="453">
        <v>16549980.66</v>
      </c>
      <c r="D283" s="441">
        <v>18230032</v>
      </c>
      <c r="E283" s="453"/>
    </row>
    <row r="284" spans="1:5">
      <c r="A284" s="452">
        <v>18230041</v>
      </c>
      <c r="B284" s="452" t="s">
        <v>385</v>
      </c>
      <c r="C284" s="453">
        <v>21589277</v>
      </c>
      <c r="D284" s="441">
        <v>18230041</v>
      </c>
      <c r="E284" s="453"/>
    </row>
    <row r="285" spans="1:5">
      <c r="A285" s="452">
        <v>18230042</v>
      </c>
      <c r="B285" s="452" t="s">
        <v>911</v>
      </c>
      <c r="C285" s="453">
        <v>-9684753.6099999994</v>
      </c>
      <c r="D285" s="441">
        <v>18230042</v>
      </c>
      <c r="E285" s="453"/>
    </row>
    <row r="286" spans="1:5">
      <c r="A286" s="452">
        <v>18230051</v>
      </c>
      <c r="B286" s="452" t="s">
        <v>386</v>
      </c>
      <c r="C286" s="453">
        <v>-16862150.699999999</v>
      </c>
      <c r="D286" s="441">
        <v>18230051</v>
      </c>
      <c r="E286" s="453"/>
    </row>
    <row r="287" spans="1:5">
      <c r="A287" s="452">
        <v>18230061</v>
      </c>
      <c r="B287" s="452" t="s">
        <v>330</v>
      </c>
      <c r="C287" s="453">
        <v>1142944</v>
      </c>
      <c r="D287" s="441">
        <v>18230061</v>
      </c>
      <c r="E287" s="453"/>
    </row>
    <row r="288" spans="1:5">
      <c r="A288" s="452">
        <v>18230071</v>
      </c>
      <c r="B288" s="452" t="s">
        <v>515</v>
      </c>
      <c r="C288" s="453">
        <v>113632921</v>
      </c>
      <c r="D288" s="441">
        <v>18230071</v>
      </c>
      <c r="E288" s="453"/>
    </row>
    <row r="289" spans="1:5">
      <c r="A289" s="452">
        <v>18230081</v>
      </c>
      <c r="B289" s="452" t="s">
        <v>497</v>
      </c>
      <c r="C289" s="453">
        <v>-109224737.98999999</v>
      </c>
      <c r="D289" s="441">
        <v>18230081</v>
      </c>
      <c r="E289" s="453"/>
    </row>
    <row r="290" spans="1:5">
      <c r="A290" s="452">
        <v>18230311</v>
      </c>
      <c r="B290" s="452" t="s">
        <v>850</v>
      </c>
      <c r="C290" s="453">
        <v>30000</v>
      </c>
      <c r="D290" s="441">
        <v>18230311</v>
      </c>
      <c r="E290" s="453"/>
    </row>
    <row r="291" spans="1:5">
      <c r="A291" s="452">
        <v>18230351</v>
      </c>
      <c r="B291" s="452" t="s">
        <v>102</v>
      </c>
      <c r="C291" s="453">
        <v>110455689.45999999</v>
      </c>
      <c r="D291" s="441">
        <v>18230351</v>
      </c>
      <c r="E291" s="453"/>
    </row>
    <row r="292" spans="1:5">
      <c r="A292" s="452">
        <v>18230401</v>
      </c>
      <c r="B292" s="452" t="s">
        <v>1368</v>
      </c>
      <c r="C292" s="453">
        <v>13262.01</v>
      </c>
      <c r="D292" s="441">
        <v>18230401</v>
      </c>
      <c r="E292" s="453"/>
    </row>
    <row r="293" spans="1:5">
      <c r="A293" s="452">
        <v>18230621</v>
      </c>
      <c r="B293" s="452" t="s">
        <v>694</v>
      </c>
      <c r="C293" s="453">
        <v>-95612475.090000004</v>
      </c>
      <c r="D293" s="441">
        <v>18230621</v>
      </c>
      <c r="E293" s="453"/>
    </row>
    <row r="294" spans="1:5">
      <c r="A294" s="452">
        <v>18230631</v>
      </c>
      <c r="B294" s="452" t="s">
        <v>1032</v>
      </c>
      <c r="C294" s="453">
        <v>70193099.359999999</v>
      </c>
      <c r="D294" s="441">
        <v>18230631</v>
      </c>
      <c r="E294" s="453"/>
    </row>
    <row r="295" spans="1:5">
      <c r="A295" s="452">
        <v>18230691</v>
      </c>
      <c r="B295" s="452" t="s">
        <v>697</v>
      </c>
      <c r="C295" s="453">
        <v>-474402.14</v>
      </c>
      <c r="D295" s="441">
        <v>18230691</v>
      </c>
      <c r="E295" s="453"/>
    </row>
    <row r="296" spans="1:5">
      <c r="A296" s="452">
        <v>18230771</v>
      </c>
      <c r="B296" s="452" t="s">
        <v>464</v>
      </c>
      <c r="C296" s="453">
        <v>-2323319</v>
      </c>
      <c r="D296" s="441">
        <v>18230771</v>
      </c>
      <c r="E296" s="453"/>
    </row>
    <row r="297" spans="1:5">
      <c r="A297" s="452">
        <v>18230781</v>
      </c>
      <c r="B297" s="452" t="s">
        <v>410</v>
      </c>
      <c r="C297" s="453">
        <v>2323319</v>
      </c>
      <c r="D297" s="441">
        <v>18230781</v>
      </c>
      <c r="E297" s="453"/>
    </row>
    <row r="298" spans="1:5">
      <c r="A298" s="452">
        <v>18230791</v>
      </c>
      <c r="B298" s="452" t="s">
        <v>182</v>
      </c>
      <c r="C298" s="453">
        <v>3858376</v>
      </c>
      <c r="D298" s="441">
        <v>18230791</v>
      </c>
      <c r="E298" s="453"/>
    </row>
    <row r="299" spans="1:5">
      <c r="A299" s="452">
        <v>18230971</v>
      </c>
      <c r="B299" s="452" t="s">
        <v>756</v>
      </c>
      <c r="C299" s="453">
        <v>2749643.08</v>
      </c>
      <c r="D299" s="441">
        <v>18230971</v>
      </c>
      <c r="E299" s="453"/>
    </row>
    <row r="300" spans="1:5">
      <c r="A300" s="452">
        <v>18231051</v>
      </c>
      <c r="B300" s="452" t="s">
        <v>1206</v>
      </c>
      <c r="C300" s="453">
        <v>-34827817</v>
      </c>
      <c r="D300" s="441">
        <v>18231051</v>
      </c>
      <c r="E300" s="453"/>
    </row>
    <row r="301" spans="1:5">
      <c r="A301" s="452">
        <v>18231061</v>
      </c>
      <c r="B301" s="452" t="s">
        <v>1207</v>
      </c>
      <c r="C301" s="453">
        <v>34827817</v>
      </c>
      <c r="D301" s="441">
        <v>18231061</v>
      </c>
      <c r="E301" s="453"/>
    </row>
    <row r="302" spans="1:5">
      <c r="A302" s="452">
        <v>18231081</v>
      </c>
      <c r="B302" s="452" t="s">
        <v>1351</v>
      </c>
      <c r="C302" s="453">
        <v>-25644564</v>
      </c>
      <c r="D302" s="441">
        <v>18231081</v>
      </c>
      <c r="E302" s="453"/>
    </row>
    <row r="303" spans="1:5">
      <c r="A303" s="452">
        <v>18231091</v>
      </c>
      <c r="B303" s="452" t="s">
        <v>1352</v>
      </c>
      <c r="C303" s="453">
        <v>25644564</v>
      </c>
      <c r="D303" s="441">
        <v>18231091</v>
      </c>
      <c r="E303" s="453"/>
    </row>
    <row r="304" spans="1:5">
      <c r="A304" s="452">
        <v>18231141</v>
      </c>
      <c r="B304" s="452" t="s">
        <v>1577</v>
      </c>
      <c r="C304" s="453">
        <v>-37811937</v>
      </c>
      <c r="D304" s="441">
        <v>18231141</v>
      </c>
      <c r="E304" s="453"/>
    </row>
    <row r="305" spans="1:5">
      <c r="A305" s="452">
        <v>18231151</v>
      </c>
      <c r="B305" s="452" t="s">
        <v>1578</v>
      </c>
      <c r="C305" s="453">
        <v>37811937</v>
      </c>
      <c r="D305" s="441">
        <v>18231151</v>
      </c>
      <c r="E305" s="453"/>
    </row>
    <row r="306" spans="1:5">
      <c r="A306" s="452">
        <v>18231161</v>
      </c>
      <c r="B306" s="452" t="s">
        <v>1824</v>
      </c>
      <c r="C306" s="453">
        <v>40127111</v>
      </c>
      <c r="D306" s="441">
        <v>18231161</v>
      </c>
      <c r="E306" s="453"/>
    </row>
    <row r="307" spans="1:5">
      <c r="A307" s="452">
        <v>18231171</v>
      </c>
      <c r="B307" s="452" t="s">
        <v>1825</v>
      </c>
      <c r="C307" s="453">
        <v>-40127111</v>
      </c>
      <c r="D307" s="441">
        <v>18231171</v>
      </c>
      <c r="E307" s="453"/>
    </row>
    <row r="308" spans="1:5">
      <c r="A308" s="452">
        <v>18231181</v>
      </c>
      <c r="B308" s="452" t="s">
        <v>1991</v>
      </c>
      <c r="C308" s="453">
        <v>8733855</v>
      </c>
      <c r="D308" s="441">
        <v>18231181</v>
      </c>
      <c r="E308" s="453"/>
    </row>
    <row r="309" spans="1:5">
      <c r="A309" s="452">
        <v>18231191</v>
      </c>
      <c r="B309" s="452" t="s">
        <v>1992</v>
      </c>
      <c r="C309" s="453">
        <v>-8733855</v>
      </c>
      <c r="D309" s="441">
        <v>18231191</v>
      </c>
      <c r="E309" s="453"/>
    </row>
    <row r="310" spans="1:5">
      <c r="A310" s="452">
        <v>18231241</v>
      </c>
      <c r="B310" s="452" t="s">
        <v>2257</v>
      </c>
      <c r="C310" s="453">
        <v>465000</v>
      </c>
      <c r="D310" s="441">
        <v>18231241</v>
      </c>
      <c r="E310" s="453"/>
    </row>
    <row r="311" spans="1:5">
      <c r="A311" s="452">
        <v>18232221</v>
      </c>
      <c r="B311" s="452" t="s">
        <v>851</v>
      </c>
      <c r="C311" s="453">
        <v>199475.25</v>
      </c>
      <c r="D311" s="441">
        <v>18232221</v>
      </c>
      <c r="E311" s="453"/>
    </row>
    <row r="312" spans="1:5">
      <c r="A312" s="452">
        <v>18232251</v>
      </c>
      <c r="B312" s="452" t="s">
        <v>852</v>
      </c>
      <c r="C312" s="453">
        <v>2144890.61</v>
      </c>
      <c r="D312" s="441">
        <v>18232251</v>
      </c>
      <c r="E312" s="453"/>
    </row>
    <row r="313" spans="1:5">
      <c r="A313" s="452">
        <v>18232261</v>
      </c>
      <c r="B313" s="452" t="s">
        <v>887</v>
      </c>
      <c r="C313" s="453">
        <v>545580.69999999995</v>
      </c>
      <c r="D313" s="441">
        <v>18232261</v>
      </c>
      <c r="E313" s="453"/>
    </row>
    <row r="314" spans="1:5">
      <c r="A314" s="452">
        <v>18232271</v>
      </c>
      <c r="B314" s="452" t="s">
        <v>853</v>
      </c>
      <c r="C314" s="453">
        <v>341256.27</v>
      </c>
      <c r="D314" s="441">
        <v>18232271</v>
      </c>
      <c r="E314" s="453"/>
    </row>
    <row r="315" spans="1:5">
      <c r="A315" s="452">
        <v>18232301</v>
      </c>
      <c r="B315" s="452" t="s">
        <v>1422</v>
      </c>
      <c r="C315" s="453">
        <v>68959216.370000005</v>
      </c>
      <c r="D315" s="441">
        <v>18232301</v>
      </c>
      <c r="E315" s="453"/>
    </row>
    <row r="316" spans="1:5">
      <c r="A316" s="452">
        <v>18232311</v>
      </c>
      <c r="B316" s="452" t="s">
        <v>1423</v>
      </c>
      <c r="C316" s="453">
        <v>14572389</v>
      </c>
      <c r="D316" s="441">
        <v>18232311</v>
      </c>
      <c r="E316" s="453"/>
    </row>
    <row r="317" spans="1:5">
      <c r="A317" s="452">
        <v>18232321</v>
      </c>
      <c r="B317" s="452" t="s">
        <v>1424</v>
      </c>
      <c r="C317" s="453">
        <v>1874999.78</v>
      </c>
      <c r="D317" s="441">
        <v>18232321</v>
      </c>
      <c r="E317" s="453"/>
    </row>
    <row r="318" spans="1:5">
      <c r="A318" s="452">
        <v>18232331</v>
      </c>
      <c r="B318" s="452" t="s">
        <v>1435</v>
      </c>
      <c r="C318" s="453">
        <v>374956.62</v>
      </c>
      <c r="D318" s="441">
        <v>18232331</v>
      </c>
      <c r="E318" s="453"/>
    </row>
    <row r="319" spans="1:5">
      <c r="A319" s="452">
        <v>18233061</v>
      </c>
      <c r="B319" s="452" t="s">
        <v>854</v>
      </c>
      <c r="C319" s="453">
        <v>20000</v>
      </c>
      <c r="D319" s="441">
        <v>18233061</v>
      </c>
      <c r="E319" s="453"/>
    </row>
    <row r="320" spans="1:5">
      <c r="A320" s="452">
        <v>18233091</v>
      </c>
      <c r="B320" s="452" t="s">
        <v>855</v>
      </c>
      <c r="C320" s="453">
        <v>198092.16</v>
      </c>
      <c r="D320" s="441">
        <v>18233091</v>
      </c>
      <c r="E320" s="453"/>
    </row>
    <row r="321" spans="1:5">
      <c r="A321" s="452">
        <v>18235521</v>
      </c>
      <c r="B321" s="452" t="s">
        <v>1108</v>
      </c>
      <c r="C321" s="453">
        <v>25799227.879999999</v>
      </c>
      <c r="D321" s="441">
        <v>18235521</v>
      </c>
      <c r="E321" s="453"/>
    </row>
    <row r="322" spans="1:5">
      <c r="A322" s="452">
        <v>18236021</v>
      </c>
      <c r="B322" s="452" t="s">
        <v>11</v>
      </c>
      <c r="C322" s="453">
        <v>15256064.07</v>
      </c>
      <c r="D322" s="441">
        <v>18236021</v>
      </c>
      <c r="E322" s="453"/>
    </row>
    <row r="323" spans="1:5">
      <c r="A323" s="452">
        <v>18236031</v>
      </c>
      <c r="B323" s="452" t="s">
        <v>12</v>
      </c>
      <c r="C323" s="453">
        <v>2873005.76</v>
      </c>
      <c r="D323" s="441">
        <v>18236031</v>
      </c>
      <c r="E323" s="453"/>
    </row>
    <row r="324" spans="1:5">
      <c r="A324" s="452">
        <v>18236041</v>
      </c>
      <c r="B324" s="452" t="s">
        <v>13</v>
      </c>
      <c r="C324" s="453">
        <v>-228709.77</v>
      </c>
      <c r="D324" s="441">
        <v>18236041</v>
      </c>
      <c r="E324" s="453"/>
    </row>
    <row r="325" spans="1:5">
      <c r="A325" s="452">
        <v>18236051</v>
      </c>
      <c r="B325" s="452" t="s">
        <v>657</v>
      </c>
      <c r="C325" s="453">
        <v>107024.51</v>
      </c>
      <c r="D325" s="441">
        <v>18236051</v>
      </c>
      <c r="E325" s="453"/>
    </row>
    <row r="326" spans="1:5">
      <c r="A326" s="452">
        <v>18236061</v>
      </c>
      <c r="B326" s="452" t="s">
        <v>155</v>
      </c>
      <c r="C326" s="453">
        <v>1031542.85</v>
      </c>
      <c r="D326" s="441">
        <v>18236061</v>
      </c>
      <c r="E326" s="453"/>
    </row>
    <row r="327" spans="1:5">
      <c r="A327" s="452">
        <v>18236071</v>
      </c>
      <c r="B327" s="452" t="s">
        <v>156</v>
      </c>
      <c r="C327" s="453">
        <v>671052.84</v>
      </c>
      <c r="D327" s="441">
        <v>18236071</v>
      </c>
      <c r="E327" s="453"/>
    </row>
    <row r="328" spans="1:5">
      <c r="A328" s="452">
        <v>18236091</v>
      </c>
      <c r="B328" s="452" t="s">
        <v>757</v>
      </c>
      <c r="C328" s="453">
        <v>-100555.3</v>
      </c>
      <c r="D328" s="441">
        <v>18236091</v>
      </c>
      <c r="E328" s="453"/>
    </row>
    <row r="329" spans="1:5">
      <c r="A329" s="452">
        <v>18236101</v>
      </c>
      <c r="B329" s="452" t="s">
        <v>779</v>
      </c>
      <c r="C329" s="453">
        <v>3769772.47</v>
      </c>
      <c r="D329" s="441">
        <v>18236101</v>
      </c>
      <c r="E329" s="453"/>
    </row>
    <row r="330" spans="1:5">
      <c r="A330" s="452">
        <v>18236111</v>
      </c>
      <c r="B330" s="452" t="s">
        <v>1844</v>
      </c>
      <c r="C330" s="453">
        <v>-2138494.69</v>
      </c>
      <c r="D330" s="441">
        <v>18236111</v>
      </c>
      <c r="E330" s="453"/>
    </row>
    <row r="331" spans="1:5">
      <c r="A331" s="452">
        <v>18237112</v>
      </c>
      <c r="B331" s="452" t="s">
        <v>331</v>
      </c>
      <c r="C331" s="453">
        <v>279321.2</v>
      </c>
      <c r="D331" s="441">
        <v>18237112</v>
      </c>
      <c r="E331" s="453"/>
    </row>
    <row r="332" spans="1:5">
      <c r="A332" s="452">
        <v>18237122</v>
      </c>
      <c r="B332" s="452" t="s">
        <v>512</v>
      </c>
      <c r="C332" s="453">
        <v>169602.13</v>
      </c>
      <c r="D332" s="441">
        <v>18237122</v>
      </c>
      <c r="E332" s="453"/>
    </row>
    <row r="333" spans="1:5">
      <c r="A333" s="452">
        <v>18237132</v>
      </c>
      <c r="B333" s="452" t="s">
        <v>20</v>
      </c>
      <c r="C333" s="453">
        <v>133750.43</v>
      </c>
      <c r="D333" s="441">
        <v>18237132</v>
      </c>
      <c r="E333" s="453"/>
    </row>
    <row r="334" spans="1:5">
      <c r="A334" s="452">
        <v>18237142</v>
      </c>
      <c r="B334" s="452" t="s">
        <v>21</v>
      </c>
      <c r="C334" s="453">
        <v>53995.63</v>
      </c>
      <c r="D334" s="441">
        <v>18237142</v>
      </c>
      <c r="E334" s="453"/>
    </row>
    <row r="335" spans="1:5">
      <c r="A335" s="452">
        <v>18237152</v>
      </c>
      <c r="B335" s="452" t="s">
        <v>154</v>
      </c>
      <c r="C335" s="453">
        <v>67987.45</v>
      </c>
      <c r="D335" s="441">
        <v>18237152</v>
      </c>
      <c r="E335" s="453"/>
    </row>
    <row r="336" spans="1:5">
      <c r="A336" s="452">
        <v>18238031</v>
      </c>
      <c r="B336" s="452" t="s">
        <v>1693</v>
      </c>
      <c r="C336" s="453">
        <v>2167234.19</v>
      </c>
      <c r="D336" s="441">
        <v>18238031</v>
      </c>
      <c r="E336" s="453"/>
    </row>
    <row r="337" spans="1:5">
      <c r="A337" s="452">
        <v>18238032</v>
      </c>
      <c r="B337" s="452" t="s">
        <v>1693</v>
      </c>
      <c r="C337" s="453">
        <v>1153737.29</v>
      </c>
      <c r="D337" s="441">
        <v>18238032</v>
      </c>
      <c r="E337" s="453"/>
    </row>
    <row r="338" spans="1:5">
      <c r="A338" s="452">
        <v>18238041</v>
      </c>
      <c r="B338" s="452" t="s">
        <v>1694</v>
      </c>
      <c r="C338" s="453">
        <v>30371492</v>
      </c>
      <c r="D338" s="441">
        <v>18238041</v>
      </c>
      <c r="E338" s="453"/>
    </row>
    <row r="339" spans="1:5">
      <c r="A339" s="452">
        <v>18238042</v>
      </c>
      <c r="B339" s="452" t="s">
        <v>1695</v>
      </c>
      <c r="C339" s="453">
        <v>8235652</v>
      </c>
      <c r="D339" s="441">
        <v>18238042</v>
      </c>
      <c r="E339" s="453"/>
    </row>
    <row r="340" spans="1:5">
      <c r="A340" s="452">
        <v>18238141</v>
      </c>
      <c r="B340" s="452" t="s">
        <v>1880</v>
      </c>
      <c r="C340" s="453">
        <v>29239410.620000001</v>
      </c>
      <c r="D340" s="441">
        <v>18238141</v>
      </c>
      <c r="E340" s="453"/>
    </row>
    <row r="341" spans="1:5">
      <c r="A341" s="452">
        <v>18238142</v>
      </c>
      <c r="B341" s="452" t="s">
        <v>1879</v>
      </c>
      <c r="C341" s="453">
        <v>66827164.619999997</v>
      </c>
      <c r="D341" s="441">
        <v>18238142</v>
      </c>
      <c r="E341" s="453"/>
    </row>
    <row r="342" spans="1:5">
      <c r="A342" s="452">
        <v>18238151</v>
      </c>
      <c r="B342" s="452" t="s">
        <v>1779</v>
      </c>
      <c r="C342" s="453">
        <v>10380222.869999999</v>
      </c>
      <c r="D342" s="441">
        <v>18238151</v>
      </c>
      <c r="E342" s="453"/>
    </row>
    <row r="343" spans="1:5">
      <c r="A343" s="452">
        <v>18238152</v>
      </c>
      <c r="B343" s="452" t="s">
        <v>1709</v>
      </c>
      <c r="C343" s="453">
        <v>15268376.949999999</v>
      </c>
      <c r="D343" s="441">
        <v>18238152</v>
      </c>
      <c r="E343" s="453"/>
    </row>
    <row r="344" spans="1:5">
      <c r="A344" s="452">
        <v>18238161</v>
      </c>
      <c r="B344" s="452" t="s">
        <v>1692</v>
      </c>
      <c r="C344" s="453">
        <v>936888.33</v>
      </c>
      <c r="D344" s="441">
        <v>18238161</v>
      </c>
      <c r="E344" s="453"/>
    </row>
    <row r="345" spans="1:5">
      <c r="A345" s="452">
        <v>18238162</v>
      </c>
      <c r="B345" s="452" t="s">
        <v>1956</v>
      </c>
      <c r="C345" s="453">
        <v>2032069.55</v>
      </c>
      <c r="D345" s="441">
        <v>18238162</v>
      </c>
      <c r="E345" s="453"/>
    </row>
    <row r="346" spans="1:5">
      <c r="A346" s="452">
        <v>18238171</v>
      </c>
      <c r="B346" s="452" t="s">
        <v>1859</v>
      </c>
      <c r="C346" s="453">
        <v>387219.96</v>
      </c>
      <c r="D346" s="441">
        <v>18238171</v>
      </c>
      <c r="E346" s="453"/>
    </row>
    <row r="347" spans="1:5">
      <c r="A347" s="452">
        <v>18238172</v>
      </c>
      <c r="B347" s="452" t="s">
        <v>1710</v>
      </c>
      <c r="C347" s="453">
        <v>522678.09</v>
      </c>
      <c r="D347" s="441">
        <v>18238172</v>
      </c>
    </row>
    <row r="348" spans="1:5">
      <c r="A348" s="452">
        <v>18238181</v>
      </c>
      <c r="B348" s="452" t="s">
        <v>1820</v>
      </c>
      <c r="C348" s="453">
        <v>1271612.76</v>
      </c>
      <c r="D348" s="441">
        <v>18238181</v>
      </c>
      <c r="E348" s="453"/>
    </row>
    <row r="349" spans="1:5">
      <c r="A349" s="452">
        <v>18238191</v>
      </c>
      <c r="B349" s="452" t="s">
        <v>1821</v>
      </c>
      <c r="C349" s="453">
        <v>2224436.87</v>
      </c>
      <c r="D349" s="441">
        <v>18238191</v>
      </c>
    </row>
    <row r="350" spans="1:5">
      <c r="A350" s="452">
        <v>18238211</v>
      </c>
      <c r="B350" s="452" t="s">
        <v>1814</v>
      </c>
      <c r="C350" s="453">
        <v>42759.42</v>
      </c>
      <c r="D350" s="441">
        <v>18238211</v>
      </c>
    </row>
    <row r="351" spans="1:5">
      <c r="A351" s="452">
        <v>18238221</v>
      </c>
      <c r="B351" s="452" t="s">
        <v>1815</v>
      </c>
      <c r="C351" s="453">
        <v>93218.91</v>
      </c>
      <c r="D351" s="441">
        <v>18238221</v>
      </c>
    </row>
    <row r="352" spans="1:5">
      <c r="A352" s="452">
        <v>18238311</v>
      </c>
      <c r="B352" s="452" t="s">
        <v>1780</v>
      </c>
      <c r="C352" s="453">
        <v>16198179.76</v>
      </c>
      <c r="D352" s="441">
        <v>18238311</v>
      </c>
      <c r="E352" s="453"/>
    </row>
    <row r="353" spans="1:5">
      <c r="A353" s="452">
        <v>18238321</v>
      </c>
      <c r="B353" s="452" t="s">
        <v>1781</v>
      </c>
      <c r="C353" s="453">
        <v>1739485.9</v>
      </c>
      <c r="D353" s="441">
        <v>18238321</v>
      </c>
      <c r="E353" s="453"/>
    </row>
    <row r="354" spans="1:5">
      <c r="A354" s="452">
        <v>18238331</v>
      </c>
      <c r="B354" s="452" t="s">
        <v>1786</v>
      </c>
      <c r="C354" s="453">
        <v>6830645.7199999997</v>
      </c>
      <c r="D354" s="441">
        <v>18238331</v>
      </c>
      <c r="E354" s="453"/>
    </row>
    <row r="355" spans="1:5">
      <c r="A355" s="452">
        <v>18239001</v>
      </c>
      <c r="B355" s="452" t="s">
        <v>1024</v>
      </c>
      <c r="C355" s="453">
        <v>107592368.13</v>
      </c>
      <c r="D355" s="441">
        <v>18239001</v>
      </c>
      <c r="E355" s="453"/>
    </row>
    <row r="356" spans="1:5">
      <c r="A356" s="452">
        <v>18239002</v>
      </c>
      <c r="B356" s="452" t="s">
        <v>1025</v>
      </c>
      <c r="C356" s="453">
        <v>33496543.260000002</v>
      </c>
      <c r="D356" s="441">
        <v>18239002</v>
      </c>
    </row>
    <row r="357" spans="1:5">
      <c r="A357" s="452">
        <v>18239011</v>
      </c>
      <c r="B357" s="452" t="s">
        <v>290</v>
      </c>
      <c r="C357" s="453">
        <v>3362435.19</v>
      </c>
      <c r="D357" s="441">
        <v>18239011</v>
      </c>
    </row>
    <row r="358" spans="1:5">
      <c r="A358" s="452">
        <v>18239012</v>
      </c>
      <c r="B358" s="452" t="s">
        <v>291</v>
      </c>
      <c r="C358" s="453">
        <v>1313902.6200000001</v>
      </c>
      <c r="D358" s="441">
        <v>18239012</v>
      </c>
    </row>
    <row r="359" spans="1:5">
      <c r="A359" s="452">
        <v>18239021</v>
      </c>
      <c r="B359" s="452" t="s">
        <v>1026</v>
      </c>
      <c r="C359" s="453">
        <v>24602271.989999998</v>
      </c>
      <c r="D359" s="441">
        <v>18239021</v>
      </c>
      <c r="E359" s="453"/>
    </row>
    <row r="360" spans="1:5">
      <c r="A360" s="452">
        <v>18239022</v>
      </c>
      <c r="B360" s="452" t="s">
        <v>1027</v>
      </c>
      <c r="C360" s="453">
        <v>9316832.9499999993</v>
      </c>
      <c r="D360" s="441">
        <v>18239022</v>
      </c>
      <c r="E360" s="453"/>
    </row>
    <row r="361" spans="1:5">
      <c r="A361" s="452">
        <v>18239031</v>
      </c>
      <c r="B361" s="452" t="s">
        <v>472</v>
      </c>
      <c r="C361" s="453">
        <v>-135557075.31</v>
      </c>
      <c r="D361" s="441">
        <v>18239031</v>
      </c>
      <c r="E361" s="453"/>
    </row>
    <row r="362" spans="1:5">
      <c r="A362" s="452">
        <v>18239032</v>
      </c>
      <c r="B362" s="452" t="s">
        <v>473</v>
      </c>
      <c r="C362" s="453">
        <v>-44127278.829999998</v>
      </c>
      <c r="D362" s="441">
        <v>18239032</v>
      </c>
    </row>
    <row r="363" spans="1:5">
      <c r="A363" s="452">
        <v>18239061</v>
      </c>
      <c r="B363" s="452" t="s">
        <v>929</v>
      </c>
      <c r="C363" s="453">
        <v>921614</v>
      </c>
      <c r="D363" s="441">
        <v>18239061</v>
      </c>
      <c r="E363" s="453"/>
    </row>
    <row r="364" spans="1:5">
      <c r="A364" s="452">
        <v>18239081</v>
      </c>
      <c r="B364" s="452" t="s">
        <v>2035</v>
      </c>
      <c r="C364" s="453">
        <v>478034.27</v>
      </c>
      <c r="D364" s="441">
        <v>18239081</v>
      </c>
      <c r="E364" s="453"/>
    </row>
    <row r="365" spans="1:5">
      <c r="A365" s="452">
        <v>18239082</v>
      </c>
      <c r="B365" s="452" t="s">
        <v>2036</v>
      </c>
      <c r="C365" s="453">
        <v>2273358.79</v>
      </c>
      <c r="D365" s="441">
        <v>18239082</v>
      </c>
      <c r="E365" s="453"/>
    </row>
    <row r="366" spans="1:5">
      <c r="A366" s="452">
        <v>18239091</v>
      </c>
      <c r="B366" s="452" t="s">
        <v>2037</v>
      </c>
      <c r="C366" s="453">
        <v>616882.48</v>
      </c>
      <c r="D366" s="441">
        <v>18239091</v>
      </c>
      <c r="E366" s="453"/>
    </row>
    <row r="367" spans="1:5">
      <c r="A367" s="452">
        <v>18239092</v>
      </c>
      <c r="B367" s="452" t="s">
        <v>1869</v>
      </c>
      <c r="C367" s="453">
        <v>1483398.39</v>
      </c>
      <c r="D367" s="441">
        <v>18239092</v>
      </c>
    </row>
    <row r="368" spans="1:5">
      <c r="A368" s="452">
        <v>18239101</v>
      </c>
      <c r="B368" s="452" t="s">
        <v>2038</v>
      </c>
      <c r="C368" s="453">
        <v>175239.93</v>
      </c>
      <c r="D368" s="441">
        <v>18239101</v>
      </c>
    </row>
    <row r="369" spans="1:5">
      <c r="A369" s="452">
        <v>18239121</v>
      </c>
      <c r="B369" s="452" t="s">
        <v>2235</v>
      </c>
      <c r="C369" s="453">
        <v>-11788280</v>
      </c>
      <c r="D369" s="441">
        <v>18239121</v>
      </c>
      <c r="E369" s="453"/>
    </row>
    <row r="370" spans="1:5">
      <c r="A370" s="452">
        <v>18239131</v>
      </c>
      <c r="B370" s="452" t="s">
        <v>2236</v>
      </c>
      <c r="C370" s="453">
        <v>11788280</v>
      </c>
      <c r="D370" s="441">
        <v>18239131</v>
      </c>
      <c r="E370" s="453"/>
    </row>
    <row r="371" spans="1:5">
      <c r="A371" s="452">
        <v>18400013</v>
      </c>
      <c r="B371" s="452" t="s">
        <v>939</v>
      </c>
      <c r="C371" s="453">
        <v>-177056.23</v>
      </c>
      <c r="D371" s="441">
        <v>18400013</v>
      </c>
      <c r="E371" s="453"/>
    </row>
    <row r="372" spans="1:5">
      <c r="A372" s="452">
        <v>18500003</v>
      </c>
      <c r="B372" s="452" t="s">
        <v>342</v>
      </c>
      <c r="C372" s="453">
        <v>78711.399999999994</v>
      </c>
      <c r="D372" s="441">
        <v>18500003</v>
      </c>
      <c r="E372" s="453"/>
    </row>
    <row r="373" spans="1:5">
      <c r="A373" s="452">
        <v>18600013</v>
      </c>
      <c r="B373" s="452" t="s">
        <v>692</v>
      </c>
      <c r="C373" s="453">
        <v>675693.15</v>
      </c>
      <c r="D373" s="441">
        <v>18600013</v>
      </c>
    </row>
    <row r="374" spans="1:5">
      <c r="A374" s="452">
        <v>18600053</v>
      </c>
      <c r="B374" s="452" t="s">
        <v>693</v>
      </c>
      <c r="C374" s="453">
        <v>4620578.38</v>
      </c>
      <c r="D374" s="441">
        <v>18600053</v>
      </c>
      <c r="E374" s="453"/>
    </row>
    <row r="375" spans="1:5">
      <c r="A375" s="452">
        <v>18600091</v>
      </c>
      <c r="B375" s="452" t="s">
        <v>1262</v>
      </c>
      <c r="C375" s="453">
        <v>9268.68</v>
      </c>
      <c r="D375" s="441">
        <v>18600091</v>
      </c>
      <c r="E375" s="453"/>
    </row>
    <row r="376" spans="1:5">
      <c r="A376" s="452">
        <v>18600122</v>
      </c>
      <c r="B376" s="452" t="s">
        <v>913</v>
      </c>
      <c r="C376" s="453">
        <v>-2430.34</v>
      </c>
      <c r="D376" s="441">
        <v>18600122</v>
      </c>
      <c r="E376" s="453"/>
    </row>
    <row r="377" spans="1:5">
      <c r="A377" s="452">
        <v>18600123</v>
      </c>
      <c r="B377" s="452" t="s">
        <v>111</v>
      </c>
      <c r="C377" s="452">
        <v>550.03</v>
      </c>
      <c r="D377" s="441">
        <v>18600123</v>
      </c>
      <c r="E377" s="453"/>
    </row>
    <row r="378" spans="1:5">
      <c r="A378" s="452">
        <v>18600143</v>
      </c>
      <c r="B378" s="452" t="s">
        <v>1960</v>
      </c>
      <c r="C378" s="453">
        <v>46640.12</v>
      </c>
      <c r="D378" s="441">
        <v>18600143</v>
      </c>
    </row>
    <row r="379" spans="1:5">
      <c r="A379" s="452">
        <v>18600291</v>
      </c>
      <c r="B379" s="452" t="s">
        <v>1875</v>
      </c>
      <c r="C379" s="453">
        <v>12399.37</v>
      </c>
      <c r="D379" s="441">
        <v>18600291</v>
      </c>
    </row>
    <row r="380" spans="1:5">
      <c r="A380" s="452">
        <v>18600293</v>
      </c>
      <c r="B380" s="452" t="s">
        <v>448</v>
      </c>
      <c r="C380" s="453">
        <v>222308.32</v>
      </c>
      <c r="D380" s="441">
        <v>18600293</v>
      </c>
    </row>
    <row r="381" spans="1:5">
      <c r="A381" s="452">
        <v>18600403</v>
      </c>
      <c r="B381" s="452" t="s">
        <v>1633</v>
      </c>
      <c r="C381" s="453">
        <v>1300386.67</v>
      </c>
      <c r="D381" s="441">
        <v>18600403</v>
      </c>
    </row>
    <row r="382" spans="1:5">
      <c r="A382" s="452">
        <v>18600512</v>
      </c>
      <c r="B382" s="452" t="s">
        <v>1481</v>
      </c>
      <c r="C382" s="453">
        <v>48086459.609999999</v>
      </c>
      <c r="D382" s="441">
        <v>18600512</v>
      </c>
    </row>
    <row r="383" spans="1:5">
      <c r="A383" s="452">
        <v>18600561</v>
      </c>
      <c r="B383" s="452" t="s">
        <v>593</v>
      </c>
      <c r="C383" s="453">
        <v>7989232</v>
      </c>
      <c r="D383" s="441">
        <v>18600561</v>
      </c>
      <c r="E383" s="453"/>
    </row>
    <row r="384" spans="1:5">
      <c r="A384" s="452">
        <v>18600571</v>
      </c>
      <c r="B384" s="452" t="s">
        <v>739</v>
      </c>
      <c r="C384" s="453">
        <v>62260372.530000001</v>
      </c>
      <c r="D384" s="441">
        <v>18600571</v>
      </c>
      <c r="E384" s="453"/>
    </row>
    <row r="385" spans="1:5">
      <c r="A385" s="452">
        <v>18600573</v>
      </c>
      <c r="B385" s="452" t="s">
        <v>1971</v>
      </c>
      <c r="C385" s="453">
        <v>7582336</v>
      </c>
      <c r="D385" s="441">
        <v>18600573</v>
      </c>
      <c r="E385" s="453"/>
    </row>
    <row r="386" spans="1:5">
      <c r="A386" s="452">
        <v>18600751</v>
      </c>
      <c r="B386" s="452" t="s">
        <v>1310</v>
      </c>
      <c r="C386" s="453">
        <v>2444378.04</v>
      </c>
      <c r="D386" s="441">
        <v>18600751</v>
      </c>
      <c r="E386" s="453"/>
    </row>
    <row r="387" spans="1:5">
      <c r="A387" s="452">
        <v>18600761</v>
      </c>
      <c r="B387" s="452" t="s">
        <v>1311</v>
      </c>
      <c r="C387" s="453">
        <v>1041082.07</v>
      </c>
      <c r="D387" s="441">
        <v>18600761</v>
      </c>
      <c r="E387" s="453"/>
    </row>
    <row r="388" spans="1:5">
      <c r="A388" s="452">
        <v>18600771</v>
      </c>
      <c r="B388" s="452" t="s">
        <v>1458</v>
      </c>
      <c r="C388" s="453">
        <v>2523345.81</v>
      </c>
      <c r="D388" s="441">
        <v>18600771</v>
      </c>
    </row>
    <row r="389" spans="1:5">
      <c r="A389" s="452">
        <v>18600781</v>
      </c>
      <c r="B389" s="452" t="s">
        <v>1459</v>
      </c>
      <c r="C389" s="453">
        <v>1329821.3999999999</v>
      </c>
      <c r="D389" s="441">
        <v>18600781</v>
      </c>
    </row>
    <row r="390" spans="1:5">
      <c r="A390" s="452">
        <v>18600941</v>
      </c>
      <c r="B390" s="452" t="s">
        <v>1898</v>
      </c>
      <c r="C390" s="453">
        <v>29998.400000000001</v>
      </c>
      <c r="D390" s="441">
        <v>18600941</v>
      </c>
      <c r="E390" s="453"/>
    </row>
    <row r="391" spans="1:5">
      <c r="A391" s="452">
        <v>18600943</v>
      </c>
      <c r="B391" s="452" t="s">
        <v>1899</v>
      </c>
      <c r="C391" s="453">
        <v>303939.38</v>
      </c>
      <c r="D391" s="441">
        <v>18600943</v>
      </c>
      <c r="E391" s="453"/>
    </row>
    <row r="392" spans="1:5">
      <c r="A392" s="452">
        <v>18601013</v>
      </c>
      <c r="B392" s="452" t="s">
        <v>1997</v>
      </c>
      <c r="C392" s="453">
        <v>112637.5</v>
      </c>
      <c r="D392" s="441">
        <v>18601013</v>
      </c>
      <c r="E392" s="453"/>
    </row>
    <row r="393" spans="1:5">
      <c r="A393" s="452">
        <v>18601021</v>
      </c>
      <c r="B393" s="452" t="s">
        <v>2230</v>
      </c>
      <c r="C393" s="453">
        <v>105786.87</v>
      </c>
      <c r="D393" s="441">
        <v>18601021</v>
      </c>
      <c r="E393" s="453"/>
    </row>
    <row r="394" spans="1:5">
      <c r="A394" s="452">
        <v>18601173</v>
      </c>
      <c r="B394" s="452" t="s">
        <v>1818</v>
      </c>
      <c r="C394" s="453">
        <v>80437.97</v>
      </c>
      <c r="D394" s="441">
        <v>18601173</v>
      </c>
      <c r="E394" s="453"/>
    </row>
    <row r="395" spans="1:5">
      <c r="A395" s="452">
        <v>18601502</v>
      </c>
      <c r="B395" s="452" t="s">
        <v>1635</v>
      </c>
      <c r="C395" s="453">
        <v>142806.66</v>
      </c>
      <c r="D395" s="441">
        <v>18601502</v>
      </c>
      <c r="E395" s="453"/>
    </row>
    <row r="396" spans="1:5">
      <c r="A396" s="452">
        <v>18603003</v>
      </c>
      <c r="B396" s="452" t="s">
        <v>1897</v>
      </c>
      <c r="C396" s="453">
        <v>1494488.81</v>
      </c>
      <c r="D396" s="441">
        <v>18603003</v>
      </c>
      <c r="E396" s="453"/>
    </row>
    <row r="397" spans="1:5">
      <c r="A397" s="452">
        <v>18603011</v>
      </c>
      <c r="B397" s="452" t="s">
        <v>1855</v>
      </c>
      <c r="C397" s="453">
        <v>1789510.57</v>
      </c>
      <c r="D397" s="441">
        <v>18603011</v>
      </c>
      <c r="E397" s="453"/>
    </row>
    <row r="398" spans="1:5">
      <c r="A398" s="452">
        <v>18603021</v>
      </c>
      <c r="B398" s="452" t="s">
        <v>1876</v>
      </c>
      <c r="C398" s="453">
        <v>5709947.2300000004</v>
      </c>
      <c r="D398" s="441">
        <v>18603021</v>
      </c>
      <c r="E398" s="453"/>
    </row>
    <row r="399" spans="1:5">
      <c r="A399" s="452">
        <v>18603031</v>
      </c>
      <c r="B399" s="452" t="s">
        <v>1850</v>
      </c>
      <c r="C399" s="453">
        <v>1567034.37</v>
      </c>
      <c r="D399" s="441">
        <v>18603031</v>
      </c>
      <c r="E399" s="453"/>
    </row>
    <row r="400" spans="1:5">
      <c r="A400" s="452">
        <v>18603041</v>
      </c>
      <c r="B400" s="452" t="s">
        <v>1877</v>
      </c>
      <c r="C400" s="453">
        <v>853369.09</v>
      </c>
      <c r="D400" s="441">
        <v>18603041</v>
      </c>
      <c r="E400" s="453"/>
    </row>
    <row r="401" spans="1:5">
      <c r="A401" s="452">
        <v>18603051</v>
      </c>
      <c r="B401" s="452" t="s">
        <v>1881</v>
      </c>
      <c r="C401" s="453">
        <v>175828.09</v>
      </c>
      <c r="D401" s="441">
        <v>18603051</v>
      </c>
      <c r="E401" s="453"/>
    </row>
    <row r="402" spans="1:5">
      <c r="A402" s="452">
        <v>18603061</v>
      </c>
      <c r="B402" s="452" t="s">
        <v>2010</v>
      </c>
      <c r="C402" s="453">
        <v>2705561.32</v>
      </c>
      <c r="D402" s="441">
        <v>18603061</v>
      </c>
      <c r="E402" s="453"/>
    </row>
    <row r="403" spans="1:5">
      <c r="A403" s="452">
        <v>18603081</v>
      </c>
      <c r="B403" s="452" t="s">
        <v>2021</v>
      </c>
      <c r="C403" s="453">
        <v>10000</v>
      </c>
      <c r="D403" s="441">
        <v>18603081</v>
      </c>
      <c r="E403" s="453"/>
    </row>
    <row r="404" spans="1:5">
      <c r="A404" s="452">
        <v>18603091</v>
      </c>
      <c r="B404" s="452" t="s">
        <v>2022</v>
      </c>
      <c r="C404" s="453">
        <v>12500</v>
      </c>
      <c r="D404" s="441">
        <v>18603091</v>
      </c>
      <c r="E404" s="453"/>
    </row>
    <row r="405" spans="1:5">
      <c r="A405" s="452">
        <v>18605011</v>
      </c>
      <c r="B405" s="452" t="s">
        <v>1974</v>
      </c>
      <c r="C405" s="453">
        <v>1408731.37</v>
      </c>
      <c r="D405" s="441">
        <v>18605011</v>
      </c>
      <c r="E405" s="453"/>
    </row>
    <row r="406" spans="1:5">
      <c r="A406" s="452">
        <v>18605021</v>
      </c>
      <c r="B406" s="452" t="s">
        <v>2023</v>
      </c>
      <c r="C406" s="453">
        <v>4204452.43</v>
      </c>
      <c r="D406" s="441">
        <v>18605021</v>
      </c>
      <c r="E406" s="453"/>
    </row>
    <row r="407" spans="1:5">
      <c r="A407" s="452">
        <v>18605031</v>
      </c>
      <c r="B407" s="452" t="s">
        <v>2231</v>
      </c>
      <c r="C407" s="453">
        <v>993527.24</v>
      </c>
      <c r="D407" s="441">
        <v>18605031</v>
      </c>
      <c r="E407" s="453"/>
    </row>
    <row r="408" spans="1:5">
      <c r="A408" s="452">
        <v>18605041</v>
      </c>
      <c r="B408" s="452" t="s">
        <v>2232</v>
      </c>
      <c r="C408" s="453">
        <v>3261032.95</v>
      </c>
      <c r="D408" s="441">
        <v>18605041</v>
      </c>
    </row>
    <row r="409" spans="1:5">
      <c r="A409" s="82" t="s">
        <v>2239</v>
      </c>
      <c r="B409" s="452" t="s">
        <v>2237</v>
      </c>
      <c r="C409" s="453">
        <v>23465.42</v>
      </c>
      <c r="D409" s="441" t="s">
        <v>2239</v>
      </c>
    </row>
    <row r="410" spans="1:5">
      <c r="A410" s="82">
        <v>18605071</v>
      </c>
      <c r="B410" s="452" t="s">
        <v>2258</v>
      </c>
      <c r="C410" s="453">
        <v>2365.13</v>
      </c>
      <c r="D410" s="441">
        <v>18605071</v>
      </c>
      <c r="E410" s="453"/>
    </row>
    <row r="411" spans="1:5">
      <c r="A411" s="452">
        <v>18608001</v>
      </c>
      <c r="B411" s="452" t="s">
        <v>856</v>
      </c>
      <c r="C411" s="453">
        <v>419159.38</v>
      </c>
      <c r="D411" s="441">
        <v>18608001</v>
      </c>
      <c r="E411" s="453"/>
    </row>
    <row r="412" spans="1:5">
      <c r="A412" s="452">
        <v>18608002</v>
      </c>
      <c r="B412" s="452" t="s">
        <v>1887</v>
      </c>
      <c r="C412" s="453">
        <v>516679.22</v>
      </c>
      <c r="D412" s="441">
        <v>18608002</v>
      </c>
      <c r="E412" s="453"/>
    </row>
    <row r="413" spans="1:5">
      <c r="A413" s="452">
        <v>18608011</v>
      </c>
      <c r="B413" s="452" t="s">
        <v>857</v>
      </c>
      <c r="C413" s="453">
        <v>347291</v>
      </c>
      <c r="D413" s="441">
        <v>18608011</v>
      </c>
      <c r="E413" s="453"/>
    </row>
    <row r="414" spans="1:5">
      <c r="A414" s="452">
        <v>18608012</v>
      </c>
      <c r="B414" s="452" t="s">
        <v>1883</v>
      </c>
      <c r="C414" s="453">
        <v>88616.68</v>
      </c>
      <c r="D414" s="441">
        <v>18608012</v>
      </c>
      <c r="E414" s="453"/>
    </row>
    <row r="415" spans="1:5">
      <c r="A415" s="452">
        <v>18608021</v>
      </c>
      <c r="B415" s="452" t="s">
        <v>858</v>
      </c>
      <c r="C415" s="453">
        <v>2254508.17</v>
      </c>
      <c r="D415" s="441">
        <v>18608021</v>
      </c>
      <c r="E415" s="453"/>
    </row>
    <row r="416" spans="1:5">
      <c r="A416" s="452">
        <v>18608031</v>
      </c>
      <c r="B416" s="452" t="s">
        <v>859</v>
      </c>
      <c r="C416" s="453">
        <v>50000</v>
      </c>
      <c r="D416" s="441">
        <v>18608031</v>
      </c>
      <c r="E416" s="453"/>
    </row>
    <row r="417" spans="1:5">
      <c r="A417" s="452">
        <v>18608041</v>
      </c>
      <c r="B417" s="452" t="s">
        <v>870</v>
      </c>
      <c r="C417" s="453">
        <v>1970847.02</v>
      </c>
      <c r="D417" s="441">
        <v>18608041</v>
      </c>
      <c r="E417" s="453"/>
    </row>
    <row r="418" spans="1:5">
      <c r="A418" s="452">
        <v>18608051</v>
      </c>
      <c r="B418" s="452" t="s">
        <v>860</v>
      </c>
      <c r="C418" s="453">
        <v>2867992.26</v>
      </c>
      <c r="D418" s="441">
        <v>18608051</v>
      </c>
      <c r="E418" s="453"/>
    </row>
    <row r="419" spans="1:5">
      <c r="A419" s="452">
        <v>18608062</v>
      </c>
      <c r="B419" s="452" t="s">
        <v>245</v>
      </c>
      <c r="C419" s="453">
        <v>-50267724.640000001</v>
      </c>
      <c r="D419" s="441">
        <v>18608062</v>
      </c>
      <c r="E419" s="453"/>
    </row>
    <row r="420" spans="1:5">
      <c r="A420" s="452">
        <v>18608081</v>
      </c>
      <c r="B420" s="452" t="s">
        <v>861</v>
      </c>
      <c r="C420" s="453">
        <v>659654.59</v>
      </c>
      <c r="D420" s="441">
        <v>18608081</v>
      </c>
      <c r="E420" s="453"/>
    </row>
    <row r="421" spans="1:5">
      <c r="A421" s="452">
        <v>18608111</v>
      </c>
      <c r="B421" s="452" t="s">
        <v>862</v>
      </c>
      <c r="C421" s="453">
        <v>250000</v>
      </c>
      <c r="D421" s="441">
        <v>18608111</v>
      </c>
      <c r="E421" s="453"/>
    </row>
    <row r="422" spans="1:5">
      <c r="A422" s="452">
        <v>18608112</v>
      </c>
      <c r="B422" s="452" t="s">
        <v>871</v>
      </c>
      <c r="C422" s="453">
        <v>38947027.159999996</v>
      </c>
      <c r="D422" s="441">
        <v>18608112</v>
      </c>
      <c r="E422" s="453"/>
    </row>
    <row r="423" spans="1:5">
      <c r="A423" s="452">
        <v>18608141</v>
      </c>
      <c r="B423" s="452" t="s">
        <v>835</v>
      </c>
      <c r="C423" s="453">
        <v>224879.76</v>
      </c>
      <c r="D423" s="441">
        <v>18608141</v>
      </c>
      <c r="E423" s="453"/>
    </row>
    <row r="424" spans="1:5">
      <c r="A424" s="452">
        <v>18608151</v>
      </c>
      <c r="B424" s="452" t="s">
        <v>888</v>
      </c>
      <c r="C424" s="453">
        <v>75000</v>
      </c>
      <c r="D424" s="441">
        <v>18608151</v>
      </c>
      <c r="E424" s="453"/>
    </row>
    <row r="425" spans="1:5">
      <c r="A425" s="452">
        <v>18608171</v>
      </c>
      <c r="B425" s="452" t="s">
        <v>1618</v>
      </c>
      <c r="C425" s="453">
        <v>212588.68</v>
      </c>
      <c r="D425" s="441">
        <v>18608171</v>
      </c>
      <c r="E425" s="453"/>
    </row>
    <row r="426" spans="1:5">
      <c r="A426" s="452">
        <v>18608181</v>
      </c>
      <c r="B426" s="452" t="s">
        <v>1258</v>
      </c>
      <c r="C426" s="453">
        <v>50000</v>
      </c>
      <c r="D426" s="441">
        <v>18608181</v>
      </c>
      <c r="E426" s="453"/>
    </row>
    <row r="427" spans="1:5">
      <c r="A427" s="452">
        <v>18608191</v>
      </c>
      <c r="B427" s="452" t="s">
        <v>1263</v>
      </c>
      <c r="C427" s="453">
        <v>400495.47</v>
      </c>
      <c r="D427" s="441">
        <v>18608191</v>
      </c>
      <c r="E427" s="453"/>
    </row>
    <row r="428" spans="1:5">
      <c r="A428" s="452">
        <v>18608211</v>
      </c>
      <c r="B428" s="452" t="s">
        <v>1619</v>
      </c>
      <c r="C428" s="453">
        <v>111880.23</v>
      </c>
      <c r="D428" s="441">
        <v>18608211</v>
      </c>
      <c r="E428" s="453"/>
    </row>
    <row r="429" spans="1:5">
      <c r="A429" s="452">
        <v>18608212</v>
      </c>
      <c r="B429" s="452" t="s">
        <v>872</v>
      </c>
      <c r="C429" s="453">
        <v>1466508.01</v>
      </c>
      <c r="D429" s="441">
        <v>18608212</v>
      </c>
      <c r="E429" s="453"/>
    </row>
    <row r="430" spans="1:5">
      <c r="A430" s="452">
        <v>18608221</v>
      </c>
      <c r="B430" s="452" t="s">
        <v>1369</v>
      </c>
      <c r="C430" s="453">
        <v>103859</v>
      </c>
      <c r="D430" s="441">
        <v>18608221</v>
      </c>
      <c r="E430" s="453"/>
    </row>
    <row r="431" spans="1:5">
      <c r="A431" s="452">
        <v>18608231</v>
      </c>
      <c r="B431" s="452" t="s">
        <v>1464</v>
      </c>
      <c r="C431" s="453">
        <v>310345.92</v>
      </c>
      <c r="D431" s="441">
        <v>18608231</v>
      </c>
      <c r="E431" s="453"/>
    </row>
    <row r="432" spans="1:5">
      <c r="A432" s="452">
        <v>18608241</v>
      </c>
      <c r="B432" s="452" t="s">
        <v>1370</v>
      </c>
      <c r="C432" s="453">
        <v>96000</v>
      </c>
      <c r="D432" s="441">
        <v>18608241</v>
      </c>
      <c r="E432" s="453"/>
    </row>
    <row r="433" spans="1:5">
      <c r="A433" s="452">
        <v>18608251</v>
      </c>
      <c r="B433" s="452" t="s">
        <v>2059</v>
      </c>
      <c r="C433" s="452">
        <v>695.75</v>
      </c>
      <c r="D433" s="441">
        <v>18608251</v>
      </c>
      <c r="E433" s="453"/>
    </row>
    <row r="434" spans="1:5">
      <c r="A434" s="452">
        <v>18608312</v>
      </c>
      <c r="B434" s="452" t="s">
        <v>873</v>
      </c>
      <c r="C434" s="453">
        <v>3960605.37</v>
      </c>
      <c r="D434" s="441">
        <v>18608312</v>
      </c>
      <c r="E434" s="453"/>
    </row>
    <row r="435" spans="1:5">
      <c r="A435" s="452">
        <v>18608412</v>
      </c>
      <c r="B435" s="452" t="s">
        <v>1593</v>
      </c>
      <c r="C435" s="453">
        <v>2651381.7400000002</v>
      </c>
      <c r="D435" s="441">
        <v>18608412</v>
      </c>
      <c r="E435" s="453"/>
    </row>
    <row r="436" spans="1:5">
      <c r="A436" s="452">
        <v>18608612</v>
      </c>
      <c r="B436" s="452" t="s">
        <v>874</v>
      </c>
      <c r="C436" s="453">
        <v>780308.23</v>
      </c>
      <c r="D436" s="441">
        <v>18608612</v>
      </c>
      <c r="E436" s="453"/>
    </row>
    <row r="437" spans="1:5">
      <c r="A437" s="452">
        <v>18608712</v>
      </c>
      <c r="B437" s="452" t="s">
        <v>875</v>
      </c>
      <c r="C437" s="453">
        <v>5357771.72</v>
      </c>
      <c r="D437" s="441">
        <v>18608712</v>
      </c>
      <c r="E437" s="453"/>
    </row>
    <row r="438" spans="1:5">
      <c r="A438" s="82" t="s">
        <v>2142</v>
      </c>
      <c r="B438" s="452" t="s">
        <v>2228</v>
      </c>
      <c r="C438" s="453">
        <v>7656.25</v>
      </c>
      <c r="D438" s="441" t="s">
        <v>2142</v>
      </c>
      <c r="E438" s="453"/>
    </row>
    <row r="439" spans="1:5">
      <c r="A439" s="452">
        <v>18608752</v>
      </c>
      <c r="B439" s="452" t="s">
        <v>876</v>
      </c>
      <c r="C439" s="453">
        <v>935530</v>
      </c>
      <c r="D439" s="441">
        <v>18608752</v>
      </c>
    </row>
    <row r="440" spans="1:5">
      <c r="A440" s="452">
        <v>18608772</v>
      </c>
      <c r="B440" s="452" t="s">
        <v>1763</v>
      </c>
      <c r="C440" s="453">
        <v>-3488999.1</v>
      </c>
      <c r="D440" s="441">
        <v>18608772</v>
      </c>
      <c r="E440" s="453"/>
    </row>
    <row r="441" spans="1:5">
      <c r="A441" s="452">
        <v>18608782</v>
      </c>
      <c r="B441" s="452" t="s">
        <v>1764</v>
      </c>
      <c r="C441" s="453">
        <v>-801550.75</v>
      </c>
      <c r="D441" s="441">
        <v>18608782</v>
      </c>
      <c r="E441" s="453"/>
    </row>
    <row r="442" spans="1:5">
      <c r="A442" s="452">
        <v>18608792</v>
      </c>
      <c r="B442" s="452" t="s">
        <v>1765</v>
      </c>
      <c r="C442" s="453">
        <v>-160310.15</v>
      </c>
      <c r="D442" s="441">
        <v>18608792</v>
      </c>
      <c r="E442" s="453"/>
    </row>
    <row r="443" spans="1:5">
      <c r="A443" s="452">
        <v>18609312</v>
      </c>
      <c r="B443" s="452" t="s">
        <v>1584</v>
      </c>
      <c r="C443" s="453">
        <v>12405154.710000001</v>
      </c>
      <c r="D443" s="441">
        <v>18609312</v>
      </c>
      <c r="E443" s="453"/>
    </row>
    <row r="444" spans="1:5">
      <c r="A444" s="452">
        <v>18609422</v>
      </c>
      <c r="B444" s="452" t="s">
        <v>1384</v>
      </c>
      <c r="C444" s="453">
        <v>22000000</v>
      </c>
      <c r="D444" s="441">
        <v>18609422</v>
      </c>
      <c r="E444" s="453"/>
    </row>
    <row r="445" spans="1:5">
      <c r="A445" s="452">
        <v>18609432</v>
      </c>
      <c r="B445" s="452" t="s">
        <v>1592</v>
      </c>
      <c r="C445" s="453">
        <v>6374950.4500000002</v>
      </c>
      <c r="D445" s="441">
        <v>18609432</v>
      </c>
      <c r="E445" s="453"/>
    </row>
    <row r="446" spans="1:5">
      <c r="A446" s="452">
        <v>18609512</v>
      </c>
      <c r="B446" s="452" t="s">
        <v>2041</v>
      </c>
      <c r="C446" s="453">
        <v>43589.13</v>
      </c>
      <c r="D446" s="441">
        <v>18609512</v>
      </c>
      <c r="E446" s="453"/>
    </row>
    <row r="447" spans="1:5">
      <c r="A447" s="452">
        <v>18609532</v>
      </c>
      <c r="B447" s="452" t="s">
        <v>877</v>
      </c>
      <c r="C447" s="453">
        <v>231369.84</v>
      </c>
      <c r="D447" s="441">
        <v>18609532</v>
      </c>
      <c r="E447" s="453"/>
    </row>
    <row r="448" spans="1:5">
      <c r="A448" s="452">
        <v>18609542</v>
      </c>
      <c r="B448" s="452" t="s">
        <v>513</v>
      </c>
      <c r="C448" s="453">
        <v>1255840.19</v>
      </c>
      <c r="D448" s="441">
        <v>18609542</v>
      </c>
      <c r="E448" s="453"/>
    </row>
    <row r="449" spans="1:5">
      <c r="A449" s="452">
        <v>18609572</v>
      </c>
      <c r="B449" s="452" t="s">
        <v>1380</v>
      </c>
      <c r="C449" s="453">
        <v>631223.56999999995</v>
      </c>
      <c r="D449" s="441">
        <v>18609572</v>
      </c>
      <c r="E449" s="453"/>
    </row>
    <row r="450" spans="1:5">
      <c r="A450" s="452">
        <v>18609582</v>
      </c>
      <c r="B450" s="452" t="s">
        <v>1381</v>
      </c>
      <c r="C450" s="453">
        <v>530428.43000000005</v>
      </c>
      <c r="D450" s="441">
        <v>18609582</v>
      </c>
    </row>
    <row r="451" spans="1:5">
      <c r="A451" s="452">
        <v>18609592</v>
      </c>
      <c r="B451" s="452" t="s">
        <v>1382</v>
      </c>
      <c r="C451" s="453">
        <v>3302394.74</v>
      </c>
      <c r="D451" s="441">
        <v>18609592</v>
      </c>
      <c r="E451" s="453"/>
    </row>
    <row r="452" spans="1:5">
      <c r="A452" s="452">
        <v>18609602</v>
      </c>
      <c r="B452" s="452" t="s">
        <v>1383</v>
      </c>
      <c r="C452" s="453">
        <v>236393.37</v>
      </c>
      <c r="D452" s="441">
        <v>18609602</v>
      </c>
      <c r="E452" s="453"/>
    </row>
    <row r="453" spans="1:5">
      <c r="A453" s="452">
        <v>18609622</v>
      </c>
      <c r="B453" s="452" t="s">
        <v>1385</v>
      </c>
      <c r="C453" s="453">
        <v>1293823.8700000001</v>
      </c>
      <c r="D453" s="441">
        <v>18609622</v>
      </c>
      <c r="E453" s="453"/>
    </row>
    <row r="454" spans="1:5">
      <c r="A454" s="452">
        <v>18609642</v>
      </c>
      <c r="B454" s="452" t="s">
        <v>1386</v>
      </c>
      <c r="C454" s="453">
        <v>2473994.61</v>
      </c>
      <c r="D454" s="441">
        <v>18609642</v>
      </c>
      <c r="E454" s="453"/>
    </row>
    <row r="455" spans="1:5">
      <c r="A455" s="452">
        <v>18609652</v>
      </c>
      <c r="B455" s="452" t="s">
        <v>1387</v>
      </c>
      <c r="C455" s="453">
        <v>2050000</v>
      </c>
      <c r="D455" s="441">
        <v>18609652</v>
      </c>
      <c r="E455" s="453"/>
    </row>
    <row r="456" spans="1:5">
      <c r="A456" s="452">
        <v>18609662</v>
      </c>
      <c r="B456" s="452" t="s">
        <v>1388</v>
      </c>
      <c r="C456" s="453">
        <v>499874.44</v>
      </c>
      <c r="D456" s="441">
        <v>18609662</v>
      </c>
      <c r="E456" s="453"/>
    </row>
    <row r="457" spans="1:5">
      <c r="A457" s="452">
        <v>18609672</v>
      </c>
      <c r="B457" s="452" t="s">
        <v>1389</v>
      </c>
      <c r="C457" s="453">
        <v>200000</v>
      </c>
      <c r="D457" s="441">
        <v>18609672</v>
      </c>
      <c r="E457" s="453"/>
    </row>
    <row r="458" spans="1:5">
      <c r="A458" s="452">
        <v>18609682</v>
      </c>
      <c r="B458" s="452" t="s">
        <v>1406</v>
      </c>
      <c r="C458" s="453">
        <v>140000</v>
      </c>
      <c r="D458" s="441">
        <v>18609682</v>
      </c>
      <c r="E458" s="453"/>
    </row>
    <row r="459" spans="1:5">
      <c r="A459" s="452">
        <v>18609692</v>
      </c>
      <c r="B459" s="452" t="s">
        <v>1407</v>
      </c>
      <c r="C459" s="453">
        <v>100000</v>
      </c>
      <c r="D459" s="441">
        <v>18609692</v>
      </c>
      <c r="E459" s="453"/>
    </row>
    <row r="460" spans="1:5">
      <c r="A460" s="452">
        <v>18609801</v>
      </c>
      <c r="B460" s="452" t="s">
        <v>1304</v>
      </c>
      <c r="C460" s="453">
        <v>163595.71</v>
      </c>
      <c r="D460" s="441">
        <v>18609801</v>
      </c>
      <c r="E460" s="453"/>
    </row>
    <row r="461" spans="1:5">
      <c r="A461" s="452">
        <v>18609821</v>
      </c>
      <c r="B461" s="452" t="s">
        <v>557</v>
      </c>
      <c r="C461" s="453">
        <v>817108.2</v>
      </c>
      <c r="D461" s="441">
        <v>18609821</v>
      </c>
      <c r="E461" s="453"/>
    </row>
    <row r="462" spans="1:5">
      <c r="A462" s="452">
        <v>18609841</v>
      </c>
      <c r="B462" s="452" t="s">
        <v>1497</v>
      </c>
      <c r="C462" s="453">
        <v>1449799.6</v>
      </c>
      <c r="D462" s="441">
        <v>18609841</v>
      </c>
      <c r="E462" s="453"/>
    </row>
    <row r="463" spans="1:5">
      <c r="A463" s="452">
        <v>18609861</v>
      </c>
      <c r="B463" s="452" t="s">
        <v>1305</v>
      </c>
      <c r="C463" s="453">
        <v>1257125.7</v>
      </c>
      <c r="D463" s="441">
        <v>18609861</v>
      </c>
      <c r="E463" s="453"/>
    </row>
    <row r="464" spans="1:5">
      <c r="A464" s="452">
        <v>18630031</v>
      </c>
      <c r="B464" s="452" t="s">
        <v>1038</v>
      </c>
      <c r="C464" s="453">
        <v>204929.84</v>
      </c>
      <c r="D464" s="441">
        <v>18630031</v>
      </c>
      <c r="E464" s="453"/>
    </row>
    <row r="465" spans="1:5">
      <c r="A465" s="452">
        <v>18700032</v>
      </c>
      <c r="B465" s="452" t="s">
        <v>1425</v>
      </c>
      <c r="C465" s="453">
        <v>316253.37</v>
      </c>
      <c r="D465" s="441">
        <v>18700032</v>
      </c>
      <c r="E465" s="453"/>
    </row>
    <row r="466" spans="1:5">
      <c r="A466" s="452">
        <v>18700041</v>
      </c>
      <c r="B466" s="452" t="s">
        <v>1172</v>
      </c>
      <c r="C466" s="453">
        <v>328215.28000000003</v>
      </c>
      <c r="D466" s="441">
        <v>18700041</v>
      </c>
      <c r="E466" s="453"/>
    </row>
    <row r="467" spans="1:5">
      <c r="A467" s="452">
        <v>18700062</v>
      </c>
      <c r="B467" s="452" t="s">
        <v>1426</v>
      </c>
      <c r="C467" s="453">
        <v>-16451.13</v>
      </c>
      <c r="D467" s="441">
        <v>18700062</v>
      </c>
      <c r="E467" s="453"/>
    </row>
    <row r="468" spans="1:5">
      <c r="A468" s="452">
        <v>18700071</v>
      </c>
      <c r="B468" s="452" t="s">
        <v>1427</v>
      </c>
      <c r="C468" s="453">
        <v>-121143.45</v>
      </c>
      <c r="D468" s="441">
        <v>18700071</v>
      </c>
      <c r="E468" s="453"/>
    </row>
    <row r="469" spans="1:5">
      <c r="A469" s="452">
        <v>18900013</v>
      </c>
      <c r="B469" s="452" t="s">
        <v>326</v>
      </c>
      <c r="C469" s="453">
        <v>11486</v>
      </c>
      <c r="D469" s="441">
        <v>18900013</v>
      </c>
      <c r="E469" s="453"/>
    </row>
    <row r="470" spans="1:5">
      <c r="A470" s="452">
        <v>18900173</v>
      </c>
      <c r="B470" s="452" t="s">
        <v>258</v>
      </c>
      <c r="C470" s="453">
        <v>1322894.6200000001</v>
      </c>
      <c r="D470" s="441">
        <v>18900173</v>
      </c>
      <c r="E470" s="453"/>
    </row>
    <row r="471" spans="1:5">
      <c r="A471" s="452">
        <v>18900183</v>
      </c>
      <c r="B471" s="452" t="s">
        <v>167</v>
      </c>
      <c r="C471" s="453">
        <v>327491.84999999998</v>
      </c>
      <c r="D471" s="441">
        <v>18900183</v>
      </c>
      <c r="E471" s="453"/>
    </row>
    <row r="472" spans="1:5">
      <c r="A472" s="452">
        <v>18900193</v>
      </c>
      <c r="B472" s="452" t="s">
        <v>261</v>
      </c>
      <c r="C472" s="453">
        <v>2566146.16</v>
      </c>
      <c r="D472" s="441">
        <v>18900193</v>
      </c>
      <c r="E472" s="453"/>
    </row>
    <row r="473" spans="1:5">
      <c r="A473" s="452">
        <v>18900203</v>
      </c>
      <c r="B473" s="452" t="s">
        <v>2060</v>
      </c>
      <c r="C473" s="453">
        <v>2395035.06</v>
      </c>
      <c r="D473" s="441">
        <v>18900203</v>
      </c>
      <c r="E473" s="453"/>
    </row>
    <row r="474" spans="1:5">
      <c r="A474" s="452">
        <v>18900213</v>
      </c>
      <c r="B474" s="452" t="s">
        <v>2061</v>
      </c>
      <c r="C474" s="453">
        <v>9213240.6600000001</v>
      </c>
      <c r="D474" s="441">
        <v>18900213</v>
      </c>
      <c r="E474" s="453"/>
    </row>
    <row r="475" spans="1:5">
      <c r="A475" s="452">
        <v>18900243</v>
      </c>
      <c r="B475" s="452" t="s">
        <v>1009</v>
      </c>
      <c r="C475" s="453">
        <v>7871.96</v>
      </c>
      <c r="D475" s="441">
        <v>18900243</v>
      </c>
      <c r="E475" s="453"/>
    </row>
    <row r="476" spans="1:5">
      <c r="A476" s="452">
        <v>18900253</v>
      </c>
      <c r="B476" s="452" t="s">
        <v>1006</v>
      </c>
      <c r="C476" s="453">
        <v>678416.59</v>
      </c>
      <c r="D476" s="441">
        <v>18900253</v>
      </c>
      <c r="E476" s="453"/>
    </row>
    <row r="477" spans="1:5">
      <c r="A477" s="452">
        <v>18900263</v>
      </c>
      <c r="B477" s="452" t="s">
        <v>1007</v>
      </c>
      <c r="C477" s="453">
        <v>515540.58</v>
      </c>
      <c r="D477" s="441">
        <v>18900263</v>
      </c>
      <c r="E477" s="453"/>
    </row>
    <row r="478" spans="1:5">
      <c r="A478" s="452">
        <v>18900273</v>
      </c>
      <c r="B478" s="452" t="s">
        <v>400</v>
      </c>
      <c r="C478" s="453">
        <v>1578562.36</v>
      </c>
      <c r="D478" s="441">
        <v>18900273</v>
      </c>
      <c r="E478" s="453"/>
    </row>
    <row r="479" spans="1:5">
      <c r="A479" s="452">
        <v>18900283</v>
      </c>
      <c r="B479" s="452" t="s">
        <v>272</v>
      </c>
      <c r="C479" s="453">
        <v>481776.15</v>
      </c>
      <c r="D479" s="441">
        <v>18900283</v>
      </c>
      <c r="E479" s="453"/>
    </row>
    <row r="480" spans="1:5">
      <c r="A480" s="452">
        <v>18900293</v>
      </c>
      <c r="B480" s="452" t="s">
        <v>181</v>
      </c>
      <c r="C480" s="453">
        <v>6561.39</v>
      </c>
      <c r="D480" s="441">
        <v>18900293</v>
      </c>
      <c r="E480" s="453"/>
    </row>
    <row r="481" spans="1:5">
      <c r="A481" s="452">
        <v>18900303</v>
      </c>
      <c r="B481" s="452" t="s">
        <v>404</v>
      </c>
      <c r="C481" s="453">
        <v>15308.85</v>
      </c>
      <c r="D481" s="441">
        <v>18900303</v>
      </c>
      <c r="E481" s="453"/>
    </row>
    <row r="482" spans="1:5">
      <c r="A482" s="452">
        <v>18900323</v>
      </c>
      <c r="B482" s="452" t="s">
        <v>325</v>
      </c>
      <c r="C482" s="453">
        <v>400950.14</v>
      </c>
      <c r="D482" s="441">
        <v>18900323</v>
      </c>
      <c r="E482" s="453"/>
    </row>
    <row r="483" spans="1:5">
      <c r="A483" s="452">
        <v>18900353</v>
      </c>
      <c r="B483" s="452" t="s">
        <v>526</v>
      </c>
      <c r="C483" s="453">
        <v>78145.17</v>
      </c>
      <c r="D483" s="441">
        <v>18900353</v>
      </c>
      <c r="E483" s="453"/>
    </row>
    <row r="484" spans="1:5">
      <c r="A484" s="452">
        <v>18900373</v>
      </c>
      <c r="B484" s="452" t="s">
        <v>517</v>
      </c>
      <c r="C484" s="453">
        <v>3989682.61</v>
      </c>
      <c r="D484" s="441">
        <v>18900373</v>
      </c>
      <c r="E484" s="453"/>
    </row>
    <row r="485" spans="1:5">
      <c r="A485" s="452">
        <v>18900383</v>
      </c>
      <c r="B485" s="452" t="s">
        <v>514</v>
      </c>
      <c r="C485" s="453">
        <v>222780.69</v>
      </c>
      <c r="D485" s="441">
        <v>18900383</v>
      </c>
      <c r="E485" s="453"/>
    </row>
    <row r="486" spans="1:5">
      <c r="A486" s="452">
        <v>18900393</v>
      </c>
      <c r="B486" s="452" t="s">
        <v>1331</v>
      </c>
      <c r="C486" s="453">
        <v>14251796.109999999</v>
      </c>
      <c r="D486" s="441">
        <v>18900393</v>
      </c>
      <c r="E486" s="453"/>
    </row>
    <row r="487" spans="1:5">
      <c r="A487" s="452">
        <v>18900403</v>
      </c>
      <c r="B487" s="452" t="s">
        <v>1585</v>
      </c>
      <c r="C487" s="453">
        <v>116053.75</v>
      </c>
      <c r="D487" s="441">
        <v>18900403</v>
      </c>
      <c r="E487" s="453"/>
    </row>
    <row r="488" spans="1:5">
      <c r="A488" s="452">
        <v>18900413</v>
      </c>
      <c r="B488" s="452" t="s">
        <v>1589</v>
      </c>
      <c r="C488" s="453">
        <v>152441</v>
      </c>
      <c r="D488" s="441">
        <v>18900413</v>
      </c>
      <c r="E488" s="453"/>
    </row>
    <row r="489" spans="1:5">
      <c r="A489" s="452">
        <v>18900423</v>
      </c>
      <c r="B489" s="452" t="s">
        <v>1586</v>
      </c>
      <c r="C489" s="453">
        <v>607622.73</v>
      </c>
      <c r="D489" s="441">
        <v>18900423</v>
      </c>
      <c r="E489" s="453"/>
    </row>
    <row r="490" spans="1:5">
      <c r="A490" s="452">
        <v>18900433</v>
      </c>
      <c r="B490" s="452" t="s">
        <v>1671</v>
      </c>
      <c r="C490" s="453">
        <v>4462004.3499999996</v>
      </c>
      <c r="D490" s="441">
        <v>18900433</v>
      </c>
      <c r="E490" s="453"/>
    </row>
    <row r="491" spans="1:5">
      <c r="A491" s="452">
        <v>18900443</v>
      </c>
      <c r="B491" s="452" t="s">
        <v>1856</v>
      </c>
      <c r="C491" s="453">
        <v>84548.57</v>
      </c>
      <c r="D491" s="441">
        <v>18900443</v>
      </c>
      <c r="E491" s="453"/>
    </row>
    <row r="492" spans="1:5">
      <c r="A492" s="452">
        <v>18900451</v>
      </c>
      <c r="B492" s="452" t="s">
        <v>1909</v>
      </c>
      <c r="C492" s="453">
        <v>28674.25</v>
      </c>
      <c r="D492" s="441">
        <v>18900451</v>
      </c>
      <c r="E492" s="453"/>
    </row>
    <row r="493" spans="1:5">
      <c r="A493" s="452">
        <v>18900452</v>
      </c>
      <c r="B493" s="452" t="s">
        <v>1909</v>
      </c>
      <c r="C493" s="453">
        <v>17574.5</v>
      </c>
      <c r="D493" s="441">
        <v>18900452</v>
      </c>
      <c r="E493" s="453"/>
    </row>
    <row r="494" spans="1:5">
      <c r="A494" s="452">
        <v>18900533</v>
      </c>
      <c r="B494" s="452" t="s">
        <v>1672</v>
      </c>
      <c r="C494" s="453">
        <v>754087.37</v>
      </c>
      <c r="D494" s="441">
        <v>18900533</v>
      </c>
      <c r="E494" s="453"/>
    </row>
    <row r="495" spans="1:5">
      <c r="A495" s="452">
        <v>19000003</v>
      </c>
      <c r="B495" s="452" t="s">
        <v>45</v>
      </c>
      <c r="C495" s="453">
        <v>3045453.46</v>
      </c>
      <c r="D495" s="441">
        <v>19000003</v>
      </c>
      <c r="E495" s="453"/>
    </row>
    <row r="496" spans="1:5">
      <c r="A496" s="452">
        <v>19000013</v>
      </c>
      <c r="B496" s="452" t="s">
        <v>382</v>
      </c>
      <c r="C496" s="453">
        <v>2797911.97</v>
      </c>
      <c r="D496" s="441">
        <v>19000013</v>
      </c>
    </row>
    <row r="497" spans="1:5">
      <c r="A497" s="452">
        <v>19000032</v>
      </c>
      <c r="B497" s="452" t="s">
        <v>979</v>
      </c>
      <c r="C497" s="453">
        <v>15485616.99</v>
      </c>
      <c r="D497" s="441">
        <v>19000032</v>
      </c>
      <c r="E497" s="453"/>
    </row>
    <row r="498" spans="1:5">
      <c r="A498" s="452">
        <v>19000042</v>
      </c>
      <c r="B498" s="452" t="s">
        <v>995</v>
      </c>
      <c r="C498" s="453">
        <v>3933563.07</v>
      </c>
      <c r="D498" s="441">
        <v>19000042</v>
      </c>
      <c r="E498" s="453"/>
    </row>
    <row r="499" spans="1:5">
      <c r="A499" s="452">
        <v>19000043</v>
      </c>
      <c r="B499" s="452" t="s">
        <v>3</v>
      </c>
      <c r="C499" s="453">
        <v>7895773.2400000002</v>
      </c>
      <c r="D499" s="441">
        <v>19000043</v>
      </c>
      <c r="E499" s="453"/>
    </row>
    <row r="500" spans="1:5">
      <c r="A500" s="452">
        <v>19000081</v>
      </c>
      <c r="B500" s="452" t="s">
        <v>942</v>
      </c>
      <c r="C500" s="453">
        <v>32544940.219999999</v>
      </c>
      <c r="D500" s="441">
        <v>19000081</v>
      </c>
      <c r="E500" s="453"/>
    </row>
    <row r="501" spans="1:5">
      <c r="A501" s="452">
        <v>19000091</v>
      </c>
      <c r="B501" s="452" t="s">
        <v>341</v>
      </c>
      <c r="C501" s="453">
        <v>6644351.9900000002</v>
      </c>
      <c r="D501" s="441">
        <v>19000091</v>
      </c>
      <c r="E501" s="453"/>
    </row>
    <row r="502" spans="1:5">
      <c r="A502" s="452">
        <v>19000093</v>
      </c>
      <c r="B502" s="452" t="s">
        <v>387</v>
      </c>
      <c r="C502" s="453">
        <v>5190307.91</v>
      </c>
      <c r="D502" s="441">
        <v>19000093</v>
      </c>
      <c r="E502" s="453"/>
    </row>
    <row r="503" spans="1:5">
      <c r="A503" s="452">
        <v>19000103</v>
      </c>
      <c r="B503" s="452" t="s">
        <v>1819</v>
      </c>
      <c r="C503" s="453">
        <v>872450.95</v>
      </c>
      <c r="D503" s="441">
        <v>19000103</v>
      </c>
      <c r="E503" s="453"/>
    </row>
    <row r="504" spans="1:5">
      <c r="A504" s="452">
        <v>19000111</v>
      </c>
      <c r="B504" s="452" t="s">
        <v>459</v>
      </c>
      <c r="C504" s="453">
        <v>1077085.08</v>
      </c>
      <c r="D504" s="441">
        <v>19000111</v>
      </c>
      <c r="E504" s="453"/>
    </row>
    <row r="505" spans="1:5">
      <c r="A505" s="452">
        <v>19000112</v>
      </c>
      <c r="B505" s="452" t="s">
        <v>1096</v>
      </c>
      <c r="C505" s="453">
        <v>31486.43</v>
      </c>
      <c r="D505" s="441">
        <v>19000112</v>
      </c>
      <c r="E505" s="453"/>
    </row>
    <row r="506" spans="1:5">
      <c r="A506" s="452">
        <v>19000122</v>
      </c>
      <c r="B506" s="452" t="s">
        <v>1200</v>
      </c>
      <c r="C506" s="453">
        <v>-97621.98</v>
      </c>
      <c r="D506" s="441">
        <v>19000122</v>
      </c>
      <c r="E506" s="453"/>
    </row>
    <row r="507" spans="1:5">
      <c r="A507" s="452">
        <v>19000133</v>
      </c>
      <c r="B507" s="452" t="s">
        <v>538</v>
      </c>
      <c r="C507" s="453">
        <v>14079961.390000001</v>
      </c>
      <c r="D507" s="441">
        <v>19000133</v>
      </c>
      <c r="E507" s="453"/>
    </row>
    <row r="508" spans="1:5">
      <c r="A508" s="452">
        <v>19000151</v>
      </c>
      <c r="B508" s="452" t="s">
        <v>69</v>
      </c>
      <c r="C508" s="453">
        <v>354586.77</v>
      </c>
      <c r="D508" s="441">
        <v>19000151</v>
      </c>
      <c r="E508" s="453"/>
    </row>
    <row r="509" spans="1:5">
      <c r="A509" s="452">
        <v>19000181</v>
      </c>
      <c r="B509" s="452" t="s">
        <v>500</v>
      </c>
      <c r="C509" s="453">
        <v>-1165539.96</v>
      </c>
      <c r="D509" s="441">
        <v>19000181</v>
      </c>
      <c r="E509" s="453"/>
    </row>
    <row r="510" spans="1:5">
      <c r="A510" s="452">
        <v>19000193</v>
      </c>
      <c r="B510" s="452" t="s">
        <v>1542</v>
      </c>
      <c r="C510" s="453">
        <v>176679.87</v>
      </c>
      <c r="D510" s="441">
        <v>19000193</v>
      </c>
      <c r="E510" s="453"/>
    </row>
    <row r="511" spans="1:5">
      <c r="A511" s="452">
        <v>19000251</v>
      </c>
      <c r="B511" s="452" t="s">
        <v>363</v>
      </c>
      <c r="C511" s="453">
        <v>11624.39</v>
      </c>
      <c r="D511" s="441">
        <v>19000251</v>
      </c>
      <c r="E511" s="453"/>
    </row>
    <row r="512" spans="1:5">
      <c r="A512" s="452">
        <v>19000283</v>
      </c>
      <c r="B512" s="452" t="s">
        <v>830</v>
      </c>
      <c r="C512" s="453">
        <v>2019918.79</v>
      </c>
      <c r="D512" s="441">
        <v>19000283</v>
      </c>
      <c r="E512" s="453"/>
    </row>
    <row r="513" spans="1:5">
      <c r="A513" s="452">
        <v>19000361</v>
      </c>
      <c r="B513" s="452" t="s">
        <v>573</v>
      </c>
      <c r="C513" s="453">
        <v>159437</v>
      </c>
      <c r="D513" s="441">
        <v>19000361</v>
      </c>
      <c r="E513" s="453"/>
    </row>
    <row r="514" spans="1:5">
      <c r="A514" s="452">
        <v>19000371</v>
      </c>
      <c r="B514" s="452" t="s">
        <v>574</v>
      </c>
      <c r="C514" s="453">
        <v>23305.23</v>
      </c>
      <c r="D514" s="441">
        <v>19000371</v>
      </c>
      <c r="E514" s="453"/>
    </row>
    <row r="515" spans="1:5">
      <c r="A515" s="452">
        <v>19000403</v>
      </c>
      <c r="B515" s="452" t="s">
        <v>124</v>
      </c>
      <c r="C515" s="453">
        <v>153046.85</v>
      </c>
      <c r="D515" s="441">
        <v>19000403</v>
      </c>
      <c r="E515" s="453"/>
    </row>
    <row r="516" spans="1:5">
      <c r="A516" s="452">
        <v>19000441</v>
      </c>
      <c r="B516" s="452" t="s">
        <v>149</v>
      </c>
      <c r="C516" s="453">
        <v>6035050.2999999998</v>
      </c>
      <c r="D516" s="441">
        <v>19000441</v>
      </c>
      <c r="E516" s="453"/>
    </row>
    <row r="517" spans="1:5">
      <c r="A517" s="452">
        <v>19000443</v>
      </c>
      <c r="B517" s="452" t="s">
        <v>253</v>
      </c>
      <c r="C517" s="453">
        <v>72918434.049999997</v>
      </c>
      <c r="D517" s="441">
        <v>19000443</v>
      </c>
      <c r="E517" s="453"/>
    </row>
    <row r="518" spans="1:5">
      <c r="A518" s="452">
        <v>19000453</v>
      </c>
      <c r="B518" s="452" t="s">
        <v>254</v>
      </c>
      <c r="C518" s="453">
        <v>4304955.71</v>
      </c>
      <c r="D518" s="441">
        <v>19000453</v>
      </c>
      <c r="E518" s="453"/>
    </row>
    <row r="519" spans="1:5">
      <c r="A519" s="452">
        <v>19000463</v>
      </c>
      <c r="B519" s="452" t="s">
        <v>255</v>
      </c>
      <c r="C519" s="453">
        <v>-1011587.96</v>
      </c>
      <c r="D519" s="441">
        <v>19000463</v>
      </c>
      <c r="E519" s="453"/>
    </row>
    <row r="520" spans="1:5">
      <c r="A520" s="452">
        <v>19000471</v>
      </c>
      <c r="B520" s="452" t="s">
        <v>402</v>
      </c>
      <c r="C520" s="453">
        <v>3783624.4</v>
      </c>
      <c r="D520" s="441">
        <v>19000471</v>
      </c>
      <c r="E520" s="453"/>
    </row>
    <row r="521" spans="1:5">
      <c r="A521" s="452">
        <v>19000473</v>
      </c>
      <c r="B521" s="452" t="s">
        <v>1171</v>
      </c>
      <c r="C521" s="453">
        <v>2562568</v>
      </c>
      <c r="D521" s="441">
        <v>19000473</v>
      </c>
      <c r="E521" s="453"/>
    </row>
    <row r="522" spans="1:5">
      <c r="A522" s="452">
        <v>19000491</v>
      </c>
      <c r="B522" s="452" t="s">
        <v>1439</v>
      </c>
      <c r="C522" s="453">
        <v>2041609.15</v>
      </c>
      <c r="D522" s="441">
        <v>19000491</v>
      </c>
      <c r="E522" s="453"/>
    </row>
    <row r="523" spans="1:5">
      <c r="A523" s="452">
        <v>19000551</v>
      </c>
      <c r="B523" s="452" t="s">
        <v>1919</v>
      </c>
      <c r="C523" s="453">
        <v>1965399</v>
      </c>
      <c r="D523" s="441">
        <v>19000551</v>
      </c>
      <c r="E523" s="453"/>
    </row>
    <row r="524" spans="1:5">
      <c r="A524" s="452">
        <v>19000552</v>
      </c>
      <c r="B524" s="452" t="s">
        <v>1420</v>
      </c>
      <c r="C524" s="453">
        <v>437513</v>
      </c>
      <c r="D524" s="441">
        <v>19000552</v>
      </c>
      <c r="E524" s="453"/>
    </row>
    <row r="525" spans="1:5">
      <c r="A525" s="452">
        <v>19000553</v>
      </c>
      <c r="B525" s="452" t="s">
        <v>31</v>
      </c>
      <c r="C525" s="453">
        <v>198588.22</v>
      </c>
      <c r="D525" s="441">
        <v>19000553</v>
      </c>
      <c r="E525" s="453"/>
    </row>
    <row r="526" spans="1:5">
      <c r="A526" s="452">
        <v>19000562</v>
      </c>
      <c r="B526" s="452" t="s">
        <v>383</v>
      </c>
      <c r="C526" s="453">
        <v>1551030.42</v>
      </c>
      <c r="D526" s="441">
        <v>19000562</v>
      </c>
      <c r="E526" s="453"/>
    </row>
    <row r="527" spans="1:5">
      <c r="A527" s="452">
        <v>19000572</v>
      </c>
      <c r="B527" s="452" t="s">
        <v>384</v>
      </c>
      <c r="C527" s="453">
        <v>259601.65</v>
      </c>
      <c r="D527" s="441">
        <v>19000572</v>
      </c>
      <c r="E527" s="453"/>
    </row>
    <row r="528" spans="1:5">
      <c r="A528" s="452">
        <v>19000573</v>
      </c>
      <c r="B528" s="452" t="s">
        <v>1223</v>
      </c>
      <c r="C528" s="453">
        <v>253089.55</v>
      </c>
      <c r="D528" s="441">
        <v>19000573</v>
      </c>
      <c r="E528" s="453"/>
    </row>
    <row r="529" spans="1:5">
      <c r="A529" s="452">
        <v>19000581</v>
      </c>
      <c r="B529" s="452" t="s">
        <v>86</v>
      </c>
      <c r="C529" s="453">
        <v>2792901.07</v>
      </c>
      <c r="D529" s="441">
        <v>19000581</v>
      </c>
      <c r="E529" s="453"/>
    </row>
    <row r="530" spans="1:5">
      <c r="A530" s="452">
        <v>19000592</v>
      </c>
      <c r="B530" s="452" t="s">
        <v>285</v>
      </c>
      <c r="C530" s="453">
        <v>3832033.19</v>
      </c>
      <c r="D530" s="441">
        <v>19000592</v>
      </c>
      <c r="E530" s="453"/>
    </row>
    <row r="531" spans="1:5">
      <c r="A531" s="452">
        <v>19000601</v>
      </c>
      <c r="B531" s="452" t="s">
        <v>1159</v>
      </c>
      <c r="C531" s="453">
        <v>179461110</v>
      </c>
      <c r="D531" s="441">
        <v>19000601</v>
      </c>
      <c r="E531" s="453"/>
    </row>
    <row r="532" spans="1:5">
      <c r="A532" s="452">
        <v>19000621</v>
      </c>
      <c r="B532" s="452" t="s">
        <v>1186</v>
      </c>
      <c r="C532" s="453">
        <v>63867362.299999997</v>
      </c>
      <c r="D532" s="441">
        <v>19000621</v>
      </c>
      <c r="E532" s="453"/>
    </row>
    <row r="533" spans="1:5">
      <c r="A533" s="452">
        <v>19000641</v>
      </c>
      <c r="B533" s="452" t="s">
        <v>1185</v>
      </c>
      <c r="C533" s="453">
        <v>25848.44</v>
      </c>
      <c r="D533" s="441">
        <v>19000641</v>
      </c>
      <c r="E533" s="453"/>
    </row>
    <row r="534" spans="1:5">
      <c r="A534" s="452">
        <v>19000671</v>
      </c>
      <c r="B534" s="452" t="s">
        <v>1197</v>
      </c>
      <c r="C534" s="453">
        <v>32765538.120000001</v>
      </c>
      <c r="D534" s="441">
        <v>19000671</v>
      </c>
      <c r="E534" s="453"/>
    </row>
    <row r="535" spans="1:5">
      <c r="A535" s="452">
        <v>19000691</v>
      </c>
      <c r="B535" s="452" t="s">
        <v>1440</v>
      </c>
      <c r="C535" s="453">
        <v>116375</v>
      </c>
      <c r="D535" s="441">
        <v>19000691</v>
      </c>
      <c r="E535" s="453"/>
    </row>
    <row r="536" spans="1:5">
      <c r="A536" s="452">
        <v>19000692</v>
      </c>
      <c r="B536" s="452" t="s">
        <v>621</v>
      </c>
      <c r="C536" s="453">
        <v>16625</v>
      </c>
      <c r="D536" s="441">
        <v>19000692</v>
      </c>
      <c r="E536" s="453"/>
    </row>
    <row r="537" spans="1:5">
      <c r="A537" s="452">
        <v>19000711</v>
      </c>
      <c r="B537" s="452" t="s">
        <v>1097</v>
      </c>
      <c r="C537" s="453">
        <v>486103.72</v>
      </c>
      <c r="D537" s="441">
        <v>19000711</v>
      </c>
      <c r="E537" s="453"/>
    </row>
    <row r="538" spans="1:5">
      <c r="A538" s="452">
        <v>19000721</v>
      </c>
      <c r="B538" s="452" t="s">
        <v>1201</v>
      </c>
      <c r="C538" s="453">
        <v>10869.86</v>
      </c>
      <c r="D538" s="441">
        <v>19000721</v>
      </c>
      <c r="E538" s="453"/>
    </row>
    <row r="539" spans="1:5">
      <c r="A539" s="452">
        <v>19000731</v>
      </c>
      <c r="B539" s="452" t="s">
        <v>1272</v>
      </c>
      <c r="C539" s="452">
        <v>7.0000000000000007E-2</v>
      </c>
      <c r="D539" s="441">
        <v>19000731</v>
      </c>
      <c r="E539" s="453"/>
    </row>
    <row r="540" spans="1:5">
      <c r="A540" s="452">
        <v>19000732</v>
      </c>
      <c r="B540" s="452" t="s">
        <v>1268</v>
      </c>
      <c r="C540" s="452">
        <v>0.06</v>
      </c>
      <c r="D540" s="441">
        <v>19000732</v>
      </c>
      <c r="E540" s="453"/>
    </row>
    <row r="541" spans="1:5">
      <c r="A541" s="452">
        <v>19000741</v>
      </c>
      <c r="B541" s="452" t="s">
        <v>1301</v>
      </c>
      <c r="C541" s="453">
        <v>123676.49</v>
      </c>
      <c r="D541" s="441">
        <v>19000741</v>
      </c>
      <c r="E541" s="453"/>
    </row>
    <row r="542" spans="1:5">
      <c r="A542" s="452">
        <v>19000751</v>
      </c>
      <c r="B542" s="452" t="s">
        <v>1324</v>
      </c>
      <c r="C542" s="453">
        <v>1646067.15</v>
      </c>
      <c r="D542" s="441">
        <v>19000751</v>
      </c>
      <c r="E542" s="453"/>
    </row>
    <row r="543" spans="1:5">
      <c r="A543" s="452">
        <v>19000752</v>
      </c>
      <c r="B543" s="452" t="s">
        <v>1325</v>
      </c>
      <c r="C543" s="453">
        <v>880495.35</v>
      </c>
      <c r="D543" s="441">
        <v>19000752</v>
      </c>
      <c r="E543" s="453"/>
    </row>
    <row r="544" spans="1:5">
      <c r="A544" s="452">
        <v>19000781</v>
      </c>
      <c r="B544" s="452" t="s">
        <v>1441</v>
      </c>
      <c r="C544" s="453">
        <v>2459094.4300000002</v>
      </c>
      <c r="D544" s="441">
        <v>19000781</v>
      </c>
      <c r="E544" s="453"/>
    </row>
    <row r="545" spans="1:5">
      <c r="A545" s="452">
        <v>19000791</v>
      </c>
      <c r="B545" s="452" t="s">
        <v>1442</v>
      </c>
      <c r="C545" s="453">
        <v>234832.86</v>
      </c>
      <c r="D545" s="441">
        <v>19000791</v>
      </c>
      <c r="E545" s="453"/>
    </row>
    <row r="546" spans="1:5">
      <c r="A546" s="452">
        <v>19000801</v>
      </c>
      <c r="B546" s="452" t="s">
        <v>1443</v>
      </c>
      <c r="C546" s="453">
        <v>8076.28</v>
      </c>
      <c r="D546" s="441">
        <v>19000801</v>
      </c>
      <c r="E546" s="453"/>
    </row>
    <row r="547" spans="1:5">
      <c r="A547" s="452">
        <v>19000811</v>
      </c>
      <c r="B547" s="452" t="s">
        <v>1444</v>
      </c>
      <c r="C547" s="453">
        <v>1081.6099999999999</v>
      </c>
      <c r="D547" s="441">
        <v>19000811</v>
      </c>
      <c r="E547" s="453"/>
    </row>
    <row r="548" spans="1:5">
      <c r="A548" s="452">
        <v>19000821</v>
      </c>
      <c r="B548" s="452" t="s">
        <v>1475</v>
      </c>
      <c r="C548" s="453">
        <v>60084.19</v>
      </c>
      <c r="D548" s="441">
        <v>19000821</v>
      </c>
      <c r="E548" s="453"/>
    </row>
    <row r="549" spans="1:5">
      <c r="A549" s="452">
        <v>19000831</v>
      </c>
      <c r="B549" s="452" t="s">
        <v>1513</v>
      </c>
      <c r="C549" s="453">
        <v>678884.76</v>
      </c>
      <c r="D549" s="441">
        <v>19000831</v>
      </c>
      <c r="E549" s="453"/>
    </row>
    <row r="550" spans="1:5">
      <c r="A550" s="452">
        <v>19000841</v>
      </c>
      <c r="B550" s="452" t="s">
        <v>1543</v>
      </c>
      <c r="C550" s="453">
        <v>-403764.25</v>
      </c>
      <c r="D550" s="441">
        <v>19000841</v>
      </c>
      <c r="E550" s="453"/>
    </row>
    <row r="551" spans="1:5">
      <c r="A551" s="452">
        <v>19000851</v>
      </c>
      <c r="B551" s="452" t="s">
        <v>1655</v>
      </c>
      <c r="C551" s="453">
        <v>787380.74</v>
      </c>
      <c r="D551" s="441">
        <v>19000851</v>
      </c>
      <c r="E551" s="453"/>
    </row>
    <row r="552" spans="1:5">
      <c r="A552" s="452">
        <v>19000861</v>
      </c>
      <c r="B552" s="452" t="s">
        <v>1700</v>
      </c>
      <c r="C552" s="453">
        <v>197981.15</v>
      </c>
      <c r="D552" s="441">
        <v>19000861</v>
      </c>
      <c r="E552" s="453"/>
    </row>
    <row r="553" spans="1:5">
      <c r="A553" s="452">
        <v>19000871</v>
      </c>
      <c r="B553" s="452" t="s">
        <v>2024</v>
      </c>
      <c r="C553" s="453">
        <v>2653817.6</v>
      </c>
      <c r="D553" s="441">
        <v>19000871</v>
      </c>
      <c r="E553" s="453"/>
    </row>
    <row r="554" spans="1:5">
      <c r="A554" s="452">
        <v>19002003</v>
      </c>
      <c r="B554" s="452" t="s">
        <v>1805</v>
      </c>
      <c r="C554" s="453">
        <v>70651459.560000002</v>
      </c>
      <c r="D554" s="441">
        <v>19002003</v>
      </c>
      <c r="E554" s="453"/>
    </row>
    <row r="555" spans="1:5">
      <c r="A555" s="452">
        <v>19003011</v>
      </c>
      <c r="B555" s="452" t="s">
        <v>1860</v>
      </c>
      <c r="C555" s="453">
        <v>1499309.35</v>
      </c>
      <c r="D555" s="441">
        <v>19003011</v>
      </c>
      <c r="E555" s="453"/>
    </row>
    <row r="556" spans="1:5">
      <c r="A556" s="452">
        <v>19003021</v>
      </c>
      <c r="B556" s="452" t="s">
        <v>1878</v>
      </c>
      <c r="C556" s="453">
        <v>434024.85</v>
      </c>
      <c r="D556" s="441">
        <v>19003021</v>
      </c>
      <c r="E556" s="453"/>
    </row>
    <row r="557" spans="1:5">
      <c r="A557" s="452">
        <v>19003032</v>
      </c>
      <c r="B557" s="452" t="s">
        <v>2026</v>
      </c>
      <c r="C557" s="453">
        <v>3492939.8</v>
      </c>
      <c r="D557" s="441">
        <v>19003032</v>
      </c>
      <c r="E557" s="453"/>
    </row>
    <row r="558" spans="1:5">
      <c r="A558" s="452">
        <v>19003041</v>
      </c>
      <c r="B558" s="452" t="s">
        <v>2127</v>
      </c>
      <c r="C558" s="453">
        <v>6845719.6500000004</v>
      </c>
      <c r="D558" s="441">
        <v>19003041</v>
      </c>
      <c r="E558" s="453"/>
    </row>
    <row r="559" spans="1:5">
      <c r="A559" s="452">
        <v>19003042</v>
      </c>
      <c r="B559" s="452" t="s">
        <v>2062</v>
      </c>
      <c r="C559" s="453">
        <v>4873622.5999999996</v>
      </c>
      <c r="D559" s="441">
        <v>19003042</v>
      </c>
      <c r="E559" s="453"/>
    </row>
    <row r="560" spans="1:5">
      <c r="A560" s="452">
        <v>19100012</v>
      </c>
      <c r="B560" s="452" t="s">
        <v>504</v>
      </c>
      <c r="C560" s="453">
        <v>1324879.3799999999</v>
      </c>
      <c r="D560" s="441">
        <v>19100012</v>
      </c>
    </row>
    <row r="561" spans="1:5">
      <c r="A561" s="452">
        <v>19100022</v>
      </c>
      <c r="B561" s="452" t="s">
        <v>338</v>
      </c>
      <c r="C561" s="453">
        <v>-765496.98</v>
      </c>
      <c r="D561" s="441">
        <v>19100022</v>
      </c>
      <c r="E561" s="453"/>
    </row>
    <row r="562" spans="1:5">
      <c r="A562" s="452">
        <v>19100132</v>
      </c>
      <c r="B562" s="452" t="s">
        <v>332</v>
      </c>
      <c r="C562" s="453">
        <v>73950.59</v>
      </c>
      <c r="D562" s="441">
        <v>19100132</v>
      </c>
      <c r="E562" s="453"/>
    </row>
    <row r="563" spans="1:5">
      <c r="A563" s="452">
        <v>19100142</v>
      </c>
      <c r="B563" s="452" t="s">
        <v>333</v>
      </c>
      <c r="C563" s="453">
        <v>-249771.39</v>
      </c>
      <c r="D563" s="441">
        <v>19100142</v>
      </c>
      <c r="E563" s="453"/>
    </row>
    <row r="564" spans="1:5">
      <c r="A564" s="452">
        <v>19100152</v>
      </c>
      <c r="B564" s="452" t="s">
        <v>578</v>
      </c>
      <c r="C564" s="453">
        <v>3589558.9</v>
      </c>
      <c r="D564" s="441">
        <v>19100152</v>
      </c>
      <c r="E564" s="453"/>
    </row>
    <row r="565" spans="1:5">
      <c r="A565" s="452">
        <v>19100162</v>
      </c>
      <c r="B565" s="452" t="s">
        <v>136</v>
      </c>
      <c r="C565" s="453">
        <v>-18451832.789999999</v>
      </c>
      <c r="D565" s="441">
        <v>19100162</v>
      </c>
      <c r="E565" s="453"/>
    </row>
    <row r="566" spans="1:5">
      <c r="A566" s="452">
        <v>20100023</v>
      </c>
      <c r="B566" s="452" t="s">
        <v>1058</v>
      </c>
      <c r="C566" s="453">
        <v>-859037.91</v>
      </c>
      <c r="D566" s="441">
        <v>20100023</v>
      </c>
      <c r="E566" s="453"/>
    </row>
    <row r="567" spans="1:5">
      <c r="A567" s="452">
        <v>20700003</v>
      </c>
      <c r="B567" s="452" t="s">
        <v>664</v>
      </c>
      <c r="C567" s="453">
        <v>-122847945.22</v>
      </c>
      <c r="D567" s="441">
        <v>20700003</v>
      </c>
      <c r="E567" s="453"/>
    </row>
    <row r="568" spans="1:5">
      <c r="A568" s="452">
        <v>20700013</v>
      </c>
      <c r="B568" s="452" t="s">
        <v>1010</v>
      </c>
      <c r="C568" s="453">
        <v>-338395484.31</v>
      </c>
      <c r="D568" s="441">
        <v>20700013</v>
      </c>
      <c r="E568" s="453"/>
    </row>
    <row r="569" spans="1:5">
      <c r="A569" s="452">
        <v>20700023</v>
      </c>
      <c r="B569" s="452" t="s">
        <v>689</v>
      </c>
      <c r="C569" s="453">
        <v>-16901820.34</v>
      </c>
      <c r="D569" s="441">
        <v>20700023</v>
      </c>
      <c r="E569" s="453"/>
    </row>
    <row r="570" spans="1:5">
      <c r="A570" s="452">
        <v>21100003</v>
      </c>
      <c r="B570" s="452" t="s">
        <v>601</v>
      </c>
      <c r="C570" s="453">
        <v>-2803605116.4699998</v>
      </c>
      <c r="D570" s="441">
        <v>21100003</v>
      </c>
      <c r="E570" s="453"/>
    </row>
    <row r="571" spans="1:5">
      <c r="A571" s="452">
        <v>21100383</v>
      </c>
      <c r="B571" s="452" t="s">
        <v>6</v>
      </c>
      <c r="C571" s="453">
        <v>-491575</v>
      </c>
      <c r="D571" s="441">
        <v>21100383</v>
      </c>
      <c r="E571" s="453"/>
    </row>
    <row r="572" spans="1:5">
      <c r="A572" s="452">
        <v>21400013</v>
      </c>
      <c r="B572" s="452" t="s">
        <v>532</v>
      </c>
      <c r="C572" s="453">
        <v>2148854.7200000002</v>
      </c>
      <c r="D572" s="441">
        <v>21400013</v>
      </c>
      <c r="E572" s="453"/>
    </row>
    <row r="573" spans="1:5">
      <c r="A573" s="452">
        <v>21400033</v>
      </c>
      <c r="B573" s="452" t="s">
        <v>533</v>
      </c>
      <c r="C573" s="453">
        <v>4985024.68</v>
      </c>
      <c r="D573" s="441">
        <v>21400033</v>
      </c>
      <c r="E573" s="453"/>
    </row>
    <row r="574" spans="1:5">
      <c r="A574" s="452">
        <v>21500023</v>
      </c>
      <c r="B574" s="452" t="s">
        <v>690</v>
      </c>
      <c r="C574" s="453">
        <v>-10766141</v>
      </c>
      <c r="D574" s="441">
        <v>21500023</v>
      </c>
      <c r="E574" s="453"/>
    </row>
    <row r="575" spans="1:5">
      <c r="A575" s="452">
        <v>21500033</v>
      </c>
      <c r="B575" s="452" t="s">
        <v>1011</v>
      </c>
      <c r="C575" s="453">
        <v>-3281918</v>
      </c>
      <c r="D575" s="441">
        <v>21500033</v>
      </c>
      <c r="E575" s="453"/>
    </row>
    <row r="576" spans="1:5">
      <c r="A576" s="452">
        <v>21600003</v>
      </c>
      <c r="B576" s="452" t="s">
        <v>192</v>
      </c>
      <c r="C576" s="453">
        <v>-381127218</v>
      </c>
      <c r="D576" s="441">
        <v>21600003</v>
      </c>
      <c r="E576" s="453"/>
    </row>
    <row r="577" spans="1:5">
      <c r="A577" s="452">
        <v>21600011</v>
      </c>
      <c r="B577" s="452" t="s">
        <v>1123</v>
      </c>
      <c r="C577" s="453">
        <v>40848002.149999999</v>
      </c>
      <c r="D577" s="441">
        <v>21600011</v>
      </c>
      <c r="E577" s="453"/>
    </row>
    <row r="578" spans="1:5">
      <c r="A578" s="452">
        <v>21600013</v>
      </c>
      <c r="B578" s="452" t="s">
        <v>328</v>
      </c>
      <c r="C578" s="453">
        <v>77562549.519999996</v>
      </c>
      <c r="D578" s="441">
        <v>21600013</v>
      </c>
      <c r="E578" s="453"/>
    </row>
    <row r="579" spans="1:5">
      <c r="A579" s="452">
        <v>21600023</v>
      </c>
      <c r="B579" s="452" t="s">
        <v>1012</v>
      </c>
      <c r="C579" s="453">
        <v>1755001.25</v>
      </c>
      <c r="D579" s="441">
        <v>21600023</v>
      </c>
      <c r="E579" s="453"/>
    </row>
    <row r="580" spans="1:5">
      <c r="A580" s="452">
        <v>21600033</v>
      </c>
      <c r="B580" s="452" t="s">
        <v>607</v>
      </c>
      <c r="C580" s="453">
        <v>1471103.62</v>
      </c>
      <c r="D580" s="441">
        <v>21600033</v>
      </c>
      <c r="E580" s="453"/>
    </row>
    <row r="581" spans="1:5">
      <c r="A581" s="452">
        <v>21600053</v>
      </c>
      <c r="B581" s="452" t="s">
        <v>549</v>
      </c>
      <c r="C581" s="453">
        <v>16359946.109999999</v>
      </c>
      <c r="D581" s="441">
        <v>21600053</v>
      </c>
      <c r="E581" s="453"/>
    </row>
    <row r="582" spans="1:5">
      <c r="A582" s="452">
        <v>21610013</v>
      </c>
      <c r="B582" s="452" t="s">
        <v>151</v>
      </c>
      <c r="C582" s="453">
        <v>14756651</v>
      </c>
      <c r="D582" s="441">
        <v>21610013</v>
      </c>
      <c r="E582" s="453"/>
    </row>
    <row r="583" spans="1:5">
      <c r="A583" s="452">
        <v>21900103</v>
      </c>
      <c r="B583" s="452" t="s">
        <v>1941</v>
      </c>
      <c r="C583" s="453">
        <v>-14391415.1</v>
      </c>
      <c r="D583" s="441">
        <v>21900103</v>
      </c>
      <c r="E583" s="453"/>
    </row>
    <row r="584" spans="1:5">
      <c r="A584" s="452">
        <v>21900113</v>
      </c>
      <c r="B584" s="452" t="s">
        <v>1942</v>
      </c>
      <c r="C584" s="453">
        <v>22559352.399999999</v>
      </c>
      <c r="D584" s="441">
        <v>21900113</v>
      </c>
      <c r="E584" s="453"/>
    </row>
    <row r="585" spans="1:5">
      <c r="A585" s="452">
        <v>21900133</v>
      </c>
      <c r="B585" s="452" t="s">
        <v>1943</v>
      </c>
      <c r="C585" s="453">
        <v>437276.7</v>
      </c>
      <c r="D585" s="441">
        <v>21900133</v>
      </c>
      <c r="E585" s="453"/>
    </row>
    <row r="586" spans="1:5">
      <c r="A586" s="452">
        <v>21900143</v>
      </c>
      <c r="B586" s="452" t="s">
        <v>1958</v>
      </c>
      <c r="C586" s="453">
        <v>208338383.00999999</v>
      </c>
      <c r="D586" s="441">
        <v>21900143</v>
      </c>
    </row>
    <row r="587" spans="1:5">
      <c r="A587" s="452">
        <v>21900153</v>
      </c>
      <c r="B587" s="452" t="s">
        <v>1945</v>
      </c>
      <c r="C587" s="453">
        <v>-72918434.049999997</v>
      </c>
      <c r="D587" s="441">
        <v>21900153</v>
      </c>
      <c r="E587" s="453"/>
    </row>
    <row r="588" spans="1:5">
      <c r="A588" s="452">
        <v>21900163</v>
      </c>
      <c r="B588" s="452" t="s">
        <v>1959</v>
      </c>
      <c r="C588" s="453">
        <v>12299873.75</v>
      </c>
      <c r="D588" s="441">
        <v>21900163</v>
      </c>
      <c r="E588" s="453"/>
    </row>
    <row r="589" spans="1:5">
      <c r="A589" s="452">
        <v>21900173</v>
      </c>
      <c r="B589" s="452" t="s">
        <v>1947</v>
      </c>
      <c r="C589" s="453">
        <v>-4304955.7699999996</v>
      </c>
      <c r="D589" s="441">
        <v>21900173</v>
      </c>
    </row>
    <row r="590" spans="1:5">
      <c r="A590" s="452">
        <v>21900183</v>
      </c>
      <c r="B590" s="452" t="s">
        <v>1948</v>
      </c>
      <c r="C590" s="453">
        <v>-2890250.01</v>
      </c>
      <c r="D590" s="441">
        <v>21900183</v>
      </c>
      <c r="E590" s="453"/>
    </row>
    <row r="591" spans="1:5">
      <c r="A591" s="452">
        <v>21900193</v>
      </c>
      <c r="B591" s="452" t="s">
        <v>1949</v>
      </c>
      <c r="C591" s="453">
        <v>1011587.41</v>
      </c>
      <c r="D591" s="441">
        <v>21900193</v>
      </c>
      <c r="E591" s="453"/>
    </row>
    <row r="592" spans="1:5">
      <c r="A592" s="452">
        <v>21900223</v>
      </c>
      <c r="B592" s="452" t="s">
        <v>1933</v>
      </c>
      <c r="C592" s="453">
        <v>-153046.85</v>
      </c>
      <c r="D592" s="441">
        <v>21900223</v>
      </c>
      <c r="E592" s="453"/>
    </row>
    <row r="593" spans="1:5">
      <c r="A593" s="452">
        <v>21900233</v>
      </c>
      <c r="B593" s="452" t="s">
        <v>1902</v>
      </c>
      <c r="C593" s="453">
        <v>5036995.29</v>
      </c>
      <c r="D593" s="441">
        <v>21900233</v>
      </c>
      <c r="E593" s="453"/>
    </row>
    <row r="594" spans="1:5">
      <c r="A594" s="452">
        <v>21900243</v>
      </c>
      <c r="B594" s="452" t="s">
        <v>1950</v>
      </c>
      <c r="C594" s="453">
        <v>-7895773.3399999999</v>
      </c>
      <c r="D594" s="441">
        <v>21900243</v>
      </c>
      <c r="E594" s="453"/>
    </row>
    <row r="595" spans="1:5">
      <c r="A595" s="452">
        <v>22100393</v>
      </c>
      <c r="B595" s="452" t="s">
        <v>224</v>
      </c>
      <c r="C595" s="453">
        <v>-15000000</v>
      </c>
      <c r="D595" s="441">
        <v>22100393</v>
      </c>
      <c r="E595" s="453"/>
    </row>
    <row r="596" spans="1:5">
      <c r="A596" s="452">
        <v>22100413</v>
      </c>
      <c r="B596" s="452" t="s">
        <v>52</v>
      </c>
      <c r="C596" s="453">
        <v>-2000000</v>
      </c>
      <c r="D596" s="441">
        <v>22100413</v>
      </c>
      <c r="E596" s="453"/>
    </row>
    <row r="597" spans="1:5">
      <c r="A597" s="452">
        <v>22100713</v>
      </c>
      <c r="B597" s="452" t="s">
        <v>246</v>
      </c>
      <c r="C597" s="453">
        <v>-300000000</v>
      </c>
      <c r="D597" s="441">
        <v>22100713</v>
      </c>
      <c r="E597" s="453"/>
    </row>
    <row r="598" spans="1:5">
      <c r="A598" s="452">
        <v>22100723</v>
      </c>
      <c r="B598" s="452" t="s">
        <v>247</v>
      </c>
      <c r="C598" s="453">
        <v>-200000000</v>
      </c>
      <c r="D598" s="441">
        <v>22100723</v>
      </c>
      <c r="E598" s="453"/>
    </row>
    <row r="599" spans="1:5">
      <c r="A599" s="452">
        <v>22100743</v>
      </c>
      <c r="B599" s="452" t="s">
        <v>675</v>
      </c>
      <c r="C599" s="453">
        <v>-100000000</v>
      </c>
      <c r="D599" s="441">
        <v>22100743</v>
      </c>
      <c r="E599" s="453"/>
    </row>
    <row r="600" spans="1:5">
      <c r="A600" s="452">
        <v>22100823</v>
      </c>
      <c r="B600" s="452" t="s">
        <v>1033</v>
      </c>
      <c r="C600" s="453">
        <v>-250000000</v>
      </c>
      <c r="D600" s="441">
        <v>22100823</v>
      </c>
      <c r="E600" s="453"/>
    </row>
    <row r="601" spans="1:5">
      <c r="A601" s="452">
        <v>22100833</v>
      </c>
      <c r="B601" s="452" t="s">
        <v>1659</v>
      </c>
      <c r="C601" s="453">
        <v>-138460000</v>
      </c>
      <c r="D601" s="441">
        <v>22100833</v>
      </c>
      <c r="E601" s="453"/>
    </row>
    <row r="602" spans="1:5">
      <c r="A602" s="452">
        <v>22100843</v>
      </c>
      <c r="B602" s="452" t="s">
        <v>1660</v>
      </c>
      <c r="C602" s="453">
        <v>-23400000</v>
      </c>
      <c r="D602" s="441">
        <v>22100843</v>
      </c>
      <c r="E602" s="453"/>
    </row>
    <row r="603" spans="1:5">
      <c r="A603" s="452">
        <v>22100853</v>
      </c>
      <c r="B603" s="452" t="s">
        <v>2042</v>
      </c>
      <c r="C603" s="453">
        <v>-425000000</v>
      </c>
      <c r="D603" s="441">
        <v>22100853</v>
      </c>
      <c r="E603" s="453"/>
    </row>
    <row r="604" spans="1:5">
      <c r="A604" s="452">
        <v>22100923</v>
      </c>
      <c r="B604" s="452" t="s">
        <v>1319</v>
      </c>
      <c r="C604" s="453">
        <v>-250000000</v>
      </c>
      <c r="D604" s="441">
        <v>22100923</v>
      </c>
      <c r="E604" s="453"/>
    </row>
    <row r="605" spans="1:5">
      <c r="A605" s="452">
        <v>22100933</v>
      </c>
      <c r="B605" s="452" t="s">
        <v>1320</v>
      </c>
      <c r="C605" s="453">
        <v>-45000000</v>
      </c>
      <c r="D605" s="441">
        <v>22100933</v>
      </c>
      <c r="E605" s="453"/>
    </row>
    <row r="606" spans="1:5">
      <c r="A606" s="452">
        <v>22101023</v>
      </c>
      <c r="B606" s="452" t="s">
        <v>519</v>
      </c>
      <c r="C606" s="453">
        <v>-250000000</v>
      </c>
      <c r="D606" s="441">
        <v>22101023</v>
      </c>
      <c r="E606" s="453"/>
    </row>
    <row r="607" spans="1:5">
      <c r="A607" s="452">
        <v>22101033</v>
      </c>
      <c r="B607" s="452" t="s">
        <v>1014</v>
      </c>
      <c r="C607" s="453">
        <v>-300000000</v>
      </c>
      <c r="D607" s="441">
        <v>22101033</v>
      </c>
      <c r="E607" s="453"/>
    </row>
    <row r="608" spans="1:5">
      <c r="A608" s="452">
        <v>22101053</v>
      </c>
      <c r="B608" s="452" t="s">
        <v>1037</v>
      </c>
      <c r="C608" s="453">
        <v>-250000000</v>
      </c>
      <c r="D608" s="441">
        <v>22101053</v>
      </c>
      <c r="E608" s="453"/>
    </row>
    <row r="609" spans="1:5">
      <c r="A609" s="452">
        <v>22101113</v>
      </c>
      <c r="B609" s="452" t="s">
        <v>848</v>
      </c>
      <c r="C609" s="453">
        <v>-350000000</v>
      </c>
      <c r="D609" s="441">
        <v>22101113</v>
      </c>
      <c r="E609" s="453"/>
    </row>
    <row r="610" spans="1:5">
      <c r="A610" s="452">
        <v>22101123</v>
      </c>
      <c r="B610" s="452" t="s">
        <v>1158</v>
      </c>
      <c r="C610" s="453">
        <v>-325000000</v>
      </c>
      <c r="D610" s="441">
        <v>22101123</v>
      </c>
      <c r="E610" s="453"/>
    </row>
    <row r="611" spans="1:5">
      <c r="A611" s="452">
        <v>22101133</v>
      </c>
      <c r="B611" s="452" t="s">
        <v>1154</v>
      </c>
      <c r="C611" s="453">
        <v>-250000000</v>
      </c>
      <c r="D611" s="441">
        <v>22101133</v>
      </c>
      <c r="E611" s="453"/>
    </row>
    <row r="612" spans="1:5">
      <c r="A612" s="452">
        <v>22101143</v>
      </c>
      <c r="B612" s="452" t="s">
        <v>1222</v>
      </c>
      <c r="C612" s="453">
        <v>-300000000</v>
      </c>
      <c r="D612" s="441">
        <v>22101143</v>
      </c>
      <c r="E612" s="453"/>
    </row>
    <row r="613" spans="1:5">
      <c r="A613" s="452">
        <v>22600083</v>
      </c>
      <c r="B613" s="452" t="s">
        <v>1218</v>
      </c>
      <c r="C613" s="453">
        <v>12511.77</v>
      </c>
      <c r="D613" s="441">
        <v>22600083</v>
      </c>
      <c r="E613" s="453"/>
    </row>
    <row r="614" spans="1:5">
      <c r="A614" s="452">
        <v>22600093</v>
      </c>
      <c r="B614" s="452" t="s">
        <v>2043</v>
      </c>
      <c r="C614" s="453">
        <v>1858489.58</v>
      </c>
      <c r="D614" s="441">
        <v>22600093</v>
      </c>
      <c r="E614" s="453"/>
    </row>
    <row r="615" spans="1:5">
      <c r="A615" s="452">
        <v>22820011</v>
      </c>
      <c r="B615" s="452" t="s">
        <v>996</v>
      </c>
      <c r="C615" s="453">
        <v>-332500</v>
      </c>
      <c r="D615" s="441">
        <v>22820011</v>
      </c>
      <c r="E615" s="453"/>
    </row>
    <row r="616" spans="1:5">
      <c r="A616" s="452">
        <v>22820012</v>
      </c>
      <c r="B616" s="452" t="s">
        <v>997</v>
      </c>
      <c r="C616" s="453">
        <v>-47500</v>
      </c>
      <c r="D616" s="441">
        <v>22820012</v>
      </c>
      <c r="E616" s="453"/>
    </row>
    <row r="617" spans="1:5">
      <c r="A617" s="452">
        <v>22830003</v>
      </c>
      <c r="B617" s="452" t="s">
        <v>536</v>
      </c>
      <c r="C617" s="453">
        <v>-52528333.850000001</v>
      </c>
      <c r="D617" s="441">
        <v>22830003</v>
      </c>
      <c r="E617" s="453"/>
    </row>
    <row r="618" spans="1:5">
      <c r="A618" s="452">
        <v>22830013</v>
      </c>
      <c r="B618" s="452" t="s">
        <v>535</v>
      </c>
      <c r="C618" s="453">
        <v>-5103784.1900000004</v>
      </c>
      <c r="D618" s="441">
        <v>22830013</v>
      </c>
      <c r="E618" s="453"/>
    </row>
    <row r="619" spans="1:5">
      <c r="A619" s="452">
        <v>22830023</v>
      </c>
      <c r="B619" s="452" t="s">
        <v>735</v>
      </c>
      <c r="C619" s="453">
        <v>-39816857.020000003</v>
      </c>
      <c r="D619" s="441">
        <v>22830023</v>
      </c>
      <c r="E619" s="453"/>
    </row>
    <row r="620" spans="1:5">
      <c r="A620" s="452">
        <v>22830033</v>
      </c>
      <c r="B620" s="452" t="s">
        <v>1336</v>
      </c>
      <c r="C620" s="453">
        <v>-807000</v>
      </c>
      <c r="D620" s="441">
        <v>22830033</v>
      </c>
      <c r="E620" s="453"/>
    </row>
    <row r="621" spans="1:5">
      <c r="A621" s="452">
        <v>22830043</v>
      </c>
      <c r="B621" s="452" t="s">
        <v>1679</v>
      </c>
      <c r="C621" s="453">
        <v>-195047.22</v>
      </c>
      <c r="D621" s="441">
        <v>22830043</v>
      </c>
      <c r="E621" s="453"/>
    </row>
    <row r="622" spans="1:5">
      <c r="A622" s="452">
        <v>22830053</v>
      </c>
      <c r="B622" s="452" t="s">
        <v>1809</v>
      </c>
      <c r="C622" s="453">
        <v>-1537250</v>
      </c>
      <c r="D622" s="441">
        <v>22830053</v>
      </c>
      <c r="E622" s="453"/>
    </row>
    <row r="623" spans="1:5">
      <c r="A623" s="452">
        <v>22830063</v>
      </c>
      <c r="B623" s="452" t="s">
        <v>1847</v>
      </c>
      <c r="C623" s="453">
        <v>-50538</v>
      </c>
      <c r="D623" s="441">
        <v>22830063</v>
      </c>
      <c r="E623" s="453"/>
    </row>
    <row r="624" spans="1:5">
      <c r="A624" s="452">
        <v>22830073</v>
      </c>
      <c r="B624" s="452" t="s">
        <v>1848</v>
      </c>
      <c r="C624" s="453">
        <v>-97929</v>
      </c>
      <c r="D624" s="441">
        <v>22830073</v>
      </c>
      <c r="E624" s="453"/>
    </row>
    <row r="625" spans="1:5">
      <c r="A625" s="452">
        <v>22840012</v>
      </c>
      <c r="B625" s="452" t="s">
        <v>1408</v>
      </c>
      <c r="C625" s="453">
        <v>-631223.56999999995</v>
      </c>
      <c r="D625" s="441">
        <v>22840012</v>
      </c>
      <c r="E625" s="453"/>
    </row>
    <row r="626" spans="1:5">
      <c r="A626" s="452">
        <v>22840021</v>
      </c>
      <c r="B626" s="452" t="s">
        <v>863</v>
      </c>
      <c r="C626" s="453">
        <v>-199475.25</v>
      </c>
      <c r="D626" s="441">
        <v>22840021</v>
      </c>
      <c r="E626" s="453"/>
    </row>
    <row r="627" spans="1:5">
      <c r="A627" s="452">
        <v>22840022</v>
      </c>
      <c r="B627" s="452" t="s">
        <v>1409</v>
      </c>
      <c r="C627" s="453">
        <v>-530428.43000000005</v>
      </c>
      <c r="D627" s="441">
        <v>22840022</v>
      </c>
      <c r="E627" s="453"/>
    </row>
    <row r="628" spans="1:5">
      <c r="A628" s="452">
        <v>22840031</v>
      </c>
      <c r="B628" s="452" t="s">
        <v>878</v>
      </c>
      <c r="C628" s="453">
        <v>-258000</v>
      </c>
      <c r="D628" s="441">
        <v>22840031</v>
      </c>
      <c r="E628" s="453"/>
    </row>
    <row r="629" spans="1:5">
      <c r="A629" s="452">
        <v>22840032</v>
      </c>
      <c r="B629" s="452" t="s">
        <v>1410</v>
      </c>
      <c r="C629" s="453">
        <v>-3302394.74</v>
      </c>
      <c r="D629" s="441">
        <v>22840032</v>
      </c>
    </row>
    <row r="630" spans="1:5">
      <c r="A630" s="452">
        <v>22840042</v>
      </c>
      <c r="B630" s="452" t="s">
        <v>1411</v>
      </c>
      <c r="C630" s="453">
        <v>-236393.37</v>
      </c>
      <c r="D630" s="441">
        <v>22840042</v>
      </c>
      <c r="E630" s="453"/>
    </row>
    <row r="631" spans="1:5">
      <c r="A631" s="452">
        <v>22840051</v>
      </c>
      <c r="B631" s="452" t="s">
        <v>879</v>
      </c>
      <c r="C631" s="453">
        <v>-30000</v>
      </c>
      <c r="D631" s="441">
        <v>22840051</v>
      </c>
      <c r="E631" s="453"/>
    </row>
    <row r="632" spans="1:5">
      <c r="A632" s="452">
        <v>22840062</v>
      </c>
      <c r="B632" s="452" t="s">
        <v>1413</v>
      </c>
      <c r="C632" s="453">
        <v>-1293823.8700000001</v>
      </c>
      <c r="D632" s="441">
        <v>22840062</v>
      </c>
      <c r="E632" s="453"/>
    </row>
    <row r="633" spans="1:5">
      <c r="A633" s="452">
        <v>22840081</v>
      </c>
      <c r="B633" s="452" t="s">
        <v>864</v>
      </c>
      <c r="C633" s="453">
        <v>-550000</v>
      </c>
      <c r="D633" s="441">
        <v>22840081</v>
      </c>
      <c r="E633" s="453"/>
    </row>
    <row r="634" spans="1:5">
      <c r="A634" s="452">
        <v>22840082</v>
      </c>
      <c r="B634" s="452" t="s">
        <v>1414</v>
      </c>
      <c r="C634" s="453">
        <v>-2473994.61</v>
      </c>
      <c r="D634" s="441">
        <v>22840082</v>
      </c>
      <c r="E634" s="453"/>
    </row>
    <row r="635" spans="1:5">
      <c r="A635" s="452">
        <v>22840092</v>
      </c>
      <c r="B635" s="452" t="s">
        <v>1415</v>
      </c>
      <c r="C635" s="453">
        <v>-2050000</v>
      </c>
      <c r="D635" s="441">
        <v>22840092</v>
      </c>
      <c r="E635" s="453"/>
    </row>
    <row r="636" spans="1:5">
      <c r="A636" s="452">
        <v>22840102</v>
      </c>
      <c r="B636" s="452" t="s">
        <v>1416</v>
      </c>
      <c r="C636" s="453">
        <v>-499874.44</v>
      </c>
      <c r="D636" s="441">
        <v>22840102</v>
      </c>
      <c r="E636" s="453"/>
    </row>
    <row r="637" spans="1:5">
      <c r="A637" s="452">
        <v>22840111</v>
      </c>
      <c r="B637" s="452" t="s">
        <v>880</v>
      </c>
      <c r="C637" s="453">
        <v>-20000</v>
      </c>
      <c r="D637" s="441">
        <v>22840111</v>
      </c>
      <c r="E637" s="453"/>
    </row>
    <row r="638" spans="1:5">
      <c r="A638" s="452">
        <v>22840112</v>
      </c>
      <c r="B638" s="452" t="s">
        <v>1417</v>
      </c>
      <c r="C638" s="453">
        <v>-200000</v>
      </c>
      <c r="D638" s="441">
        <v>22840112</v>
      </c>
      <c r="E638" s="453"/>
    </row>
    <row r="639" spans="1:5">
      <c r="A639" s="452">
        <v>22840122</v>
      </c>
      <c r="B639" s="452" t="s">
        <v>1418</v>
      </c>
      <c r="C639" s="453">
        <v>-140000</v>
      </c>
      <c r="D639" s="441">
        <v>22840122</v>
      </c>
      <c r="E639" s="453"/>
    </row>
    <row r="640" spans="1:5">
      <c r="A640" s="452">
        <v>22840131</v>
      </c>
      <c r="B640" s="452" t="s">
        <v>865</v>
      </c>
      <c r="C640" s="453">
        <v>-500000</v>
      </c>
      <c r="D640" s="441">
        <v>22840131</v>
      </c>
      <c r="E640" s="453"/>
    </row>
    <row r="641" spans="1:5">
      <c r="A641" s="452">
        <v>22840132</v>
      </c>
      <c r="B641" s="452" t="s">
        <v>1419</v>
      </c>
      <c r="C641" s="453">
        <v>-100000</v>
      </c>
      <c r="D641" s="441">
        <v>22840132</v>
      </c>
      <c r="E641" s="453"/>
    </row>
    <row r="642" spans="1:5">
      <c r="A642" s="452">
        <v>22840161</v>
      </c>
      <c r="B642" s="452" t="s">
        <v>866</v>
      </c>
      <c r="C642" s="453">
        <v>-347291</v>
      </c>
      <c r="D642" s="441">
        <v>22840161</v>
      </c>
      <c r="E642" s="453"/>
    </row>
    <row r="643" spans="1:5">
      <c r="A643" s="452">
        <v>22840162</v>
      </c>
      <c r="B643" s="452" t="s">
        <v>1884</v>
      </c>
      <c r="C643" s="453">
        <v>-88616.68</v>
      </c>
      <c r="D643" s="441">
        <v>22840162</v>
      </c>
      <c r="E643" s="453"/>
    </row>
    <row r="644" spans="1:5">
      <c r="A644" s="452">
        <v>22840171</v>
      </c>
      <c r="B644" s="452" t="s">
        <v>867</v>
      </c>
      <c r="C644" s="453">
        <v>-50000</v>
      </c>
      <c r="D644" s="441">
        <v>22840171</v>
      </c>
      <c r="E644" s="453"/>
    </row>
    <row r="645" spans="1:5">
      <c r="A645" s="452">
        <v>22840181</v>
      </c>
      <c r="B645" s="452" t="s">
        <v>881</v>
      </c>
      <c r="C645" s="453">
        <v>-2867992.26</v>
      </c>
      <c r="D645" s="441">
        <v>22840181</v>
      </c>
      <c r="E645" s="453"/>
    </row>
    <row r="646" spans="1:5">
      <c r="A646" s="452">
        <v>22840191</v>
      </c>
      <c r="B646" s="452" t="s">
        <v>868</v>
      </c>
      <c r="C646" s="453">
        <v>-250000</v>
      </c>
      <c r="D646" s="441">
        <v>22840191</v>
      </c>
      <c r="E646" s="453"/>
    </row>
    <row r="647" spans="1:5">
      <c r="A647" s="452">
        <v>22840221</v>
      </c>
      <c r="B647" s="452" t="s">
        <v>889</v>
      </c>
      <c r="C647" s="453">
        <v>-545580.69999999995</v>
      </c>
      <c r="D647" s="441">
        <v>22840221</v>
      </c>
      <c r="E647" s="453"/>
    </row>
    <row r="648" spans="1:5">
      <c r="A648" s="452">
        <v>22840231</v>
      </c>
      <c r="B648" s="452" t="s">
        <v>205</v>
      </c>
      <c r="C648" s="453">
        <v>-75000</v>
      </c>
      <c r="D648" s="441">
        <v>22840231</v>
      </c>
      <c r="E648" s="453"/>
    </row>
    <row r="649" spans="1:5">
      <c r="A649" s="452">
        <v>22840251</v>
      </c>
      <c r="B649" s="452" t="s">
        <v>496</v>
      </c>
      <c r="C649" s="453">
        <v>-8841357</v>
      </c>
      <c r="D649" s="441">
        <v>22840251</v>
      </c>
      <c r="E649" s="453"/>
    </row>
    <row r="650" spans="1:5">
      <c r="A650" s="452">
        <v>22840281</v>
      </c>
      <c r="B650" s="452" t="s">
        <v>1259</v>
      </c>
      <c r="C650" s="453">
        <v>-50000</v>
      </c>
      <c r="D650" s="441">
        <v>22840281</v>
      </c>
      <c r="E650" s="453"/>
    </row>
    <row r="651" spans="1:5">
      <c r="A651" s="452">
        <v>22840301</v>
      </c>
      <c r="B651" s="452" t="s">
        <v>1371</v>
      </c>
      <c r="C651" s="453">
        <v>-103859</v>
      </c>
      <c r="D651" s="441">
        <v>22840301</v>
      </c>
      <c r="E651" s="453"/>
    </row>
    <row r="652" spans="1:5">
      <c r="A652" s="452">
        <v>22840311</v>
      </c>
      <c r="B652" s="452" t="s">
        <v>1372</v>
      </c>
      <c r="C652" s="453">
        <v>-96000</v>
      </c>
      <c r="D652" s="441">
        <v>22840311</v>
      </c>
      <c r="E652" s="453"/>
    </row>
    <row r="653" spans="1:5">
      <c r="A653" s="452">
        <v>22840321</v>
      </c>
      <c r="B653" s="452" t="s">
        <v>1528</v>
      </c>
      <c r="C653" s="453">
        <v>-124867306</v>
      </c>
      <c r="D653" s="441">
        <v>22840321</v>
      </c>
      <c r="E653" s="453"/>
    </row>
    <row r="654" spans="1:5">
      <c r="A654" s="452">
        <v>22840331</v>
      </c>
      <c r="B654" s="452" t="s">
        <v>1885</v>
      </c>
      <c r="C654" s="453">
        <v>-75091620</v>
      </c>
      <c r="D654" s="441">
        <v>22840331</v>
      </c>
      <c r="E654" s="453"/>
    </row>
    <row r="655" spans="1:5">
      <c r="A655" s="452">
        <v>22840332</v>
      </c>
      <c r="B655" s="452" t="s">
        <v>1412</v>
      </c>
      <c r="C655" s="453">
        <v>-22000000</v>
      </c>
      <c r="D655" s="441">
        <v>22840332</v>
      </c>
      <c r="E655" s="453"/>
    </row>
    <row r="656" spans="1:5">
      <c r="A656" s="452">
        <v>22840341</v>
      </c>
      <c r="B656" s="452" t="s">
        <v>1864</v>
      </c>
      <c r="C656" s="453">
        <v>-26467879</v>
      </c>
      <c r="D656" s="441">
        <v>22840341</v>
      </c>
      <c r="E656" s="453"/>
    </row>
    <row r="657" spans="1:5">
      <c r="A657" s="452">
        <v>22840351</v>
      </c>
      <c r="B657" s="452" t="s">
        <v>2259</v>
      </c>
      <c r="C657" s="453">
        <v>-465000</v>
      </c>
      <c r="D657" s="441">
        <v>22840351</v>
      </c>
    </row>
    <row r="658" spans="1:5">
      <c r="A658" s="452">
        <v>22841001</v>
      </c>
      <c r="B658" s="452" t="s">
        <v>869</v>
      </c>
      <c r="C658" s="453">
        <v>-4610484.08</v>
      </c>
      <c r="D658" s="441">
        <v>22841001</v>
      </c>
      <c r="E658" s="453"/>
    </row>
    <row r="659" spans="1:5">
      <c r="A659" s="452">
        <v>23001021</v>
      </c>
      <c r="B659" s="452" t="s">
        <v>7</v>
      </c>
      <c r="C659" s="453">
        <v>-19031903.059999999</v>
      </c>
      <c r="D659" s="441">
        <v>23001021</v>
      </c>
      <c r="E659" s="453"/>
    </row>
    <row r="660" spans="1:5">
      <c r="A660" s="452">
        <v>23001031</v>
      </c>
      <c r="B660" s="452" t="s">
        <v>597</v>
      </c>
      <c r="C660" s="453">
        <v>-19413035.210000001</v>
      </c>
      <c r="D660" s="441">
        <v>23001031</v>
      </c>
      <c r="E660" s="453"/>
    </row>
    <row r="661" spans="1:5">
      <c r="A661" s="452">
        <v>23001041</v>
      </c>
      <c r="B661" s="452" t="s">
        <v>174</v>
      </c>
      <c r="C661" s="453">
        <v>-12192278.07</v>
      </c>
      <c r="D661" s="441">
        <v>23001041</v>
      </c>
      <c r="E661" s="453"/>
    </row>
    <row r="662" spans="1:5">
      <c r="A662" s="452">
        <v>23001043</v>
      </c>
      <c r="B662" s="452" t="s">
        <v>1537</v>
      </c>
      <c r="C662" s="453">
        <v>-921104.87</v>
      </c>
      <c r="D662" s="441">
        <v>23001043</v>
      </c>
      <c r="E662" s="453"/>
    </row>
    <row r="663" spans="1:5">
      <c r="A663" s="452">
        <v>23001061</v>
      </c>
      <c r="B663" s="452" t="s">
        <v>537</v>
      </c>
      <c r="C663" s="453">
        <v>-5391523.6399999997</v>
      </c>
      <c r="D663" s="441">
        <v>23001061</v>
      </c>
      <c r="E663" s="453"/>
    </row>
    <row r="664" spans="1:5">
      <c r="A664" s="452">
        <v>23001071</v>
      </c>
      <c r="B664" s="452" t="s">
        <v>434</v>
      </c>
      <c r="C664" s="453">
        <v>-9119750.3399999999</v>
      </c>
      <c r="D664" s="441">
        <v>23001071</v>
      </c>
      <c r="E664" s="453"/>
    </row>
    <row r="665" spans="1:5">
      <c r="A665" s="452">
        <v>23001092</v>
      </c>
      <c r="B665" s="452" t="s">
        <v>266</v>
      </c>
      <c r="C665" s="453">
        <v>-9147842.5099999998</v>
      </c>
      <c r="D665" s="441">
        <v>23001092</v>
      </c>
      <c r="E665" s="453"/>
    </row>
    <row r="666" spans="1:5">
      <c r="A666" s="452">
        <v>23001131</v>
      </c>
      <c r="B666" s="452" t="s">
        <v>1358</v>
      </c>
      <c r="C666" s="453">
        <v>-16901715.960000001</v>
      </c>
      <c r="D666" s="441">
        <v>23001131</v>
      </c>
      <c r="E666" s="453"/>
    </row>
    <row r="667" spans="1:5">
      <c r="A667" s="452">
        <v>23001141</v>
      </c>
      <c r="B667" s="452" t="s">
        <v>1533</v>
      </c>
      <c r="C667" s="453">
        <v>-557889.69999999995</v>
      </c>
      <c r="D667" s="441">
        <v>23001141</v>
      </c>
    </row>
    <row r="668" spans="1:5">
      <c r="A668" s="452">
        <v>23001151</v>
      </c>
      <c r="B668" s="452" t="s">
        <v>1632</v>
      </c>
      <c r="C668" s="453">
        <v>-117745.04</v>
      </c>
      <c r="D668" s="441">
        <v>23001151</v>
      </c>
      <c r="E668" s="453"/>
    </row>
    <row r="669" spans="1:5">
      <c r="A669" s="452">
        <v>23001231</v>
      </c>
      <c r="B669" s="452" t="s">
        <v>1514</v>
      </c>
      <c r="C669" s="453">
        <v>-1166689.05</v>
      </c>
      <c r="D669" s="441">
        <v>23001231</v>
      </c>
    </row>
    <row r="670" spans="1:5">
      <c r="A670" s="452">
        <v>23002011</v>
      </c>
      <c r="B670" s="452" t="s">
        <v>1000</v>
      </c>
      <c r="C670" s="453">
        <v>-909214.23</v>
      </c>
      <c r="D670" s="441">
        <v>23002011</v>
      </c>
      <c r="E670" s="453"/>
    </row>
    <row r="671" spans="1:5">
      <c r="A671" s="452">
        <v>23002041</v>
      </c>
      <c r="B671" s="452" t="s">
        <v>623</v>
      </c>
      <c r="C671" s="453">
        <v>-7143727.0700000003</v>
      </c>
      <c r="D671" s="441">
        <v>23002041</v>
      </c>
    </row>
    <row r="672" spans="1:5">
      <c r="A672" s="452">
        <v>23002061</v>
      </c>
      <c r="B672" s="452" t="s">
        <v>24</v>
      </c>
      <c r="C672" s="453">
        <v>82298</v>
      </c>
      <c r="D672" s="441">
        <v>23002061</v>
      </c>
    </row>
    <row r="673" spans="1:5">
      <c r="A673" s="452">
        <v>23002071</v>
      </c>
      <c r="B673" s="452" t="s">
        <v>16</v>
      </c>
      <c r="C673" s="453">
        <v>251781.44</v>
      </c>
      <c r="D673" s="441">
        <v>23002071</v>
      </c>
    </row>
    <row r="674" spans="1:5">
      <c r="A674" s="452">
        <v>23002072</v>
      </c>
      <c r="B674" s="452" t="s">
        <v>1538</v>
      </c>
      <c r="C674" s="453">
        <v>18711.25</v>
      </c>
      <c r="D674" s="441">
        <v>23002072</v>
      </c>
    </row>
    <row r="675" spans="1:5">
      <c r="A675" s="452">
        <v>23002091</v>
      </c>
      <c r="B675" s="452" t="s">
        <v>267</v>
      </c>
      <c r="C675" s="453">
        <v>-334079.44</v>
      </c>
      <c r="D675" s="441">
        <v>23002091</v>
      </c>
    </row>
    <row r="676" spans="1:5">
      <c r="A676" s="452">
        <v>23002092</v>
      </c>
      <c r="B676" s="452" t="s">
        <v>268</v>
      </c>
      <c r="C676" s="453">
        <v>-18711.25</v>
      </c>
      <c r="D676" s="441">
        <v>23002092</v>
      </c>
    </row>
    <row r="677" spans="1:5">
      <c r="A677" s="452">
        <v>23200011</v>
      </c>
      <c r="B677" s="452" t="s">
        <v>957</v>
      </c>
      <c r="C677" s="453">
        <v>-7165673.2800000003</v>
      </c>
      <c r="D677" s="441">
        <v>23200011</v>
      </c>
    </row>
    <row r="678" spans="1:5">
      <c r="A678" s="452">
        <v>23200031</v>
      </c>
      <c r="B678" s="452" t="s">
        <v>198</v>
      </c>
      <c r="C678" s="453">
        <v>-16782958.489999998</v>
      </c>
      <c r="D678" s="441">
        <v>23200031</v>
      </c>
    </row>
    <row r="679" spans="1:5">
      <c r="A679" s="452">
        <v>23200033</v>
      </c>
      <c r="B679" s="452" t="s">
        <v>199</v>
      </c>
      <c r="C679" s="453">
        <v>-290062.5</v>
      </c>
      <c r="D679" s="441">
        <v>23200033</v>
      </c>
    </row>
    <row r="680" spans="1:5">
      <c r="A680" s="452">
        <v>23200041</v>
      </c>
      <c r="B680" s="452" t="s">
        <v>406</v>
      </c>
      <c r="C680" s="453">
        <v>-8974112</v>
      </c>
      <c r="D680" s="441">
        <v>23200041</v>
      </c>
    </row>
    <row r="681" spans="1:5">
      <c r="A681" s="452">
        <v>23200051</v>
      </c>
      <c r="B681" s="452" t="s">
        <v>407</v>
      </c>
      <c r="C681" s="453">
        <v>-11022462.109999999</v>
      </c>
      <c r="D681" s="441">
        <v>23200051</v>
      </c>
    </row>
    <row r="682" spans="1:5">
      <c r="A682" s="452">
        <v>23200061</v>
      </c>
      <c r="B682" s="452" t="s">
        <v>169</v>
      </c>
      <c r="C682" s="453">
        <v>-17283436.09</v>
      </c>
      <c r="D682" s="441">
        <v>23200061</v>
      </c>
    </row>
    <row r="683" spans="1:5">
      <c r="A683" s="452">
        <v>23200063</v>
      </c>
      <c r="B683" s="452" t="s">
        <v>1191</v>
      </c>
      <c r="C683" s="453">
        <v>-3014780.23</v>
      </c>
      <c r="D683" s="441">
        <v>23200063</v>
      </c>
    </row>
    <row r="684" spans="1:5">
      <c r="A684" s="452">
        <v>23200071</v>
      </c>
      <c r="B684" s="452" t="s">
        <v>1019</v>
      </c>
      <c r="C684" s="453">
        <v>-2698491.22</v>
      </c>
      <c r="D684" s="441">
        <v>23200071</v>
      </c>
    </row>
    <row r="685" spans="1:5">
      <c r="A685" s="452">
        <v>23200081</v>
      </c>
      <c r="B685" s="452" t="s">
        <v>1020</v>
      </c>
      <c r="C685" s="453">
        <v>-4383578.47</v>
      </c>
      <c r="D685" s="441">
        <v>23200081</v>
      </c>
      <c r="E685" s="453"/>
    </row>
    <row r="686" spans="1:5">
      <c r="A686" s="452">
        <v>23200101</v>
      </c>
      <c r="B686" s="452" t="s">
        <v>403</v>
      </c>
      <c r="C686" s="453">
        <v>-568927.19999999995</v>
      </c>
      <c r="D686" s="441">
        <v>23200101</v>
      </c>
      <c r="E686" s="453"/>
    </row>
    <row r="687" spans="1:5">
      <c r="A687" s="452">
        <v>23200103</v>
      </c>
      <c r="B687" s="452" t="s">
        <v>50</v>
      </c>
      <c r="C687" s="453">
        <v>-60638.26</v>
      </c>
      <c r="D687" s="441">
        <v>23200103</v>
      </c>
      <c r="E687" s="453"/>
    </row>
    <row r="688" spans="1:5">
      <c r="A688" s="452">
        <v>23200111</v>
      </c>
      <c r="B688" s="452" t="s">
        <v>1021</v>
      </c>
      <c r="C688" s="453">
        <v>-230747.31</v>
      </c>
      <c r="D688" s="441">
        <v>23200111</v>
      </c>
      <c r="E688" s="453"/>
    </row>
    <row r="689" spans="1:5">
      <c r="A689" s="452">
        <v>23200121</v>
      </c>
      <c r="B689" s="452" t="s">
        <v>890</v>
      </c>
      <c r="C689" s="453">
        <v>-59161.05</v>
      </c>
      <c r="D689" s="441">
        <v>23200121</v>
      </c>
    </row>
    <row r="690" spans="1:5">
      <c r="A690" s="452">
        <v>23200153</v>
      </c>
      <c r="B690" s="452" t="s">
        <v>1843</v>
      </c>
      <c r="C690" s="453">
        <v>-19859.490000000002</v>
      </c>
      <c r="D690" s="441">
        <v>23200153</v>
      </c>
      <c r="E690" s="453"/>
    </row>
    <row r="691" spans="1:5">
      <c r="A691" s="452">
        <v>23200221</v>
      </c>
      <c r="B691" s="452" t="s">
        <v>2067</v>
      </c>
      <c r="C691" s="452">
        <v>-0.01</v>
      </c>
      <c r="D691" s="441">
        <v>23200221</v>
      </c>
      <c r="E691" s="453"/>
    </row>
    <row r="692" spans="1:5">
      <c r="A692" s="452">
        <v>23200222</v>
      </c>
      <c r="B692" s="452" t="s">
        <v>120</v>
      </c>
      <c r="C692" s="453">
        <v>-11712112.890000001</v>
      </c>
      <c r="D692" s="441">
        <v>23200222</v>
      </c>
      <c r="E692" s="453"/>
    </row>
    <row r="693" spans="1:5">
      <c r="A693" s="452">
        <v>23200242</v>
      </c>
      <c r="B693" s="452" t="s">
        <v>922</v>
      </c>
      <c r="C693" s="453">
        <v>-16489378.220000001</v>
      </c>
      <c r="D693" s="441">
        <v>23200242</v>
      </c>
      <c r="E693" s="453"/>
    </row>
    <row r="694" spans="1:5">
      <c r="A694" s="452">
        <v>23200281</v>
      </c>
      <c r="B694" s="452" t="s">
        <v>2012</v>
      </c>
      <c r="C694" s="452">
        <v>-214.15</v>
      </c>
      <c r="D694" s="441">
        <v>23200281</v>
      </c>
      <c r="E694" s="453"/>
    </row>
    <row r="695" spans="1:5">
      <c r="A695" s="452">
        <v>23200282</v>
      </c>
      <c r="B695" s="452" t="s">
        <v>2013</v>
      </c>
      <c r="C695" s="453">
        <v>-4984.79</v>
      </c>
      <c r="D695" s="441">
        <v>23200282</v>
      </c>
      <c r="E695" s="453"/>
    </row>
    <row r="696" spans="1:5">
      <c r="A696" s="452">
        <v>23200333</v>
      </c>
      <c r="B696" s="452" t="s">
        <v>528</v>
      </c>
      <c r="C696" s="453">
        <v>-14829449.27</v>
      </c>
      <c r="D696" s="441">
        <v>23200333</v>
      </c>
      <c r="E696" s="453"/>
    </row>
    <row r="697" spans="1:5">
      <c r="A697" s="452">
        <v>23200483</v>
      </c>
      <c r="B697" s="452" t="s">
        <v>324</v>
      </c>
      <c r="C697" s="453">
        <v>-6464811.4100000001</v>
      </c>
      <c r="D697" s="441">
        <v>23200483</v>
      </c>
    </row>
    <row r="698" spans="1:5">
      <c r="A698" s="452">
        <v>23200493</v>
      </c>
      <c r="B698" s="452" t="s">
        <v>1892</v>
      </c>
      <c r="C698" s="453">
        <v>-135900.04999999999</v>
      </c>
      <c r="D698" s="441">
        <v>23200493</v>
      </c>
      <c r="E698" s="453"/>
    </row>
    <row r="699" spans="1:5">
      <c r="A699" s="452">
        <v>23200543</v>
      </c>
      <c r="B699" s="452" t="s">
        <v>364</v>
      </c>
      <c r="C699" s="453">
        <v>-60534153.310000002</v>
      </c>
      <c r="D699" s="441">
        <v>23200543</v>
      </c>
      <c r="E699" s="453"/>
    </row>
    <row r="700" spans="1:5">
      <c r="A700" s="452">
        <v>23200643</v>
      </c>
      <c r="B700" s="452" t="s">
        <v>315</v>
      </c>
      <c r="C700" s="453">
        <v>-7044689.2800000003</v>
      </c>
      <c r="D700" s="441">
        <v>23200643</v>
      </c>
      <c r="E700" s="453"/>
    </row>
    <row r="701" spans="1:5">
      <c r="A701" s="452">
        <v>23200653</v>
      </c>
      <c r="B701" s="452" t="s">
        <v>917</v>
      </c>
      <c r="C701" s="453">
        <v>-1026053.64</v>
      </c>
      <c r="D701" s="441">
        <v>23200653</v>
      </c>
    </row>
    <row r="702" spans="1:5">
      <c r="A702" s="452">
        <v>23200683</v>
      </c>
      <c r="B702" s="452" t="s">
        <v>983</v>
      </c>
      <c r="C702" s="452">
        <v>-15</v>
      </c>
      <c r="D702" s="441">
        <v>23200683</v>
      </c>
      <c r="E702" s="453"/>
    </row>
    <row r="703" spans="1:5">
      <c r="A703" s="452">
        <v>23200693</v>
      </c>
      <c r="B703" s="452" t="s">
        <v>699</v>
      </c>
      <c r="C703" s="453">
        <v>-217533.68</v>
      </c>
      <c r="D703" s="441">
        <v>23200693</v>
      </c>
      <c r="E703" s="453"/>
    </row>
    <row r="704" spans="1:5">
      <c r="A704" s="452">
        <v>23200733</v>
      </c>
      <c r="B704" s="452" t="s">
        <v>107</v>
      </c>
      <c r="C704" s="453">
        <v>-2409.0100000000002</v>
      </c>
      <c r="D704" s="441">
        <v>23200733</v>
      </c>
      <c r="E704" s="453"/>
    </row>
    <row r="705" spans="1:5">
      <c r="A705" s="452">
        <v>23200743</v>
      </c>
      <c r="B705" s="452" t="s">
        <v>1040</v>
      </c>
      <c r="C705" s="453">
        <v>53257.77</v>
      </c>
      <c r="D705" s="441">
        <v>23200743</v>
      </c>
      <c r="E705" s="453"/>
    </row>
    <row r="706" spans="1:5">
      <c r="A706" s="452">
        <v>23200753</v>
      </c>
      <c r="B706" s="452" t="s">
        <v>903</v>
      </c>
      <c r="C706" s="453">
        <v>-1832.87</v>
      </c>
      <c r="D706" s="441">
        <v>23200753</v>
      </c>
      <c r="E706" s="453"/>
    </row>
    <row r="707" spans="1:5">
      <c r="A707" s="452">
        <v>23200763</v>
      </c>
      <c r="B707" s="452" t="s">
        <v>1039</v>
      </c>
      <c r="C707" s="453">
        <v>4908.2299999999996</v>
      </c>
      <c r="D707" s="441">
        <v>23200763</v>
      </c>
      <c r="E707" s="453"/>
    </row>
    <row r="708" spans="1:5">
      <c r="A708" s="452">
        <v>23200773</v>
      </c>
      <c r="B708" s="452" t="s">
        <v>575</v>
      </c>
      <c r="C708" s="453">
        <v>-16604.2</v>
      </c>
      <c r="D708" s="441">
        <v>23200773</v>
      </c>
      <c r="E708" s="453"/>
    </row>
    <row r="709" spans="1:5">
      <c r="A709" s="452">
        <v>23200813</v>
      </c>
      <c r="B709" s="452" t="s">
        <v>1982</v>
      </c>
      <c r="C709" s="452">
        <v>28.85</v>
      </c>
      <c r="D709" s="441">
        <v>23200813</v>
      </c>
      <c r="E709" s="453"/>
    </row>
    <row r="710" spans="1:5">
      <c r="A710" s="452">
        <v>23200823</v>
      </c>
      <c r="B710" s="452" t="s">
        <v>1999</v>
      </c>
      <c r="C710" s="453">
        <v>-74593.039999999994</v>
      </c>
      <c r="D710" s="441">
        <v>23200823</v>
      </c>
      <c r="E710" s="453"/>
    </row>
    <row r="711" spans="1:5">
      <c r="A711" s="82" t="s">
        <v>2240</v>
      </c>
      <c r="B711" s="452" t="s">
        <v>2238</v>
      </c>
      <c r="C711" s="452">
        <v>557.5</v>
      </c>
      <c r="D711" s="441" t="s">
        <v>2240</v>
      </c>
      <c r="E711" s="453"/>
    </row>
    <row r="712" spans="1:5">
      <c r="A712" s="452">
        <v>23200873</v>
      </c>
      <c r="B712" s="452" t="s">
        <v>2068</v>
      </c>
      <c r="C712" s="453">
        <v>-2613496.8199999998</v>
      </c>
      <c r="D712" s="441">
        <v>23200873</v>
      </c>
      <c r="E712" s="453"/>
    </row>
    <row r="713" spans="1:5">
      <c r="A713" s="452">
        <v>23201003</v>
      </c>
      <c r="B713" s="452" t="s">
        <v>392</v>
      </c>
      <c r="C713" s="453">
        <v>-27660649.870000001</v>
      </c>
      <c r="D713" s="441">
        <v>23201003</v>
      </c>
      <c r="E713" s="453"/>
    </row>
    <row r="714" spans="1:5">
      <c r="A714" s="452">
        <v>23201013</v>
      </c>
      <c r="B714" s="452" t="s">
        <v>752</v>
      </c>
      <c r="C714" s="453">
        <v>-18207252.379999999</v>
      </c>
      <c r="D714" s="441">
        <v>23201013</v>
      </c>
    </row>
    <row r="715" spans="1:5">
      <c r="A715" s="452">
        <v>23201033</v>
      </c>
      <c r="B715" s="452" t="s">
        <v>598</v>
      </c>
      <c r="C715" s="453">
        <v>-136613.16</v>
      </c>
      <c r="D715" s="441">
        <v>23201033</v>
      </c>
      <c r="E715" s="453"/>
    </row>
    <row r="716" spans="1:5">
      <c r="A716" s="452">
        <v>23201043</v>
      </c>
      <c r="B716" s="452" t="s">
        <v>240</v>
      </c>
      <c r="C716" s="453">
        <v>64422.16</v>
      </c>
      <c r="D716" s="441">
        <v>23201043</v>
      </c>
      <c r="E716" s="453"/>
    </row>
    <row r="717" spans="1:5">
      <c r="A717" s="452">
        <v>23201053</v>
      </c>
      <c r="B717" s="452" t="s">
        <v>1534</v>
      </c>
      <c r="C717" s="453">
        <v>-181976.41</v>
      </c>
      <c r="D717" s="441">
        <v>23201053</v>
      </c>
      <c r="E717" s="453"/>
    </row>
    <row r="718" spans="1:5">
      <c r="A718" s="452">
        <v>23201073</v>
      </c>
      <c r="B718" s="452" t="s">
        <v>661</v>
      </c>
      <c r="C718" s="453">
        <v>-422661.32</v>
      </c>
      <c r="D718" s="441">
        <v>23201073</v>
      </c>
      <c r="E718" s="453"/>
    </row>
    <row r="719" spans="1:5">
      <c r="A719" s="452">
        <v>23201093</v>
      </c>
      <c r="B719" s="452" t="s">
        <v>1190</v>
      </c>
      <c r="C719" s="453">
        <v>-68986.38</v>
      </c>
      <c r="D719" s="441">
        <v>23201093</v>
      </c>
      <c r="E719" s="453"/>
    </row>
    <row r="720" spans="1:5">
      <c r="A720" s="452">
        <v>23201113</v>
      </c>
      <c r="B720" s="452" t="s">
        <v>282</v>
      </c>
      <c r="C720" s="453">
        <v>9094.86</v>
      </c>
      <c r="D720" s="441">
        <v>23201113</v>
      </c>
      <c r="E720" s="453"/>
    </row>
    <row r="721" spans="1:5">
      <c r="A721" s="452">
        <v>23201153</v>
      </c>
      <c r="B721" s="452" t="s">
        <v>1601</v>
      </c>
      <c r="C721" s="453">
        <v>-12566.79</v>
      </c>
      <c r="D721" s="441">
        <v>23201153</v>
      </c>
      <c r="E721" s="453"/>
    </row>
    <row r="722" spans="1:5">
      <c r="A722" s="452">
        <v>23201163</v>
      </c>
      <c r="B722" s="452" t="s">
        <v>1602</v>
      </c>
      <c r="C722" s="453">
        <v>-7152.8</v>
      </c>
      <c r="D722" s="441">
        <v>23201163</v>
      </c>
    </row>
    <row r="723" spans="1:5">
      <c r="A723" s="452">
        <v>23201193</v>
      </c>
      <c r="B723" s="452" t="s">
        <v>1603</v>
      </c>
      <c r="C723" s="453">
        <v>-23741.27</v>
      </c>
      <c r="D723" s="441">
        <v>23201193</v>
      </c>
      <c r="E723" s="453"/>
    </row>
    <row r="724" spans="1:5">
      <c r="A724" s="452">
        <v>23201203</v>
      </c>
      <c r="B724" s="452" t="s">
        <v>1604</v>
      </c>
      <c r="C724" s="453">
        <v>-1633.01</v>
      </c>
      <c r="D724" s="441">
        <v>23201203</v>
      </c>
    </row>
    <row r="725" spans="1:5">
      <c r="A725" s="452">
        <v>23201213</v>
      </c>
      <c r="B725" s="452" t="s">
        <v>2014</v>
      </c>
      <c r="C725" s="452">
        <v>-8.85</v>
      </c>
      <c r="D725" s="441">
        <v>23201213</v>
      </c>
      <c r="E725" s="453"/>
    </row>
    <row r="726" spans="1:5">
      <c r="A726" s="452">
        <v>23201251</v>
      </c>
      <c r="B726" s="452" t="s">
        <v>1539</v>
      </c>
      <c r="C726" s="453">
        <v>-1110041</v>
      </c>
      <c r="D726" s="441">
        <v>23201251</v>
      </c>
      <c r="E726" s="453"/>
    </row>
    <row r="727" spans="1:5">
      <c r="A727" s="452">
        <v>23202183</v>
      </c>
      <c r="B727" s="452" t="s">
        <v>642</v>
      </c>
      <c r="C727" s="453">
        <v>-108913</v>
      </c>
      <c r="D727" s="441">
        <v>23202183</v>
      </c>
      <c r="E727" s="453"/>
    </row>
    <row r="728" spans="1:5">
      <c r="A728" s="452">
        <v>23202213</v>
      </c>
      <c r="B728" s="452" t="s">
        <v>2015</v>
      </c>
      <c r="C728" s="452">
        <v>-933</v>
      </c>
      <c r="D728" s="441">
        <v>23202213</v>
      </c>
      <c r="E728" s="453"/>
    </row>
    <row r="729" spans="1:5">
      <c r="A729" s="452">
        <v>23202233</v>
      </c>
      <c r="B729" s="452" t="s">
        <v>2063</v>
      </c>
      <c r="C729" s="453">
        <v>2841940.65</v>
      </c>
      <c r="D729" s="441">
        <v>23202233</v>
      </c>
      <c r="E729" s="453"/>
    </row>
    <row r="730" spans="1:5">
      <c r="A730" s="452">
        <v>23202353</v>
      </c>
      <c r="B730" s="452" t="s">
        <v>2064</v>
      </c>
      <c r="C730" s="453">
        <v>-13374785.619999999</v>
      </c>
      <c r="D730" s="441">
        <v>23202353</v>
      </c>
      <c r="E730" s="453"/>
    </row>
    <row r="731" spans="1:5">
      <c r="A731" s="452">
        <v>23500003</v>
      </c>
      <c r="B731" s="452" t="s">
        <v>1620</v>
      </c>
      <c r="C731" s="453">
        <v>-27778977.940000001</v>
      </c>
      <c r="D731" s="441">
        <v>23500003</v>
      </c>
      <c r="E731" s="453"/>
    </row>
    <row r="732" spans="1:5">
      <c r="A732" s="452">
        <v>23500011</v>
      </c>
      <c r="B732" s="452" t="s">
        <v>498</v>
      </c>
      <c r="C732" s="453">
        <v>-6686993.8099999996</v>
      </c>
      <c r="D732" s="441">
        <v>23500011</v>
      </c>
    </row>
    <row r="733" spans="1:5">
      <c r="A733" s="452">
        <v>23600021</v>
      </c>
      <c r="B733" s="452" t="s">
        <v>1395</v>
      </c>
      <c r="C733" s="453">
        <v>-4665281.38</v>
      </c>
      <c r="D733" s="441">
        <v>23600021</v>
      </c>
      <c r="E733" s="453"/>
    </row>
    <row r="734" spans="1:5">
      <c r="A734" s="452">
        <v>23600022</v>
      </c>
      <c r="B734" s="452" t="s">
        <v>1396</v>
      </c>
      <c r="C734" s="453">
        <v>-1719315.03</v>
      </c>
      <c r="D734" s="441">
        <v>23600022</v>
      </c>
      <c r="E734" s="453"/>
    </row>
    <row r="735" spans="1:5">
      <c r="A735" s="452">
        <v>23600063</v>
      </c>
      <c r="B735" s="452" t="s">
        <v>475</v>
      </c>
      <c r="C735" s="452">
        <v>-264.45</v>
      </c>
      <c r="D735" s="441">
        <v>23600063</v>
      </c>
      <c r="E735" s="453"/>
    </row>
    <row r="736" spans="1:5">
      <c r="A736" s="452">
        <v>23600093</v>
      </c>
      <c r="B736" s="452" t="s">
        <v>153</v>
      </c>
      <c r="C736" s="453">
        <v>-351618.95</v>
      </c>
      <c r="D736" s="441">
        <v>23600093</v>
      </c>
      <c r="E736" s="453"/>
    </row>
    <row r="737" spans="1:5">
      <c r="A737" s="452">
        <v>23600201</v>
      </c>
      <c r="B737" s="452" t="s">
        <v>231</v>
      </c>
      <c r="C737" s="453">
        <v>-62926537.219999999</v>
      </c>
      <c r="D737" s="441">
        <v>23600201</v>
      </c>
      <c r="E737" s="453"/>
    </row>
    <row r="738" spans="1:5">
      <c r="A738" s="452">
        <v>23600211</v>
      </c>
      <c r="B738" s="452" t="s">
        <v>232</v>
      </c>
      <c r="C738" s="453">
        <v>-9054781.6099999994</v>
      </c>
      <c r="D738" s="441">
        <v>23600211</v>
      </c>
    </row>
    <row r="739" spans="1:5">
      <c r="A739" s="452">
        <v>23600213</v>
      </c>
      <c r="B739" s="452" t="s">
        <v>991</v>
      </c>
      <c r="C739" s="453">
        <v>-587233.5</v>
      </c>
      <c r="D739" s="441">
        <v>23600213</v>
      </c>
      <c r="E739" s="453"/>
    </row>
    <row r="740" spans="1:5">
      <c r="A740" s="452">
        <v>23600221</v>
      </c>
      <c r="B740" s="452" t="s">
        <v>348</v>
      </c>
      <c r="C740" s="453">
        <v>145929.29</v>
      </c>
      <c r="D740" s="441">
        <v>23600221</v>
      </c>
      <c r="E740" s="453"/>
    </row>
    <row r="741" spans="1:5">
      <c r="A741" s="452">
        <v>23600232</v>
      </c>
      <c r="B741" s="452" t="s">
        <v>233</v>
      </c>
      <c r="C741" s="453">
        <v>-27399921.649999999</v>
      </c>
      <c r="D741" s="441">
        <v>23600232</v>
      </c>
      <c r="E741" s="453"/>
    </row>
    <row r="742" spans="1:5">
      <c r="A742" s="452">
        <v>23600351</v>
      </c>
      <c r="B742" s="452" t="s">
        <v>898</v>
      </c>
      <c r="C742" s="453">
        <v>-10990029.039999999</v>
      </c>
      <c r="D742" s="441">
        <v>23600351</v>
      </c>
      <c r="E742" s="453"/>
    </row>
    <row r="743" spans="1:5">
      <c r="A743" s="452">
        <v>23600391</v>
      </c>
      <c r="B743" s="452" t="s">
        <v>369</v>
      </c>
      <c r="C743" s="453">
        <v>-389865.38</v>
      </c>
      <c r="D743" s="441">
        <v>23600391</v>
      </c>
    </row>
    <row r="744" spans="1:5">
      <c r="A744" s="452">
        <v>23600431</v>
      </c>
      <c r="B744" s="452" t="s">
        <v>1920</v>
      </c>
      <c r="C744" s="453">
        <v>1600</v>
      </c>
      <c r="D744" s="441">
        <v>23600431</v>
      </c>
    </row>
    <row r="745" spans="1:5">
      <c r="A745" s="452">
        <v>23600471</v>
      </c>
      <c r="B745" s="452" t="s">
        <v>986</v>
      </c>
      <c r="C745" s="453">
        <v>-7549493.96</v>
      </c>
      <c r="D745" s="441">
        <v>23600471</v>
      </c>
      <c r="E745" s="453"/>
    </row>
    <row r="746" spans="1:5">
      <c r="A746" s="452">
        <v>23600552</v>
      </c>
      <c r="B746" s="452" t="s">
        <v>986</v>
      </c>
      <c r="C746" s="453">
        <v>-3693025.16</v>
      </c>
      <c r="D746" s="441">
        <v>23600552</v>
      </c>
      <c r="E746" s="453"/>
    </row>
    <row r="747" spans="1:5">
      <c r="A747" s="452">
        <v>23600602</v>
      </c>
      <c r="B747" s="452" t="s">
        <v>987</v>
      </c>
      <c r="C747" s="453">
        <v>-5788732.1699999999</v>
      </c>
      <c r="D747" s="441">
        <v>23600602</v>
      </c>
      <c r="E747" s="453"/>
    </row>
    <row r="748" spans="1:5">
      <c r="A748" s="452">
        <v>23601003</v>
      </c>
      <c r="B748" s="452" t="s">
        <v>935</v>
      </c>
      <c r="C748" s="453">
        <v>-120589.11</v>
      </c>
      <c r="D748" s="441">
        <v>23601003</v>
      </c>
    </row>
    <row r="749" spans="1:5">
      <c r="A749" s="452">
        <v>23601013</v>
      </c>
      <c r="B749" s="452" t="s">
        <v>1397</v>
      </c>
      <c r="C749" s="453">
        <v>-78824.94</v>
      </c>
      <c r="D749" s="441">
        <v>23601013</v>
      </c>
    </row>
    <row r="750" spans="1:5">
      <c r="A750" s="452">
        <v>23601023</v>
      </c>
      <c r="B750" s="452" t="s">
        <v>334</v>
      </c>
      <c r="C750" s="453">
        <v>-9418.2000000000007</v>
      </c>
      <c r="D750" s="441">
        <v>23601023</v>
      </c>
      <c r="E750" s="453"/>
    </row>
    <row r="751" spans="1:5">
      <c r="A751" s="452">
        <v>23601043</v>
      </c>
      <c r="B751" s="452" t="s">
        <v>992</v>
      </c>
      <c r="C751" s="453">
        <v>-123884.55</v>
      </c>
      <c r="D751" s="441">
        <v>23601043</v>
      </c>
      <c r="E751" s="453"/>
    </row>
    <row r="752" spans="1:5">
      <c r="A752" s="452">
        <v>23700363</v>
      </c>
      <c r="B752" s="452" t="s">
        <v>925</v>
      </c>
      <c r="C752" s="453">
        <v>-312812.5</v>
      </c>
      <c r="D752" s="441">
        <v>23700363</v>
      </c>
    </row>
    <row r="753" spans="1:5">
      <c r="A753" s="452">
        <v>23700383</v>
      </c>
      <c r="B753" s="452" t="s">
        <v>88</v>
      </c>
      <c r="C753" s="453">
        <v>-42000</v>
      </c>
      <c r="D753" s="441">
        <v>23700383</v>
      </c>
      <c r="E753" s="453"/>
    </row>
    <row r="754" spans="1:5">
      <c r="A754" s="452">
        <v>23700713</v>
      </c>
      <c r="B754" s="452" t="s">
        <v>596</v>
      </c>
      <c r="C754" s="453">
        <v>-13908.92</v>
      </c>
      <c r="D754" s="441">
        <v>23700713</v>
      </c>
      <c r="E754" s="453"/>
    </row>
    <row r="755" spans="1:5">
      <c r="A755" s="452">
        <v>23700813</v>
      </c>
      <c r="B755" s="452" t="s">
        <v>180</v>
      </c>
      <c r="C755" s="453">
        <v>-3208333.11</v>
      </c>
      <c r="D755" s="441">
        <v>23700813</v>
      </c>
      <c r="E755" s="453"/>
    </row>
    <row r="756" spans="1:5">
      <c r="A756" s="452">
        <v>23700823</v>
      </c>
      <c r="B756" s="452" t="s">
        <v>48</v>
      </c>
      <c r="C756" s="453">
        <v>-561666.43999999994</v>
      </c>
      <c r="D756" s="441">
        <v>23700823</v>
      </c>
      <c r="E756" s="453"/>
    </row>
    <row r="757" spans="1:5">
      <c r="A757" s="452">
        <v>23700841</v>
      </c>
      <c r="B757" s="452" t="s">
        <v>648</v>
      </c>
      <c r="C757" s="453">
        <v>-460251.34</v>
      </c>
      <c r="D757" s="441">
        <v>23700841</v>
      </c>
      <c r="E757" s="453"/>
    </row>
    <row r="758" spans="1:5">
      <c r="A758" s="452">
        <v>23700873</v>
      </c>
      <c r="B758" s="452" t="s">
        <v>1029</v>
      </c>
      <c r="C758" s="453">
        <v>-877500</v>
      </c>
      <c r="D758" s="441">
        <v>23700873</v>
      </c>
      <c r="E758" s="453"/>
    </row>
    <row r="759" spans="1:5">
      <c r="A759" s="452">
        <v>23700963</v>
      </c>
      <c r="B759" s="452" t="s">
        <v>1050</v>
      </c>
      <c r="C759" s="453">
        <v>-4607243.3899999997</v>
      </c>
      <c r="D759" s="441">
        <v>23700963</v>
      </c>
      <c r="E759" s="453"/>
    </row>
    <row r="760" spans="1:5">
      <c r="A760" s="452">
        <v>23701023</v>
      </c>
      <c r="B760" s="452" t="s">
        <v>522</v>
      </c>
      <c r="C760" s="453">
        <v>-4948971.0999999996</v>
      </c>
      <c r="D760" s="441">
        <v>23701023</v>
      </c>
      <c r="E760" s="453"/>
    </row>
    <row r="761" spans="1:5">
      <c r="A761" s="452">
        <v>23701033</v>
      </c>
      <c r="B761" s="452" t="s">
        <v>1015</v>
      </c>
      <c r="C761" s="453">
        <v>-836533.33</v>
      </c>
      <c r="D761" s="441">
        <v>23701033</v>
      </c>
      <c r="E761" s="453"/>
    </row>
    <row r="762" spans="1:5">
      <c r="A762" s="452">
        <v>23701053</v>
      </c>
      <c r="B762" s="452" t="s">
        <v>1037</v>
      </c>
      <c r="C762" s="453">
        <v>-5811666.8399999999</v>
      </c>
      <c r="D762" s="441">
        <v>23701053</v>
      </c>
      <c r="E762" s="453"/>
    </row>
    <row r="763" spans="1:5">
      <c r="A763" s="452">
        <v>23701063</v>
      </c>
      <c r="B763" s="452" t="s">
        <v>1059</v>
      </c>
      <c r="C763" s="453">
        <v>-9766.85</v>
      </c>
      <c r="D763" s="441">
        <v>23701063</v>
      </c>
      <c r="E763" s="453"/>
    </row>
    <row r="764" spans="1:5">
      <c r="A764" s="452">
        <v>23701113</v>
      </c>
      <c r="B764" s="452" t="s">
        <v>209</v>
      </c>
      <c r="C764" s="453">
        <v>-10074750</v>
      </c>
      <c r="D764" s="441">
        <v>23701113</v>
      </c>
      <c r="E764" s="453"/>
    </row>
    <row r="765" spans="1:5">
      <c r="A765" s="452">
        <v>23701123</v>
      </c>
      <c r="B765" s="452" t="s">
        <v>1158</v>
      </c>
      <c r="C765" s="453">
        <v>-889371.67</v>
      </c>
      <c r="D765" s="441">
        <v>23701123</v>
      </c>
      <c r="E765" s="453"/>
    </row>
    <row r="766" spans="1:5">
      <c r="A766" s="452">
        <v>23701133</v>
      </c>
      <c r="B766" s="452" t="s">
        <v>1154</v>
      </c>
      <c r="C766" s="453">
        <v>-3042110.87</v>
      </c>
      <c r="D766" s="441">
        <v>23701133</v>
      </c>
      <c r="E766" s="453"/>
    </row>
    <row r="767" spans="1:5">
      <c r="A767" s="452">
        <v>23701143</v>
      </c>
      <c r="B767" s="452" t="s">
        <v>1222</v>
      </c>
      <c r="C767" s="453">
        <v>-7846216.6600000001</v>
      </c>
      <c r="D767" s="441">
        <v>23701143</v>
      </c>
      <c r="E767" s="453"/>
    </row>
    <row r="768" spans="1:5">
      <c r="A768" s="452">
        <v>23701153</v>
      </c>
      <c r="B768" s="452" t="s">
        <v>1319</v>
      </c>
      <c r="C768" s="453">
        <v>-4187666.67</v>
      </c>
      <c r="D768" s="441">
        <v>23701153</v>
      </c>
      <c r="E768" s="453"/>
    </row>
    <row r="769" spans="1:5">
      <c r="A769" s="452">
        <v>23701163</v>
      </c>
      <c r="B769" s="452" t="s">
        <v>1320</v>
      </c>
      <c r="C769" s="453">
        <v>-799000</v>
      </c>
      <c r="D769" s="441">
        <v>23701163</v>
      </c>
      <c r="E769" s="453"/>
    </row>
    <row r="770" spans="1:5">
      <c r="A770" s="452">
        <v>23701173</v>
      </c>
      <c r="B770" s="452" t="s">
        <v>1628</v>
      </c>
      <c r="C770" s="453">
        <v>-23366.63</v>
      </c>
      <c r="D770" s="441">
        <v>23701173</v>
      </c>
      <c r="E770" s="453"/>
    </row>
    <row r="771" spans="1:5">
      <c r="A771" s="452">
        <v>23701183</v>
      </c>
      <c r="B771" s="452" t="s">
        <v>1659</v>
      </c>
      <c r="C771" s="453">
        <v>-464994.83</v>
      </c>
      <c r="D771" s="441">
        <v>23701183</v>
      </c>
    </row>
    <row r="772" spans="1:5">
      <c r="A772" s="452">
        <v>23701193</v>
      </c>
      <c r="B772" s="452" t="s">
        <v>1660</v>
      </c>
      <c r="C772" s="453">
        <v>-80600</v>
      </c>
      <c r="D772" s="441">
        <v>23701193</v>
      </c>
    </row>
    <row r="773" spans="1:5">
      <c r="A773" s="452">
        <v>23701203</v>
      </c>
      <c r="B773" s="452" t="s">
        <v>2044</v>
      </c>
      <c r="C773" s="453">
        <v>-6650069.4699999997</v>
      </c>
      <c r="D773" s="441" t="e">
        <v>#N/A</v>
      </c>
      <c r="E773" s="453"/>
    </row>
    <row r="774" spans="1:5">
      <c r="A774" s="452">
        <v>24100043</v>
      </c>
      <c r="B774" s="452" t="s">
        <v>817</v>
      </c>
      <c r="C774" s="453">
        <v>-351618.95</v>
      </c>
      <c r="D774" s="441">
        <v>24100043</v>
      </c>
      <c r="E774" s="453"/>
    </row>
    <row r="775" spans="1:5">
      <c r="A775" s="452">
        <v>24100063</v>
      </c>
      <c r="B775" s="452" t="s">
        <v>1030</v>
      </c>
      <c r="C775" s="452">
        <v>-126.4</v>
      </c>
      <c r="D775" s="441">
        <v>24100063</v>
      </c>
      <c r="E775" s="453"/>
    </row>
    <row r="776" spans="1:5">
      <c r="A776" s="452">
        <v>24100143</v>
      </c>
      <c r="B776" s="452" t="s">
        <v>302</v>
      </c>
      <c r="C776" s="453">
        <v>-667932.74</v>
      </c>
      <c r="D776" s="441">
        <v>24100143</v>
      </c>
      <c r="E776" s="453"/>
    </row>
    <row r="777" spans="1:5">
      <c r="A777" s="452">
        <v>24100173</v>
      </c>
      <c r="B777" s="452" t="s">
        <v>1030</v>
      </c>
      <c r="C777" s="453">
        <v>-17760.900000000001</v>
      </c>
      <c r="D777" s="441">
        <v>24100173</v>
      </c>
      <c r="E777" s="453"/>
    </row>
    <row r="778" spans="1:5">
      <c r="A778" s="452">
        <v>24100212</v>
      </c>
      <c r="B778" s="452" t="s">
        <v>611</v>
      </c>
      <c r="C778" s="453">
        <v>-846499.96</v>
      </c>
      <c r="D778" s="441">
        <v>24100212</v>
      </c>
      <c r="E778" s="453"/>
    </row>
    <row r="779" spans="1:5">
      <c r="A779" s="452">
        <v>24200011</v>
      </c>
      <c r="B779" s="452" t="s">
        <v>1357</v>
      </c>
      <c r="C779" s="453">
        <v>-63924.81</v>
      </c>
      <c r="D779" s="441">
        <v>24200011</v>
      </c>
      <c r="E779" s="453"/>
    </row>
    <row r="780" spans="1:5">
      <c r="A780" s="452">
        <v>24200041</v>
      </c>
      <c r="B780" s="452" t="s">
        <v>624</v>
      </c>
      <c r="C780" s="453">
        <v>-59670</v>
      </c>
      <c r="D780" s="441">
        <v>24200041</v>
      </c>
    </row>
    <row r="781" spans="1:5">
      <c r="A781" s="452">
        <v>24200061</v>
      </c>
      <c r="B781" s="452" t="s">
        <v>1606</v>
      </c>
      <c r="C781" s="453">
        <v>-1265382.51</v>
      </c>
      <c r="D781" s="441">
        <v>24200061</v>
      </c>
    </row>
    <row r="782" spans="1:5">
      <c r="A782" s="452">
        <v>24200103</v>
      </c>
      <c r="B782" s="452" t="s">
        <v>1509</v>
      </c>
      <c r="C782" s="453">
        <v>-25000</v>
      </c>
      <c r="D782" s="441">
        <v>24200103</v>
      </c>
      <c r="E782" s="453"/>
    </row>
    <row r="783" spans="1:5">
      <c r="A783" s="452">
        <v>24200451</v>
      </c>
      <c r="B783" s="452" t="s">
        <v>1205</v>
      </c>
      <c r="C783" s="453">
        <v>-2251085.52</v>
      </c>
      <c r="D783" s="441">
        <v>24200451</v>
      </c>
      <c r="E783" s="453"/>
    </row>
    <row r="784" spans="1:5">
      <c r="A784" s="452">
        <v>24200461</v>
      </c>
      <c r="B784" s="452" t="s">
        <v>1528</v>
      </c>
      <c r="C784" s="453">
        <v>-16047189.939999999</v>
      </c>
      <c r="D784" s="441">
        <v>24200461</v>
      </c>
      <c r="E784" s="453"/>
    </row>
    <row r="785" spans="1:5">
      <c r="A785" s="452">
        <v>24200511</v>
      </c>
      <c r="B785" s="452" t="s">
        <v>551</v>
      </c>
      <c r="C785" s="453">
        <v>-5476419</v>
      </c>
      <c r="D785" s="441">
        <v>24200511</v>
      </c>
      <c r="E785" s="453"/>
    </row>
    <row r="786" spans="1:5">
      <c r="A786" s="452">
        <v>24200521</v>
      </c>
      <c r="B786" s="452" t="s">
        <v>1731</v>
      </c>
      <c r="C786" s="453">
        <v>-494616.72</v>
      </c>
      <c r="D786" s="441">
        <v>24200521</v>
      </c>
      <c r="E786" s="453"/>
    </row>
    <row r="787" spans="1:5">
      <c r="A787" s="452">
        <v>24200541</v>
      </c>
      <c r="B787" s="452" t="s">
        <v>660</v>
      </c>
      <c r="C787" s="453">
        <v>-158051.35999999999</v>
      </c>
      <c r="D787" s="441">
        <v>24200541</v>
      </c>
      <c r="E787" s="453"/>
    </row>
    <row r="788" spans="1:5">
      <c r="A788" s="452">
        <v>24200551</v>
      </c>
      <c r="B788" s="452" t="s">
        <v>15</v>
      </c>
      <c r="C788" s="453">
        <v>-158051.35999999999</v>
      </c>
      <c r="D788" s="441">
        <v>24200551</v>
      </c>
      <c r="E788" s="453"/>
    </row>
    <row r="789" spans="1:5">
      <c r="A789" s="452">
        <v>24200561</v>
      </c>
      <c r="B789" s="452" t="s">
        <v>424</v>
      </c>
      <c r="C789" s="453">
        <v>-41804.32</v>
      </c>
      <c r="D789" s="441">
        <v>24200561</v>
      </c>
      <c r="E789" s="453"/>
    </row>
    <row r="790" spans="1:5">
      <c r="A790" s="452">
        <v>24200571</v>
      </c>
      <c r="B790" s="452" t="s">
        <v>190</v>
      </c>
      <c r="C790" s="453">
        <v>-41804.32</v>
      </c>
      <c r="D790" s="441">
        <v>24200571</v>
      </c>
      <c r="E790" s="453"/>
    </row>
    <row r="791" spans="1:5">
      <c r="A791" s="452">
        <v>24200611</v>
      </c>
      <c r="B791" s="452" t="s">
        <v>1188</v>
      </c>
      <c r="C791" s="453">
        <v>-334480.5</v>
      </c>
      <c r="D791" s="441">
        <v>24200611</v>
      </c>
      <c r="E791" s="453"/>
    </row>
    <row r="792" spans="1:5">
      <c r="A792" s="452">
        <v>24200622</v>
      </c>
      <c r="B792" s="452" t="s">
        <v>391</v>
      </c>
      <c r="C792" s="453">
        <v>-2560062</v>
      </c>
      <c r="D792" s="441">
        <v>24200622</v>
      </c>
      <c r="E792" s="453"/>
    </row>
    <row r="793" spans="1:5">
      <c r="A793" s="452">
        <v>24200632</v>
      </c>
      <c r="B793" s="452" t="s">
        <v>994</v>
      </c>
      <c r="C793" s="453">
        <v>-353894.99</v>
      </c>
      <c r="D793" s="441">
        <v>24200632</v>
      </c>
      <c r="E793" s="453"/>
    </row>
    <row r="794" spans="1:5">
      <c r="A794" s="452">
        <v>24200633</v>
      </c>
      <c r="B794" s="452" t="s">
        <v>1841</v>
      </c>
      <c r="C794" s="453">
        <v>-777529.39</v>
      </c>
      <c r="D794" s="441">
        <v>24200633</v>
      </c>
      <c r="E794" s="453"/>
    </row>
    <row r="795" spans="1:5">
      <c r="A795" s="452">
        <v>24200641</v>
      </c>
      <c r="B795" s="452" t="s">
        <v>915</v>
      </c>
      <c r="C795" s="453">
        <v>-491261.01</v>
      </c>
      <c r="D795" s="441">
        <v>24200641</v>
      </c>
      <c r="E795" s="453"/>
    </row>
    <row r="796" spans="1:5">
      <c r="A796" s="452">
        <v>24200651</v>
      </c>
      <c r="B796" s="452" t="s">
        <v>721</v>
      </c>
      <c r="C796" s="453">
        <v>-14250</v>
      </c>
      <c r="D796" s="441">
        <v>24200651</v>
      </c>
      <c r="E796" s="453"/>
    </row>
    <row r="797" spans="1:5">
      <c r="A797" s="452">
        <v>24200653</v>
      </c>
      <c r="B797" s="452" t="s">
        <v>928</v>
      </c>
      <c r="C797" s="453">
        <v>-387888.68</v>
      </c>
      <c r="D797" s="441">
        <v>24200653</v>
      </c>
      <c r="E797" s="453"/>
    </row>
    <row r="798" spans="1:5">
      <c r="A798" s="452">
        <v>24200811</v>
      </c>
      <c r="B798" s="452" t="s">
        <v>558</v>
      </c>
      <c r="C798" s="453">
        <v>-176240.08</v>
      </c>
      <c r="D798" s="441">
        <v>24200811</v>
      </c>
      <c r="E798" s="453"/>
    </row>
    <row r="799" spans="1:5">
      <c r="A799" s="452">
        <v>24200821</v>
      </c>
      <c r="B799" s="452" t="s">
        <v>559</v>
      </c>
      <c r="C799" s="453">
        <v>-147054.12</v>
      </c>
      <c r="D799" s="441">
        <v>24200821</v>
      </c>
      <c r="E799" s="453"/>
    </row>
    <row r="800" spans="1:5">
      <c r="A800" s="452">
        <v>24200831</v>
      </c>
      <c r="B800" s="452" t="s">
        <v>560</v>
      </c>
      <c r="C800" s="453">
        <v>-88258.37</v>
      </c>
      <c r="D800" s="441">
        <v>24200831</v>
      </c>
      <c r="E800" s="453"/>
    </row>
    <row r="801" spans="1:5">
      <c r="A801" s="452">
        <v>24200841</v>
      </c>
      <c r="B801" s="452" t="s">
        <v>1122</v>
      </c>
      <c r="C801" s="453">
        <v>-322434.17</v>
      </c>
      <c r="D801" s="441">
        <v>24200841</v>
      </c>
      <c r="E801" s="453"/>
    </row>
    <row r="802" spans="1:5">
      <c r="A802" s="452">
        <v>24200851</v>
      </c>
      <c r="B802" s="452" t="s">
        <v>766</v>
      </c>
      <c r="C802" s="453">
        <v>-83655.850000000006</v>
      </c>
      <c r="D802" s="441">
        <v>24200851</v>
      </c>
      <c r="E802" s="453"/>
    </row>
    <row r="803" spans="1:5">
      <c r="A803" s="452">
        <v>24200871</v>
      </c>
      <c r="B803" s="452" t="s">
        <v>1220</v>
      </c>
      <c r="C803" s="453">
        <v>-94691.64</v>
      </c>
      <c r="D803" s="441">
        <v>24200871</v>
      </c>
      <c r="E803" s="453"/>
    </row>
    <row r="804" spans="1:5">
      <c r="A804" s="452">
        <v>24200881</v>
      </c>
      <c r="B804" s="452" t="s">
        <v>1471</v>
      </c>
      <c r="C804" s="453">
        <v>-271964.90999999997</v>
      </c>
      <c r="D804" s="441">
        <v>24200881</v>
      </c>
      <c r="E804" s="453"/>
    </row>
    <row r="805" spans="1:5">
      <c r="A805" s="452">
        <v>24200891</v>
      </c>
      <c r="B805" s="452" t="s">
        <v>1193</v>
      </c>
      <c r="C805" s="453">
        <v>-67388.98</v>
      </c>
      <c r="D805" s="441">
        <v>24200891</v>
      </c>
      <c r="E805" s="453"/>
    </row>
    <row r="806" spans="1:5">
      <c r="A806" s="452">
        <v>24200901</v>
      </c>
      <c r="B806" s="452" t="s">
        <v>1304</v>
      </c>
      <c r="C806" s="453">
        <v>-163595.71</v>
      </c>
      <c r="D806" s="441">
        <v>24200901</v>
      </c>
    </row>
    <row r="807" spans="1:5">
      <c r="A807" s="452">
        <v>24200911</v>
      </c>
      <c r="B807" s="452" t="s">
        <v>1194</v>
      </c>
      <c r="C807" s="453">
        <v>-16928.46</v>
      </c>
      <c r="D807" s="441">
        <v>24200911</v>
      </c>
    </row>
    <row r="808" spans="1:5">
      <c r="A808" s="452">
        <v>24200921</v>
      </c>
      <c r="B808" s="452" t="s">
        <v>557</v>
      </c>
      <c r="C808" s="453">
        <v>-2232333.2200000002</v>
      </c>
      <c r="D808" s="441">
        <v>24200921</v>
      </c>
    </row>
    <row r="809" spans="1:5">
      <c r="A809" s="452">
        <v>24200931</v>
      </c>
      <c r="B809" s="452" t="s">
        <v>561</v>
      </c>
      <c r="C809" s="453">
        <v>-304527.34000000003</v>
      </c>
      <c r="D809" s="441">
        <v>24200931</v>
      </c>
      <c r="E809" s="453"/>
    </row>
    <row r="810" spans="1:5">
      <c r="A810" s="452">
        <v>24200941</v>
      </c>
      <c r="B810" s="452" t="s">
        <v>1497</v>
      </c>
      <c r="C810" s="453">
        <v>-67999.600000000006</v>
      </c>
      <c r="D810" s="441">
        <v>24200941</v>
      </c>
      <c r="E810" s="453"/>
    </row>
    <row r="811" spans="1:5">
      <c r="A811" s="452">
        <v>24200951</v>
      </c>
      <c r="B811" s="452" t="s">
        <v>1307</v>
      </c>
      <c r="C811" s="453">
        <v>-202951.63</v>
      </c>
      <c r="D811" s="441">
        <v>24200951</v>
      </c>
      <c r="E811" s="453"/>
    </row>
    <row r="812" spans="1:5">
      <c r="A812" s="452">
        <v>24200961</v>
      </c>
      <c r="B812" s="452" t="s">
        <v>1305</v>
      </c>
      <c r="C812" s="453">
        <v>-1223700.68</v>
      </c>
      <c r="D812" s="441">
        <v>24200961</v>
      </c>
      <c r="E812" s="453"/>
    </row>
    <row r="813" spans="1:5">
      <c r="A813" s="452">
        <v>24200971</v>
      </c>
      <c r="B813" s="452" t="s">
        <v>562</v>
      </c>
      <c r="C813" s="453">
        <v>-119487.09</v>
      </c>
      <c r="D813" s="441">
        <v>24200971</v>
      </c>
      <c r="E813" s="453"/>
    </row>
    <row r="814" spans="1:5">
      <c r="A814" s="452">
        <v>24200991</v>
      </c>
      <c r="B814" s="452" t="s">
        <v>1363</v>
      </c>
      <c r="C814" s="453">
        <v>-1267.27</v>
      </c>
      <c r="D814" s="441">
        <v>24200991</v>
      </c>
    </row>
    <row r="815" spans="1:5">
      <c r="A815" s="452">
        <v>24201031</v>
      </c>
      <c r="B815" s="452" t="s">
        <v>1472</v>
      </c>
      <c r="C815" s="453">
        <v>-96986.5</v>
      </c>
      <c r="D815" s="441">
        <v>24201031</v>
      </c>
    </row>
    <row r="816" spans="1:5">
      <c r="A816" s="452">
        <v>24201041</v>
      </c>
      <c r="B816" s="452" t="s">
        <v>1473</v>
      </c>
      <c r="C816" s="453">
        <v>-22848.97</v>
      </c>
      <c r="D816" s="441">
        <v>24201041</v>
      </c>
      <c r="E816" s="453"/>
    </row>
    <row r="817" spans="1:5">
      <c r="A817" s="452">
        <v>24400001</v>
      </c>
      <c r="B817" s="452" t="s">
        <v>1484</v>
      </c>
      <c r="C817" s="453">
        <v>-92985543.480000004</v>
      </c>
      <c r="D817" s="441">
        <v>24400001</v>
      </c>
      <c r="E817" s="453"/>
    </row>
    <row r="818" spans="1:5">
      <c r="A818" s="452">
        <v>24400002</v>
      </c>
      <c r="B818" s="452" t="s">
        <v>1485</v>
      </c>
      <c r="C818" s="453">
        <v>-44244619.960000001</v>
      </c>
      <c r="D818" s="441">
        <v>24400002</v>
      </c>
      <c r="E818" s="453"/>
    </row>
    <row r="819" spans="1:5">
      <c r="A819" s="452">
        <v>24400011</v>
      </c>
      <c r="B819" s="452" t="s">
        <v>1486</v>
      </c>
      <c r="C819" s="453">
        <v>-18983862.850000001</v>
      </c>
      <c r="D819" s="441">
        <v>24400011</v>
      </c>
      <c r="E819" s="453"/>
    </row>
    <row r="820" spans="1:5">
      <c r="A820" s="452">
        <v>24400012</v>
      </c>
      <c r="B820" s="452" t="s">
        <v>1487</v>
      </c>
      <c r="C820" s="453">
        <v>-11238751.630000001</v>
      </c>
      <c r="D820" s="441">
        <v>24400012</v>
      </c>
      <c r="E820" s="453"/>
    </row>
    <row r="821" spans="1:5">
      <c r="A821" s="452">
        <v>25200152</v>
      </c>
      <c r="B821" s="452" t="s">
        <v>649</v>
      </c>
      <c r="C821" s="453">
        <v>-15660.38</v>
      </c>
      <c r="D821" s="441">
        <v>25200152</v>
      </c>
      <c r="E821" s="453"/>
    </row>
    <row r="822" spans="1:5">
      <c r="A822" s="452">
        <v>25200161</v>
      </c>
      <c r="B822" s="452" t="s">
        <v>18</v>
      </c>
      <c r="C822" s="453">
        <v>-6290780.9199999999</v>
      </c>
      <c r="D822" s="441">
        <v>25200161</v>
      </c>
      <c r="E822" s="453"/>
    </row>
    <row r="823" spans="1:5">
      <c r="A823" s="452">
        <v>25200171</v>
      </c>
      <c r="B823" s="452" t="s">
        <v>19</v>
      </c>
      <c r="C823" s="453">
        <v>-14187551.65</v>
      </c>
      <c r="D823" s="441">
        <v>25200171</v>
      </c>
      <c r="E823" s="453"/>
    </row>
    <row r="824" spans="1:5">
      <c r="A824" s="452">
        <v>25200181</v>
      </c>
      <c r="B824" s="452" t="s">
        <v>652</v>
      </c>
      <c r="C824" s="453">
        <v>-33062558.52</v>
      </c>
      <c r="D824" s="441">
        <v>25200181</v>
      </c>
      <c r="E824" s="453"/>
    </row>
    <row r="825" spans="1:5">
      <c r="A825" s="452">
        <v>25200202</v>
      </c>
      <c r="B825" s="452" t="s">
        <v>702</v>
      </c>
      <c r="C825" s="453">
        <v>-18991805.960000001</v>
      </c>
      <c r="D825" s="441">
        <v>25200202</v>
      </c>
      <c r="E825" s="453"/>
    </row>
    <row r="826" spans="1:5">
      <c r="A826" s="452">
        <v>25200222</v>
      </c>
      <c r="B826" s="452" t="s">
        <v>703</v>
      </c>
      <c r="C826" s="453">
        <v>-1192764</v>
      </c>
      <c r="D826" s="441">
        <v>25200222</v>
      </c>
      <c r="E826" s="453"/>
    </row>
    <row r="827" spans="1:5">
      <c r="A827" s="452">
        <v>25300001</v>
      </c>
      <c r="B827" s="452" t="s">
        <v>292</v>
      </c>
      <c r="C827" s="453">
        <v>-66585.37</v>
      </c>
      <c r="D827" s="441">
        <v>25300001</v>
      </c>
      <c r="E827" s="453"/>
    </row>
    <row r="828" spans="1:5">
      <c r="A828" s="452">
        <v>25300011</v>
      </c>
      <c r="B828" s="452" t="s">
        <v>539</v>
      </c>
      <c r="C828" s="453">
        <v>-5000</v>
      </c>
      <c r="D828" s="441">
        <v>25300011</v>
      </c>
      <c r="E828" s="453"/>
    </row>
    <row r="829" spans="1:5">
      <c r="A829" s="452">
        <v>25300033</v>
      </c>
      <c r="B829" s="452" t="s">
        <v>150</v>
      </c>
      <c r="C829" s="453">
        <v>-8701294.8399999999</v>
      </c>
      <c r="D829" s="441">
        <v>25300033</v>
      </c>
      <c r="E829" s="453"/>
    </row>
    <row r="830" spans="1:5">
      <c r="A830" s="452">
        <v>25300071</v>
      </c>
      <c r="B830" s="452" t="s">
        <v>1179</v>
      </c>
      <c r="C830" s="453">
        <v>-182478178</v>
      </c>
      <c r="D830" s="441">
        <v>25300071</v>
      </c>
      <c r="E830" s="453"/>
    </row>
    <row r="831" spans="1:5">
      <c r="A831" s="452">
        <v>25300081</v>
      </c>
      <c r="B831" s="452" t="s">
        <v>1681</v>
      </c>
      <c r="C831" s="453">
        <v>-1000</v>
      </c>
      <c r="D831" s="441">
        <v>25300081</v>
      </c>
      <c r="E831" s="453"/>
    </row>
    <row r="832" spans="1:5">
      <c r="A832" s="452">
        <v>25300091</v>
      </c>
      <c r="B832" s="452" t="s">
        <v>1652</v>
      </c>
      <c r="C832" s="453">
        <v>-2249659.2400000002</v>
      </c>
      <c r="D832" s="441">
        <v>25300091</v>
      </c>
      <c r="E832" s="453"/>
    </row>
    <row r="833" spans="1:5">
      <c r="A833" s="452">
        <v>25300121</v>
      </c>
      <c r="B833" s="452" t="s">
        <v>1696</v>
      </c>
      <c r="C833" s="453">
        <v>-565660.43999999994</v>
      </c>
      <c r="D833" s="441">
        <v>25300121</v>
      </c>
      <c r="E833" s="453"/>
    </row>
    <row r="834" spans="1:5">
      <c r="A834" s="452">
        <v>25300141</v>
      </c>
      <c r="B834" s="452" t="s">
        <v>388</v>
      </c>
      <c r="C834" s="453">
        <v>-3938686.42</v>
      </c>
      <c r="D834" s="441">
        <v>25300141</v>
      </c>
      <c r="E834" s="453"/>
    </row>
    <row r="835" spans="1:5">
      <c r="A835" s="452">
        <v>25300151</v>
      </c>
      <c r="B835" s="452" t="s">
        <v>643</v>
      </c>
      <c r="C835" s="453">
        <v>-9986116.2799999993</v>
      </c>
      <c r="D835" s="441">
        <v>25300151</v>
      </c>
      <c r="E835" s="453"/>
    </row>
    <row r="836" spans="1:5">
      <c r="A836" s="452">
        <v>25300153</v>
      </c>
      <c r="B836" s="452" t="s">
        <v>1510</v>
      </c>
      <c r="C836" s="453">
        <v>-75000</v>
      </c>
      <c r="D836" s="441">
        <v>25300153</v>
      </c>
      <c r="E836" s="453"/>
    </row>
    <row r="837" spans="1:5">
      <c r="A837" s="452">
        <v>25300161</v>
      </c>
      <c r="B837" s="452" t="s">
        <v>175</v>
      </c>
      <c r="C837" s="453">
        <v>-505560.83</v>
      </c>
      <c r="D837" s="441">
        <v>25300161</v>
      </c>
      <c r="E837" s="453"/>
    </row>
    <row r="838" spans="1:5">
      <c r="A838" s="452">
        <v>25300181</v>
      </c>
      <c r="B838" s="452" t="s">
        <v>1175</v>
      </c>
      <c r="C838" s="453">
        <v>-4299270.97</v>
      </c>
      <c r="D838" s="441">
        <v>25300181</v>
      </c>
      <c r="E838" s="453"/>
    </row>
    <row r="839" spans="1:5">
      <c r="A839" s="452">
        <v>25300201</v>
      </c>
      <c r="B839" s="452" t="s">
        <v>1176</v>
      </c>
      <c r="C839" s="453">
        <v>-5833169</v>
      </c>
      <c r="D839" s="441">
        <v>25300201</v>
      </c>
      <c r="E839" s="453"/>
    </row>
    <row r="840" spans="1:5">
      <c r="A840" s="452">
        <v>25300212</v>
      </c>
      <c r="B840" s="452" t="s">
        <v>491</v>
      </c>
      <c r="C840" s="453">
        <v>-89960.85</v>
      </c>
      <c r="D840" s="441">
        <v>25300212</v>
      </c>
      <c r="E840" s="453"/>
    </row>
    <row r="841" spans="1:5">
      <c r="A841" s="452">
        <v>25300271</v>
      </c>
      <c r="B841" s="452" t="s">
        <v>1373</v>
      </c>
      <c r="C841" s="453">
        <v>-171669.12</v>
      </c>
      <c r="D841" s="441">
        <v>25300271</v>
      </c>
      <c r="E841" s="453"/>
    </row>
    <row r="842" spans="1:5">
      <c r="A842" s="452">
        <v>25300281</v>
      </c>
      <c r="B842" s="452" t="s">
        <v>1456</v>
      </c>
      <c r="C842" s="453">
        <v>-506260</v>
      </c>
      <c r="D842" s="441">
        <v>25300281</v>
      </c>
      <c r="E842" s="453"/>
    </row>
    <row r="843" spans="1:5">
      <c r="A843" s="452">
        <v>25300293</v>
      </c>
      <c r="B843" s="452" t="s">
        <v>829</v>
      </c>
      <c r="C843" s="453">
        <v>-5771198.3200000003</v>
      </c>
      <c r="D843" s="441">
        <v>25300293</v>
      </c>
      <c r="E843" s="453"/>
    </row>
    <row r="844" spans="1:5">
      <c r="A844" s="452">
        <v>25300303</v>
      </c>
      <c r="B844" s="452" t="s">
        <v>990</v>
      </c>
      <c r="C844" s="452">
        <v>-0.01</v>
      </c>
      <c r="D844" s="441">
        <v>25300303</v>
      </c>
      <c r="E844" s="453"/>
    </row>
    <row r="845" spans="1:5">
      <c r="A845" s="452">
        <v>25300323</v>
      </c>
      <c r="B845" s="452" t="s">
        <v>681</v>
      </c>
      <c r="C845" s="453">
        <v>-50934.83</v>
      </c>
      <c r="D845" s="441">
        <v>25300323</v>
      </c>
      <c r="E845" s="453"/>
    </row>
    <row r="846" spans="1:5">
      <c r="A846" s="452">
        <v>25300343</v>
      </c>
      <c r="B846" s="452" t="s">
        <v>1733</v>
      </c>
      <c r="C846" s="453">
        <v>-2794875.48</v>
      </c>
      <c r="D846" s="441">
        <v>25300343</v>
      </c>
      <c r="E846" s="453"/>
    </row>
    <row r="847" spans="1:5">
      <c r="A847" s="452">
        <v>25300353</v>
      </c>
      <c r="B847" s="452" t="s">
        <v>993</v>
      </c>
      <c r="C847" s="453">
        <v>-5765238.5</v>
      </c>
      <c r="D847" s="441">
        <v>25300353</v>
      </c>
      <c r="E847" s="453"/>
    </row>
    <row r="848" spans="1:5">
      <c r="A848" s="452">
        <v>25300363</v>
      </c>
      <c r="B848" s="452" t="s">
        <v>946</v>
      </c>
      <c r="C848" s="453">
        <v>-1516832.22</v>
      </c>
      <c r="D848" s="441">
        <v>25300363</v>
      </c>
      <c r="E848" s="453"/>
    </row>
    <row r="849" spans="1:5">
      <c r="A849" s="452">
        <v>25300371</v>
      </c>
      <c r="B849" s="452" t="s">
        <v>912</v>
      </c>
      <c r="C849" s="453">
        <v>-1402396.64</v>
      </c>
      <c r="D849" s="441">
        <v>25300371</v>
      </c>
      <c r="E849" s="453"/>
    </row>
    <row r="850" spans="1:5">
      <c r="A850" s="452">
        <v>25300413</v>
      </c>
      <c r="B850" s="452" t="s">
        <v>468</v>
      </c>
      <c r="C850" s="453">
        <v>-567394.69999999995</v>
      </c>
      <c r="D850" s="441">
        <v>25300413</v>
      </c>
      <c r="E850" s="453"/>
    </row>
    <row r="851" spans="1:5">
      <c r="A851" s="452">
        <v>25300443</v>
      </c>
      <c r="B851" s="452" t="s">
        <v>1215</v>
      </c>
      <c r="C851" s="453">
        <v>-723113.28</v>
      </c>
      <c r="D851" s="441">
        <v>25300443</v>
      </c>
      <c r="E851" s="453"/>
    </row>
    <row r="852" spans="1:5">
      <c r="A852" s="452">
        <v>25300503</v>
      </c>
      <c r="B852" s="452" t="s">
        <v>197</v>
      </c>
      <c r="C852" s="453">
        <v>-1915.18</v>
      </c>
      <c r="D852" s="441">
        <v>25300503</v>
      </c>
      <c r="E852" s="453"/>
    </row>
    <row r="853" spans="1:5">
      <c r="A853" s="452">
        <v>25300541</v>
      </c>
      <c r="B853" s="452" t="s">
        <v>455</v>
      </c>
      <c r="C853" s="453">
        <v>-7914899.75</v>
      </c>
      <c r="D853" s="441">
        <v>25300541</v>
      </c>
      <c r="E853" s="453"/>
    </row>
    <row r="854" spans="1:5">
      <c r="A854" s="452">
        <v>25300553</v>
      </c>
      <c r="B854" s="452" t="s">
        <v>1732</v>
      </c>
      <c r="C854" s="453">
        <v>-3513.77</v>
      </c>
      <c r="D854" s="441">
        <v>25300553</v>
      </c>
      <c r="E854" s="453"/>
    </row>
    <row r="855" spans="1:5">
      <c r="A855" s="452">
        <v>25300561</v>
      </c>
      <c r="B855" s="452" t="s">
        <v>1041</v>
      </c>
      <c r="C855" s="453">
        <v>-7989232</v>
      </c>
      <c r="D855" s="441">
        <v>25300561</v>
      </c>
      <c r="E855" s="453"/>
    </row>
    <row r="856" spans="1:5">
      <c r="A856" s="452">
        <v>25300581</v>
      </c>
      <c r="B856" s="452" t="s">
        <v>359</v>
      </c>
      <c r="C856" s="453">
        <v>-5174706.6399999997</v>
      </c>
      <c r="D856" s="441">
        <v>25300581</v>
      </c>
      <c r="E856" s="453"/>
    </row>
    <row r="857" spans="1:5">
      <c r="A857" s="452">
        <v>25300582</v>
      </c>
      <c r="B857" s="452" t="s">
        <v>359</v>
      </c>
      <c r="C857" s="453">
        <v>-2209620.63</v>
      </c>
      <c r="D857" s="441">
        <v>25300582</v>
      </c>
      <c r="E857" s="453"/>
    </row>
    <row r="858" spans="1:5">
      <c r="A858" s="452">
        <v>25300591</v>
      </c>
      <c r="B858" s="452" t="s">
        <v>360</v>
      </c>
      <c r="C858" s="453">
        <v>5174706.6399999997</v>
      </c>
      <c r="D858" s="441">
        <v>25300591</v>
      </c>
      <c r="E858" s="453"/>
    </row>
    <row r="859" spans="1:5">
      <c r="A859" s="452">
        <v>25300592</v>
      </c>
      <c r="B859" s="452" t="s">
        <v>360</v>
      </c>
      <c r="C859" s="453">
        <v>2209620.63</v>
      </c>
      <c r="D859" s="441">
        <v>25300592</v>
      </c>
      <c r="E859" s="453"/>
    </row>
    <row r="860" spans="1:5">
      <c r="A860" s="452">
        <v>25300611</v>
      </c>
      <c r="B860" s="452" t="s">
        <v>725</v>
      </c>
      <c r="C860" s="453">
        <v>-62260372.530000001</v>
      </c>
      <c r="D860" s="441">
        <v>25300611</v>
      </c>
      <c r="E860" s="453"/>
    </row>
    <row r="861" spans="1:5">
      <c r="A861" s="452">
        <v>25300621</v>
      </c>
      <c r="B861" s="452" t="s">
        <v>740</v>
      </c>
      <c r="C861" s="453">
        <v>-7979702.6399999997</v>
      </c>
      <c r="D861" s="441">
        <v>25300621</v>
      </c>
      <c r="E861" s="453"/>
    </row>
    <row r="862" spans="1:5">
      <c r="A862" s="452">
        <v>25300663</v>
      </c>
      <c r="B862" s="452" t="s">
        <v>1467</v>
      </c>
      <c r="C862" s="453">
        <v>-73696.88</v>
      </c>
      <c r="D862" s="441">
        <v>25300663</v>
      </c>
    </row>
    <row r="863" spans="1:5">
      <c r="A863" s="452">
        <v>25300731</v>
      </c>
      <c r="B863" s="452" t="s">
        <v>1980</v>
      </c>
      <c r="C863" s="453">
        <v>-15154.75</v>
      </c>
      <c r="D863" s="441">
        <v>25300731</v>
      </c>
      <c r="E863" s="453"/>
    </row>
    <row r="864" spans="1:5">
      <c r="A864" s="452">
        <v>25300733</v>
      </c>
      <c r="B864" s="452" t="s">
        <v>1981</v>
      </c>
      <c r="C864" s="453">
        <v>-50468.17</v>
      </c>
      <c r="D864" s="441">
        <v>25300733</v>
      </c>
    </row>
    <row r="865" spans="1:5">
      <c r="A865" s="452">
        <v>25300742</v>
      </c>
      <c r="B865" s="452" t="s">
        <v>2030</v>
      </c>
      <c r="C865" s="453">
        <v>-9979828</v>
      </c>
      <c r="D865" s="441">
        <v>25300742</v>
      </c>
    </row>
    <row r="866" spans="1:5">
      <c r="A866" s="452">
        <v>25300761</v>
      </c>
      <c r="B866" s="452" t="s">
        <v>172</v>
      </c>
      <c r="C866" s="453">
        <v>-176310.41</v>
      </c>
      <c r="D866" s="441">
        <v>25300761</v>
      </c>
    </row>
    <row r="867" spans="1:5">
      <c r="A867" s="452">
        <v>25300771</v>
      </c>
      <c r="B867" s="452" t="s">
        <v>103</v>
      </c>
      <c r="C867" s="453">
        <v>-5187925.78</v>
      </c>
      <c r="D867" s="441">
        <v>25300771</v>
      </c>
      <c r="E867" s="453"/>
    </row>
    <row r="868" spans="1:5">
      <c r="A868" s="452">
        <v>25301073</v>
      </c>
      <c r="B868" s="452" t="s">
        <v>284</v>
      </c>
      <c r="C868" s="452">
        <v>-200</v>
      </c>
      <c r="D868" s="441">
        <v>25301073</v>
      </c>
      <c r="E868" s="453"/>
    </row>
    <row r="869" spans="1:5">
      <c r="A869" s="452">
        <v>25301151</v>
      </c>
      <c r="B869" s="452" t="s">
        <v>1515</v>
      </c>
      <c r="C869" s="453">
        <v>-1939670.74</v>
      </c>
      <c r="D869" s="441">
        <v>25301151</v>
      </c>
      <c r="E869" s="453"/>
    </row>
    <row r="870" spans="1:5">
      <c r="A870" s="452">
        <v>25301203</v>
      </c>
      <c r="B870" s="452" t="s">
        <v>546</v>
      </c>
      <c r="C870" s="453">
        <v>-153717</v>
      </c>
      <c r="D870" s="441">
        <v>25301203</v>
      </c>
      <c r="E870" s="453"/>
    </row>
    <row r="871" spans="1:5">
      <c r="A871" s="452">
        <v>25301213</v>
      </c>
      <c r="B871" s="452" t="s">
        <v>1986</v>
      </c>
      <c r="C871" s="453">
        <v>-675825</v>
      </c>
      <c r="D871" s="441">
        <v>25301213</v>
      </c>
    </row>
    <row r="872" spans="1:5">
      <c r="A872" s="452">
        <v>25302221</v>
      </c>
      <c r="B872" s="452" t="s">
        <v>977</v>
      </c>
      <c r="C872" s="453">
        <v>-3955001.96</v>
      </c>
      <c r="D872" s="441">
        <v>25302221</v>
      </c>
    </row>
    <row r="873" spans="1:5">
      <c r="A873" s="452">
        <v>25302222</v>
      </c>
      <c r="B873" s="452" t="s">
        <v>658</v>
      </c>
      <c r="C873" s="453">
        <v>-6186727.46</v>
      </c>
      <c r="D873" s="441">
        <v>25302222</v>
      </c>
      <c r="E873" s="453"/>
    </row>
    <row r="874" spans="1:5">
      <c r="A874" s="452">
        <v>25302223</v>
      </c>
      <c r="B874" s="452" t="s">
        <v>1971</v>
      </c>
      <c r="C874" s="453">
        <v>-7582336</v>
      </c>
      <c r="D874" s="441">
        <v>25302223</v>
      </c>
      <c r="E874" s="453"/>
    </row>
    <row r="875" spans="1:5">
      <c r="A875" s="452">
        <v>25400101</v>
      </c>
      <c r="B875" s="452" t="s">
        <v>673</v>
      </c>
      <c r="C875" s="453">
        <v>-27134.9</v>
      </c>
      <c r="D875" s="441">
        <v>25400101</v>
      </c>
      <c r="E875" s="453"/>
    </row>
    <row r="876" spans="1:5">
      <c r="A876" s="452">
        <v>25400111</v>
      </c>
      <c r="B876" s="452" t="s">
        <v>674</v>
      </c>
      <c r="C876" s="453">
        <v>-6077.87</v>
      </c>
      <c r="D876" s="441">
        <v>25400111</v>
      </c>
      <c r="E876" s="453"/>
    </row>
    <row r="877" spans="1:5">
      <c r="A877" s="452">
        <v>25400181</v>
      </c>
      <c r="B877" s="452" t="s">
        <v>958</v>
      </c>
      <c r="C877" s="453">
        <v>-4703049</v>
      </c>
      <c r="D877" s="441">
        <v>25400181</v>
      </c>
      <c r="E877" s="453"/>
    </row>
    <row r="878" spans="1:5">
      <c r="A878" s="452">
        <v>25400182</v>
      </c>
      <c r="B878" s="452" t="s">
        <v>959</v>
      </c>
      <c r="C878" s="453">
        <v>-2515701</v>
      </c>
      <c r="D878" s="441">
        <v>25400182</v>
      </c>
      <c r="E878" s="453"/>
    </row>
    <row r="879" spans="1:5">
      <c r="A879" s="452">
        <v>25400191</v>
      </c>
      <c r="B879" s="452" t="s">
        <v>1109</v>
      </c>
      <c r="C879" s="453">
        <v>-1388868.04</v>
      </c>
      <c r="D879" s="441">
        <v>25400191</v>
      </c>
      <c r="E879" s="453"/>
    </row>
    <row r="880" spans="1:5">
      <c r="A880" s="452">
        <v>25400201</v>
      </c>
      <c r="B880" s="452" t="s">
        <v>1110</v>
      </c>
      <c r="C880" s="453">
        <v>-1013105.31</v>
      </c>
      <c r="D880" s="441">
        <v>25400201</v>
      </c>
      <c r="E880" s="453"/>
    </row>
    <row r="881" spans="1:5">
      <c r="A881" s="452">
        <v>25400221</v>
      </c>
      <c r="B881" s="452" t="s">
        <v>1187</v>
      </c>
      <c r="C881" s="453">
        <v>-73852.7</v>
      </c>
      <c r="D881" s="441">
        <v>25400221</v>
      </c>
      <c r="E881" s="453"/>
    </row>
    <row r="882" spans="1:5">
      <c r="A882" s="452">
        <v>25400261</v>
      </c>
      <c r="B882" s="452" t="s">
        <v>1195</v>
      </c>
      <c r="C882" s="453">
        <v>-93615823</v>
      </c>
      <c r="D882" s="441">
        <v>25400261</v>
      </c>
      <c r="E882" s="453"/>
    </row>
    <row r="883" spans="1:5">
      <c r="A883" s="452">
        <v>25400291</v>
      </c>
      <c r="B883" s="452" t="s">
        <v>1433</v>
      </c>
      <c r="C883" s="453">
        <v>-670951.01</v>
      </c>
      <c r="D883" s="441">
        <v>25400291</v>
      </c>
      <c r="E883" s="453"/>
    </row>
    <row r="884" spans="1:5">
      <c r="A884" s="452">
        <v>25400301</v>
      </c>
      <c r="B884" s="452" t="s">
        <v>1434</v>
      </c>
      <c r="C884" s="453">
        <v>-23075.09</v>
      </c>
      <c r="D884" s="441">
        <v>25400301</v>
      </c>
      <c r="E884" s="453"/>
    </row>
    <row r="885" spans="1:5">
      <c r="A885" s="452">
        <v>25400311</v>
      </c>
      <c r="B885" s="452" t="s">
        <v>1436</v>
      </c>
      <c r="C885" s="453">
        <v>-3090.32</v>
      </c>
      <c r="D885" s="441">
        <v>25400311</v>
      </c>
      <c r="E885" s="453"/>
    </row>
    <row r="886" spans="1:5">
      <c r="A886" s="452">
        <v>25400321</v>
      </c>
      <c r="B886" s="452" t="s">
        <v>1525</v>
      </c>
      <c r="C886" s="453">
        <v>-120544.19</v>
      </c>
      <c r="D886" s="441">
        <v>25400321</v>
      </c>
      <c r="E886" s="453"/>
    </row>
    <row r="887" spans="1:5">
      <c r="A887" s="452">
        <v>25400331</v>
      </c>
      <c r="B887" s="452" t="s">
        <v>1526</v>
      </c>
      <c r="C887" s="453">
        <v>-1153612.1200000001</v>
      </c>
      <c r="D887" s="441">
        <v>25400331</v>
      </c>
      <c r="E887" s="453"/>
    </row>
    <row r="888" spans="1:5">
      <c r="A888" s="452">
        <v>25400392</v>
      </c>
      <c r="B888" s="452" t="s">
        <v>2016</v>
      </c>
      <c r="C888" s="453">
        <v>-13924636</v>
      </c>
      <c r="D888" s="441">
        <v>25400392</v>
      </c>
      <c r="E888" s="453"/>
    </row>
    <row r="889" spans="1:5">
      <c r="A889" s="452">
        <v>25400431</v>
      </c>
      <c r="B889" s="452" t="s">
        <v>1776</v>
      </c>
      <c r="C889" s="453">
        <v>-367724.14</v>
      </c>
      <c r="D889" s="441">
        <v>25400431</v>
      </c>
      <c r="E889" s="453"/>
    </row>
    <row r="890" spans="1:5">
      <c r="A890" s="452">
        <v>25400441</v>
      </c>
      <c r="B890" s="452" t="s">
        <v>1782</v>
      </c>
      <c r="C890" s="453">
        <v>14362.73</v>
      </c>
      <c r="D890" s="441">
        <v>25400441</v>
      </c>
      <c r="E890" s="453"/>
    </row>
    <row r="891" spans="1:5">
      <c r="A891" s="452">
        <v>25400481</v>
      </c>
      <c r="B891" s="452" t="s">
        <v>1874</v>
      </c>
      <c r="C891" s="453">
        <v>1074.28</v>
      </c>
      <c r="D891" s="441">
        <v>25400481</v>
      </c>
      <c r="E891" s="453"/>
    </row>
    <row r="892" spans="1:5">
      <c r="A892" s="452">
        <v>25400491</v>
      </c>
      <c r="B892" s="452" t="s">
        <v>1890</v>
      </c>
      <c r="C892" s="453">
        <v>-4283741</v>
      </c>
      <c r="D892" s="441">
        <v>25400491</v>
      </c>
      <c r="E892" s="453"/>
    </row>
    <row r="893" spans="1:5">
      <c r="A893" s="452">
        <v>25400501</v>
      </c>
      <c r="B893" s="452" t="s">
        <v>1891</v>
      </c>
      <c r="C893" s="453">
        <v>-1240071</v>
      </c>
      <c r="D893" s="441">
        <v>25400501</v>
      </c>
      <c r="E893" s="453"/>
    </row>
    <row r="894" spans="1:5">
      <c r="A894" s="130" t="s">
        <v>2135</v>
      </c>
      <c r="B894" s="452" t="s">
        <v>1967</v>
      </c>
      <c r="C894" s="453">
        <v>-19559199</v>
      </c>
      <c r="D894" s="441" t="s">
        <v>2135</v>
      </c>
      <c r="E894" s="453"/>
    </row>
    <row r="895" spans="1:5">
      <c r="A895" s="452">
        <v>25500002</v>
      </c>
      <c r="B895" s="452" t="s">
        <v>930</v>
      </c>
      <c r="C895" s="453">
        <v>-8165809</v>
      </c>
      <c r="D895" s="441">
        <v>25500002</v>
      </c>
      <c r="E895" s="453"/>
    </row>
    <row r="896" spans="1:5">
      <c r="A896" s="452">
        <v>25500022</v>
      </c>
      <c r="B896" s="452" t="s">
        <v>930</v>
      </c>
      <c r="C896" s="453">
        <v>8165809</v>
      </c>
      <c r="D896" s="441">
        <v>25500022</v>
      </c>
      <c r="E896" s="453"/>
    </row>
    <row r="897" spans="1:5">
      <c r="A897" s="452">
        <v>25600072</v>
      </c>
      <c r="B897" s="452" t="s">
        <v>1226</v>
      </c>
      <c r="C897" s="453">
        <v>-82626.36</v>
      </c>
      <c r="D897" s="441">
        <v>25600072</v>
      </c>
      <c r="E897" s="453"/>
    </row>
    <row r="898" spans="1:5">
      <c r="A898" s="452">
        <v>25600081</v>
      </c>
      <c r="B898" s="452" t="s">
        <v>1111</v>
      </c>
      <c r="C898" s="453">
        <v>-3912701.47</v>
      </c>
      <c r="D898" s="441">
        <v>25600081</v>
      </c>
      <c r="E898" s="453"/>
    </row>
    <row r="899" spans="1:5">
      <c r="A899" s="452">
        <v>25600102</v>
      </c>
      <c r="B899" s="452" t="s">
        <v>1428</v>
      </c>
      <c r="C899" s="453">
        <v>61744.05</v>
      </c>
      <c r="D899" s="441">
        <v>25600102</v>
      </c>
      <c r="E899" s="453"/>
    </row>
    <row r="900" spans="1:5">
      <c r="A900" s="452">
        <v>25600111</v>
      </c>
      <c r="B900" s="452" t="s">
        <v>1429</v>
      </c>
      <c r="C900" s="453">
        <v>628243.67000000004</v>
      </c>
      <c r="D900" s="441">
        <v>25600111</v>
      </c>
      <c r="E900" s="453"/>
    </row>
    <row r="901" spans="1:5">
      <c r="A901" s="452">
        <v>28200002</v>
      </c>
      <c r="B901" s="452" t="s">
        <v>2128</v>
      </c>
      <c r="C901" s="453">
        <v>-509820063.49000001</v>
      </c>
      <c r="D901" s="441">
        <v>28200002</v>
      </c>
      <c r="E901" s="453"/>
    </row>
    <row r="902" spans="1:5">
      <c r="A902" s="452">
        <v>28200013</v>
      </c>
      <c r="B902" s="452" t="s">
        <v>2129</v>
      </c>
      <c r="C902" s="453">
        <v>-44691366.869999997</v>
      </c>
      <c r="D902" s="441">
        <v>28200013</v>
      </c>
      <c r="E902" s="453"/>
    </row>
    <row r="903" spans="1:5">
      <c r="A903" s="452">
        <v>28200121</v>
      </c>
      <c r="B903" s="452" t="s">
        <v>2130</v>
      </c>
      <c r="C903" s="453">
        <v>-1266929811.77</v>
      </c>
      <c r="D903" s="441">
        <v>28200121</v>
      </c>
      <c r="E903" s="453"/>
    </row>
    <row r="904" spans="1:5">
      <c r="A904" s="452">
        <v>28300031</v>
      </c>
      <c r="B904" s="452" t="s">
        <v>754</v>
      </c>
      <c r="C904" s="453">
        <v>-11599257.439999999</v>
      </c>
      <c r="D904" s="441">
        <v>28300031</v>
      </c>
      <c r="E904" s="453"/>
    </row>
    <row r="905" spans="1:5">
      <c r="A905" s="452">
        <v>28300033</v>
      </c>
      <c r="B905" s="452" t="s">
        <v>121</v>
      </c>
      <c r="C905" s="453">
        <v>-68718386.730000004</v>
      </c>
      <c r="D905" s="441">
        <v>28300033</v>
      </c>
      <c r="E905" s="453"/>
    </row>
    <row r="906" spans="1:5">
      <c r="A906" s="452">
        <v>28300041</v>
      </c>
      <c r="B906" s="452" t="s">
        <v>469</v>
      </c>
      <c r="C906" s="453">
        <v>-2445705.41</v>
      </c>
      <c r="D906" s="441">
        <v>28300041</v>
      </c>
      <c r="E906" s="453"/>
    </row>
    <row r="907" spans="1:5">
      <c r="A907" s="452">
        <v>28300043</v>
      </c>
      <c r="B907" s="452" t="s">
        <v>122</v>
      </c>
      <c r="C907" s="453">
        <v>-15475463.93</v>
      </c>
      <c r="D907" s="441">
        <v>28300043</v>
      </c>
      <c r="E907" s="453"/>
    </row>
    <row r="908" spans="1:5">
      <c r="A908" s="452">
        <v>28300081</v>
      </c>
      <c r="B908" s="452" t="s">
        <v>1445</v>
      </c>
      <c r="C908" s="453">
        <v>-5100336.1500000004</v>
      </c>
      <c r="D908" s="441">
        <v>28300081</v>
      </c>
      <c r="E908" s="453"/>
    </row>
    <row r="909" spans="1:5">
      <c r="A909" s="452">
        <v>28300091</v>
      </c>
      <c r="B909" s="452" t="s">
        <v>1656</v>
      </c>
      <c r="C909" s="453">
        <v>-2390726</v>
      </c>
      <c r="D909" s="441">
        <v>28300091</v>
      </c>
      <c r="E909" s="453"/>
    </row>
    <row r="910" spans="1:5">
      <c r="A910" s="452">
        <v>28300152</v>
      </c>
      <c r="B910" s="452" t="s">
        <v>505</v>
      </c>
      <c r="C910" s="453">
        <v>-2251742.5099999998</v>
      </c>
      <c r="D910" s="441">
        <v>28300152</v>
      </c>
      <c r="E910" s="453"/>
    </row>
    <row r="911" spans="1:5">
      <c r="A911" s="452">
        <v>28300162</v>
      </c>
      <c r="B911" s="452" t="s">
        <v>395</v>
      </c>
      <c r="C911" s="453">
        <v>-337176.67</v>
      </c>
      <c r="D911" s="441">
        <v>28300162</v>
      </c>
      <c r="E911" s="453"/>
    </row>
    <row r="912" spans="1:5">
      <c r="A912" s="452">
        <v>28300211</v>
      </c>
      <c r="B912" s="452" t="s">
        <v>2000</v>
      </c>
      <c r="C912" s="453">
        <v>-28526365.68</v>
      </c>
      <c r="D912" s="441">
        <v>28300211</v>
      </c>
      <c r="E912" s="453"/>
    </row>
    <row r="913" spans="1:5">
      <c r="A913" s="452">
        <v>28300221</v>
      </c>
      <c r="B913" s="452" t="s">
        <v>2001</v>
      </c>
      <c r="C913" s="453">
        <v>-6365020.4299999997</v>
      </c>
      <c r="D913" s="441">
        <v>28300221</v>
      </c>
      <c r="E913" s="453"/>
    </row>
    <row r="914" spans="1:5">
      <c r="A914" s="452">
        <v>28300232</v>
      </c>
      <c r="B914" s="452" t="s">
        <v>487</v>
      </c>
      <c r="C914" s="453">
        <v>-16830260.870000001</v>
      </c>
      <c r="D914" s="441">
        <v>28300232</v>
      </c>
      <c r="E914" s="453"/>
    </row>
    <row r="915" spans="1:5">
      <c r="A915" s="452">
        <v>28300252</v>
      </c>
      <c r="B915" s="452" t="s">
        <v>1326</v>
      </c>
      <c r="C915" s="453">
        <v>-7319475.7800000003</v>
      </c>
      <c r="D915" s="441">
        <v>28300252</v>
      </c>
      <c r="E915" s="453"/>
    </row>
    <row r="916" spans="1:5">
      <c r="A916" s="452">
        <v>28300262</v>
      </c>
      <c r="B916" s="452" t="s">
        <v>1327</v>
      </c>
      <c r="C916" s="453">
        <v>-2402829.12</v>
      </c>
      <c r="D916" s="441">
        <v>28300262</v>
      </c>
    </row>
    <row r="917" spans="1:5">
      <c r="A917" s="452">
        <v>28300311</v>
      </c>
      <c r="B917" s="452" t="s">
        <v>2100</v>
      </c>
      <c r="C917" s="453">
        <v>-8488244.3800000008</v>
      </c>
      <c r="D917" s="441">
        <v>28300311</v>
      </c>
    </row>
    <row r="918" spans="1:5">
      <c r="A918" s="452">
        <v>28300361</v>
      </c>
      <c r="B918" s="452" t="s">
        <v>67</v>
      </c>
      <c r="C918" s="453">
        <v>-70193099.359999999</v>
      </c>
      <c r="D918" s="441">
        <v>28300361</v>
      </c>
      <c r="E918" s="453"/>
    </row>
    <row r="919" spans="1:5">
      <c r="A919" s="452">
        <v>28300362</v>
      </c>
      <c r="B919" s="452" t="s">
        <v>68</v>
      </c>
      <c r="C919" s="453">
        <v>-1443935.76</v>
      </c>
      <c r="D919" s="441">
        <v>28300362</v>
      </c>
      <c r="E919" s="453"/>
    </row>
    <row r="920" spans="1:5">
      <c r="A920" s="452">
        <v>28300431</v>
      </c>
      <c r="B920" s="452" t="s">
        <v>270</v>
      </c>
      <c r="C920" s="453">
        <v>-1689520.85</v>
      </c>
      <c r="D920" s="441">
        <v>28300431</v>
      </c>
      <c r="E920" s="453"/>
    </row>
    <row r="921" spans="1:5">
      <c r="A921" s="452">
        <v>28300441</v>
      </c>
      <c r="B921" s="452" t="s">
        <v>2260</v>
      </c>
      <c r="C921" s="453">
        <v>-1957533.58</v>
      </c>
      <c r="D921" s="441">
        <v>28300441</v>
      </c>
      <c r="E921" s="453"/>
    </row>
    <row r="922" spans="1:5">
      <c r="A922" s="452">
        <v>28300501</v>
      </c>
      <c r="B922" s="452" t="s">
        <v>1169</v>
      </c>
      <c r="C922" s="453">
        <v>1385814.75</v>
      </c>
      <c r="D922" s="441">
        <v>28300501</v>
      </c>
      <c r="E922" s="453"/>
    </row>
    <row r="923" spans="1:5">
      <c r="A923" s="452">
        <v>28300503</v>
      </c>
      <c r="B923" s="452" t="s">
        <v>899</v>
      </c>
      <c r="C923" s="453">
        <v>-5036995.29</v>
      </c>
      <c r="D923" s="441">
        <v>28300503</v>
      </c>
      <c r="E923" s="453"/>
    </row>
    <row r="924" spans="1:5">
      <c r="A924" s="452">
        <v>28300511</v>
      </c>
      <c r="B924" s="452" t="s">
        <v>916</v>
      </c>
      <c r="C924" s="453">
        <v>-1350431.6</v>
      </c>
      <c r="D924" s="441">
        <v>28300511</v>
      </c>
      <c r="E924" s="453"/>
    </row>
    <row r="925" spans="1:5">
      <c r="A925" s="452">
        <v>28300561</v>
      </c>
      <c r="B925" s="452" t="s">
        <v>467</v>
      </c>
      <c r="C925" s="453">
        <v>-14388256.16</v>
      </c>
      <c r="D925" s="441">
        <v>28300561</v>
      </c>
      <c r="E925" s="453"/>
    </row>
    <row r="926" spans="1:5">
      <c r="A926" s="452">
        <v>28300581</v>
      </c>
      <c r="B926" s="452" t="s">
        <v>732</v>
      </c>
      <c r="C926" s="453">
        <v>-7245725.9199999999</v>
      </c>
      <c r="D926" s="441">
        <v>28300581</v>
      </c>
      <c r="E926" s="453"/>
    </row>
    <row r="927" spans="1:5">
      <c r="A927" s="452">
        <v>28300651</v>
      </c>
      <c r="B927" s="452" t="s">
        <v>563</v>
      </c>
      <c r="C927" s="453">
        <v>-7946081.3600000003</v>
      </c>
      <c r="D927" s="441">
        <v>28300651</v>
      </c>
      <c r="E927" s="453"/>
    </row>
    <row r="928" spans="1:5">
      <c r="A928" s="452">
        <v>28300661</v>
      </c>
      <c r="B928" s="452" t="s">
        <v>1112</v>
      </c>
      <c r="C928" s="453">
        <v>-9029729.8000000007</v>
      </c>
      <c r="D928" s="441">
        <v>28300661</v>
      </c>
      <c r="E928" s="453"/>
    </row>
    <row r="929" spans="1:5">
      <c r="A929" s="452">
        <v>28300721</v>
      </c>
      <c r="B929" s="452" t="s">
        <v>1379</v>
      </c>
      <c r="C929" s="453">
        <v>-131234.82</v>
      </c>
      <c r="D929" s="441">
        <v>28300721</v>
      </c>
      <c r="E929" s="453"/>
    </row>
    <row r="930" spans="1:5">
      <c r="A930" s="452">
        <v>28300731</v>
      </c>
      <c r="B930" s="452" t="s">
        <v>1516</v>
      </c>
      <c r="C930" s="453">
        <v>-5669362.9199999999</v>
      </c>
      <c r="D930" s="441">
        <v>28300731</v>
      </c>
      <c r="E930" s="453"/>
    </row>
    <row r="931" spans="1:5">
      <c r="A931" s="452">
        <v>28300741</v>
      </c>
      <c r="B931" s="452" t="s">
        <v>1701</v>
      </c>
      <c r="C931" s="453">
        <v>-608820.06999999995</v>
      </c>
      <c r="D931" s="441">
        <v>28300741</v>
      </c>
      <c r="E931" s="453"/>
    </row>
    <row r="932" spans="1:5">
      <c r="A932" s="452">
        <v>28300761</v>
      </c>
      <c r="B932" s="452" t="s">
        <v>2024</v>
      </c>
      <c r="C932" s="453">
        <v>-2653817.6</v>
      </c>
      <c r="D932" s="441">
        <v>28300761</v>
      </c>
      <c r="E932" s="453"/>
    </row>
    <row r="933" spans="1:5">
      <c r="A933" s="452">
        <v>28302001</v>
      </c>
      <c r="B933" s="452" t="s">
        <v>1711</v>
      </c>
      <c r="C933" s="453">
        <v>-10729016.630000001</v>
      </c>
      <c r="D933" s="441">
        <v>28302001</v>
      </c>
      <c r="E933" s="453"/>
    </row>
    <row r="934" spans="1:5">
      <c r="A934" s="452">
        <v>28302002</v>
      </c>
      <c r="B934" s="452" t="s">
        <v>1712</v>
      </c>
      <c r="C934" s="453">
        <v>-24896407.539999999</v>
      </c>
      <c r="D934" s="441">
        <v>28302002</v>
      </c>
      <c r="E934" s="453"/>
    </row>
    <row r="935" spans="1:5">
      <c r="A935" s="452">
        <v>28302011</v>
      </c>
      <c r="B935" s="452" t="s">
        <v>1713</v>
      </c>
      <c r="C935" s="453">
        <v>-3984513.86</v>
      </c>
      <c r="D935" s="441">
        <v>28302011</v>
      </c>
      <c r="E935" s="453"/>
    </row>
    <row r="936" spans="1:5">
      <c r="A936" s="452">
        <v>28302012</v>
      </c>
      <c r="B936" s="452" t="s">
        <v>1714</v>
      </c>
      <c r="C936" s="453">
        <v>-6046058.7000000002</v>
      </c>
      <c r="D936" s="441">
        <v>28302012</v>
      </c>
      <c r="E936" s="453"/>
    </row>
    <row r="937" spans="1:5">
      <c r="A937" s="452">
        <v>28302021</v>
      </c>
      <c r="B937" s="452" t="s">
        <v>1715</v>
      </c>
      <c r="C937" s="453">
        <v>-11388554.18</v>
      </c>
      <c r="D937" s="441">
        <v>28302021</v>
      </c>
      <c r="E937" s="453"/>
    </row>
    <row r="938" spans="1:5">
      <c r="A938" s="452">
        <v>28302022</v>
      </c>
      <c r="B938" s="452" t="s">
        <v>1716</v>
      </c>
      <c r="C938" s="453">
        <v>-3286286.25</v>
      </c>
      <c r="D938" s="441">
        <v>28302022</v>
      </c>
      <c r="E938" s="453"/>
    </row>
    <row r="939" spans="1:5">
      <c r="A939" s="452">
        <v>28302031</v>
      </c>
      <c r="B939" s="452" t="s">
        <v>1826</v>
      </c>
      <c r="C939" s="453">
        <v>-1332919.75</v>
      </c>
      <c r="D939" s="441">
        <v>28302031</v>
      </c>
      <c r="E939" s="453"/>
    </row>
    <row r="940" spans="1:5">
      <c r="A940" s="452">
        <v>28302041</v>
      </c>
      <c r="B940" s="452" t="s">
        <v>1851</v>
      </c>
      <c r="C940" s="453">
        <v>-5977746.7000000002</v>
      </c>
      <c r="D940" s="441">
        <v>28302041</v>
      </c>
      <c r="E940" s="453"/>
    </row>
    <row r="941" spans="1:5">
      <c r="A941" s="452">
        <v>28302051</v>
      </c>
      <c r="B941" s="452" t="s">
        <v>1957</v>
      </c>
      <c r="C941" s="453">
        <v>-1964614.33</v>
      </c>
      <c r="D941" s="441">
        <v>28302051</v>
      </c>
      <c r="E941" s="453"/>
    </row>
    <row r="942" spans="1:5">
      <c r="A942" s="452">
        <v>28302061</v>
      </c>
      <c r="B942" s="452" t="s">
        <v>1976</v>
      </c>
      <c r="C942" s="453">
        <v>-3402501.49</v>
      </c>
      <c r="D942" s="441">
        <v>28302061</v>
      </c>
    </row>
    <row r="943" spans="1:5">
      <c r="A943">
        <v>43800003</v>
      </c>
      <c r="B943" s="452" t="s">
        <v>953</v>
      </c>
      <c r="C943" s="23">
        <v>67347052</v>
      </c>
      <c r="D943" s="441">
        <v>43800003</v>
      </c>
    </row>
    <row r="944" spans="1:5">
      <c r="A944">
        <v>43900003</v>
      </c>
      <c r="B944" s="452" t="s">
        <v>672</v>
      </c>
      <c r="C944" s="23">
        <v>5848610</v>
      </c>
      <c r="D944" s="441">
        <v>43900003</v>
      </c>
    </row>
    <row r="945" spans="1:5">
      <c r="A945" s="452" t="s">
        <v>191</v>
      </c>
      <c r="C945" s="453">
        <v>-156505243.09999999</v>
      </c>
      <c r="D945" s="441" t="s">
        <v>191</v>
      </c>
      <c r="E945" s="453"/>
    </row>
    <row r="950" spans="1:5">
      <c r="E950" s="453"/>
    </row>
    <row r="954" spans="1:5">
      <c r="E954" s="453"/>
    </row>
    <row r="956" spans="1:5">
      <c r="E956" s="453"/>
    </row>
    <row r="957" spans="1:5">
      <c r="E957" s="453"/>
    </row>
    <row r="958" spans="1:5">
      <c r="E958" s="453"/>
    </row>
    <row r="959" spans="1:5">
      <c r="E959" s="453"/>
    </row>
    <row r="960" spans="1:5">
      <c r="E960" s="453"/>
    </row>
    <row r="961" spans="5:5">
      <c r="E961" s="453"/>
    </row>
    <row r="962" spans="5:5">
      <c r="E962" s="453"/>
    </row>
    <row r="963" spans="5:5">
      <c r="E963" s="453"/>
    </row>
    <row r="964" spans="5:5">
      <c r="E964" s="453"/>
    </row>
    <row r="965" spans="5:5">
      <c r="E965" s="453"/>
    </row>
  </sheetData>
  <sortState ref="M8:O14">
    <sortCondition ref="M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8"/>
  <sheetViews>
    <sheetView workbookViewId="0">
      <pane ySplit="28" topLeftCell="A935" activePane="bottomLeft" state="frozen"/>
      <selection pane="bottomLeft" activeCell="A946" sqref="A946"/>
    </sheetView>
  </sheetViews>
  <sheetFormatPr defaultColWidth="9.109375" defaultRowHeight="14.4"/>
  <cols>
    <col min="1" max="1" width="18.5546875" style="448" customWidth="1"/>
    <col min="2" max="2" width="41.6640625" style="448" bestFit="1" customWidth="1"/>
    <col min="3" max="3" width="17.33203125" style="448" bestFit="1" customWidth="1"/>
    <col min="4" max="4" width="17.44140625" style="448" customWidth="1"/>
    <col min="5" max="5" width="9.5546875" style="448" customWidth="1"/>
    <col min="6" max="6" width="9.109375" style="448"/>
    <col min="7" max="7" width="23.33203125" style="448" customWidth="1"/>
    <col min="8" max="8" width="38.5546875" style="448" customWidth="1"/>
    <col min="9" max="9" width="69.88671875" style="448" customWidth="1"/>
    <col min="10" max="10" width="29.109375" style="448" customWidth="1"/>
    <col min="11" max="16384" width="9.109375" style="448"/>
  </cols>
  <sheetData>
    <row r="1" spans="1:10">
      <c r="A1" s="448">
        <v>10100501</v>
      </c>
      <c r="B1" s="448" t="s">
        <v>438</v>
      </c>
      <c r="C1" s="449">
        <v>9122847650.9300003</v>
      </c>
      <c r="D1" s="441">
        <v>10100501</v>
      </c>
      <c r="E1" s="448">
        <v>10100501</v>
      </c>
      <c r="G1" s="450"/>
      <c r="H1" s="450"/>
      <c r="I1" s="450"/>
      <c r="J1" s="451"/>
    </row>
    <row r="2" spans="1:10">
      <c r="A2" s="448">
        <v>10100502</v>
      </c>
      <c r="B2" s="448" t="s">
        <v>439</v>
      </c>
      <c r="C2" s="449">
        <v>3332433896.1999998</v>
      </c>
      <c r="D2" s="441">
        <v>10100502</v>
      </c>
      <c r="E2" s="448">
        <v>10100502</v>
      </c>
      <c r="G2" s="448">
        <v>16500351</v>
      </c>
      <c r="H2" s="448" t="s">
        <v>2246</v>
      </c>
      <c r="I2" s="448" t="s">
        <v>2249</v>
      </c>
      <c r="J2" s="449">
        <v>156671.37</v>
      </c>
    </row>
    <row r="3" spans="1:10">
      <c r="A3" s="448">
        <v>10100503</v>
      </c>
      <c r="B3" s="448" t="s">
        <v>440</v>
      </c>
      <c r="C3" s="449">
        <v>479765973.39999998</v>
      </c>
      <c r="D3" s="441">
        <v>10100503</v>
      </c>
      <c r="E3" s="448">
        <v>10100503</v>
      </c>
      <c r="G3" s="448">
        <v>16502433</v>
      </c>
      <c r="H3" s="448" t="s">
        <v>2247</v>
      </c>
      <c r="I3" s="448" t="s">
        <v>2250</v>
      </c>
      <c r="J3" s="449">
        <v>40906.92</v>
      </c>
    </row>
    <row r="4" spans="1:10">
      <c r="A4" s="448">
        <v>10100601</v>
      </c>
      <c r="B4" s="448" t="s">
        <v>1785</v>
      </c>
      <c r="C4" s="449">
        <v>12322.05</v>
      </c>
      <c r="D4" s="441">
        <v>10100601</v>
      </c>
      <c r="E4" s="448">
        <v>10100601</v>
      </c>
      <c r="G4" s="448">
        <v>16502443</v>
      </c>
      <c r="H4" s="448" t="s">
        <v>2234</v>
      </c>
      <c r="I4" s="448" t="s">
        <v>2249</v>
      </c>
      <c r="J4" s="449">
        <v>970217.52</v>
      </c>
    </row>
    <row r="5" spans="1:10">
      <c r="A5" s="448">
        <v>10110013</v>
      </c>
      <c r="B5" s="448" t="s">
        <v>1256</v>
      </c>
      <c r="C5" s="449">
        <v>126076.97</v>
      </c>
      <c r="D5" s="441">
        <v>10110013</v>
      </c>
      <c r="E5" s="448">
        <v>10110013</v>
      </c>
      <c r="G5" s="448">
        <v>16504223</v>
      </c>
      <c r="H5" s="448" t="s">
        <v>2248</v>
      </c>
      <c r="I5" s="448" t="s">
        <v>2251</v>
      </c>
      <c r="J5" s="449">
        <v>115903.28</v>
      </c>
    </row>
    <row r="6" spans="1:10">
      <c r="A6" s="448">
        <v>10500501</v>
      </c>
      <c r="B6" s="448" t="s">
        <v>441</v>
      </c>
      <c r="C6" s="449">
        <v>48974348.380000003</v>
      </c>
      <c r="D6" s="441">
        <v>10500501</v>
      </c>
      <c r="E6" s="448">
        <v>10500501</v>
      </c>
      <c r="G6" s="448">
        <v>16504233</v>
      </c>
      <c r="H6" s="448" t="s">
        <v>2234</v>
      </c>
      <c r="I6" s="448" t="s">
        <v>2252</v>
      </c>
      <c r="J6" s="449">
        <v>1778732.11</v>
      </c>
    </row>
    <row r="7" spans="1:10">
      <c r="A7" s="448">
        <v>10500502</v>
      </c>
      <c r="B7" s="448" t="s">
        <v>442</v>
      </c>
      <c r="C7" s="449">
        <v>6138842.1799999997</v>
      </c>
      <c r="D7" s="441">
        <v>10500502</v>
      </c>
      <c r="E7" s="448">
        <v>10500502</v>
      </c>
    </row>
    <row r="8" spans="1:10">
      <c r="A8" s="448">
        <v>10600501</v>
      </c>
      <c r="B8" s="448" t="s">
        <v>443</v>
      </c>
      <c r="C8" s="449">
        <v>39844084.170000002</v>
      </c>
      <c r="D8" s="441">
        <v>10600501</v>
      </c>
      <c r="E8" s="448">
        <v>10600501</v>
      </c>
    </row>
    <row r="9" spans="1:10">
      <c r="A9" s="448">
        <v>10600502</v>
      </c>
      <c r="B9" s="448" t="s">
        <v>444</v>
      </c>
      <c r="C9" s="449">
        <v>33113701.52</v>
      </c>
      <c r="D9" s="441">
        <v>10600502</v>
      </c>
      <c r="E9" s="448">
        <v>10600502</v>
      </c>
    </row>
    <row r="10" spans="1:10">
      <c r="A10" s="448">
        <v>10600503</v>
      </c>
      <c r="B10" s="448" t="s">
        <v>1199</v>
      </c>
      <c r="C10" s="449">
        <v>561731.59</v>
      </c>
      <c r="D10" s="441">
        <v>10600503</v>
      </c>
      <c r="E10" s="448">
        <v>10600503</v>
      </c>
    </row>
    <row r="11" spans="1:10">
      <c r="A11" s="448">
        <v>10700013</v>
      </c>
      <c r="B11" s="448" t="s">
        <v>920</v>
      </c>
      <c r="C11" s="449">
        <v>-152753.82999999999</v>
      </c>
      <c r="D11" s="441">
        <v>10700013</v>
      </c>
      <c r="E11" s="448">
        <v>10700013</v>
      </c>
    </row>
    <row r="12" spans="1:10">
      <c r="A12" s="448">
        <v>10700023</v>
      </c>
      <c r="B12" s="448" t="s">
        <v>1198</v>
      </c>
      <c r="C12" s="449">
        <v>-393750</v>
      </c>
      <c r="D12" s="441">
        <v>10700023</v>
      </c>
      <c r="E12" s="448">
        <v>10700023</v>
      </c>
    </row>
    <row r="13" spans="1:10">
      <c r="A13" s="448">
        <v>10700501</v>
      </c>
      <c r="B13" s="448" t="s">
        <v>195</v>
      </c>
      <c r="C13" s="449">
        <v>239949337.56999999</v>
      </c>
      <c r="D13" s="441">
        <v>10700501</v>
      </c>
      <c r="E13" s="448">
        <v>10700501</v>
      </c>
    </row>
    <row r="14" spans="1:10">
      <c r="A14" s="448">
        <v>10700502</v>
      </c>
      <c r="B14" s="448" t="s">
        <v>445</v>
      </c>
      <c r="C14" s="449">
        <v>90709594.409999996</v>
      </c>
      <c r="D14" s="441">
        <v>10700502</v>
      </c>
      <c r="E14" s="448">
        <v>10700502</v>
      </c>
    </row>
    <row r="15" spans="1:10">
      <c r="A15" s="448">
        <v>10700503</v>
      </c>
      <c r="B15" s="448" t="s">
        <v>988</v>
      </c>
      <c r="C15" s="449">
        <v>66258881.969999999</v>
      </c>
      <c r="D15" s="441">
        <v>10700503</v>
      </c>
      <c r="E15" s="448">
        <v>10700503</v>
      </c>
    </row>
    <row r="16" spans="1:10">
      <c r="A16" s="448">
        <v>10700601</v>
      </c>
      <c r="B16" s="448" t="s">
        <v>1736</v>
      </c>
      <c r="C16" s="449">
        <v>304515.90999999997</v>
      </c>
      <c r="D16" s="441">
        <v>10700601</v>
      </c>
      <c r="E16" s="448">
        <v>10700601</v>
      </c>
    </row>
    <row r="17" spans="1:5">
      <c r="A17" s="448">
        <v>10700602</v>
      </c>
      <c r="B17" s="448" t="s">
        <v>1737</v>
      </c>
      <c r="C17" s="449">
        <v>319200</v>
      </c>
      <c r="D17" s="441">
        <v>10700602</v>
      </c>
      <c r="E17" s="448">
        <v>10700602</v>
      </c>
    </row>
    <row r="18" spans="1:5">
      <c r="A18" s="448">
        <v>10800061</v>
      </c>
      <c r="B18" s="448" t="s">
        <v>452</v>
      </c>
      <c r="C18" s="449">
        <v>-81170359</v>
      </c>
      <c r="D18" s="441">
        <v>10800061</v>
      </c>
      <c r="E18" s="448">
        <v>10800061</v>
      </c>
    </row>
    <row r="19" spans="1:5">
      <c r="A19" s="448">
        <v>10800062</v>
      </c>
      <c r="B19" s="448" t="s">
        <v>452</v>
      </c>
      <c r="C19" s="449">
        <v>-266301315</v>
      </c>
      <c r="D19" s="441">
        <v>10800062</v>
      </c>
      <c r="E19" s="448">
        <v>10800062</v>
      </c>
    </row>
    <row r="20" spans="1:5">
      <c r="A20" s="448">
        <v>10800071</v>
      </c>
      <c r="B20" s="448" t="s">
        <v>453</v>
      </c>
      <c r="C20" s="449">
        <v>81170359</v>
      </c>
      <c r="D20" s="441">
        <v>10800071</v>
      </c>
      <c r="E20" s="448">
        <v>10800071</v>
      </c>
    </row>
    <row r="21" spans="1:5">
      <c r="A21" s="448">
        <v>10800072</v>
      </c>
      <c r="B21" s="448" t="s">
        <v>453</v>
      </c>
      <c r="C21" s="449">
        <v>266301315</v>
      </c>
      <c r="D21" s="441">
        <v>10800072</v>
      </c>
      <c r="E21" s="448">
        <v>10800072</v>
      </c>
    </row>
    <row r="22" spans="1:5">
      <c r="A22" s="448">
        <v>10800501</v>
      </c>
      <c r="B22" s="448" t="s">
        <v>275</v>
      </c>
      <c r="C22" s="449">
        <v>-3468333974</v>
      </c>
      <c r="D22" s="441">
        <v>10800501</v>
      </c>
      <c r="E22" s="448">
        <v>10800501</v>
      </c>
    </row>
    <row r="23" spans="1:5">
      <c r="A23" s="448">
        <v>10800502</v>
      </c>
      <c r="B23" s="448" t="s">
        <v>276</v>
      </c>
      <c r="C23" s="449">
        <v>-1290316273.4000001</v>
      </c>
      <c r="D23" s="441">
        <v>10800502</v>
      </c>
      <c r="E23" s="448">
        <v>10800502</v>
      </c>
    </row>
    <row r="24" spans="1:5">
      <c r="A24" s="448">
        <v>10800503</v>
      </c>
      <c r="B24" s="448" t="s">
        <v>547</v>
      </c>
      <c r="C24" s="449">
        <v>-104629830.56</v>
      </c>
      <c r="D24" s="441">
        <v>10800503</v>
      </c>
      <c r="E24" s="448">
        <v>10800503</v>
      </c>
    </row>
    <row r="25" spans="1:5">
      <c r="A25" s="448">
        <v>10800541</v>
      </c>
      <c r="B25" s="448" t="s">
        <v>29</v>
      </c>
      <c r="C25" s="449">
        <v>9943857.3900000006</v>
      </c>
      <c r="D25" s="441">
        <v>10800541</v>
      </c>
      <c r="E25" s="448">
        <v>10800541</v>
      </c>
    </row>
    <row r="26" spans="1:5">
      <c r="A26" s="448">
        <v>10800543</v>
      </c>
      <c r="B26" s="448" t="s">
        <v>30</v>
      </c>
      <c r="C26" s="449">
        <v>34918.54</v>
      </c>
      <c r="D26" s="441">
        <v>10800543</v>
      </c>
      <c r="E26" s="448">
        <v>10800543</v>
      </c>
    </row>
    <row r="27" spans="1:5">
      <c r="A27" s="448">
        <v>10800552</v>
      </c>
      <c r="B27" s="448" t="s">
        <v>548</v>
      </c>
      <c r="C27" s="449">
        <v>4663529.5999999996</v>
      </c>
      <c r="D27" s="441">
        <v>10800552</v>
      </c>
      <c r="E27" s="448">
        <v>10800552</v>
      </c>
    </row>
    <row r="28" spans="1:5">
      <c r="A28" s="448">
        <v>11100501</v>
      </c>
      <c r="B28" s="448" t="s">
        <v>371</v>
      </c>
      <c r="C28" s="449">
        <v>-29752808.280000001</v>
      </c>
      <c r="D28" s="441">
        <v>11100501</v>
      </c>
      <c r="E28" s="448">
        <v>11100501</v>
      </c>
    </row>
    <row r="29" spans="1:5">
      <c r="A29" s="448">
        <v>11100502</v>
      </c>
      <c r="B29" s="448" t="s">
        <v>372</v>
      </c>
      <c r="C29" s="449">
        <v>-5522288.6900000004</v>
      </c>
      <c r="D29" s="441">
        <v>11100502</v>
      </c>
      <c r="E29" s="448">
        <v>11100502</v>
      </c>
    </row>
    <row r="30" spans="1:5">
      <c r="A30" s="448">
        <v>11100503</v>
      </c>
      <c r="B30" s="448" t="s">
        <v>373</v>
      </c>
      <c r="C30" s="449">
        <v>-86016622.319999993</v>
      </c>
      <c r="D30" s="441">
        <v>11100503</v>
      </c>
      <c r="E30" s="448">
        <v>11100503</v>
      </c>
    </row>
    <row r="31" spans="1:5">
      <c r="A31" s="448">
        <v>11400001</v>
      </c>
      <c r="B31" s="448" t="s">
        <v>101</v>
      </c>
      <c r="C31" s="449">
        <v>946172.25</v>
      </c>
      <c r="D31" s="441">
        <v>11400001</v>
      </c>
      <c r="E31" s="448">
        <v>11400001</v>
      </c>
    </row>
    <row r="32" spans="1:5">
      <c r="A32" s="448">
        <v>11400011</v>
      </c>
      <c r="B32" s="448" t="s">
        <v>1005</v>
      </c>
      <c r="C32" s="449">
        <v>302358.01</v>
      </c>
      <c r="D32" s="441">
        <v>11400011</v>
      </c>
      <c r="E32" s="448">
        <v>11400011</v>
      </c>
    </row>
    <row r="33" spans="1:5">
      <c r="A33" s="448">
        <v>11400031</v>
      </c>
      <c r="B33" s="448" t="s">
        <v>812</v>
      </c>
      <c r="C33" s="449">
        <v>76622596.840000004</v>
      </c>
      <c r="D33" s="441">
        <v>11400031</v>
      </c>
      <c r="E33" s="448">
        <v>11400031</v>
      </c>
    </row>
    <row r="34" spans="1:5">
      <c r="A34" s="448">
        <v>11400061</v>
      </c>
      <c r="B34" s="448" t="s">
        <v>736</v>
      </c>
      <c r="C34" s="449">
        <v>156960790.84</v>
      </c>
      <c r="D34" s="441">
        <v>11400061</v>
      </c>
      <c r="E34" s="448">
        <v>11400061</v>
      </c>
    </row>
    <row r="35" spans="1:5">
      <c r="A35" s="448">
        <v>11400071</v>
      </c>
      <c r="B35" s="448" t="s">
        <v>1054</v>
      </c>
      <c r="C35" s="449">
        <v>16950332.899999999</v>
      </c>
      <c r="D35" s="441">
        <v>11400071</v>
      </c>
      <c r="E35" s="448">
        <v>11400071</v>
      </c>
    </row>
    <row r="36" spans="1:5">
      <c r="A36" s="448">
        <v>11400091</v>
      </c>
      <c r="B36" s="448" t="s">
        <v>1506</v>
      </c>
      <c r="C36" s="449">
        <v>31009424.030000001</v>
      </c>
      <c r="D36" s="441">
        <v>11400091</v>
      </c>
      <c r="E36" s="448">
        <v>11400091</v>
      </c>
    </row>
    <row r="37" spans="1:5">
      <c r="A37" s="448">
        <v>11500001</v>
      </c>
      <c r="B37" s="448" t="s">
        <v>476</v>
      </c>
      <c r="C37" s="449">
        <v>-878089</v>
      </c>
      <c r="D37" s="441">
        <v>11500001</v>
      </c>
      <c r="E37" s="448">
        <v>11500001</v>
      </c>
    </row>
    <row r="38" spans="1:5">
      <c r="A38" s="448">
        <v>11500011</v>
      </c>
      <c r="B38" s="448" t="s">
        <v>320</v>
      </c>
      <c r="C38" s="449">
        <v>-302358.01</v>
      </c>
      <c r="D38" s="441">
        <v>11500011</v>
      </c>
      <c r="E38" s="448">
        <v>11500011</v>
      </c>
    </row>
    <row r="39" spans="1:5">
      <c r="A39" s="448">
        <v>11500031</v>
      </c>
      <c r="B39" s="448" t="s">
        <v>695</v>
      </c>
      <c r="C39" s="449">
        <v>-58936588.659999996</v>
      </c>
      <c r="D39" s="441">
        <v>11500031</v>
      </c>
      <c r="E39" s="448">
        <v>11500031</v>
      </c>
    </row>
    <row r="40" spans="1:5">
      <c r="A40" s="448">
        <v>11500041</v>
      </c>
      <c r="B40" s="448" t="s">
        <v>727</v>
      </c>
      <c r="C40" s="449">
        <v>-33336556.359999999</v>
      </c>
      <c r="D40" s="441">
        <v>11500041</v>
      </c>
      <c r="E40" s="448">
        <v>11500041</v>
      </c>
    </row>
    <row r="41" spans="1:5">
      <c r="A41" s="448">
        <v>11500051</v>
      </c>
      <c r="B41" s="448" t="s">
        <v>1055</v>
      </c>
      <c r="C41" s="449">
        <v>-16168272.460000001</v>
      </c>
      <c r="D41" s="441">
        <v>11500051</v>
      </c>
      <c r="E41" s="448">
        <v>11500051</v>
      </c>
    </row>
    <row r="42" spans="1:5">
      <c r="A42" s="448">
        <v>11500061</v>
      </c>
      <c r="B42" s="448" t="s">
        <v>1508</v>
      </c>
      <c r="C42" s="449">
        <v>-3768112.87</v>
      </c>
      <c r="D42" s="441">
        <v>11500061</v>
      </c>
      <c r="E42" s="448">
        <v>11500061</v>
      </c>
    </row>
    <row r="43" spans="1:5">
      <c r="A43" s="448">
        <v>11730002</v>
      </c>
      <c r="B43" s="448" t="s">
        <v>321</v>
      </c>
      <c r="C43" s="449">
        <v>8654564.4700000007</v>
      </c>
      <c r="D43" s="441">
        <v>11730002</v>
      </c>
      <c r="E43" s="448">
        <v>11730002</v>
      </c>
    </row>
    <row r="44" spans="1:5">
      <c r="A44" s="448">
        <v>12100503</v>
      </c>
      <c r="B44" s="448" t="s">
        <v>374</v>
      </c>
      <c r="C44" s="449">
        <v>195491.49</v>
      </c>
      <c r="D44" s="441">
        <v>12100503</v>
      </c>
      <c r="E44" s="448">
        <v>12100503</v>
      </c>
    </row>
    <row r="45" spans="1:5">
      <c r="A45" s="448">
        <v>12100513</v>
      </c>
      <c r="B45" s="448" t="s">
        <v>375</v>
      </c>
      <c r="C45" s="449">
        <v>3200888.18</v>
      </c>
      <c r="D45" s="441">
        <v>12100513</v>
      </c>
      <c r="E45" s="448">
        <v>12100513</v>
      </c>
    </row>
    <row r="46" spans="1:5">
      <c r="A46" s="448">
        <v>12200503</v>
      </c>
      <c r="B46" s="448" t="s">
        <v>376</v>
      </c>
      <c r="C46" s="449">
        <v>79713.38</v>
      </c>
      <c r="D46" s="441">
        <v>12200503</v>
      </c>
      <c r="E46" s="448">
        <v>12200503</v>
      </c>
    </row>
    <row r="47" spans="1:5">
      <c r="A47" s="448">
        <v>12310000</v>
      </c>
      <c r="B47" s="448" t="s">
        <v>416</v>
      </c>
      <c r="C47" s="449">
        <v>29897623</v>
      </c>
      <c r="D47" s="441">
        <v>12310000</v>
      </c>
      <c r="E47" s="448">
        <v>12310000</v>
      </c>
    </row>
    <row r="48" spans="1:5">
      <c r="A48" s="448">
        <v>12400043</v>
      </c>
      <c r="B48" s="448" t="s">
        <v>594</v>
      </c>
      <c r="C48" s="449">
        <v>48715498.140000001</v>
      </c>
      <c r="D48" s="441">
        <v>12400043</v>
      </c>
      <c r="E48" s="448">
        <v>12400043</v>
      </c>
    </row>
    <row r="49" spans="1:5">
      <c r="A49" s="448">
        <v>12400503</v>
      </c>
      <c r="B49" s="448" t="s">
        <v>171</v>
      </c>
      <c r="C49" s="449">
        <v>511767.06</v>
      </c>
      <c r="D49" s="441">
        <v>12400503</v>
      </c>
      <c r="E49" s="448">
        <v>12400503</v>
      </c>
    </row>
    <row r="50" spans="1:5">
      <c r="A50" s="448">
        <v>12400542</v>
      </c>
      <c r="B50" s="448" t="s">
        <v>2121</v>
      </c>
      <c r="C50" s="449">
        <v>-7277400</v>
      </c>
      <c r="D50" s="441">
        <v>12400542</v>
      </c>
      <c r="E50" s="448">
        <v>12400542</v>
      </c>
    </row>
    <row r="51" spans="1:5">
      <c r="A51" s="448">
        <v>12400552</v>
      </c>
      <c r="B51" s="448" t="s">
        <v>2122</v>
      </c>
      <c r="C51" s="449">
        <v>7277400</v>
      </c>
      <c r="D51" s="441">
        <v>12400552</v>
      </c>
      <c r="E51" s="448">
        <v>12400552</v>
      </c>
    </row>
    <row r="52" spans="1:5">
      <c r="A52" s="448">
        <v>12400553</v>
      </c>
      <c r="B52" s="448" t="s">
        <v>927</v>
      </c>
      <c r="C52" s="449">
        <v>1309247.1299999999</v>
      </c>
      <c r="D52" s="441">
        <v>12400553</v>
      </c>
      <c r="E52" s="448">
        <v>12400553</v>
      </c>
    </row>
    <row r="53" spans="1:5">
      <c r="A53" s="448">
        <v>12400723</v>
      </c>
      <c r="B53" s="448" t="s">
        <v>1227</v>
      </c>
      <c r="C53" s="449">
        <v>42156</v>
      </c>
      <c r="D53" s="441">
        <v>12400723</v>
      </c>
      <c r="E53" s="448">
        <v>12400723</v>
      </c>
    </row>
    <row r="54" spans="1:5">
      <c r="A54" s="448">
        <v>12800001</v>
      </c>
      <c r="B54" s="448" t="s">
        <v>1309</v>
      </c>
      <c r="C54" s="449">
        <v>18500000</v>
      </c>
      <c r="D54" s="441">
        <v>12800001</v>
      </c>
      <c r="E54" s="448">
        <v>12800001</v>
      </c>
    </row>
    <row r="55" spans="1:5">
      <c r="A55" s="448">
        <v>12800011</v>
      </c>
      <c r="B55" s="448" t="s">
        <v>1496</v>
      </c>
      <c r="C55" s="449">
        <v>1662052.29</v>
      </c>
      <c r="D55" s="441">
        <v>12800011</v>
      </c>
      <c r="E55" s="448">
        <v>12800011</v>
      </c>
    </row>
    <row r="56" spans="1:5">
      <c r="A56" s="448">
        <v>13100543</v>
      </c>
      <c r="B56" s="448" t="s">
        <v>810</v>
      </c>
      <c r="C56" s="449">
        <v>13281.23</v>
      </c>
      <c r="D56" s="441">
        <v>13100543</v>
      </c>
      <c r="E56" s="448">
        <v>13100543</v>
      </c>
    </row>
    <row r="57" spans="1:5">
      <c r="A57" s="448">
        <v>13100563</v>
      </c>
      <c r="B57" s="448" t="s">
        <v>1597</v>
      </c>
      <c r="C57" s="449">
        <v>643631.99</v>
      </c>
      <c r="D57" s="441">
        <v>13100563</v>
      </c>
      <c r="E57" s="448">
        <v>13100563</v>
      </c>
    </row>
    <row r="58" spans="1:5">
      <c r="A58" s="448">
        <v>13100573</v>
      </c>
      <c r="B58" s="448" t="s">
        <v>281</v>
      </c>
      <c r="C58" s="449">
        <v>15539.28</v>
      </c>
      <c r="D58" s="441">
        <v>13100573</v>
      </c>
      <c r="E58" s="448">
        <v>13100573</v>
      </c>
    </row>
    <row r="59" spans="1:5">
      <c r="A59" s="448">
        <v>13101003</v>
      </c>
      <c r="B59" s="448" t="s">
        <v>1598</v>
      </c>
      <c r="C59" s="449">
        <v>9541223.8599999994</v>
      </c>
      <c r="D59" s="441">
        <v>13101003</v>
      </c>
      <c r="E59" s="448">
        <v>13101003</v>
      </c>
    </row>
    <row r="60" spans="1:5">
      <c r="A60" s="448">
        <v>13101023</v>
      </c>
      <c r="B60" s="448" t="s">
        <v>908</v>
      </c>
      <c r="C60" s="449">
        <v>38024733.810000002</v>
      </c>
      <c r="D60" s="441">
        <v>13101023</v>
      </c>
      <c r="E60" s="448">
        <v>13101023</v>
      </c>
    </row>
    <row r="61" spans="1:5">
      <c r="A61" s="448">
        <v>13101033</v>
      </c>
      <c r="B61" s="448" t="s">
        <v>1600</v>
      </c>
      <c r="C61" s="449">
        <v>1002232.44</v>
      </c>
      <c r="D61" s="441">
        <v>13101033</v>
      </c>
      <c r="E61" s="448">
        <v>13101033</v>
      </c>
    </row>
    <row r="62" spans="1:5">
      <c r="A62" s="448">
        <v>13101093</v>
      </c>
      <c r="B62" s="448" t="s">
        <v>335</v>
      </c>
      <c r="C62" s="449">
        <v>-13573.2</v>
      </c>
      <c r="D62" s="441">
        <v>13101093</v>
      </c>
      <c r="E62" s="448">
        <v>13101093</v>
      </c>
    </row>
    <row r="63" spans="1:5">
      <c r="A63" s="448">
        <v>13101113</v>
      </c>
      <c r="B63" s="448" t="s">
        <v>130</v>
      </c>
      <c r="C63" s="449">
        <v>-11037116.15</v>
      </c>
      <c r="D63" s="441">
        <v>13101113</v>
      </c>
      <c r="E63" s="448">
        <v>13101113</v>
      </c>
    </row>
    <row r="64" spans="1:5">
      <c r="A64" s="448">
        <v>13101123</v>
      </c>
      <c r="B64" s="448" t="s">
        <v>89</v>
      </c>
      <c r="C64" s="449">
        <v>-1669165.74</v>
      </c>
      <c r="D64" s="441">
        <v>13101123</v>
      </c>
      <c r="E64" s="448">
        <v>13101123</v>
      </c>
    </row>
    <row r="65" spans="1:5">
      <c r="A65" s="448">
        <v>13101163</v>
      </c>
      <c r="B65" s="448" t="s">
        <v>200</v>
      </c>
      <c r="C65" s="449">
        <v>32959.74</v>
      </c>
      <c r="D65" s="441">
        <v>13101163</v>
      </c>
      <c r="E65" s="448">
        <v>13101163</v>
      </c>
    </row>
    <row r="66" spans="1:5">
      <c r="A66" s="448">
        <v>13101183</v>
      </c>
      <c r="B66" s="448" t="s">
        <v>844</v>
      </c>
      <c r="C66" s="449">
        <v>3275254.47</v>
      </c>
      <c r="D66" s="441">
        <v>13101183</v>
      </c>
      <c r="E66" s="448">
        <v>13101183</v>
      </c>
    </row>
    <row r="67" spans="1:5">
      <c r="A67" s="448">
        <v>13101193</v>
      </c>
      <c r="B67" s="448" t="s">
        <v>1247</v>
      </c>
      <c r="C67" s="449">
        <v>39558.57</v>
      </c>
      <c r="D67" s="441">
        <v>13101193</v>
      </c>
      <c r="E67" s="448">
        <v>13101193</v>
      </c>
    </row>
    <row r="68" spans="1:5">
      <c r="A68" s="448">
        <v>13101253</v>
      </c>
      <c r="B68" s="448" t="s">
        <v>1072</v>
      </c>
      <c r="C68" s="449">
        <v>786796.26</v>
      </c>
      <c r="D68" s="441">
        <v>13101253</v>
      </c>
      <c r="E68" s="448">
        <v>13101253</v>
      </c>
    </row>
    <row r="69" spans="1:5">
      <c r="A69" s="448">
        <v>13109003</v>
      </c>
      <c r="B69" s="448" t="s">
        <v>1642</v>
      </c>
      <c r="C69" s="449">
        <v>111167.14</v>
      </c>
      <c r="D69" s="441">
        <v>13109003</v>
      </c>
      <c r="E69" s="448">
        <v>13109003</v>
      </c>
    </row>
    <row r="70" spans="1:5">
      <c r="A70" s="448">
        <v>13109013</v>
      </c>
      <c r="B70" s="448" t="s">
        <v>1643</v>
      </c>
      <c r="C70" s="449">
        <v>3866</v>
      </c>
      <c r="D70" s="441">
        <v>13109013</v>
      </c>
      <c r="E70" s="448">
        <v>13109013</v>
      </c>
    </row>
    <row r="71" spans="1:5">
      <c r="A71" s="448">
        <v>13400021</v>
      </c>
      <c r="B71" s="448" t="s">
        <v>654</v>
      </c>
      <c r="C71" s="449">
        <v>9861609.4000000004</v>
      </c>
      <c r="D71" s="441">
        <v>13400021</v>
      </c>
      <c r="E71" s="448">
        <v>13400021</v>
      </c>
    </row>
    <row r="72" spans="1:5">
      <c r="A72" s="448">
        <v>13400031</v>
      </c>
      <c r="B72" s="448" t="s">
        <v>655</v>
      </c>
      <c r="C72" s="449">
        <v>-9861609.4000000004</v>
      </c>
      <c r="D72" s="441">
        <v>13400031</v>
      </c>
      <c r="E72" s="448">
        <v>13400031</v>
      </c>
    </row>
    <row r="73" spans="1:5">
      <c r="A73" s="448">
        <v>13400073</v>
      </c>
      <c r="B73" s="448" t="s">
        <v>529</v>
      </c>
      <c r="C73" s="449">
        <v>1316943.3799999999</v>
      </c>
      <c r="D73" s="441">
        <v>13400073</v>
      </c>
      <c r="E73" s="448">
        <v>13400073</v>
      </c>
    </row>
    <row r="74" spans="1:5">
      <c r="A74" s="448">
        <v>13400111</v>
      </c>
      <c r="B74" s="448" t="s">
        <v>544</v>
      </c>
      <c r="C74" s="449">
        <v>25000</v>
      </c>
      <c r="D74" s="441">
        <v>13400111</v>
      </c>
      <c r="E74" s="448">
        <v>13400111</v>
      </c>
    </row>
    <row r="75" spans="1:5">
      <c r="A75" s="448">
        <v>13400123</v>
      </c>
      <c r="B75" s="448" t="s">
        <v>1192</v>
      </c>
      <c r="C75" s="449">
        <v>413924.97</v>
      </c>
      <c r="D75" s="441">
        <v>13400123</v>
      </c>
      <c r="E75" s="448">
        <v>13400123</v>
      </c>
    </row>
    <row r="76" spans="1:5">
      <c r="A76" s="448">
        <v>13400211</v>
      </c>
      <c r="B76" s="448" t="s">
        <v>1248</v>
      </c>
      <c r="C76" s="449">
        <v>52300</v>
      </c>
      <c r="D76" s="441">
        <v>13400211</v>
      </c>
      <c r="E76" s="448">
        <v>13400211</v>
      </c>
    </row>
    <row r="77" spans="1:5">
      <c r="A77" s="448">
        <v>13400241</v>
      </c>
      <c r="B77" s="448" t="s">
        <v>1839</v>
      </c>
      <c r="C77" s="449">
        <v>449616</v>
      </c>
      <c r="D77" s="441">
        <v>13400241</v>
      </c>
      <c r="E77" s="448">
        <v>13400241</v>
      </c>
    </row>
    <row r="78" spans="1:5">
      <c r="A78" s="448">
        <v>13400261</v>
      </c>
      <c r="B78" s="448" t="s">
        <v>1934</v>
      </c>
      <c r="C78" s="449">
        <v>78717</v>
      </c>
      <c r="D78" s="441">
        <v>13400261</v>
      </c>
      <c r="E78" s="448">
        <v>13400261</v>
      </c>
    </row>
    <row r="79" spans="1:5">
      <c r="A79" s="448">
        <v>13400271</v>
      </c>
      <c r="B79" s="448" t="s">
        <v>1303</v>
      </c>
      <c r="C79" s="449">
        <v>169748.72</v>
      </c>
      <c r="D79" s="441">
        <v>13400271</v>
      </c>
      <c r="E79" s="448">
        <v>13400271</v>
      </c>
    </row>
    <row r="80" spans="1:5">
      <c r="A80" s="448">
        <v>13400281</v>
      </c>
      <c r="B80" s="448" t="s">
        <v>1285</v>
      </c>
      <c r="C80" s="449">
        <v>92619.11</v>
      </c>
      <c r="D80" s="441">
        <v>13400281</v>
      </c>
      <c r="E80" s="448">
        <v>13400281</v>
      </c>
    </row>
    <row r="81" spans="1:5">
      <c r="A81" s="448">
        <v>13400311</v>
      </c>
      <c r="B81" s="448" t="s">
        <v>1666</v>
      </c>
      <c r="C81" s="449">
        <v>194700</v>
      </c>
      <c r="D81" s="441">
        <v>13400311</v>
      </c>
      <c r="E81" s="448">
        <v>13400311</v>
      </c>
    </row>
    <row r="82" spans="1:5">
      <c r="A82" s="448">
        <v>13400321</v>
      </c>
      <c r="B82" s="448" t="s">
        <v>2057</v>
      </c>
      <c r="C82" s="449">
        <v>44370</v>
      </c>
      <c r="D82" s="441">
        <v>13400321</v>
      </c>
      <c r="E82" s="448">
        <v>13400321</v>
      </c>
    </row>
    <row r="83" spans="1:5">
      <c r="A83" s="448">
        <v>13400332</v>
      </c>
      <c r="B83" s="448" t="s">
        <v>2007</v>
      </c>
      <c r="C83" s="449">
        <v>967927.75</v>
      </c>
      <c r="D83" s="441">
        <v>13400332</v>
      </c>
      <c r="E83" s="448">
        <v>13400332</v>
      </c>
    </row>
    <row r="84" spans="1:5">
      <c r="A84" s="448">
        <v>13500003</v>
      </c>
      <c r="B84" s="448" t="s">
        <v>691</v>
      </c>
      <c r="C84" s="449">
        <v>7534.56</v>
      </c>
      <c r="D84" s="441">
        <v>13500003</v>
      </c>
      <c r="E84" s="448">
        <v>13500003</v>
      </c>
    </row>
    <row r="85" spans="1:5">
      <c r="A85" s="448">
        <v>13500051</v>
      </c>
      <c r="B85" s="448" t="s">
        <v>148</v>
      </c>
      <c r="C85" s="449">
        <v>73353</v>
      </c>
      <c r="D85" s="441">
        <v>13500051</v>
      </c>
      <c r="E85" s="448">
        <v>13500051</v>
      </c>
    </row>
    <row r="86" spans="1:5">
      <c r="A86" s="448">
        <v>13500061</v>
      </c>
      <c r="B86" s="448" t="s">
        <v>650</v>
      </c>
      <c r="C86" s="449">
        <v>1786010</v>
      </c>
      <c r="D86" s="441">
        <v>13500061</v>
      </c>
      <c r="E86" s="448">
        <v>13500061</v>
      </c>
    </row>
    <row r="87" spans="1:5">
      <c r="A87" s="448">
        <v>13500071</v>
      </c>
      <c r="B87" s="448" t="s">
        <v>651</v>
      </c>
      <c r="C87" s="449">
        <v>1818485</v>
      </c>
      <c r="D87" s="441">
        <v>13500071</v>
      </c>
      <c r="E87" s="448">
        <v>13500071</v>
      </c>
    </row>
    <row r="88" spans="1:5">
      <c r="A88" s="448">
        <v>13500183</v>
      </c>
      <c r="B88" s="448" t="s">
        <v>1210</v>
      </c>
      <c r="C88" s="449">
        <v>100000</v>
      </c>
      <c r="D88" s="441">
        <v>13500183</v>
      </c>
      <c r="E88" s="448">
        <v>13500183</v>
      </c>
    </row>
    <row r="89" spans="1:5">
      <c r="A89" s="448">
        <v>13500201</v>
      </c>
      <c r="B89" s="448" t="s">
        <v>1498</v>
      </c>
      <c r="C89" s="449">
        <v>499737.97</v>
      </c>
      <c r="D89" s="441">
        <v>13500201</v>
      </c>
      <c r="E89" s="448">
        <v>13500201</v>
      </c>
    </row>
    <row r="90" spans="1:5">
      <c r="A90" s="448">
        <v>14100311</v>
      </c>
      <c r="B90" s="448" t="s">
        <v>51</v>
      </c>
      <c r="C90" s="449">
        <v>3307509.42</v>
      </c>
      <c r="D90" s="441">
        <v>14100311</v>
      </c>
      <c r="E90" s="448">
        <v>14100311</v>
      </c>
    </row>
    <row r="91" spans="1:5">
      <c r="A91" s="448">
        <v>14200201</v>
      </c>
      <c r="B91" s="448" t="s">
        <v>1607</v>
      </c>
      <c r="C91" s="449">
        <v>191214075.81</v>
      </c>
      <c r="D91" s="441">
        <v>14200201</v>
      </c>
      <c r="E91" s="448">
        <v>14200201</v>
      </c>
    </row>
    <row r="92" spans="1:5">
      <c r="A92" s="448">
        <v>14200202</v>
      </c>
      <c r="B92" s="448" t="s">
        <v>1608</v>
      </c>
      <c r="C92" s="449">
        <v>91952810.060000002</v>
      </c>
      <c r="D92" s="441">
        <v>14200202</v>
      </c>
      <c r="E92" s="448">
        <v>14200202</v>
      </c>
    </row>
    <row r="93" spans="1:5">
      <c r="A93" s="448">
        <v>14200203</v>
      </c>
      <c r="B93" s="448" t="s">
        <v>1609</v>
      </c>
      <c r="C93" s="449">
        <v>-3541380.56</v>
      </c>
      <c r="D93" s="441">
        <v>14200203</v>
      </c>
      <c r="E93" s="448">
        <v>14200203</v>
      </c>
    </row>
    <row r="94" spans="1:5">
      <c r="A94" s="448">
        <v>14200213</v>
      </c>
      <c r="B94" s="448" t="s">
        <v>1626</v>
      </c>
      <c r="C94" s="449">
        <v>-15609.2</v>
      </c>
      <c r="D94" s="441">
        <v>14200213</v>
      </c>
      <c r="E94" s="448">
        <v>14200213</v>
      </c>
    </row>
    <row r="95" spans="1:5">
      <c r="A95" s="448">
        <v>14200223</v>
      </c>
      <c r="B95" s="448" t="s">
        <v>1627</v>
      </c>
      <c r="C95" s="449">
        <v>22127.19</v>
      </c>
      <c r="D95" s="441">
        <v>14200223</v>
      </c>
      <c r="E95" s="448">
        <v>14200223</v>
      </c>
    </row>
    <row r="96" spans="1:5">
      <c r="A96" s="448">
        <v>14200252</v>
      </c>
      <c r="B96" s="448" t="s">
        <v>2147</v>
      </c>
      <c r="C96" s="449">
        <v>-1525678.44</v>
      </c>
      <c r="D96" s="441">
        <v>14200252</v>
      </c>
      <c r="E96" s="448">
        <v>14200252</v>
      </c>
    </row>
    <row r="97" spans="1:5">
      <c r="A97" s="448">
        <v>14200253</v>
      </c>
      <c r="B97" s="448" t="s">
        <v>1610</v>
      </c>
      <c r="C97" s="449">
        <v>-222349.97</v>
      </c>
      <c r="D97" s="441">
        <v>14200253</v>
      </c>
      <c r="E97" s="448">
        <v>14200253</v>
      </c>
    </row>
    <row r="98" spans="1:5">
      <c r="A98" s="448">
        <v>14300062</v>
      </c>
      <c r="B98" s="448" t="s">
        <v>1391</v>
      </c>
      <c r="C98" s="449">
        <v>9563146.9700000007</v>
      </c>
      <c r="D98" s="441">
        <v>14300062</v>
      </c>
      <c r="E98" s="448">
        <v>14300062</v>
      </c>
    </row>
    <row r="99" spans="1:5">
      <c r="A99" s="448">
        <v>14300072</v>
      </c>
      <c r="B99" s="448" t="s">
        <v>947</v>
      </c>
      <c r="C99" s="449">
        <v>217915.93</v>
      </c>
      <c r="D99" s="441">
        <v>14300072</v>
      </c>
      <c r="E99" s="448">
        <v>14300072</v>
      </c>
    </row>
    <row r="100" spans="1:5">
      <c r="A100" s="448">
        <v>14300081</v>
      </c>
      <c r="B100" s="448" t="s">
        <v>226</v>
      </c>
      <c r="C100" s="449">
        <v>198808.95999999999</v>
      </c>
      <c r="D100" s="441">
        <v>14300081</v>
      </c>
      <c r="E100" s="448">
        <v>14300081</v>
      </c>
    </row>
    <row r="101" spans="1:5">
      <c r="A101" s="448">
        <v>14300082</v>
      </c>
      <c r="B101" s="448" t="s">
        <v>1951</v>
      </c>
      <c r="C101" s="449">
        <v>217915.91</v>
      </c>
      <c r="D101" s="441">
        <v>14300082</v>
      </c>
      <c r="E101" s="448">
        <v>14300082</v>
      </c>
    </row>
    <row r="102" spans="1:5">
      <c r="A102" s="448">
        <v>14300141</v>
      </c>
      <c r="B102" s="448" t="s">
        <v>893</v>
      </c>
      <c r="C102" s="449">
        <v>12306479.220000001</v>
      </c>
      <c r="D102" s="441">
        <v>14300141</v>
      </c>
      <c r="E102" s="448">
        <v>14300141</v>
      </c>
    </row>
    <row r="103" spans="1:5">
      <c r="A103" s="448">
        <v>14300151</v>
      </c>
      <c r="B103" s="448" t="s">
        <v>894</v>
      </c>
      <c r="C103" s="449">
        <v>1145545.48</v>
      </c>
      <c r="D103" s="441">
        <v>14300151</v>
      </c>
      <c r="E103" s="448">
        <v>14300151</v>
      </c>
    </row>
    <row r="104" spans="1:5">
      <c r="A104" s="448">
        <v>14300171</v>
      </c>
      <c r="B104" s="448" t="s">
        <v>355</v>
      </c>
      <c r="C104" s="449">
        <v>15735573.880000001</v>
      </c>
      <c r="D104" s="441">
        <v>14300171</v>
      </c>
      <c r="E104" s="448">
        <v>14300171</v>
      </c>
    </row>
    <row r="105" spans="1:5">
      <c r="A105" s="448">
        <v>14300241</v>
      </c>
      <c r="B105" s="448" t="s">
        <v>1703</v>
      </c>
      <c r="C105" s="449">
        <v>106519.45</v>
      </c>
      <c r="D105" s="441">
        <v>14300241</v>
      </c>
      <c r="E105" s="448">
        <v>14300241</v>
      </c>
    </row>
    <row r="106" spans="1:5">
      <c r="A106" s="448">
        <v>14300261</v>
      </c>
      <c r="B106" s="448" t="s">
        <v>210</v>
      </c>
      <c r="C106" s="449">
        <v>4311268.43</v>
      </c>
      <c r="D106" s="441">
        <v>14300261</v>
      </c>
      <c r="E106" s="448">
        <v>14300261</v>
      </c>
    </row>
    <row r="107" spans="1:5">
      <c r="A107" s="448">
        <v>14300323</v>
      </c>
      <c r="B107" s="448" t="s">
        <v>2091</v>
      </c>
      <c r="C107" s="448">
        <v>-29.58</v>
      </c>
      <c r="D107" s="441">
        <v>14300323</v>
      </c>
      <c r="E107" s="448">
        <v>14300323</v>
      </c>
    </row>
    <row r="108" spans="1:5">
      <c r="A108" s="448">
        <v>14300333</v>
      </c>
      <c r="B108" s="448" t="s">
        <v>461</v>
      </c>
      <c r="C108" s="449">
        <v>45946.89</v>
      </c>
      <c r="D108" s="441">
        <v>14300333</v>
      </c>
      <c r="E108" s="448">
        <v>14300333</v>
      </c>
    </row>
    <row r="109" spans="1:5">
      <c r="A109" s="448">
        <v>14300341</v>
      </c>
      <c r="B109" s="448" t="s">
        <v>1647</v>
      </c>
      <c r="C109" s="449">
        <v>10902.75</v>
      </c>
      <c r="D109" s="441">
        <v>14300341</v>
      </c>
      <c r="E109" s="448">
        <v>14300341</v>
      </c>
    </row>
    <row r="110" spans="1:5">
      <c r="A110" s="448">
        <v>14300703</v>
      </c>
      <c r="B110" s="448" t="s">
        <v>1611</v>
      </c>
      <c r="C110" s="449">
        <v>14213228.960000001</v>
      </c>
      <c r="D110" s="441">
        <v>14300703</v>
      </c>
      <c r="E110" s="448">
        <v>14300703</v>
      </c>
    </row>
    <row r="111" spans="1:5">
      <c r="A111" s="448">
        <v>14300713</v>
      </c>
      <c r="B111" s="448" t="s">
        <v>1612</v>
      </c>
      <c r="C111" s="449">
        <v>28801.56</v>
      </c>
      <c r="D111" s="441">
        <v>14300713</v>
      </c>
      <c r="E111" s="448">
        <v>14300713</v>
      </c>
    </row>
    <row r="112" spans="1:5">
      <c r="A112" s="448">
        <v>14300733</v>
      </c>
      <c r="B112" s="448" t="s">
        <v>1613</v>
      </c>
      <c r="C112" s="449">
        <v>13033942.73</v>
      </c>
      <c r="D112" s="441">
        <v>14300733</v>
      </c>
      <c r="E112" s="448">
        <v>14300733</v>
      </c>
    </row>
    <row r="113" spans="1:5">
      <c r="A113" s="448">
        <v>14300743</v>
      </c>
      <c r="B113" s="448" t="s">
        <v>1614</v>
      </c>
      <c r="C113" s="449">
        <v>635027.53</v>
      </c>
      <c r="D113" s="441">
        <v>14300743</v>
      </c>
      <c r="E113" s="448">
        <v>14300743</v>
      </c>
    </row>
    <row r="114" spans="1:5">
      <c r="A114" s="448">
        <v>14300763</v>
      </c>
      <c r="B114" s="448" t="s">
        <v>1582</v>
      </c>
      <c r="C114" s="449">
        <v>738948.06</v>
      </c>
      <c r="D114" s="441">
        <v>14300763</v>
      </c>
      <c r="E114" s="448">
        <v>14300763</v>
      </c>
    </row>
    <row r="115" spans="1:5">
      <c r="A115" s="448">
        <v>14300921</v>
      </c>
      <c r="B115" s="448" t="s">
        <v>446</v>
      </c>
      <c r="C115" s="449">
        <v>690893.36</v>
      </c>
      <c r="D115" s="441">
        <v>14300921</v>
      </c>
      <c r="E115" s="448">
        <v>14300921</v>
      </c>
    </row>
    <row r="116" spans="1:5">
      <c r="A116" s="448">
        <v>14301022</v>
      </c>
      <c r="B116" s="448" t="s">
        <v>162</v>
      </c>
      <c r="C116" s="449">
        <v>3004818.21</v>
      </c>
      <c r="D116" s="441">
        <v>14301022</v>
      </c>
      <c r="E116" s="448">
        <v>14301022</v>
      </c>
    </row>
    <row r="117" spans="1:5">
      <c r="A117" s="448">
        <v>14301033</v>
      </c>
      <c r="B117" s="448" t="s">
        <v>1734</v>
      </c>
      <c r="C117" s="449">
        <v>79871.34</v>
      </c>
      <c r="D117" s="441">
        <v>14301033</v>
      </c>
      <c r="E117" s="448">
        <v>14301033</v>
      </c>
    </row>
    <row r="118" spans="1:5">
      <c r="A118" s="448">
        <v>14301041</v>
      </c>
      <c r="B118" s="448" t="s">
        <v>1792</v>
      </c>
      <c r="C118" s="448">
        <v>532</v>
      </c>
      <c r="D118" s="441">
        <v>14301041</v>
      </c>
      <c r="E118" s="448">
        <v>14301041</v>
      </c>
    </row>
    <row r="119" spans="1:5">
      <c r="A119" s="448">
        <v>14301043</v>
      </c>
      <c r="B119" s="448" t="s">
        <v>2092</v>
      </c>
      <c r="C119" s="449">
        <v>2530026.27</v>
      </c>
      <c r="D119" s="441">
        <v>14301043</v>
      </c>
      <c r="E119" s="448">
        <v>14301043</v>
      </c>
    </row>
    <row r="120" spans="1:5">
      <c r="A120" s="448">
        <v>14400311</v>
      </c>
      <c r="B120" s="448" t="s">
        <v>1615</v>
      </c>
      <c r="C120" s="449">
        <v>-5668603.1500000004</v>
      </c>
      <c r="D120" s="441">
        <v>14400311</v>
      </c>
      <c r="E120" s="448">
        <v>14400311</v>
      </c>
    </row>
    <row r="121" spans="1:5">
      <c r="A121" s="448">
        <v>14400312</v>
      </c>
      <c r="B121" s="448" t="s">
        <v>1616</v>
      </c>
      <c r="C121" s="449">
        <v>-1603567.54</v>
      </c>
      <c r="D121" s="441">
        <v>14400312</v>
      </c>
      <c r="E121" s="448">
        <v>14400312</v>
      </c>
    </row>
    <row r="122" spans="1:5">
      <c r="A122" s="448">
        <v>14400313</v>
      </c>
      <c r="B122" s="448" t="s">
        <v>1644</v>
      </c>
      <c r="C122" s="449">
        <v>-138957.79999999999</v>
      </c>
      <c r="D122" s="441">
        <v>14400313</v>
      </c>
      <c r="E122" s="448">
        <v>14400313</v>
      </c>
    </row>
    <row r="123" spans="1:5">
      <c r="A123" s="448">
        <v>14400343</v>
      </c>
      <c r="B123" s="448" t="s">
        <v>744</v>
      </c>
      <c r="C123" s="449">
        <v>-1651725.36</v>
      </c>
      <c r="D123" s="441">
        <v>14400343</v>
      </c>
      <c r="E123" s="448">
        <v>14400343</v>
      </c>
    </row>
    <row r="124" spans="1:5">
      <c r="A124" s="448">
        <v>14400353</v>
      </c>
      <c r="B124" s="448" t="s">
        <v>1617</v>
      </c>
      <c r="C124" s="449">
        <v>-635027.53</v>
      </c>
      <c r="D124" s="441">
        <v>14400353</v>
      </c>
      <c r="E124" s="448">
        <v>14400353</v>
      </c>
    </row>
    <row r="125" spans="1:5">
      <c r="A125" s="448">
        <v>14600000</v>
      </c>
      <c r="B125" s="448" t="s">
        <v>95</v>
      </c>
      <c r="C125" s="449">
        <v>730619.5</v>
      </c>
      <c r="D125" s="441">
        <v>14600000</v>
      </c>
      <c r="E125" s="448">
        <v>14600000</v>
      </c>
    </row>
    <row r="126" spans="1:5">
      <c r="A126" s="448">
        <v>15100021</v>
      </c>
      <c r="B126" s="448" t="s">
        <v>112</v>
      </c>
      <c r="C126" s="449">
        <v>2678837.2400000002</v>
      </c>
      <c r="D126" s="441">
        <v>15100021</v>
      </c>
      <c r="E126" s="448">
        <v>15100021</v>
      </c>
    </row>
    <row r="127" spans="1:5">
      <c r="A127" s="448">
        <v>15100031</v>
      </c>
      <c r="B127" s="448" t="s">
        <v>9</v>
      </c>
      <c r="C127" s="449">
        <v>2756193.6</v>
      </c>
      <c r="D127" s="441">
        <v>15100031</v>
      </c>
      <c r="E127" s="448">
        <v>15100031</v>
      </c>
    </row>
    <row r="128" spans="1:5">
      <c r="A128" s="448">
        <v>15100041</v>
      </c>
      <c r="B128" s="448" t="s">
        <v>605</v>
      </c>
      <c r="C128" s="449">
        <v>231541.93</v>
      </c>
      <c r="D128" s="441">
        <v>15100041</v>
      </c>
      <c r="E128" s="448">
        <v>15100041</v>
      </c>
    </row>
    <row r="129" spans="1:5">
      <c r="A129" s="448">
        <v>15100061</v>
      </c>
      <c r="B129" s="448" t="s">
        <v>462</v>
      </c>
      <c r="C129" s="449">
        <v>24284.87</v>
      </c>
      <c r="D129" s="441">
        <v>15100061</v>
      </c>
      <c r="E129" s="448">
        <v>15100061</v>
      </c>
    </row>
    <row r="130" spans="1:5">
      <c r="A130" s="448">
        <v>15100081</v>
      </c>
      <c r="B130" s="448" t="s">
        <v>606</v>
      </c>
      <c r="C130" s="449">
        <v>1526649.89</v>
      </c>
      <c r="D130" s="441">
        <v>15100081</v>
      </c>
      <c r="E130" s="448">
        <v>15100081</v>
      </c>
    </row>
    <row r="131" spans="1:5">
      <c r="A131" s="448">
        <v>15100091</v>
      </c>
      <c r="B131" s="448" t="s">
        <v>1189</v>
      </c>
      <c r="C131" s="449">
        <v>1779873.66</v>
      </c>
      <c r="D131" s="441">
        <v>15100091</v>
      </c>
      <c r="E131" s="448">
        <v>15100091</v>
      </c>
    </row>
    <row r="132" spans="1:5">
      <c r="A132" s="448">
        <v>15100101</v>
      </c>
      <c r="B132" s="448" t="s">
        <v>90</v>
      </c>
      <c r="C132" s="449">
        <v>4342175.43</v>
      </c>
      <c r="D132" s="441">
        <v>15100101</v>
      </c>
      <c r="E132" s="448">
        <v>15100101</v>
      </c>
    </row>
    <row r="133" spans="1:5">
      <c r="A133" s="448">
        <v>15100122</v>
      </c>
      <c r="B133" s="448" t="s">
        <v>217</v>
      </c>
      <c r="C133" s="449">
        <v>296599.96000000002</v>
      </c>
      <c r="D133" s="441">
        <v>15100122</v>
      </c>
      <c r="E133" s="448">
        <v>15100122</v>
      </c>
    </row>
    <row r="134" spans="1:5">
      <c r="A134" s="448">
        <v>15100181</v>
      </c>
      <c r="B134" s="448" t="s">
        <v>753</v>
      </c>
      <c r="C134" s="449">
        <v>56367.11</v>
      </c>
      <c r="D134" s="441">
        <v>15100181</v>
      </c>
      <c r="E134" s="448">
        <v>15100181</v>
      </c>
    </row>
    <row r="135" spans="1:5">
      <c r="A135" s="448">
        <v>15100211</v>
      </c>
      <c r="B135" s="448" t="s">
        <v>63</v>
      </c>
      <c r="C135" s="449">
        <v>-24015.26</v>
      </c>
      <c r="D135" s="441">
        <v>15100211</v>
      </c>
      <c r="E135" s="448">
        <v>15100211</v>
      </c>
    </row>
    <row r="136" spans="1:5">
      <c r="A136" s="448">
        <v>15100221</v>
      </c>
      <c r="B136" s="448" t="s">
        <v>737</v>
      </c>
      <c r="C136" s="449">
        <v>683101.08</v>
      </c>
      <c r="D136" s="441">
        <v>15100221</v>
      </c>
      <c r="E136" s="448">
        <v>15100221</v>
      </c>
    </row>
    <row r="137" spans="1:5">
      <c r="A137" s="448">
        <v>15100271</v>
      </c>
      <c r="B137" s="448" t="s">
        <v>1535</v>
      </c>
      <c r="C137" s="449">
        <v>2796687.21</v>
      </c>
      <c r="D137" s="441">
        <v>15100271</v>
      </c>
      <c r="E137" s="448">
        <v>15100271</v>
      </c>
    </row>
    <row r="138" spans="1:5">
      <c r="A138" s="448">
        <v>15100291</v>
      </c>
      <c r="B138" s="448" t="s">
        <v>2148</v>
      </c>
      <c r="C138" s="449">
        <v>392523.81</v>
      </c>
      <c r="D138" s="441">
        <v>15100291</v>
      </c>
      <c r="E138" s="448">
        <v>15100291</v>
      </c>
    </row>
    <row r="139" spans="1:5">
      <c r="A139" s="448">
        <v>15111001</v>
      </c>
      <c r="B139" s="448" t="s">
        <v>696</v>
      </c>
      <c r="C139" s="449">
        <v>243379.32</v>
      </c>
      <c r="D139" s="441">
        <v>15111001</v>
      </c>
      <c r="E139" s="448">
        <v>15111001</v>
      </c>
    </row>
    <row r="140" spans="1:5">
      <c r="A140" s="448">
        <v>15400023</v>
      </c>
      <c r="B140" s="448" t="s">
        <v>897</v>
      </c>
      <c r="C140" s="449">
        <v>10473356.949999999</v>
      </c>
      <c r="D140" s="441">
        <v>15400023</v>
      </c>
      <c r="E140" s="448">
        <v>15400023</v>
      </c>
    </row>
    <row r="141" spans="1:5">
      <c r="A141" s="448">
        <v>15400031</v>
      </c>
      <c r="B141" s="448" t="s">
        <v>600</v>
      </c>
      <c r="C141" s="449">
        <v>5798814.54</v>
      </c>
      <c r="D141" s="441">
        <v>15400031</v>
      </c>
      <c r="E141" s="448">
        <v>15400031</v>
      </c>
    </row>
    <row r="142" spans="1:5">
      <c r="A142" s="448">
        <v>15400033</v>
      </c>
      <c r="B142" s="448" t="s">
        <v>632</v>
      </c>
      <c r="C142" s="449">
        <v>-10473356.949999999</v>
      </c>
      <c r="D142" s="441">
        <v>15400033</v>
      </c>
      <c r="E142" s="448">
        <v>15400033</v>
      </c>
    </row>
    <row r="143" spans="1:5">
      <c r="A143" s="448">
        <v>15400041</v>
      </c>
      <c r="B143" s="448" t="s">
        <v>470</v>
      </c>
      <c r="C143" s="449">
        <v>4349131.03</v>
      </c>
      <c r="D143" s="441">
        <v>15400041</v>
      </c>
      <c r="E143" s="448">
        <v>15400041</v>
      </c>
    </row>
    <row r="144" spans="1:5">
      <c r="A144" s="448">
        <v>15400061</v>
      </c>
      <c r="B144" s="448" t="s">
        <v>636</v>
      </c>
      <c r="C144" s="449">
        <v>19351678.98</v>
      </c>
      <c r="D144" s="441">
        <v>15400061</v>
      </c>
      <c r="E144" s="448">
        <v>15400061</v>
      </c>
    </row>
    <row r="145" spans="1:5">
      <c r="A145" s="448">
        <v>15400101</v>
      </c>
      <c r="B145" s="448" t="s">
        <v>287</v>
      </c>
      <c r="C145" s="449">
        <v>28001307.010000002</v>
      </c>
      <c r="D145" s="441">
        <v>15400101</v>
      </c>
      <c r="E145" s="448">
        <v>15400101</v>
      </c>
    </row>
    <row r="146" spans="1:5">
      <c r="A146" s="448">
        <v>15400102</v>
      </c>
      <c r="B146" s="448" t="s">
        <v>288</v>
      </c>
      <c r="C146" s="449">
        <v>5700053.1399999997</v>
      </c>
      <c r="D146" s="441">
        <v>15400102</v>
      </c>
      <c r="E146" s="448">
        <v>15400102</v>
      </c>
    </row>
    <row r="147" spans="1:5">
      <c r="A147" s="448">
        <v>15400103</v>
      </c>
      <c r="B147" s="448" t="s">
        <v>638</v>
      </c>
      <c r="C147" s="449">
        <v>12823602.09</v>
      </c>
      <c r="D147" s="441">
        <v>15400103</v>
      </c>
      <c r="E147" s="448">
        <v>15400103</v>
      </c>
    </row>
    <row r="148" spans="1:5">
      <c r="A148" s="448">
        <v>15400181</v>
      </c>
      <c r="B148" s="448" t="s">
        <v>1505</v>
      </c>
      <c r="C148" s="449">
        <v>3848626.21</v>
      </c>
      <c r="D148" s="441">
        <v>15400181</v>
      </c>
      <c r="E148" s="448">
        <v>15400181</v>
      </c>
    </row>
    <row r="149" spans="1:5">
      <c r="A149" s="448">
        <v>15600003</v>
      </c>
      <c r="B149" s="448" t="s">
        <v>1797</v>
      </c>
      <c r="C149" s="449">
        <v>213403.19</v>
      </c>
      <c r="D149" s="441">
        <v>15600003</v>
      </c>
      <c r="E149" s="448">
        <v>15600003</v>
      </c>
    </row>
    <row r="150" spans="1:5">
      <c r="A150" s="448">
        <v>15810001</v>
      </c>
      <c r="B150" s="448" t="s">
        <v>1965</v>
      </c>
      <c r="C150" s="449">
        <v>4082.8</v>
      </c>
      <c r="D150" s="441">
        <v>15810001</v>
      </c>
      <c r="E150" s="448">
        <v>15810001</v>
      </c>
    </row>
    <row r="151" spans="1:5">
      <c r="A151" s="448">
        <v>16300023</v>
      </c>
      <c r="B151" s="448" t="s">
        <v>662</v>
      </c>
      <c r="C151" s="449">
        <v>3595029.44</v>
      </c>
      <c r="D151" s="441">
        <v>16300023</v>
      </c>
      <c r="E151" s="448">
        <v>16300023</v>
      </c>
    </row>
    <row r="152" spans="1:5">
      <c r="A152" s="448">
        <v>16300063</v>
      </c>
      <c r="B152" s="448" t="s">
        <v>663</v>
      </c>
      <c r="C152" s="449">
        <v>483343.1</v>
      </c>
      <c r="D152" s="441">
        <v>16300063</v>
      </c>
      <c r="E152" s="448">
        <v>16300063</v>
      </c>
    </row>
    <row r="153" spans="1:5">
      <c r="A153" s="448">
        <v>16410002</v>
      </c>
      <c r="B153" s="448" t="s">
        <v>679</v>
      </c>
      <c r="C153" s="449">
        <v>10466694.99</v>
      </c>
      <c r="D153" s="441">
        <v>16410002</v>
      </c>
      <c r="E153" s="448">
        <v>16410002</v>
      </c>
    </row>
    <row r="154" spans="1:5">
      <c r="A154" s="448">
        <v>16410012</v>
      </c>
      <c r="B154" s="448" t="s">
        <v>396</v>
      </c>
      <c r="C154" s="449">
        <v>3309327.32</v>
      </c>
      <c r="D154" s="441">
        <v>16410012</v>
      </c>
      <c r="E154" s="448">
        <v>16410012</v>
      </c>
    </row>
    <row r="155" spans="1:5">
      <c r="A155" s="448">
        <v>16410022</v>
      </c>
      <c r="B155" s="448" t="s">
        <v>138</v>
      </c>
      <c r="C155" s="449">
        <v>11427890.560000001</v>
      </c>
      <c r="D155" s="441">
        <v>16410022</v>
      </c>
      <c r="E155" s="448">
        <v>16410022</v>
      </c>
    </row>
    <row r="156" spans="1:5">
      <c r="A156" s="448">
        <v>16420012</v>
      </c>
      <c r="B156" s="448" t="s">
        <v>38</v>
      </c>
      <c r="C156" s="449">
        <v>46719.8</v>
      </c>
      <c r="D156" s="441">
        <v>16420012</v>
      </c>
      <c r="E156" s="448">
        <v>16420012</v>
      </c>
    </row>
    <row r="157" spans="1:5">
      <c r="A157" s="448">
        <v>16500013</v>
      </c>
      <c r="B157" s="448" t="s">
        <v>2150</v>
      </c>
      <c r="C157" s="449">
        <v>3330420.06</v>
      </c>
      <c r="D157" s="441">
        <v>16500013</v>
      </c>
      <c r="E157" s="448">
        <v>16500013</v>
      </c>
    </row>
    <row r="158" spans="1:5">
      <c r="A158" s="448">
        <v>16500063</v>
      </c>
      <c r="B158" s="448" t="s">
        <v>2151</v>
      </c>
      <c r="C158" s="449">
        <v>337381.51</v>
      </c>
      <c r="D158" s="441">
        <v>16500063</v>
      </c>
      <c r="E158" s="448">
        <v>16500063</v>
      </c>
    </row>
    <row r="159" spans="1:5">
      <c r="A159" s="448">
        <v>16500083</v>
      </c>
      <c r="B159" s="448" t="s">
        <v>2152</v>
      </c>
      <c r="C159" s="449">
        <v>305802.5</v>
      </c>
      <c r="D159" s="441">
        <v>16500083</v>
      </c>
      <c r="E159" s="448">
        <v>16500083</v>
      </c>
    </row>
    <row r="160" spans="1:5">
      <c r="A160" s="448">
        <v>16500103</v>
      </c>
      <c r="B160" s="448" t="s">
        <v>2153</v>
      </c>
      <c r="C160" s="449">
        <v>20000</v>
      </c>
      <c r="D160" s="441">
        <v>16500103</v>
      </c>
      <c r="E160" s="448">
        <v>16500103</v>
      </c>
    </row>
    <row r="161" spans="1:5">
      <c r="A161" s="448">
        <v>16500143</v>
      </c>
      <c r="B161" s="448" t="s">
        <v>1403</v>
      </c>
      <c r="C161" s="449">
        <v>97494.34</v>
      </c>
      <c r="D161" s="441">
        <v>16500143</v>
      </c>
      <c r="E161" s="448">
        <v>16500143</v>
      </c>
    </row>
    <row r="162" spans="1:5">
      <c r="A162" s="448">
        <v>16500183</v>
      </c>
      <c r="B162" s="448" t="s">
        <v>2211</v>
      </c>
      <c r="C162" s="449">
        <v>29333.13</v>
      </c>
      <c r="D162" s="441">
        <v>16500183</v>
      </c>
      <c r="E162" s="448">
        <v>16500183</v>
      </c>
    </row>
    <row r="163" spans="1:5">
      <c r="A163" s="448">
        <v>16500251</v>
      </c>
      <c r="B163" s="448" t="s">
        <v>2158</v>
      </c>
      <c r="C163" s="449">
        <v>39850.57</v>
      </c>
      <c r="D163" s="441">
        <v>16500251</v>
      </c>
      <c r="E163" s="448">
        <v>16500251</v>
      </c>
    </row>
    <row r="164" spans="1:5">
      <c r="A164" s="448">
        <v>16500321</v>
      </c>
      <c r="B164" s="448" t="s">
        <v>2154</v>
      </c>
      <c r="C164" s="449">
        <v>877044.16</v>
      </c>
      <c r="D164" s="441">
        <v>16500321</v>
      </c>
      <c r="E164" s="448">
        <v>16500321</v>
      </c>
    </row>
    <row r="165" spans="1:5">
      <c r="A165" s="448">
        <v>16500331</v>
      </c>
      <c r="B165" s="448" t="s">
        <v>2233</v>
      </c>
      <c r="C165" s="449">
        <v>1114664.1599999999</v>
      </c>
      <c r="D165" s="441">
        <v>16500331</v>
      </c>
      <c r="E165" s="448">
        <v>16500331</v>
      </c>
    </row>
    <row r="166" spans="1:5">
      <c r="A166" s="448">
        <v>16500333</v>
      </c>
      <c r="B166" s="448" t="s">
        <v>2160</v>
      </c>
      <c r="C166" s="448">
        <v>775</v>
      </c>
      <c r="D166" s="441">
        <v>16500333</v>
      </c>
      <c r="E166" s="448">
        <v>16500333</v>
      </c>
    </row>
    <row r="167" spans="1:5">
      <c r="A167" s="448">
        <v>16500351</v>
      </c>
      <c r="B167" s="448" t="s">
        <v>2246</v>
      </c>
      <c r="C167" s="449">
        <v>156671.37</v>
      </c>
      <c r="D167" s="441">
        <v>16500351</v>
      </c>
      <c r="E167" s="448" t="e">
        <v>#N/A</v>
      </c>
    </row>
    <row r="168" spans="1:5">
      <c r="A168" s="448">
        <v>16500383</v>
      </c>
      <c r="B168" s="448" t="s">
        <v>2162</v>
      </c>
      <c r="C168" s="449">
        <v>648234.1</v>
      </c>
      <c r="D168" s="441">
        <v>16500383</v>
      </c>
      <c r="E168" s="448">
        <v>16500383</v>
      </c>
    </row>
    <row r="169" spans="1:5">
      <c r="A169" s="448">
        <v>16500413</v>
      </c>
      <c r="B169" s="448" t="s">
        <v>2163</v>
      </c>
      <c r="C169" s="449">
        <v>406130.95</v>
      </c>
      <c r="D169" s="441">
        <v>16500413</v>
      </c>
      <c r="E169" s="448">
        <v>16500413</v>
      </c>
    </row>
    <row r="170" spans="1:5">
      <c r="A170" s="448">
        <v>16500433</v>
      </c>
      <c r="B170" s="448" t="s">
        <v>2164</v>
      </c>
      <c r="C170" s="449">
        <v>299442.27</v>
      </c>
      <c r="D170" s="441">
        <v>16500433</v>
      </c>
      <c r="E170" s="448">
        <v>16500433</v>
      </c>
    </row>
    <row r="171" spans="1:5">
      <c r="A171" s="448">
        <v>16500443</v>
      </c>
      <c r="B171" s="448" t="s">
        <v>2165</v>
      </c>
      <c r="C171" s="449">
        <v>276750.32</v>
      </c>
      <c r="D171" s="441">
        <v>16500443</v>
      </c>
      <c r="E171" s="448">
        <v>16500443</v>
      </c>
    </row>
    <row r="172" spans="1:5">
      <c r="A172" s="448">
        <v>16500563</v>
      </c>
      <c r="B172" s="448" t="s">
        <v>2168</v>
      </c>
      <c r="C172" s="449">
        <v>125159.49</v>
      </c>
      <c r="D172" s="441">
        <v>16500563</v>
      </c>
      <c r="E172" s="448">
        <v>16500563</v>
      </c>
    </row>
    <row r="173" spans="1:5">
      <c r="A173" s="448">
        <v>16500583</v>
      </c>
      <c r="B173" s="448" t="s">
        <v>545</v>
      </c>
      <c r="C173" s="449">
        <v>246874.79</v>
      </c>
      <c r="D173" s="441">
        <v>16500583</v>
      </c>
      <c r="E173" s="448">
        <v>16500583</v>
      </c>
    </row>
    <row r="174" spans="1:5">
      <c r="A174" s="448">
        <v>16500611</v>
      </c>
      <c r="B174" s="448" t="s">
        <v>2171</v>
      </c>
      <c r="C174" s="449">
        <v>595770</v>
      </c>
      <c r="D174" s="441">
        <v>16500611</v>
      </c>
      <c r="E174" s="448">
        <v>16500611</v>
      </c>
    </row>
    <row r="175" spans="1:5">
      <c r="A175" s="448">
        <v>16500612</v>
      </c>
      <c r="B175" s="448" t="s">
        <v>2172</v>
      </c>
      <c r="C175" s="449">
        <v>374883.32</v>
      </c>
      <c r="D175" s="441">
        <v>16500612</v>
      </c>
      <c r="E175" s="448">
        <v>16500612</v>
      </c>
    </row>
    <row r="176" spans="1:5">
      <c r="A176" s="448">
        <v>16500622</v>
      </c>
      <c r="B176" s="448" t="s">
        <v>2173</v>
      </c>
      <c r="C176" s="449">
        <v>72758.34</v>
      </c>
      <c r="D176" s="441">
        <v>16500622</v>
      </c>
      <c r="E176" s="448">
        <v>16500622</v>
      </c>
    </row>
    <row r="177" spans="1:5">
      <c r="A177" s="448">
        <v>16500673</v>
      </c>
      <c r="B177" s="448" t="s">
        <v>2174</v>
      </c>
      <c r="C177" s="449">
        <v>188913.94</v>
      </c>
      <c r="D177" s="441">
        <v>16500673</v>
      </c>
      <c r="E177" s="448">
        <v>16500673</v>
      </c>
    </row>
    <row r="178" spans="1:5">
      <c r="A178" s="448">
        <v>16500693</v>
      </c>
      <c r="B178" s="448" t="s">
        <v>2177</v>
      </c>
      <c r="C178" s="449">
        <v>315830.74</v>
      </c>
      <c r="D178" s="441">
        <v>16500693</v>
      </c>
      <c r="E178" s="448">
        <v>16500693</v>
      </c>
    </row>
    <row r="179" spans="1:5">
      <c r="A179" s="448">
        <v>16500703</v>
      </c>
      <c r="B179" s="448" t="s">
        <v>2178</v>
      </c>
      <c r="C179" s="449">
        <v>112877.53</v>
      </c>
      <c r="D179" s="441">
        <v>16500703</v>
      </c>
      <c r="E179" s="448">
        <v>16500703</v>
      </c>
    </row>
    <row r="180" spans="1:5">
      <c r="A180" s="448">
        <v>16500743</v>
      </c>
      <c r="B180" s="448" t="s">
        <v>2181</v>
      </c>
      <c r="C180" s="449">
        <v>33618.46</v>
      </c>
      <c r="D180" s="441">
        <v>16500743</v>
      </c>
      <c r="E180" s="448">
        <v>16500743</v>
      </c>
    </row>
    <row r="181" spans="1:5">
      <c r="A181" s="448">
        <v>16500753</v>
      </c>
      <c r="B181" s="448" t="s">
        <v>1232</v>
      </c>
      <c r="C181" s="449">
        <v>198185.32</v>
      </c>
      <c r="D181" s="441">
        <v>16500753</v>
      </c>
      <c r="E181" s="448">
        <v>16500753</v>
      </c>
    </row>
    <row r="182" spans="1:5">
      <c r="A182" s="448">
        <v>16500763</v>
      </c>
      <c r="B182" s="448" t="s">
        <v>1720</v>
      </c>
      <c r="C182" s="449">
        <v>47603.63</v>
      </c>
      <c r="D182" s="441">
        <v>16500763</v>
      </c>
      <c r="E182" s="448">
        <v>16500763</v>
      </c>
    </row>
    <row r="183" spans="1:5">
      <c r="A183" s="448">
        <v>16500783</v>
      </c>
      <c r="B183" s="448" t="s">
        <v>2182</v>
      </c>
      <c r="C183" s="449">
        <v>47400.36</v>
      </c>
      <c r="D183" s="441">
        <v>16500783</v>
      </c>
      <c r="E183" s="448">
        <v>16500783</v>
      </c>
    </row>
    <row r="184" spans="1:5">
      <c r="A184" s="448">
        <v>16501003</v>
      </c>
      <c r="B184" s="448" t="s">
        <v>2186</v>
      </c>
      <c r="C184" s="449">
        <v>37070</v>
      </c>
      <c r="D184" s="441">
        <v>16501003</v>
      </c>
      <c r="E184" s="448">
        <v>16501003</v>
      </c>
    </row>
    <row r="185" spans="1:5">
      <c r="A185" s="448">
        <v>16501013</v>
      </c>
      <c r="B185" s="448" t="s">
        <v>999</v>
      </c>
      <c r="C185" s="449">
        <v>239099.29</v>
      </c>
      <c r="D185" s="441">
        <v>16501013</v>
      </c>
      <c r="E185" s="448">
        <v>16501013</v>
      </c>
    </row>
    <row r="186" spans="1:5">
      <c r="A186" s="448">
        <v>16501051</v>
      </c>
      <c r="B186" s="448" t="s">
        <v>2187</v>
      </c>
      <c r="C186" s="449">
        <v>581179.26</v>
      </c>
      <c r="D186" s="441">
        <v>16501051</v>
      </c>
      <c r="E186" s="448">
        <v>16501051</v>
      </c>
    </row>
    <row r="187" spans="1:5">
      <c r="A187" s="448">
        <v>16501083</v>
      </c>
      <c r="B187" s="448" t="s">
        <v>2188</v>
      </c>
      <c r="C187" s="449">
        <v>17851.169999999998</v>
      </c>
      <c r="D187" s="441">
        <v>16501083</v>
      </c>
      <c r="E187" s="448">
        <v>16501083</v>
      </c>
    </row>
    <row r="188" spans="1:5">
      <c r="A188" s="448">
        <v>16501103</v>
      </c>
      <c r="B188" s="448" t="s">
        <v>2189</v>
      </c>
      <c r="C188" s="449">
        <v>56509.25</v>
      </c>
      <c r="D188" s="441">
        <v>16501103</v>
      </c>
      <c r="E188" s="448">
        <v>16501103</v>
      </c>
    </row>
    <row r="189" spans="1:5">
      <c r="A189" s="448">
        <v>16502001</v>
      </c>
      <c r="B189" s="448" t="s">
        <v>2190</v>
      </c>
      <c r="C189" s="449">
        <v>35144</v>
      </c>
      <c r="D189" s="441">
        <v>16502001</v>
      </c>
      <c r="E189" s="448">
        <v>16502001</v>
      </c>
    </row>
    <row r="190" spans="1:5">
      <c r="A190" s="448">
        <v>16502003</v>
      </c>
      <c r="B190" s="448" t="s">
        <v>2191</v>
      </c>
      <c r="C190" s="449">
        <v>5991.83</v>
      </c>
      <c r="D190" s="441">
        <v>16502003</v>
      </c>
      <c r="E190" s="448">
        <v>16502003</v>
      </c>
    </row>
    <row r="191" spans="1:5">
      <c r="A191" s="448">
        <v>16502013</v>
      </c>
      <c r="B191" s="448" t="s">
        <v>2212</v>
      </c>
      <c r="C191" s="449">
        <v>73403.070000000007</v>
      </c>
      <c r="D191" s="441">
        <v>16502013</v>
      </c>
      <c r="E191" s="448">
        <v>16502013</v>
      </c>
    </row>
    <row r="192" spans="1:5">
      <c r="A192" s="448">
        <v>16502021</v>
      </c>
      <c r="B192" s="448" t="s">
        <v>2194</v>
      </c>
      <c r="C192" s="449">
        <v>54130</v>
      </c>
      <c r="D192" s="441">
        <v>16502021</v>
      </c>
      <c r="E192" s="448">
        <v>16502021</v>
      </c>
    </row>
    <row r="193" spans="1:5">
      <c r="A193" s="448">
        <v>16502023</v>
      </c>
      <c r="B193" s="448" t="s">
        <v>2195</v>
      </c>
      <c r="C193" s="449">
        <v>76461.350000000006</v>
      </c>
      <c r="D193" s="441">
        <v>16502023</v>
      </c>
      <c r="E193" s="448">
        <v>16502023</v>
      </c>
    </row>
    <row r="194" spans="1:5">
      <c r="A194" s="448">
        <v>16502053</v>
      </c>
      <c r="B194" s="448" t="s">
        <v>2197</v>
      </c>
      <c r="C194" s="449">
        <v>84152.57</v>
      </c>
      <c r="D194" s="441">
        <v>16502053</v>
      </c>
      <c r="E194" s="448">
        <v>16502053</v>
      </c>
    </row>
    <row r="195" spans="1:5">
      <c r="A195" s="448">
        <v>16502063</v>
      </c>
      <c r="B195" s="448" t="s">
        <v>2198</v>
      </c>
      <c r="C195" s="449">
        <v>143969.69</v>
      </c>
      <c r="D195" s="441">
        <v>16502063</v>
      </c>
      <c r="E195" s="448">
        <v>16502063</v>
      </c>
    </row>
    <row r="196" spans="1:5">
      <c r="A196" s="448">
        <v>16502103</v>
      </c>
      <c r="B196" s="448" t="s">
        <v>1895</v>
      </c>
      <c r="C196" s="449">
        <v>43176</v>
      </c>
      <c r="D196" s="441">
        <v>16502103</v>
      </c>
      <c r="E196" s="448">
        <v>16502103</v>
      </c>
    </row>
    <row r="197" spans="1:5">
      <c r="A197" s="448">
        <v>16502113</v>
      </c>
      <c r="B197" s="448" t="s">
        <v>1911</v>
      </c>
      <c r="C197" s="449">
        <v>41918</v>
      </c>
      <c r="D197" s="441">
        <v>16502113</v>
      </c>
      <c r="E197" s="448">
        <v>16502113</v>
      </c>
    </row>
    <row r="198" spans="1:5">
      <c r="A198" s="448">
        <v>16502133</v>
      </c>
      <c r="B198" s="448" t="s">
        <v>2201</v>
      </c>
      <c r="C198" s="449">
        <v>129297.60000000001</v>
      </c>
      <c r="D198" s="441">
        <v>16502133</v>
      </c>
      <c r="E198" s="448">
        <v>16502133</v>
      </c>
    </row>
    <row r="199" spans="1:5">
      <c r="A199" s="448">
        <v>16502153</v>
      </c>
      <c r="B199" s="448" t="s">
        <v>2203</v>
      </c>
      <c r="C199" s="449">
        <v>113558.31</v>
      </c>
      <c r="D199" s="441">
        <v>16502153</v>
      </c>
      <c r="E199" s="448">
        <v>16502153</v>
      </c>
    </row>
    <row r="200" spans="1:5">
      <c r="A200" s="448">
        <v>16502163</v>
      </c>
      <c r="B200" s="448" t="s">
        <v>2204</v>
      </c>
      <c r="C200" s="449">
        <v>51903</v>
      </c>
      <c r="D200" s="441" t="e">
        <v>#N/A</v>
      </c>
      <c r="E200" s="448" t="e">
        <v>#N/A</v>
      </c>
    </row>
    <row r="201" spans="1:5">
      <c r="A201" s="448">
        <v>16502173</v>
      </c>
      <c r="B201" s="448" t="s">
        <v>2213</v>
      </c>
      <c r="C201" s="449">
        <v>82572.289999999994</v>
      </c>
      <c r="D201" s="441" t="e">
        <v>#N/A</v>
      </c>
      <c r="E201" s="448" t="e">
        <v>#N/A</v>
      </c>
    </row>
    <row r="202" spans="1:5">
      <c r="A202" s="448">
        <v>16502181</v>
      </c>
      <c r="B202" s="448" t="s">
        <v>1452</v>
      </c>
      <c r="C202" s="449">
        <v>9164.11</v>
      </c>
      <c r="D202" s="441">
        <v>16502181</v>
      </c>
      <c r="E202" s="448">
        <v>16502181</v>
      </c>
    </row>
    <row r="203" spans="1:5">
      <c r="A203" s="448">
        <v>16502191</v>
      </c>
      <c r="B203" s="448" t="s">
        <v>1356</v>
      </c>
      <c r="C203" s="449">
        <v>530321.75</v>
      </c>
      <c r="D203" s="441">
        <v>16502191</v>
      </c>
      <c r="E203" s="448">
        <v>16502191</v>
      </c>
    </row>
    <row r="204" spans="1:5">
      <c r="A204" s="448">
        <v>16502201</v>
      </c>
      <c r="B204" s="448" t="s">
        <v>2214</v>
      </c>
      <c r="C204" s="449">
        <v>14084</v>
      </c>
      <c r="D204" s="441">
        <v>16502201</v>
      </c>
      <c r="E204" s="448">
        <v>16502201</v>
      </c>
    </row>
    <row r="205" spans="1:5">
      <c r="A205" s="448">
        <v>16502213</v>
      </c>
      <c r="B205" s="448" t="s">
        <v>2215</v>
      </c>
      <c r="C205" s="449">
        <v>49524</v>
      </c>
      <c r="D205" s="441">
        <v>16502213</v>
      </c>
      <c r="E205" s="448">
        <v>16502213</v>
      </c>
    </row>
    <row r="206" spans="1:5">
      <c r="A206" s="448">
        <v>16502221</v>
      </c>
      <c r="B206" s="448" t="s">
        <v>2169</v>
      </c>
      <c r="C206" s="449">
        <v>17548295.469999999</v>
      </c>
      <c r="D206" s="441">
        <v>16502221</v>
      </c>
      <c r="E206" s="448">
        <v>16502221</v>
      </c>
    </row>
    <row r="207" spans="1:5">
      <c r="A207" s="448">
        <v>16502231</v>
      </c>
      <c r="B207" s="448" t="s">
        <v>2170</v>
      </c>
      <c r="C207" s="449">
        <v>1487363.59</v>
      </c>
      <c r="D207" s="441">
        <v>16502231</v>
      </c>
      <c r="E207" s="448">
        <v>16502231</v>
      </c>
    </row>
    <row r="208" spans="1:5">
      <c r="A208" s="448">
        <v>16502241</v>
      </c>
      <c r="B208" s="448" t="s">
        <v>2216</v>
      </c>
      <c r="C208" s="449">
        <v>78391.89</v>
      </c>
      <c r="D208" s="441">
        <v>16502241</v>
      </c>
      <c r="E208" s="448">
        <v>16502241</v>
      </c>
    </row>
    <row r="209" spans="1:5">
      <c r="A209" s="448">
        <v>16502382</v>
      </c>
      <c r="B209" s="448" t="s">
        <v>2166</v>
      </c>
      <c r="C209" s="449">
        <v>1958661.25</v>
      </c>
      <c r="D209" s="441">
        <v>16502382</v>
      </c>
      <c r="E209" s="448">
        <v>16502382</v>
      </c>
    </row>
    <row r="210" spans="1:5">
      <c r="A210" s="448">
        <v>16502393</v>
      </c>
      <c r="B210" s="448" t="s">
        <v>2176</v>
      </c>
      <c r="C210" s="449">
        <v>15330</v>
      </c>
      <c r="D210" s="441">
        <v>16502393</v>
      </c>
      <c r="E210" s="448">
        <v>16502393</v>
      </c>
    </row>
    <row r="211" spans="1:5">
      <c r="A211" s="448">
        <v>16502403</v>
      </c>
      <c r="B211" s="448" t="s">
        <v>1938</v>
      </c>
      <c r="C211" s="449">
        <v>87600</v>
      </c>
      <c r="D211" s="441">
        <v>16502403</v>
      </c>
      <c r="E211" s="448">
        <v>16502403</v>
      </c>
    </row>
    <row r="212" spans="1:5">
      <c r="A212" s="448">
        <v>16502413</v>
      </c>
      <c r="B212" s="448" t="s">
        <v>2196</v>
      </c>
      <c r="C212" s="449">
        <v>60000</v>
      </c>
      <c r="D212" s="441">
        <v>16502413</v>
      </c>
      <c r="E212" s="448">
        <v>16502413</v>
      </c>
    </row>
    <row r="213" spans="1:5">
      <c r="A213" s="448">
        <v>16502423</v>
      </c>
      <c r="B213" s="448" t="s">
        <v>2202</v>
      </c>
      <c r="C213" s="449">
        <v>99653.16</v>
      </c>
      <c r="D213" s="441">
        <v>16502423</v>
      </c>
      <c r="E213" s="448">
        <v>16502423</v>
      </c>
    </row>
    <row r="214" spans="1:5">
      <c r="A214" s="448">
        <v>16502433</v>
      </c>
      <c r="B214" s="448" t="s">
        <v>2247</v>
      </c>
      <c r="C214" s="449">
        <v>40906.92</v>
      </c>
      <c r="D214" s="441">
        <v>16502433</v>
      </c>
      <c r="E214" s="448" t="e">
        <v>#N/A</v>
      </c>
    </row>
    <row r="215" spans="1:5">
      <c r="A215" s="448">
        <v>16502443</v>
      </c>
      <c r="B215" s="448" t="s">
        <v>2234</v>
      </c>
      <c r="C215" s="449">
        <v>970217.52</v>
      </c>
      <c r="D215" s="441">
        <v>16502443</v>
      </c>
      <c r="E215" s="448" t="e">
        <v>#N/A</v>
      </c>
    </row>
    <row r="216" spans="1:5">
      <c r="A216" s="448">
        <v>16504063</v>
      </c>
      <c r="B216" s="448" t="s">
        <v>2205</v>
      </c>
      <c r="C216" s="449">
        <v>24272.5</v>
      </c>
      <c r="D216" s="441">
        <v>16504063</v>
      </c>
      <c r="E216" s="448">
        <v>16504063</v>
      </c>
    </row>
    <row r="217" spans="1:5">
      <c r="A217" s="448">
        <v>16504073</v>
      </c>
      <c r="B217" s="448" t="s">
        <v>2196</v>
      </c>
      <c r="C217" s="449">
        <v>85000</v>
      </c>
      <c r="D217" s="441">
        <v>16504073</v>
      </c>
      <c r="E217" s="448">
        <v>16504073</v>
      </c>
    </row>
    <row r="218" spans="1:5">
      <c r="A218" s="448">
        <v>16504083</v>
      </c>
      <c r="B218" s="448" t="s">
        <v>1938</v>
      </c>
      <c r="C218" s="449">
        <v>51100</v>
      </c>
      <c r="D218" s="441">
        <v>16504083</v>
      </c>
      <c r="E218" s="448">
        <v>16504083</v>
      </c>
    </row>
    <row r="219" spans="1:5">
      <c r="A219" s="448">
        <v>16504093</v>
      </c>
      <c r="B219" s="448" t="s">
        <v>2217</v>
      </c>
      <c r="C219" s="449">
        <v>315568.32</v>
      </c>
      <c r="D219" s="441">
        <v>16504093</v>
      </c>
      <c r="E219" s="448">
        <v>16504093</v>
      </c>
    </row>
    <row r="220" spans="1:5">
      <c r="A220" s="448">
        <v>16504101</v>
      </c>
      <c r="B220" s="448" t="s">
        <v>1452</v>
      </c>
      <c r="C220" s="449">
        <v>108208.8</v>
      </c>
      <c r="D220" s="441">
        <v>16504101</v>
      </c>
      <c r="E220" s="448">
        <v>16504101</v>
      </c>
    </row>
    <row r="221" spans="1:5">
      <c r="A221" s="448">
        <v>16504112</v>
      </c>
      <c r="B221" s="448" t="s">
        <v>2218</v>
      </c>
      <c r="C221" s="449">
        <v>1611750</v>
      </c>
      <c r="D221" s="441">
        <v>16504112</v>
      </c>
      <c r="E221" s="448">
        <v>16504112</v>
      </c>
    </row>
    <row r="222" spans="1:5">
      <c r="A222" s="448">
        <v>16504221</v>
      </c>
      <c r="B222" s="448" t="s">
        <v>2214</v>
      </c>
      <c r="C222" s="449">
        <v>213775</v>
      </c>
      <c r="D222" s="441">
        <v>16504221</v>
      </c>
      <c r="E222" s="448">
        <v>16504221</v>
      </c>
    </row>
    <row r="223" spans="1:5">
      <c r="A223" s="448">
        <v>16504223</v>
      </c>
      <c r="B223" s="448" t="s">
        <v>2248</v>
      </c>
      <c r="C223" s="449">
        <v>115903.28</v>
      </c>
      <c r="D223" s="441">
        <v>16504223</v>
      </c>
      <c r="E223" s="448" t="e">
        <v>#N/A</v>
      </c>
    </row>
    <row r="224" spans="1:5">
      <c r="A224" s="448">
        <v>16504231</v>
      </c>
      <c r="B224" s="448" t="s">
        <v>2219</v>
      </c>
      <c r="C224" s="449">
        <v>1152940.5</v>
      </c>
      <c r="D224" s="441">
        <v>16504231</v>
      </c>
      <c r="E224" s="448">
        <v>16504231</v>
      </c>
    </row>
    <row r="225" spans="1:5">
      <c r="A225" s="448">
        <v>16504233</v>
      </c>
      <c r="B225" s="448" t="s">
        <v>2234</v>
      </c>
      <c r="C225" s="449">
        <v>1778732.11</v>
      </c>
      <c r="D225" s="441">
        <v>16504233</v>
      </c>
      <c r="E225" s="448" t="e">
        <v>#N/A</v>
      </c>
    </row>
    <row r="226" spans="1:5">
      <c r="A226" s="448">
        <v>16504241</v>
      </c>
      <c r="B226" s="448" t="s">
        <v>2220</v>
      </c>
      <c r="C226" s="449">
        <v>2494312.4700000002</v>
      </c>
      <c r="D226" s="441">
        <v>16504241</v>
      </c>
      <c r="E226" s="448">
        <v>16504241</v>
      </c>
    </row>
    <row r="227" spans="1:5">
      <c r="A227" s="448">
        <v>16504251</v>
      </c>
      <c r="B227" s="448" t="s">
        <v>2221</v>
      </c>
      <c r="C227" s="449">
        <v>2282355.91</v>
      </c>
      <c r="D227" s="441">
        <v>16504251</v>
      </c>
      <c r="E227" s="448">
        <v>16504251</v>
      </c>
    </row>
    <row r="228" spans="1:5">
      <c r="A228" s="448">
        <v>16504253</v>
      </c>
      <c r="B228" s="448" t="s">
        <v>2185</v>
      </c>
      <c r="C228" s="449">
        <v>4127.08</v>
      </c>
      <c r="D228" s="441">
        <v>16504253</v>
      </c>
      <c r="E228" s="448">
        <v>16504253</v>
      </c>
    </row>
    <row r="229" spans="1:5">
      <c r="A229" s="448">
        <v>16504261</v>
      </c>
      <c r="B229" s="448" t="s">
        <v>2222</v>
      </c>
      <c r="C229" s="449">
        <v>707595.04</v>
      </c>
      <c r="D229" s="441">
        <v>16504261</v>
      </c>
      <c r="E229" s="448">
        <v>16504261</v>
      </c>
    </row>
    <row r="230" spans="1:5">
      <c r="A230" s="448">
        <v>16504271</v>
      </c>
      <c r="B230" s="448" t="s">
        <v>2223</v>
      </c>
      <c r="C230" s="449">
        <v>793364.16</v>
      </c>
      <c r="D230" s="441">
        <v>16504271</v>
      </c>
      <c r="E230" s="448">
        <v>16504271</v>
      </c>
    </row>
    <row r="231" spans="1:5">
      <c r="A231" s="448">
        <v>16580001</v>
      </c>
      <c r="B231" s="448" t="s">
        <v>2224</v>
      </c>
      <c r="C231" s="449">
        <v>-7556836.0999999996</v>
      </c>
      <c r="D231" s="441">
        <v>16580001</v>
      </c>
      <c r="E231" s="448">
        <v>16580001</v>
      </c>
    </row>
    <row r="232" spans="1:5">
      <c r="A232" s="448">
        <v>16580002</v>
      </c>
      <c r="B232" s="448" t="s">
        <v>2225</v>
      </c>
      <c r="C232" s="449">
        <v>-1611750</v>
      </c>
      <c r="D232" s="441">
        <v>16580002</v>
      </c>
      <c r="E232" s="448">
        <v>16580002</v>
      </c>
    </row>
    <row r="233" spans="1:5">
      <c r="A233" s="448">
        <v>16580003</v>
      </c>
      <c r="B233" s="448" t="s">
        <v>2226</v>
      </c>
      <c r="C233" s="449">
        <v>-532085.76000000001</v>
      </c>
      <c r="D233" s="441">
        <v>16580003</v>
      </c>
      <c r="E233" s="448">
        <v>16580003</v>
      </c>
    </row>
    <row r="234" spans="1:5">
      <c r="A234" s="448">
        <v>16590001</v>
      </c>
      <c r="B234" s="448" t="s">
        <v>2224</v>
      </c>
      <c r="C234" s="449">
        <v>7556836.0999999996</v>
      </c>
      <c r="D234" s="441">
        <v>16590001</v>
      </c>
      <c r="E234" s="448">
        <v>16590001</v>
      </c>
    </row>
    <row r="235" spans="1:5">
      <c r="A235" s="448">
        <v>16590002</v>
      </c>
      <c r="B235" s="448" t="s">
        <v>2227</v>
      </c>
      <c r="C235" s="449">
        <v>1611750</v>
      </c>
      <c r="D235" s="441">
        <v>16590002</v>
      </c>
      <c r="E235" s="448">
        <v>16590002</v>
      </c>
    </row>
    <row r="236" spans="1:5">
      <c r="A236" s="448">
        <v>16590003</v>
      </c>
      <c r="B236" s="448" t="s">
        <v>2226</v>
      </c>
      <c r="C236" s="449">
        <v>532085.76000000001</v>
      </c>
      <c r="D236" s="441">
        <v>16590003</v>
      </c>
      <c r="E236" s="448">
        <v>16590003</v>
      </c>
    </row>
    <row r="237" spans="1:5">
      <c r="A237" s="448">
        <v>17300001</v>
      </c>
      <c r="B237" s="448" t="s">
        <v>1393</v>
      </c>
      <c r="C237" s="449">
        <v>121252101.88</v>
      </c>
      <c r="D237" s="441">
        <v>17300001</v>
      </c>
      <c r="E237" s="448">
        <v>17300001</v>
      </c>
    </row>
    <row r="238" spans="1:5">
      <c r="A238" s="448">
        <v>17300002</v>
      </c>
      <c r="B238" s="448" t="s">
        <v>932</v>
      </c>
      <c r="C238" s="449">
        <v>46386943.799999997</v>
      </c>
      <c r="D238" s="441">
        <v>17300002</v>
      </c>
      <c r="E238" s="448">
        <v>17300002</v>
      </c>
    </row>
    <row r="239" spans="1:5">
      <c r="A239" s="448">
        <v>17500001</v>
      </c>
      <c r="B239" s="448" t="s">
        <v>1477</v>
      </c>
      <c r="C239" s="449">
        <v>40647868.600000001</v>
      </c>
      <c r="D239" s="441">
        <v>17500001</v>
      </c>
      <c r="E239" s="448">
        <v>17500001</v>
      </c>
    </row>
    <row r="240" spans="1:5">
      <c r="A240" s="448">
        <v>17500002</v>
      </c>
      <c r="B240" s="448" t="s">
        <v>1478</v>
      </c>
      <c r="C240" s="449">
        <v>9100483.0800000001</v>
      </c>
      <c r="D240" s="441">
        <v>17500002</v>
      </c>
      <c r="E240" s="448">
        <v>17500002</v>
      </c>
    </row>
    <row r="241" spans="1:5">
      <c r="A241" s="448">
        <v>17500011</v>
      </c>
      <c r="B241" s="448" t="s">
        <v>1479</v>
      </c>
      <c r="C241" s="449">
        <v>9208007.3800000008</v>
      </c>
      <c r="D241" s="441">
        <v>17500011</v>
      </c>
      <c r="E241" s="448">
        <v>17500011</v>
      </c>
    </row>
    <row r="242" spans="1:5">
      <c r="A242" s="448">
        <v>17500012</v>
      </c>
      <c r="B242" s="448" t="s">
        <v>1480</v>
      </c>
      <c r="C242" s="449">
        <v>723933.54</v>
      </c>
      <c r="D242" s="441">
        <v>17500012</v>
      </c>
      <c r="E242" s="448">
        <v>17500012</v>
      </c>
    </row>
    <row r="243" spans="1:5">
      <c r="A243" s="448">
        <v>18100003</v>
      </c>
      <c r="B243" s="448" t="s">
        <v>501</v>
      </c>
      <c r="C243" s="449">
        <v>231295.44</v>
      </c>
      <c r="D243" s="441">
        <v>18100003</v>
      </c>
      <c r="E243" s="448">
        <v>18100003</v>
      </c>
    </row>
    <row r="244" spans="1:5">
      <c r="A244" s="448">
        <v>18100093</v>
      </c>
      <c r="B244" s="448" t="s">
        <v>105</v>
      </c>
      <c r="C244" s="449">
        <v>43544.5</v>
      </c>
      <c r="D244" s="441">
        <v>18100093</v>
      </c>
      <c r="E244" s="448">
        <v>18100093</v>
      </c>
    </row>
    <row r="245" spans="1:5">
      <c r="A245" s="448">
        <v>18100203</v>
      </c>
      <c r="B245" s="448" t="s">
        <v>1031</v>
      </c>
      <c r="C245" s="449">
        <v>1578825.8</v>
      </c>
      <c r="D245" s="441">
        <v>18100203</v>
      </c>
      <c r="E245" s="448">
        <v>18100203</v>
      </c>
    </row>
    <row r="246" spans="1:5">
      <c r="A246" s="448">
        <v>18100213</v>
      </c>
      <c r="B246" s="448" t="s">
        <v>2034</v>
      </c>
      <c r="C246" s="449">
        <v>4417817.05</v>
      </c>
      <c r="D246" s="441">
        <v>18100213</v>
      </c>
      <c r="E246" s="448">
        <v>18100213</v>
      </c>
    </row>
    <row r="247" spans="1:5">
      <c r="A247" s="448">
        <v>18100223</v>
      </c>
      <c r="B247" s="448" t="s">
        <v>1659</v>
      </c>
      <c r="C247" s="449">
        <v>1240854.8799999999</v>
      </c>
      <c r="D247" s="441">
        <v>18100223</v>
      </c>
      <c r="E247" s="448">
        <v>18100223</v>
      </c>
    </row>
    <row r="248" spans="1:5">
      <c r="A248" s="448">
        <v>18100233</v>
      </c>
      <c r="B248" s="448" t="s">
        <v>1660</v>
      </c>
      <c r="C248" s="449">
        <v>209697.29</v>
      </c>
      <c r="D248" s="441">
        <v>18100233</v>
      </c>
      <c r="E248" s="448">
        <v>18100233</v>
      </c>
    </row>
    <row r="249" spans="1:5">
      <c r="A249" s="448">
        <v>18100473</v>
      </c>
      <c r="B249" s="448" t="s">
        <v>659</v>
      </c>
      <c r="C249" s="449">
        <v>1188815.1599999999</v>
      </c>
      <c r="D249" s="441">
        <v>18100473</v>
      </c>
      <c r="E249" s="448">
        <v>18100473</v>
      </c>
    </row>
    <row r="250" spans="1:5">
      <c r="A250" s="448">
        <v>18100493</v>
      </c>
      <c r="B250" s="448" t="s">
        <v>347</v>
      </c>
      <c r="C250" s="449">
        <v>414644.03</v>
      </c>
      <c r="D250" s="441">
        <v>18100493</v>
      </c>
      <c r="E250" s="448">
        <v>18100493</v>
      </c>
    </row>
    <row r="251" spans="1:5">
      <c r="A251" s="448">
        <v>18100663</v>
      </c>
      <c r="B251" s="448" t="s">
        <v>1573</v>
      </c>
      <c r="C251" s="449">
        <v>784349.63</v>
      </c>
      <c r="D251" s="441">
        <v>18100663</v>
      </c>
      <c r="E251" s="448">
        <v>18100663</v>
      </c>
    </row>
    <row r="252" spans="1:5">
      <c r="A252" s="448">
        <v>18100673</v>
      </c>
      <c r="B252" s="448" t="s">
        <v>1575</v>
      </c>
      <c r="C252" s="449">
        <v>1405587.12</v>
      </c>
      <c r="D252" s="441">
        <v>18100673</v>
      </c>
      <c r="E252" s="448">
        <v>18100673</v>
      </c>
    </row>
    <row r="253" spans="1:5">
      <c r="A253" s="448">
        <v>18100923</v>
      </c>
      <c r="B253" s="448" t="s">
        <v>1319</v>
      </c>
      <c r="C253" s="449">
        <v>2226190.7799999998</v>
      </c>
      <c r="D253" s="441">
        <v>18100923</v>
      </c>
      <c r="E253" s="448">
        <v>18100923</v>
      </c>
    </row>
    <row r="254" spans="1:5">
      <c r="A254" s="448">
        <v>18100933</v>
      </c>
      <c r="B254" s="448" t="s">
        <v>1320</v>
      </c>
      <c r="C254" s="449">
        <v>456657.54</v>
      </c>
      <c r="D254" s="441">
        <v>18100933</v>
      </c>
      <c r="E254" s="448">
        <v>18100933</v>
      </c>
    </row>
    <row r="255" spans="1:5">
      <c r="A255" s="448">
        <v>18101023</v>
      </c>
      <c r="B255" s="448" t="s">
        <v>567</v>
      </c>
      <c r="C255" s="449">
        <v>1718198.84</v>
      </c>
      <c r="D255" s="441">
        <v>18101023</v>
      </c>
      <c r="E255" s="448">
        <v>18101023</v>
      </c>
    </row>
    <row r="256" spans="1:5">
      <c r="A256" s="448">
        <v>18101033</v>
      </c>
      <c r="B256" s="448" t="s">
        <v>656</v>
      </c>
      <c r="C256" s="449">
        <v>2014760.55</v>
      </c>
      <c r="D256" s="441">
        <v>18101033</v>
      </c>
      <c r="E256" s="448">
        <v>18101033</v>
      </c>
    </row>
    <row r="257" spans="1:5">
      <c r="A257" s="448">
        <v>18101053</v>
      </c>
      <c r="B257" s="448" t="s">
        <v>1037</v>
      </c>
      <c r="C257" s="449">
        <v>527555.9</v>
      </c>
      <c r="D257" s="441">
        <v>18101053</v>
      </c>
      <c r="E257" s="448">
        <v>18101053</v>
      </c>
    </row>
    <row r="258" spans="1:5">
      <c r="A258" s="448">
        <v>18101083</v>
      </c>
      <c r="B258" s="448" t="s">
        <v>507</v>
      </c>
      <c r="C258" s="449">
        <v>513900.27</v>
      </c>
      <c r="D258" s="441">
        <v>18101083</v>
      </c>
      <c r="E258" s="448">
        <v>18101083</v>
      </c>
    </row>
    <row r="259" spans="1:5">
      <c r="A259" s="448">
        <v>18101093</v>
      </c>
      <c r="B259" s="448" t="s">
        <v>508</v>
      </c>
      <c r="C259" s="449">
        <v>395926.68</v>
      </c>
      <c r="D259" s="441">
        <v>18101093</v>
      </c>
      <c r="E259" s="448">
        <v>18101093</v>
      </c>
    </row>
    <row r="260" spans="1:5">
      <c r="A260" s="448">
        <v>18101113</v>
      </c>
      <c r="B260" s="448" t="s">
        <v>886</v>
      </c>
      <c r="C260" s="449">
        <v>2789968.51</v>
      </c>
      <c r="D260" s="441">
        <v>18101113</v>
      </c>
      <c r="E260" s="448">
        <v>18101113</v>
      </c>
    </row>
    <row r="261" spans="1:5">
      <c r="A261" s="448">
        <v>18101123</v>
      </c>
      <c r="B261" s="448" t="s">
        <v>1156</v>
      </c>
      <c r="C261" s="449">
        <v>2708151.21</v>
      </c>
      <c r="D261" s="441">
        <v>18101123</v>
      </c>
      <c r="E261" s="448">
        <v>18101123</v>
      </c>
    </row>
    <row r="262" spans="1:5">
      <c r="A262" s="448">
        <v>18101133</v>
      </c>
      <c r="B262" s="448" t="s">
        <v>1157</v>
      </c>
      <c r="C262" s="449">
        <v>2098911.4</v>
      </c>
      <c r="D262" s="441">
        <v>18101133</v>
      </c>
      <c r="E262" s="448">
        <v>18101133</v>
      </c>
    </row>
    <row r="263" spans="1:5">
      <c r="A263" s="448">
        <v>18101143</v>
      </c>
      <c r="B263" s="448" t="s">
        <v>1221</v>
      </c>
      <c r="C263" s="449">
        <v>2574580.75</v>
      </c>
      <c r="D263" s="441">
        <v>18101143</v>
      </c>
      <c r="E263" s="448">
        <v>18101143</v>
      </c>
    </row>
    <row r="264" spans="1:5">
      <c r="A264" s="448">
        <v>18210231</v>
      </c>
      <c r="B264" s="448" t="s">
        <v>960</v>
      </c>
      <c r="C264" s="449">
        <v>21224937</v>
      </c>
      <c r="D264" s="441">
        <v>18210231</v>
      </c>
      <c r="E264" s="448">
        <v>18210231</v>
      </c>
    </row>
    <row r="265" spans="1:5">
      <c r="A265" s="448">
        <v>18210261</v>
      </c>
      <c r="B265" s="448" t="s">
        <v>1196</v>
      </c>
      <c r="C265" s="449">
        <v>50185.88</v>
      </c>
      <c r="D265" s="441">
        <v>18210261</v>
      </c>
      <c r="E265" s="448">
        <v>18210261</v>
      </c>
    </row>
    <row r="266" spans="1:5">
      <c r="A266" s="448">
        <v>18210281</v>
      </c>
      <c r="B266" s="448" t="s">
        <v>1353</v>
      </c>
      <c r="C266" s="449">
        <v>60295490.299999997</v>
      </c>
      <c r="D266" s="441">
        <v>18210281</v>
      </c>
      <c r="E266" s="448">
        <v>18210281</v>
      </c>
    </row>
    <row r="267" spans="1:5">
      <c r="A267" s="448">
        <v>18210291</v>
      </c>
      <c r="B267" s="448" t="s">
        <v>1421</v>
      </c>
      <c r="C267" s="449">
        <v>1223071.77</v>
      </c>
      <c r="D267" s="441">
        <v>18210291</v>
      </c>
      <c r="E267" s="448">
        <v>18210291</v>
      </c>
    </row>
    <row r="268" spans="1:5">
      <c r="A268" s="448">
        <v>18210301</v>
      </c>
      <c r="B268" s="448" t="s">
        <v>1940</v>
      </c>
      <c r="C268" s="449">
        <v>18185772.66</v>
      </c>
      <c r="D268" s="441">
        <v>18210301</v>
      </c>
      <c r="E268" s="448">
        <v>18210301</v>
      </c>
    </row>
    <row r="269" spans="1:5">
      <c r="A269" s="448">
        <v>18210311</v>
      </c>
      <c r="B269" s="448" t="s">
        <v>2098</v>
      </c>
      <c r="C269" s="449">
        <v>24149892.850000001</v>
      </c>
      <c r="D269" s="441">
        <v>18210311</v>
      </c>
      <c r="E269" s="448">
        <v>18210311</v>
      </c>
    </row>
    <row r="270" spans="1:5">
      <c r="A270" s="448">
        <v>18220011</v>
      </c>
      <c r="B270" s="448" t="s">
        <v>235</v>
      </c>
      <c r="C270" s="449">
        <v>65708856.939999998</v>
      </c>
      <c r="D270" s="441">
        <v>18220011</v>
      </c>
      <c r="E270" s="448">
        <v>18220011</v>
      </c>
    </row>
    <row r="271" spans="1:5">
      <c r="A271" s="448">
        <v>18220021</v>
      </c>
      <c r="B271" s="448" t="s">
        <v>592</v>
      </c>
      <c r="C271" s="449">
        <v>743111.53</v>
      </c>
      <c r="D271" s="441">
        <v>18220021</v>
      </c>
      <c r="E271" s="448">
        <v>18220021</v>
      </c>
    </row>
    <row r="272" spans="1:5">
      <c r="A272" s="448">
        <v>18220031</v>
      </c>
      <c r="B272" s="448" t="s">
        <v>113</v>
      </c>
      <c r="C272" s="449">
        <v>-18818583.699999999</v>
      </c>
      <c r="D272" s="441">
        <v>18220031</v>
      </c>
      <c r="E272" s="448">
        <v>18220031</v>
      </c>
    </row>
    <row r="273" spans="1:5">
      <c r="A273" s="448">
        <v>18220041</v>
      </c>
      <c r="B273" s="448" t="s">
        <v>678</v>
      </c>
      <c r="C273" s="449">
        <v>-18123261.739999998</v>
      </c>
      <c r="D273" s="441">
        <v>18220041</v>
      </c>
      <c r="E273" s="448">
        <v>18220041</v>
      </c>
    </row>
    <row r="274" spans="1:5">
      <c r="A274" s="448">
        <v>18220061</v>
      </c>
      <c r="B274" s="448" t="s">
        <v>777</v>
      </c>
      <c r="C274" s="449">
        <v>-30211680.609999999</v>
      </c>
      <c r="D274" s="441">
        <v>18220061</v>
      </c>
      <c r="E274" s="448">
        <v>18220061</v>
      </c>
    </row>
    <row r="275" spans="1:5">
      <c r="A275" s="448">
        <v>18220091</v>
      </c>
      <c r="B275" s="448" t="s">
        <v>1343</v>
      </c>
      <c r="C275" s="449">
        <v>201056.51</v>
      </c>
      <c r="D275" s="441">
        <v>18220091</v>
      </c>
      <c r="E275" s="448">
        <v>18220091</v>
      </c>
    </row>
    <row r="276" spans="1:5">
      <c r="A276" s="448">
        <v>18220101</v>
      </c>
      <c r="B276" s="448" t="s">
        <v>1953</v>
      </c>
      <c r="C276" s="449">
        <v>10004057.84</v>
      </c>
      <c r="D276" s="441">
        <v>18220101</v>
      </c>
      <c r="E276" s="448">
        <v>18220101</v>
      </c>
    </row>
    <row r="277" spans="1:5">
      <c r="A277" s="448">
        <v>18230002</v>
      </c>
      <c r="B277" s="448" t="s">
        <v>0</v>
      </c>
      <c r="C277" s="449">
        <v>1276642.43</v>
      </c>
      <c r="D277" s="441">
        <v>18230002</v>
      </c>
      <c r="E277" s="448">
        <v>18230002</v>
      </c>
    </row>
    <row r="278" spans="1:5">
      <c r="A278" s="448">
        <v>18230021</v>
      </c>
      <c r="B278" s="448" t="s">
        <v>301</v>
      </c>
      <c r="C278" s="449">
        <v>108505004.12</v>
      </c>
      <c r="D278" s="441">
        <v>18230021</v>
      </c>
      <c r="E278" s="448">
        <v>18230021</v>
      </c>
    </row>
    <row r="279" spans="1:5">
      <c r="A279" s="448">
        <v>18230031</v>
      </c>
      <c r="B279" s="448" t="s">
        <v>680</v>
      </c>
      <c r="C279" s="449">
        <v>51786240.829999998</v>
      </c>
      <c r="D279" s="441">
        <v>18230031</v>
      </c>
      <c r="E279" s="448">
        <v>18230031</v>
      </c>
    </row>
    <row r="280" spans="1:5">
      <c r="A280" s="448">
        <v>18230032</v>
      </c>
      <c r="B280" s="448" t="s">
        <v>436</v>
      </c>
      <c r="C280" s="449">
        <v>15450190.75</v>
      </c>
      <c r="D280" s="441">
        <v>18230032</v>
      </c>
      <c r="E280" s="448">
        <v>18230032</v>
      </c>
    </row>
    <row r="281" spans="1:5">
      <c r="A281" s="448">
        <v>18230041</v>
      </c>
      <c r="B281" s="448" t="s">
        <v>385</v>
      </c>
      <c r="C281" s="449">
        <v>21589277</v>
      </c>
      <c r="D281" s="441">
        <v>18230041</v>
      </c>
      <c r="E281" s="448">
        <v>18230041</v>
      </c>
    </row>
    <row r="282" spans="1:5">
      <c r="A282" s="448">
        <v>18230042</v>
      </c>
      <c r="B282" s="448" t="s">
        <v>911</v>
      </c>
      <c r="C282" s="449">
        <v>-8108964.46</v>
      </c>
      <c r="D282" s="441">
        <v>18230042</v>
      </c>
      <c r="E282" s="448">
        <v>18230042</v>
      </c>
    </row>
    <row r="283" spans="1:5">
      <c r="A283" s="448">
        <v>18230051</v>
      </c>
      <c r="B283" s="448" t="s">
        <v>386</v>
      </c>
      <c r="C283" s="449">
        <v>-16814110.809999999</v>
      </c>
      <c r="D283" s="441">
        <v>18230051</v>
      </c>
      <c r="E283" s="448">
        <v>18230051</v>
      </c>
    </row>
    <row r="284" spans="1:5">
      <c r="A284" s="448">
        <v>18230061</v>
      </c>
      <c r="B284" s="448" t="s">
        <v>330</v>
      </c>
      <c r="C284" s="449">
        <v>1154511</v>
      </c>
      <c r="D284" s="441">
        <v>18230061</v>
      </c>
      <c r="E284" s="448">
        <v>18230061</v>
      </c>
    </row>
    <row r="285" spans="1:5">
      <c r="A285" s="448">
        <v>18230071</v>
      </c>
      <c r="B285" s="448" t="s">
        <v>515</v>
      </c>
      <c r="C285" s="449">
        <v>113632921</v>
      </c>
      <c r="D285" s="441">
        <v>18230071</v>
      </c>
      <c r="E285" s="448">
        <v>18230071</v>
      </c>
    </row>
    <row r="286" spans="1:5">
      <c r="A286" s="448">
        <v>18230081</v>
      </c>
      <c r="B286" s="448" t="s">
        <v>497</v>
      </c>
      <c r="C286" s="449">
        <v>-108930852.98999999</v>
      </c>
      <c r="D286" s="441">
        <v>18230081</v>
      </c>
      <c r="E286" s="448">
        <v>18230081</v>
      </c>
    </row>
    <row r="287" spans="1:5">
      <c r="A287" s="448">
        <v>18230311</v>
      </c>
      <c r="B287" s="448" t="s">
        <v>850</v>
      </c>
      <c r="C287" s="449">
        <v>30000</v>
      </c>
      <c r="D287" s="441">
        <v>18230311</v>
      </c>
      <c r="E287" s="448">
        <v>18230311</v>
      </c>
    </row>
    <row r="288" spans="1:5">
      <c r="A288" s="448">
        <v>18230351</v>
      </c>
      <c r="B288" s="448" t="s">
        <v>102</v>
      </c>
      <c r="C288" s="449">
        <v>111046361.59</v>
      </c>
      <c r="D288" s="441">
        <v>18230351</v>
      </c>
      <c r="E288" s="448">
        <v>18230351</v>
      </c>
    </row>
    <row r="289" spans="1:5">
      <c r="A289" s="448">
        <v>18230401</v>
      </c>
      <c r="B289" s="448" t="s">
        <v>1368</v>
      </c>
      <c r="C289" s="449">
        <v>13262.01</v>
      </c>
      <c r="D289" s="441">
        <v>18230401</v>
      </c>
      <c r="E289" s="448">
        <v>18230401</v>
      </c>
    </row>
    <row r="290" spans="1:5">
      <c r="A290" s="448">
        <v>18230621</v>
      </c>
      <c r="B290" s="448" t="s">
        <v>694</v>
      </c>
      <c r="C290" s="449">
        <v>-93264588.030000001</v>
      </c>
      <c r="D290" s="441">
        <v>18230621</v>
      </c>
      <c r="E290" s="448">
        <v>18230621</v>
      </c>
    </row>
    <row r="291" spans="1:5">
      <c r="A291" s="448">
        <v>18230631</v>
      </c>
      <c r="B291" s="448" t="s">
        <v>1032</v>
      </c>
      <c r="C291" s="449">
        <v>70097666.950000003</v>
      </c>
      <c r="D291" s="441">
        <v>18230631</v>
      </c>
      <c r="E291" s="448">
        <v>18230631</v>
      </c>
    </row>
    <row r="292" spans="1:5">
      <c r="A292" s="448">
        <v>18230691</v>
      </c>
      <c r="B292" s="448" t="s">
        <v>697</v>
      </c>
      <c r="C292" s="449">
        <v>-474402.14</v>
      </c>
      <c r="D292" s="441">
        <v>18230691</v>
      </c>
      <c r="E292" s="448">
        <v>18230691</v>
      </c>
    </row>
    <row r="293" spans="1:5">
      <c r="A293" s="448">
        <v>18230771</v>
      </c>
      <c r="B293" s="448" t="s">
        <v>464</v>
      </c>
      <c r="C293" s="449">
        <v>-1826934</v>
      </c>
      <c r="D293" s="441">
        <v>18230771</v>
      </c>
      <c r="E293" s="448">
        <v>18230771</v>
      </c>
    </row>
    <row r="294" spans="1:5">
      <c r="A294" s="448">
        <v>18230781</v>
      </c>
      <c r="B294" s="448" t="s">
        <v>410</v>
      </c>
      <c r="C294" s="449">
        <v>1826934</v>
      </c>
      <c r="D294" s="441">
        <v>18230781</v>
      </c>
      <c r="E294" s="448">
        <v>18230781</v>
      </c>
    </row>
    <row r="295" spans="1:5">
      <c r="A295" s="448">
        <v>18230791</v>
      </c>
      <c r="B295" s="448" t="s">
        <v>182</v>
      </c>
      <c r="C295" s="449">
        <v>3858376</v>
      </c>
      <c r="D295" s="441">
        <v>18230791</v>
      </c>
      <c r="E295" s="448">
        <v>18230791</v>
      </c>
    </row>
    <row r="296" spans="1:5">
      <c r="A296" s="448">
        <v>18230971</v>
      </c>
      <c r="B296" s="448" t="s">
        <v>756</v>
      </c>
      <c r="C296" s="449">
        <v>2749643.08</v>
      </c>
      <c r="D296" s="441">
        <v>18230971</v>
      </c>
      <c r="E296" s="448">
        <v>18230971</v>
      </c>
    </row>
    <row r="297" spans="1:5">
      <c r="A297" s="448">
        <v>18231051</v>
      </c>
      <c r="B297" s="448" t="s">
        <v>1206</v>
      </c>
      <c r="C297" s="449">
        <v>-34827817</v>
      </c>
      <c r="D297" s="441">
        <v>18231051</v>
      </c>
      <c r="E297" s="448">
        <v>18231051</v>
      </c>
    </row>
    <row r="298" spans="1:5">
      <c r="A298" s="448">
        <v>18231061</v>
      </c>
      <c r="B298" s="448" t="s">
        <v>1207</v>
      </c>
      <c r="C298" s="449">
        <v>34827817</v>
      </c>
      <c r="D298" s="441">
        <v>18231061</v>
      </c>
      <c r="E298" s="448">
        <v>18231061</v>
      </c>
    </row>
    <row r="299" spans="1:5">
      <c r="A299" s="448">
        <v>18231081</v>
      </c>
      <c r="B299" s="448" t="s">
        <v>1351</v>
      </c>
      <c r="C299" s="449">
        <v>-25644564</v>
      </c>
      <c r="D299" s="441">
        <v>18231081</v>
      </c>
      <c r="E299" s="448">
        <v>18231081</v>
      </c>
    </row>
    <row r="300" spans="1:5">
      <c r="A300" s="448">
        <v>18231091</v>
      </c>
      <c r="B300" s="448" t="s">
        <v>1352</v>
      </c>
      <c r="C300" s="449">
        <v>25644564</v>
      </c>
      <c r="D300" s="441">
        <v>18231091</v>
      </c>
      <c r="E300" s="448">
        <v>18231091</v>
      </c>
    </row>
    <row r="301" spans="1:5">
      <c r="A301" s="448">
        <v>18231141</v>
      </c>
      <c r="B301" s="448" t="s">
        <v>1577</v>
      </c>
      <c r="C301" s="449">
        <v>-37811937</v>
      </c>
      <c r="D301" s="441">
        <v>18231141</v>
      </c>
      <c r="E301" s="448">
        <v>18231141</v>
      </c>
    </row>
    <row r="302" spans="1:5">
      <c r="A302" s="448">
        <v>18231151</v>
      </c>
      <c r="B302" s="448" t="s">
        <v>1578</v>
      </c>
      <c r="C302" s="449">
        <v>37811937</v>
      </c>
      <c r="D302" s="441">
        <v>18231151</v>
      </c>
      <c r="E302" s="448">
        <v>18231151</v>
      </c>
    </row>
    <row r="303" spans="1:5">
      <c r="A303" s="448">
        <v>18231161</v>
      </c>
      <c r="B303" s="448" t="s">
        <v>1824</v>
      </c>
      <c r="C303" s="449">
        <v>40127111</v>
      </c>
      <c r="D303" s="441">
        <v>18231161</v>
      </c>
      <c r="E303" s="448">
        <v>18231161</v>
      </c>
    </row>
    <row r="304" spans="1:5">
      <c r="A304" s="448">
        <v>18231171</v>
      </c>
      <c r="B304" s="448" t="s">
        <v>1825</v>
      </c>
      <c r="C304" s="449">
        <v>-40127111</v>
      </c>
      <c r="D304" s="441">
        <v>18231171</v>
      </c>
      <c r="E304" s="448">
        <v>18231171</v>
      </c>
    </row>
    <row r="305" spans="1:5">
      <c r="A305" s="448">
        <v>18231181</v>
      </c>
      <c r="B305" s="448" t="s">
        <v>1991</v>
      </c>
      <c r="C305" s="449">
        <v>8733855</v>
      </c>
      <c r="D305" s="441">
        <v>18231181</v>
      </c>
      <c r="E305" s="448">
        <v>18231181</v>
      </c>
    </row>
    <row r="306" spans="1:5">
      <c r="A306" s="448">
        <v>18231191</v>
      </c>
      <c r="B306" s="448" t="s">
        <v>1992</v>
      </c>
      <c r="C306" s="449">
        <v>-8733855</v>
      </c>
      <c r="D306" s="441">
        <v>18231191</v>
      </c>
      <c r="E306" s="448">
        <v>18231191</v>
      </c>
    </row>
    <row r="307" spans="1:5">
      <c r="A307" s="448">
        <v>18232221</v>
      </c>
      <c r="B307" s="448" t="s">
        <v>851</v>
      </c>
      <c r="C307" s="449">
        <v>200000</v>
      </c>
      <c r="D307" s="441">
        <v>18232221</v>
      </c>
      <c r="E307" s="448">
        <v>18232221</v>
      </c>
    </row>
    <row r="308" spans="1:5">
      <c r="A308" s="448">
        <v>18232251</v>
      </c>
      <c r="B308" s="448" t="s">
        <v>852</v>
      </c>
      <c r="C308" s="449">
        <v>2144890.61</v>
      </c>
      <c r="D308" s="441">
        <v>18232251</v>
      </c>
      <c r="E308" s="448">
        <v>18232251</v>
      </c>
    </row>
    <row r="309" spans="1:5">
      <c r="A309" s="448">
        <v>18232261</v>
      </c>
      <c r="B309" s="448" t="s">
        <v>887</v>
      </c>
      <c r="C309" s="449">
        <v>600000</v>
      </c>
      <c r="D309" s="441">
        <v>18232261</v>
      </c>
      <c r="E309" s="448">
        <v>18232261</v>
      </c>
    </row>
    <row r="310" spans="1:5">
      <c r="A310" s="448">
        <v>18232271</v>
      </c>
      <c r="B310" s="448" t="s">
        <v>853</v>
      </c>
      <c r="C310" s="449">
        <v>331841.02</v>
      </c>
      <c r="D310" s="441">
        <v>18232271</v>
      </c>
      <c r="E310" s="448">
        <v>18232271</v>
      </c>
    </row>
    <row r="311" spans="1:5">
      <c r="A311" s="448">
        <v>18232301</v>
      </c>
      <c r="B311" s="448" t="s">
        <v>1422</v>
      </c>
      <c r="C311" s="449">
        <v>69233542.370000005</v>
      </c>
      <c r="D311" s="441">
        <v>18232301</v>
      </c>
      <c r="E311" s="448">
        <v>18232301</v>
      </c>
    </row>
    <row r="312" spans="1:5">
      <c r="A312" s="448">
        <v>18232311</v>
      </c>
      <c r="B312" s="448" t="s">
        <v>1423</v>
      </c>
      <c r="C312" s="449">
        <v>14629674</v>
      </c>
      <c r="D312" s="441">
        <v>18232311</v>
      </c>
      <c r="E312" s="448">
        <v>18232311</v>
      </c>
    </row>
    <row r="313" spans="1:5">
      <c r="A313" s="448">
        <v>18232321</v>
      </c>
      <c r="B313" s="448" t="s">
        <v>1424</v>
      </c>
      <c r="C313" s="449">
        <v>1916666.45</v>
      </c>
      <c r="D313" s="441">
        <v>18232321</v>
      </c>
      <c r="E313" s="448">
        <v>18232321</v>
      </c>
    </row>
    <row r="314" spans="1:5">
      <c r="A314" s="448">
        <v>18232331</v>
      </c>
      <c r="B314" s="448" t="s">
        <v>1435</v>
      </c>
      <c r="C314" s="449">
        <v>749926.62</v>
      </c>
      <c r="D314" s="441">
        <v>18232331</v>
      </c>
      <c r="E314" s="448">
        <v>18232331</v>
      </c>
    </row>
    <row r="315" spans="1:5">
      <c r="A315" s="448">
        <v>18233061</v>
      </c>
      <c r="B315" s="448" t="s">
        <v>854</v>
      </c>
      <c r="C315" s="449">
        <v>20000</v>
      </c>
      <c r="D315" s="441">
        <v>18233061</v>
      </c>
      <c r="E315" s="448">
        <v>18233061</v>
      </c>
    </row>
    <row r="316" spans="1:5">
      <c r="A316" s="448">
        <v>18233091</v>
      </c>
      <c r="B316" s="448" t="s">
        <v>855</v>
      </c>
      <c r="C316" s="449">
        <v>198092.16</v>
      </c>
      <c r="D316" s="441">
        <v>18233091</v>
      </c>
      <c r="E316" s="448">
        <v>18233091</v>
      </c>
    </row>
    <row r="317" spans="1:5">
      <c r="A317" s="448">
        <v>18235521</v>
      </c>
      <c r="B317" s="448" t="s">
        <v>1108</v>
      </c>
      <c r="C317" s="449">
        <v>26039648.879999999</v>
      </c>
      <c r="D317" s="441">
        <v>18235521</v>
      </c>
      <c r="E317" s="448">
        <v>18235521</v>
      </c>
    </row>
    <row r="318" spans="1:5">
      <c r="A318" s="448">
        <v>18236021</v>
      </c>
      <c r="B318" s="448" t="s">
        <v>11</v>
      </c>
      <c r="C318" s="449">
        <v>15256064.07</v>
      </c>
      <c r="D318" s="441">
        <v>18236021</v>
      </c>
      <c r="E318" s="448">
        <v>18236021</v>
      </c>
    </row>
    <row r="319" spans="1:5">
      <c r="A319" s="448">
        <v>18236031</v>
      </c>
      <c r="B319" s="448" t="s">
        <v>12</v>
      </c>
      <c r="C319" s="449">
        <v>2873005.76</v>
      </c>
      <c r="D319" s="441">
        <v>18236031</v>
      </c>
      <c r="E319" s="448">
        <v>18236031</v>
      </c>
    </row>
    <row r="320" spans="1:5">
      <c r="A320" s="448">
        <v>18236041</v>
      </c>
      <c r="B320" s="448" t="s">
        <v>13</v>
      </c>
      <c r="C320" s="449">
        <v>-228709.77</v>
      </c>
      <c r="D320" s="441">
        <v>18236041</v>
      </c>
      <c r="E320" s="448">
        <v>18236041</v>
      </c>
    </row>
    <row r="321" spans="1:5">
      <c r="A321" s="448">
        <v>18236051</v>
      </c>
      <c r="B321" s="448" t="s">
        <v>657</v>
      </c>
      <c r="C321" s="449">
        <v>107024.51</v>
      </c>
      <c r="D321" s="441">
        <v>18236051</v>
      </c>
      <c r="E321" s="448">
        <v>18236051</v>
      </c>
    </row>
    <row r="322" spans="1:5">
      <c r="A322" s="448">
        <v>18236061</v>
      </c>
      <c r="B322" s="448" t="s">
        <v>155</v>
      </c>
      <c r="C322" s="449">
        <v>1031542.85</v>
      </c>
      <c r="D322" s="441">
        <v>18236061</v>
      </c>
      <c r="E322" s="448">
        <v>18236061</v>
      </c>
    </row>
    <row r="323" spans="1:5">
      <c r="A323" s="448">
        <v>18236071</v>
      </c>
      <c r="B323" s="448" t="s">
        <v>156</v>
      </c>
      <c r="C323" s="449">
        <v>671052.84</v>
      </c>
      <c r="D323" s="441">
        <v>18236071</v>
      </c>
      <c r="E323" s="448">
        <v>18236071</v>
      </c>
    </row>
    <row r="324" spans="1:5">
      <c r="A324" s="448">
        <v>18236091</v>
      </c>
      <c r="B324" s="448" t="s">
        <v>757</v>
      </c>
      <c r="C324" s="449">
        <v>-100555.3</v>
      </c>
      <c r="D324" s="441">
        <v>18236091</v>
      </c>
      <c r="E324" s="448">
        <v>18236091</v>
      </c>
    </row>
    <row r="325" spans="1:5">
      <c r="A325" s="448">
        <v>18236101</v>
      </c>
      <c r="B325" s="448" t="s">
        <v>779</v>
      </c>
      <c r="C325" s="449">
        <v>3769772.47</v>
      </c>
      <c r="D325" s="441">
        <v>18236101</v>
      </c>
      <c r="E325" s="448">
        <v>18236101</v>
      </c>
    </row>
    <row r="326" spans="1:5">
      <c r="A326" s="448">
        <v>18236111</v>
      </c>
      <c r="B326" s="448" t="s">
        <v>1844</v>
      </c>
      <c r="C326" s="449">
        <v>-2144533.98</v>
      </c>
      <c r="D326" s="441">
        <v>18236111</v>
      </c>
      <c r="E326" s="448">
        <v>18236111</v>
      </c>
    </row>
    <row r="327" spans="1:5">
      <c r="A327" s="448">
        <v>18237112</v>
      </c>
      <c r="B327" s="448" t="s">
        <v>331</v>
      </c>
      <c r="C327" s="449">
        <v>279321.2</v>
      </c>
      <c r="D327" s="441">
        <v>18237112</v>
      </c>
      <c r="E327" s="448">
        <v>18237112</v>
      </c>
    </row>
    <row r="328" spans="1:5">
      <c r="A328" s="448">
        <v>18237122</v>
      </c>
      <c r="B328" s="448" t="s">
        <v>512</v>
      </c>
      <c r="C328" s="449">
        <v>169602.13</v>
      </c>
      <c r="D328" s="441">
        <v>18237122</v>
      </c>
      <c r="E328" s="448">
        <v>18237122</v>
      </c>
    </row>
    <row r="329" spans="1:5">
      <c r="A329" s="448">
        <v>18237132</v>
      </c>
      <c r="B329" s="448" t="s">
        <v>20</v>
      </c>
      <c r="C329" s="449">
        <v>133750.43</v>
      </c>
      <c r="D329" s="441">
        <v>18237132</v>
      </c>
      <c r="E329" s="448">
        <v>18237132</v>
      </c>
    </row>
    <row r="330" spans="1:5">
      <c r="A330" s="448">
        <v>18237142</v>
      </c>
      <c r="B330" s="448" t="s">
        <v>21</v>
      </c>
      <c r="C330" s="449">
        <v>53995.63</v>
      </c>
      <c r="D330" s="441">
        <v>18237142</v>
      </c>
      <c r="E330" s="448">
        <v>18237142</v>
      </c>
    </row>
    <row r="331" spans="1:5">
      <c r="A331" s="448">
        <v>18237152</v>
      </c>
      <c r="B331" s="448" t="s">
        <v>154</v>
      </c>
      <c r="C331" s="449">
        <v>67987.45</v>
      </c>
      <c r="D331" s="441">
        <v>18237152</v>
      </c>
      <c r="E331" s="448">
        <v>18237152</v>
      </c>
    </row>
    <row r="332" spans="1:5">
      <c r="A332" s="448">
        <v>18238031</v>
      </c>
      <c r="B332" s="448" t="s">
        <v>1693</v>
      </c>
      <c r="C332" s="449">
        <v>2900801.06</v>
      </c>
      <c r="D332" s="441">
        <v>18238031</v>
      </c>
      <c r="E332" s="448">
        <v>18238031</v>
      </c>
    </row>
    <row r="333" spans="1:5">
      <c r="A333" s="448">
        <v>18238032</v>
      </c>
      <c r="B333" s="448" t="s">
        <v>1693</v>
      </c>
      <c r="C333" s="449">
        <v>1096333.18</v>
      </c>
      <c r="D333" s="441">
        <v>18238032</v>
      </c>
      <c r="E333" s="448">
        <v>18238032</v>
      </c>
    </row>
    <row r="334" spans="1:5">
      <c r="A334" s="448">
        <v>18238041</v>
      </c>
      <c r="B334" s="448" t="s">
        <v>1694</v>
      </c>
      <c r="C334" s="449">
        <v>27543857</v>
      </c>
      <c r="D334" s="441">
        <v>18238041</v>
      </c>
      <c r="E334" s="448">
        <v>18238041</v>
      </c>
    </row>
    <row r="335" spans="1:5">
      <c r="A335" s="448">
        <v>18238042</v>
      </c>
      <c r="B335" s="448" t="s">
        <v>1695</v>
      </c>
      <c r="C335" s="449">
        <v>7868041</v>
      </c>
      <c r="D335" s="441">
        <v>18238042</v>
      </c>
      <c r="E335" s="448">
        <v>18238042</v>
      </c>
    </row>
    <row r="336" spans="1:5">
      <c r="A336" s="448">
        <v>18238141</v>
      </c>
      <c r="B336" s="448" t="s">
        <v>1880</v>
      </c>
      <c r="C336" s="449">
        <v>24760867.289999999</v>
      </c>
      <c r="D336" s="441">
        <v>18238141</v>
      </c>
      <c r="E336" s="448">
        <v>18238141</v>
      </c>
    </row>
    <row r="337" spans="1:5">
      <c r="A337" s="448">
        <v>18238142</v>
      </c>
      <c r="B337" s="448" t="s">
        <v>1879</v>
      </c>
      <c r="C337" s="449">
        <v>62352740.649999999</v>
      </c>
      <c r="D337" s="441">
        <v>18238142</v>
      </c>
      <c r="E337" s="448">
        <v>18238142</v>
      </c>
    </row>
    <row r="338" spans="1:5">
      <c r="A338" s="448">
        <v>18238151</v>
      </c>
      <c r="B338" s="448" t="s">
        <v>1779</v>
      </c>
      <c r="C338" s="449">
        <v>8253338.6900000004</v>
      </c>
      <c r="D338" s="441">
        <v>18238151</v>
      </c>
      <c r="E338" s="448">
        <v>18238151</v>
      </c>
    </row>
    <row r="339" spans="1:5">
      <c r="A339" s="448">
        <v>18238152</v>
      </c>
      <c r="B339" s="448" t="s">
        <v>1709</v>
      </c>
      <c r="C339" s="449">
        <v>14516156.880000001</v>
      </c>
      <c r="D339" s="441">
        <v>18238152</v>
      </c>
      <c r="E339" s="448">
        <v>18238152</v>
      </c>
    </row>
    <row r="340" spans="1:5">
      <c r="A340" s="448">
        <v>18238161</v>
      </c>
      <c r="B340" s="448" t="s">
        <v>1692</v>
      </c>
      <c r="C340" s="449">
        <v>861576.77</v>
      </c>
      <c r="D340" s="441">
        <v>18238161</v>
      </c>
      <c r="E340" s="448">
        <v>18238161</v>
      </c>
    </row>
    <row r="341" spans="1:5">
      <c r="A341" s="448">
        <v>18238162</v>
      </c>
      <c r="B341" s="448" t="s">
        <v>1956</v>
      </c>
      <c r="C341" s="449">
        <v>1849338.57</v>
      </c>
      <c r="D341" s="441">
        <v>18238162</v>
      </c>
      <c r="E341" s="448">
        <v>18238162</v>
      </c>
    </row>
    <row r="342" spans="1:5">
      <c r="A342" s="448">
        <v>18238171</v>
      </c>
      <c r="B342" s="448" t="s">
        <v>1859</v>
      </c>
      <c r="C342" s="449">
        <v>359696.86</v>
      </c>
      <c r="D342" s="441">
        <v>18238171</v>
      </c>
      <c r="E342" s="448">
        <v>18238171</v>
      </c>
    </row>
    <row r="343" spans="1:5">
      <c r="A343" s="448">
        <v>18238172</v>
      </c>
      <c r="B343" s="448" t="s">
        <v>1710</v>
      </c>
      <c r="C343" s="449">
        <v>477679.81</v>
      </c>
      <c r="D343" s="441">
        <v>18238172</v>
      </c>
      <c r="E343" s="448">
        <v>18238172</v>
      </c>
    </row>
    <row r="344" spans="1:5">
      <c r="A344" s="448">
        <v>18238181</v>
      </c>
      <c r="B344" s="448" t="s">
        <v>1820</v>
      </c>
      <c r="C344" s="449">
        <v>897636.91</v>
      </c>
      <c r="D344" s="441">
        <v>18238181</v>
      </c>
      <c r="E344" s="448">
        <v>18238181</v>
      </c>
    </row>
    <row r="345" spans="1:5">
      <c r="A345" s="448">
        <v>18238191</v>
      </c>
      <c r="B345" s="448" t="s">
        <v>1821</v>
      </c>
      <c r="C345" s="449">
        <v>2025570.1</v>
      </c>
      <c r="D345" s="441">
        <v>18238191</v>
      </c>
      <c r="E345" s="448">
        <v>18238191</v>
      </c>
    </row>
    <row r="346" spans="1:5">
      <c r="A346" s="448">
        <v>18238211</v>
      </c>
      <c r="B346" s="448" t="s">
        <v>1814</v>
      </c>
      <c r="C346" s="449">
        <v>39229.68</v>
      </c>
      <c r="D346" s="441">
        <v>18238211</v>
      </c>
      <c r="E346" s="448">
        <v>18238211</v>
      </c>
    </row>
    <row r="347" spans="1:5">
      <c r="A347" s="448">
        <v>18238221</v>
      </c>
      <c r="B347" s="448" t="s">
        <v>1815</v>
      </c>
      <c r="C347" s="449">
        <v>87460.49</v>
      </c>
      <c r="D347" s="441">
        <v>18238221</v>
      </c>
      <c r="E347" s="448">
        <v>18238221</v>
      </c>
    </row>
    <row r="348" spans="1:5">
      <c r="A348" s="448">
        <v>18238311</v>
      </c>
      <c r="B348" s="448" t="s">
        <v>1780</v>
      </c>
      <c r="C348" s="449">
        <v>16574881.76</v>
      </c>
      <c r="D348" s="441">
        <v>18238311</v>
      </c>
      <c r="E348" s="448">
        <v>18238311</v>
      </c>
    </row>
    <row r="349" spans="1:5">
      <c r="A349" s="448">
        <v>18238321</v>
      </c>
      <c r="B349" s="448" t="s">
        <v>1781</v>
      </c>
      <c r="C349" s="449">
        <v>1795598.9</v>
      </c>
      <c r="D349" s="441">
        <v>18238321</v>
      </c>
      <c r="E349" s="448">
        <v>18238321</v>
      </c>
    </row>
    <row r="350" spans="1:5">
      <c r="A350" s="448">
        <v>18238331</v>
      </c>
      <c r="B350" s="448" t="s">
        <v>1786</v>
      </c>
      <c r="C350" s="449">
        <v>7050989.7199999997</v>
      </c>
      <c r="D350" s="441">
        <v>18238331</v>
      </c>
      <c r="E350" s="448">
        <v>18238331</v>
      </c>
    </row>
    <row r="351" spans="1:5">
      <c r="A351" s="448">
        <v>18239001</v>
      </c>
      <c r="B351" s="448" t="s">
        <v>1024</v>
      </c>
      <c r="C351" s="449">
        <v>107133095.14</v>
      </c>
      <c r="D351" s="441">
        <v>18239001</v>
      </c>
      <c r="E351" s="448">
        <v>18239001</v>
      </c>
    </row>
    <row r="352" spans="1:5">
      <c r="A352" s="448">
        <v>18239002</v>
      </c>
      <c r="B352" s="448" t="s">
        <v>1025</v>
      </c>
      <c r="C352" s="449">
        <v>33309620.609999999</v>
      </c>
      <c r="D352" s="441">
        <v>18239002</v>
      </c>
      <c r="E352" s="448">
        <v>18239002</v>
      </c>
    </row>
    <row r="353" spans="1:5">
      <c r="A353" s="448">
        <v>18239011</v>
      </c>
      <c r="B353" s="448" t="s">
        <v>290</v>
      </c>
      <c r="C353" s="449">
        <v>3336819.85</v>
      </c>
      <c r="D353" s="441">
        <v>18239011</v>
      </c>
      <c r="E353" s="448">
        <v>18239011</v>
      </c>
    </row>
    <row r="354" spans="1:5">
      <c r="A354" s="448">
        <v>18239012</v>
      </c>
      <c r="B354" s="448" t="s">
        <v>291</v>
      </c>
      <c r="C354" s="449">
        <v>1305364.18</v>
      </c>
      <c r="D354" s="441">
        <v>18239012</v>
      </c>
      <c r="E354" s="448">
        <v>18239012</v>
      </c>
    </row>
    <row r="355" spans="1:5">
      <c r="A355" s="448">
        <v>18239021</v>
      </c>
      <c r="B355" s="448" t="s">
        <v>1026</v>
      </c>
      <c r="C355" s="449">
        <v>24552222.739999998</v>
      </c>
      <c r="D355" s="441">
        <v>18239021</v>
      </c>
      <c r="E355" s="448">
        <v>18239021</v>
      </c>
    </row>
    <row r="356" spans="1:5">
      <c r="A356" s="448">
        <v>18239022</v>
      </c>
      <c r="B356" s="448" t="s">
        <v>1027</v>
      </c>
      <c r="C356" s="449">
        <v>9300149.8699999992</v>
      </c>
      <c r="D356" s="441">
        <v>18239022</v>
      </c>
      <c r="E356" s="448">
        <v>18239022</v>
      </c>
    </row>
    <row r="357" spans="1:5">
      <c r="A357" s="448">
        <v>18239031</v>
      </c>
      <c r="B357" s="448" t="s">
        <v>472</v>
      </c>
      <c r="C357" s="449">
        <v>-135022137.72999999</v>
      </c>
      <c r="D357" s="441">
        <v>18239031</v>
      </c>
      <c r="E357" s="448">
        <v>18239031</v>
      </c>
    </row>
    <row r="358" spans="1:5">
      <c r="A358" s="448">
        <v>18239032</v>
      </c>
      <c r="B358" s="448" t="s">
        <v>473</v>
      </c>
      <c r="C358" s="449">
        <v>-43915134.659999996</v>
      </c>
      <c r="D358" s="441">
        <v>18239032</v>
      </c>
      <c r="E358" s="448">
        <v>18239032</v>
      </c>
    </row>
    <row r="359" spans="1:5">
      <c r="A359" s="448">
        <v>18239061</v>
      </c>
      <c r="B359" s="448" t="s">
        <v>929</v>
      </c>
      <c r="C359" s="449">
        <v>910964</v>
      </c>
      <c r="D359" s="441">
        <v>18239061</v>
      </c>
      <c r="E359" s="448">
        <v>18239061</v>
      </c>
    </row>
    <row r="360" spans="1:5">
      <c r="A360" s="448">
        <v>18239081</v>
      </c>
      <c r="B360" s="448" t="s">
        <v>2035</v>
      </c>
      <c r="C360" s="449">
        <v>1110926.7</v>
      </c>
      <c r="D360" s="441">
        <v>18239081</v>
      </c>
      <c r="E360" s="448">
        <v>18239081</v>
      </c>
    </row>
    <row r="361" spans="1:5">
      <c r="A361" s="448">
        <v>18239082</v>
      </c>
      <c r="B361" s="448" t="s">
        <v>2036</v>
      </c>
      <c r="C361" s="449">
        <v>3443328.63</v>
      </c>
      <c r="D361" s="441">
        <v>18239082</v>
      </c>
      <c r="E361" s="448">
        <v>18239082</v>
      </c>
    </row>
    <row r="362" spans="1:5">
      <c r="A362" s="448">
        <v>18239091</v>
      </c>
      <c r="B362" s="448" t="s">
        <v>2037</v>
      </c>
      <c r="C362" s="449">
        <v>1103937.8600000001</v>
      </c>
      <c r="D362" s="441">
        <v>18239091</v>
      </c>
      <c r="E362" s="448" t="e">
        <v>#N/A</v>
      </c>
    </row>
    <row r="363" spans="1:5">
      <c r="A363" s="448">
        <v>18239092</v>
      </c>
      <c r="B363" s="448" t="s">
        <v>1869</v>
      </c>
      <c r="C363" s="449">
        <v>1988201.6</v>
      </c>
      <c r="D363" s="441">
        <v>18239092</v>
      </c>
      <c r="E363" s="448">
        <v>18239092</v>
      </c>
    </row>
    <row r="364" spans="1:5">
      <c r="A364" s="448">
        <v>18239101</v>
      </c>
      <c r="B364" s="448" t="s">
        <v>2038</v>
      </c>
      <c r="C364" s="449">
        <v>266834.75</v>
      </c>
      <c r="D364" s="441">
        <v>18239101</v>
      </c>
      <c r="E364" s="448">
        <v>18239101</v>
      </c>
    </row>
    <row r="365" spans="1:5">
      <c r="A365" s="448">
        <v>18239121</v>
      </c>
      <c r="B365" s="448" t="s">
        <v>2235</v>
      </c>
      <c r="C365" s="449">
        <v>-11291895</v>
      </c>
      <c r="D365" s="441">
        <v>18239121</v>
      </c>
      <c r="E365" s="448">
        <v>18239121</v>
      </c>
    </row>
    <row r="366" spans="1:5">
      <c r="A366" s="448">
        <v>18239131</v>
      </c>
      <c r="B366" s="448" t="s">
        <v>2236</v>
      </c>
      <c r="C366" s="449">
        <v>11291895</v>
      </c>
      <c r="D366" s="441">
        <v>18239131</v>
      </c>
      <c r="E366" s="448">
        <v>18239131</v>
      </c>
    </row>
    <row r="367" spans="1:5">
      <c r="A367" s="448">
        <v>18400013</v>
      </c>
      <c r="B367" s="448" t="s">
        <v>939</v>
      </c>
      <c r="C367" s="449">
        <v>92659.81</v>
      </c>
      <c r="D367" s="441">
        <v>18400013</v>
      </c>
      <c r="E367" s="448">
        <v>18400013</v>
      </c>
    </row>
    <row r="368" spans="1:5">
      <c r="A368" s="448">
        <v>18400123</v>
      </c>
      <c r="B368" s="448" t="s">
        <v>940</v>
      </c>
      <c r="C368" s="449">
        <v>201944.1</v>
      </c>
      <c r="D368" s="441">
        <v>18400123</v>
      </c>
      <c r="E368" s="448">
        <v>18400123</v>
      </c>
    </row>
    <row r="369" spans="1:5">
      <c r="A369" s="448">
        <v>18400143</v>
      </c>
      <c r="B369" s="448" t="s">
        <v>941</v>
      </c>
      <c r="C369" s="449">
        <v>-99573.04</v>
      </c>
      <c r="D369" s="441">
        <v>18400143</v>
      </c>
      <c r="E369" s="448">
        <v>18400143</v>
      </c>
    </row>
    <row r="370" spans="1:5">
      <c r="A370" s="448">
        <v>18500003</v>
      </c>
      <c r="B370" s="448" t="s">
        <v>342</v>
      </c>
      <c r="C370" s="449">
        <v>55514.66</v>
      </c>
      <c r="D370" s="441">
        <v>18500003</v>
      </c>
      <c r="E370" s="448">
        <v>18500003</v>
      </c>
    </row>
    <row r="371" spans="1:5">
      <c r="A371" s="448">
        <v>18600013</v>
      </c>
      <c r="B371" s="448" t="s">
        <v>692</v>
      </c>
      <c r="C371" s="449">
        <v>111034.46</v>
      </c>
      <c r="D371" s="441">
        <v>18600013</v>
      </c>
      <c r="E371" s="448">
        <v>18600013</v>
      </c>
    </row>
    <row r="372" spans="1:5">
      <c r="A372" s="448">
        <v>18600053</v>
      </c>
      <c r="B372" s="448" t="s">
        <v>693</v>
      </c>
      <c r="C372" s="449">
        <v>4352640.05</v>
      </c>
      <c r="D372" s="441">
        <v>18600053</v>
      </c>
      <c r="E372" s="448">
        <v>18600053</v>
      </c>
    </row>
    <row r="373" spans="1:5">
      <c r="A373" s="448">
        <v>18600091</v>
      </c>
      <c r="B373" s="448" t="s">
        <v>1262</v>
      </c>
      <c r="C373" s="449">
        <v>9268.68</v>
      </c>
      <c r="D373" s="441">
        <v>18600091</v>
      </c>
      <c r="E373" s="448">
        <v>18600091</v>
      </c>
    </row>
    <row r="374" spans="1:5">
      <c r="A374" s="448">
        <v>18600122</v>
      </c>
      <c r="B374" s="448" t="s">
        <v>913</v>
      </c>
      <c r="C374" s="449">
        <v>-1631.12</v>
      </c>
      <c r="D374" s="441">
        <v>18600122</v>
      </c>
      <c r="E374" s="448">
        <v>18600122</v>
      </c>
    </row>
    <row r="375" spans="1:5">
      <c r="A375" s="448">
        <v>18600123</v>
      </c>
      <c r="B375" s="448" t="s">
        <v>111</v>
      </c>
      <c r="C375" s="448">
        <v>435.03</v>
      </c>
      <c r="D375" s="441">
        <v>18600123</v>
      </c>
      <c r="E375" s="448">
        <v>18600123</v>
      </c>
    </row>
    <row r="376" spans="1:5">
      <c r="A376" s="448">
        <v>18600143</v>
      </c>
      <c r="B376" s="448" t="s">
        <v>1960</v>
      </c>
      <c r="C376" s="449">
        <v>15384.65</v>
      </c>
      <c r="D376" s="441">
        <v>18600143</v>
      </c>
      <c r="E376" s="448">
        <v>18600143</v>
      </c>
    </row>
    <row r="377" spans="1:5">
      <c r="A377" s="448">
        <v>18600291</v>
      </c>
      <c r="B377" s="448" t="s">
        <v>1875</v>
      </c>
      <c r="C377" s="449">
        <v>12399.37</v>
      </c>
      <c r="D377" s="441">
        <v>18600291</v>
      </c>
      <c r="E377" s="448">
        <v>18600291</v>
      </c>
    </row>
    <row r="378" spans="1:5">
      <c r="A378" s="448">
        <v>18600293</v>
      </c>
      <c r="B378" s="448" t="s">
        <v>448</v>
      </c>
      <c r="C378" s="449">
        <v>219982.06</v>
      </c>
      <c r="D378" s="441">
        <v>18600293</v>
      </c>
      <c r="E378" s="448">
        <v>18600293</v>
      </c>
    </row>
    <row r="379" spans="1:5">
      <c r="A379" s="448">
        <v>18600403</v>
      </c>
      <c r="B379" s="448" t="s">
        <v>1633</v>
      </c>
      <c r="C379" s="449">
        <v>1699128.75</v>
      </c>
      <c r="D379" s="441">
        <v>18600403</v>
      </c>
      <c r="E379" s="448">
        <v>18600403</v>
      </c>
    </row>
    <row r="380" spans="1:5">
      <c r="A380" s="448">
        <v>18600512</v>
      </c>
      <c r="B380" s="448" t="s">
        <v>1481</v>
      </c>
      <c r="C380" s="449">
        <v>67721222.709999993</v>
      </c>
      <c r="D380" s="441">
        <v>18600512</v>
      </c>
      <c r="E380" s="448">
        <v>18600512</v>
      </c>
    </row>
    <row r="381" spans="1:5">
      <c r="A381" s="448">
        <v>18600561</v>
      </c>
      <c r="B381" s="448" t="s">
        <v>593</v>
      </c>
      <c r="C381" s="449">
        <v>7979899</v>
      </c>
      <c r="D381" s="441">
        <v>18600561</v>
      </c>
      <c r="E381" s="448">
        <v>18600561</v>
      </c>
    </row>
    <row r="382" spans="1:5">
      <c r="A382" s="448">
        <v>18600571</v>
      </c>
      <c r="B382" s="448" t="s">
        <v>739</v>
      </c>
      <c r="C382" s="449">
        <v>63393508.810000002</v>
      </c>
      <c r="D382" s="441">
        <v>18600571</v>
      </c>
      <c r="E382" s="448">
        <v>18600571</v>
      </c>
    </row>
    <row r="383" spans="1:5">
      <c r="A383" s="448">
        <v>18600573</v>
      </c>
      <c r="B383" s="448" t="s">
        <v>1971</v>
      </c>
      <c r="C383" s="449">
        <v>7502997</v>
      </c>
      <c r="D383" s="441">
        <v>18600573</v>
      </c>
      <c r="E383" s="448">
        <v>18600573</v>
      </c>
    </row>
    <row r="384" spans="1:5">
      <c r="A384" s="448">
        <v>18600751</v>
      </c>
      <c r="B384" s="448" t="s">
        <v>1310</v>
      </c>
      <c r="C384" s="449">
        <v>2457449.58</v>
      </c>
      <c r="D384" s="441">
        <v>18600751</v>
      </c>
      <c r="E384" s="448">
        <v>18600751</v>
      </c>
    </row>
    <row r="385" spans="1:5">
      <c r="A385" s="448">
        <v>18600761</v>
      </c>
      <c r="B385" s="448" t="s">
        <v>1311</v>
      </c>
      <c r="C385" s="449">
        <v>1046649.36</v>
      </c>
      <c r="D385" s="441">
        <v>18600761</v>
      </c>
      <c r="E385" s="448">
        <v>18600761</v>
      </c>
    </row>
    <row r="386" spans="1:5">
      <c r="A386" s="448">
        <v>18600771</v>
      </c>
      <c r="B386" s="448" t="s">
        <v>1458</v>
      </c>
      <c r="C386" s="449">
        <v>2536839.64</v>
      </c>
      <c r="D386" s="441">
        <v>18600771</v>
      </c>
      <c r="E386" s="448">
        <v>18600771</v>
      </c>
    </row>
    <row r="387" spans="1:5">
      <c r="A387" s="448">
        <v>18600781</v>
      </c>
      <c r="B387" s="448" t="s">
        <v>1459</v>
      </c>
      <c r="C387" s="449">
        <v>1336932.74</v>
      </c>
      <c r="D387" s="441">
        <v>18600781</v>
      </c>
      <c r="E387" s="448">
        <v>18600781</v>
      </c>
    </row>
    <row r="388" spans="1:5">
      <c r="A388" s="448">
        <v>18600941</v>
      </c>
      <c r="B388" s="448" t="s">
        <v>1898</v>
      </c>
      <c r="C388" s="449">
        <v>31664.959999999999</v>
      </c>
      <c r="D388" s="441">
        <v>18600941</v>
      </c>
      <c r="E388" s="448">
        <v>18600941</v>
      </c>
    </row>
    <row r="389" spans="1:5">
      <c r="A389" s="448">
        <v>18600943</v>
      </c>
      <c r="B389" s="448" t="s">
        <v>1899</v>
      </c>
      <c r="C389" s="449">
        <v>314794.36</v>
      </c>
      <c r="D389" s="441">
        <v>18600943</v>
      </c>
      <c r="E389" s="448">
        <v>18600943</v>
      </c>
    </row>
    <row r="390" spans="1:5">
      <c r="A390" s="448">
        <v>18601013</v>
      </c>
      <c r="B390" s="448" t="s">
        <v>1997</v>
      </c>
      <c r="C390" s="449">
        <v>112637.5</v>
      </c>
      <c r="D390" s="441">
        <v>18601013</v>
      </c>
      <c r="E390" s="448">
        <v>18601013</v>
      </c>
    </row>
    <row r="391" spans="1:5">
      <c r="A391" s="448">
        <v>18601021</v>
      </c>
      <c r="B391" s="448" t="s">
        <v>2230</v>
      </c>
      <c r="C391" s="449">
        <v>158680.26</v>
      </c>
      <c r="D391" s="441">
        <v>18601021</v>
      </c>
      <c r="E391" s="448">
        <v>18601021</v>
      </c>
    </row>
    <row r="392" spans="1:5">
      <c r="A392" s="448">
        <v>18601173</v>
      </c>
      <c r="B392" s="448" t="s">
        <v>1818</v>
      </c>
      <c r="C392" s="449">
        <v>80437.97</v>
      </c>
      <c r="D392" s="441">
        <v>18601173</v>
      </c>
      <c r="E392" s="448">
        <v>18601173</v>
      </c>
    </row>
    <row r="393" spans="1:5">
      <c r="A393" s="448">
        <v>18601502</v>
      </c>
      <c r="B393" s="448" t="s">
        <v>1635</v>
      </c>
      <c r="C393" s="449">
        <v>149759.97</v>
      </c>
      <c r="D393" s="441">
        <v>18601502</v>
      </c>
      <c r="E393" s="448">
        <v>18601502</v>
      </c>
    </row>
    <row r="394" spans="1:5">
      <c r="A394" s="448">
        <v>18603003</v>
      </c>
      <c r="B394" s="448" t="s">
        <v>1897</v>
      </c>
      <c r="C394" s="449">
        <v>1481579.93</v>
      </c>
      <c r="D394" s="441">
        <v>18603003</v>
      </c>
      <c r="E394" s="448">
        <v>18603003</v>
      </c>
    </row>
    <row r="395" spans="1:5">
      <c r="A395" s="448">
        <v>18603011</v>
      </c>
      <c r="B395" s="448" t="s">
        <v>1855</v>
      </c>
      <c r="C395" s="449">
        <v>1821296.06</v>
      </c>
      <c r="D395" s="441">
        <v>18603011</v>
      </c>
      <c r="E395" s="448">
        <v>18603011</v>
      </c>
    </row>
    <row r="396" spans="1:5">
      <c r="A396" s="448">
        <v>18603021</v>
      </c>
      <c r="B396" s="448" t="s">
        <v>1876</v>
      </c>
      <c r="C396" s="449">
        <v>5768199.5800000001</v>
      </c>
      <c r="D396" s="441">
        <v>18603021</v>
      </c>
      <c r="E396" s="448">
        <v>18603021</v>
      </c>
    </row>
    <row r="397" spans="1:5">
      <c r="A397" s="448">
        <v>18603031</v>
      </c>
      <c r="B397" s="448" t="s">
        <v>1850</v>
      </c>
      <c r="C397" s="449">
        <v>1624722.03</v>
      </c>
      <c r="D397" s="441">
        <v>18603031</v>
      </c>
      <c r="E397" s="448">
        <v>18603031</v>
      </c>
    </row>
    <row r="398" spans="1:5">
      <c r="A398" s="448">
        <v>18603041</v>
      </c>
      <c r="B398" s="448" t="s">
        <v>1877</v>
      </c>
      <c r="C398" s="449">
        <v>873687.4</v>
      </c>
      <c r="D398" s="441">
        <v>18603041</v>
      </c>
      <c r="E398" s="448">
        <v>18603041</v>
      </c>
    </row>
    <row r="399" spans="1:5">
      <c r="A399" s="448">
        <v>18603051</v>
      </c>
      <c r="B399" s="448" t="s">
        <v>1881</v>
      </c>
      <c r="C399" s="449">
        <v>263742.14</v>
      </c>
      <c r="D399" s="441">
        <v>18603051</v>
      </c>
      <c r="E399" s="448">
        <v>18603051</v>
      </c>
    </row>
    <row r="400" spans="1:5">
      <c r="A400" s="448">
        <v>18603061</v>
      </c>
      <c r="B400" s="448" t="s">
        <v>2010</v>
      </c>
      <c r="C400" s="449">
        <v>2725602.51</v>
      </c>
      <c r="D400" s="441">
        <v>18603061</v>
      </c>
      <c r="E400" s="448">
        <v>18603061</v>
      </c>
    </row>
    <row r="401" spans="1:5">
      <c r="A401" s="448">
        <v>18603081</v>
      </c>
      <c r="B401" s="448" t="s">
        <v>2021</v>
      </c>
      <c r="C401" s="449">
        <v>10000</v>
      </c>
      <c r="D401" s="441">
        <v>18603081</v>
      </c>
      <c r="E401" s="448">
        <v>18603081</v>
      </c>
    </row>
    <row r="402" spans="1:5">
      <c r="A402" s="448">
        <v>18603091</v>
      </c>
      <c r="B402" s="448" t="s">
        <v>2022</v>
      </c>
      <c r="C402" s="449">
        <v>12500</v>
      </c>
      <c r="D402" s="441">
        <v>18603091</v>
      </c>
      <c r="E402" s="448">
        <v>18603091</v>
      </c>
    </row>
    <row r="403" spans="1:5">
      <c r="A403" s="448">
        <v>18605011</v>
      </c>
      <c r="B403" s="448" t="s">
        <v>1974</v>
      </c>
      <c r="C403" s="449">
        <v>1446256.76</v>
      </c>
      <c r="D403" s="441">
        <v>18605011</v>
      </c>
      <c r="E403" s="448">
        <v>18605011</v>
      </c>
    </row>
    <row r="404" spans="1:5">
      <c r="A404" s="448">
        <v>18605021</v>
      </c>
      <c r="B404" s="448" t="s">
        <v>2023</v>
      </c>
      <c r="C404" s="449">
        <v>3985641.93</v>
      </c>
      <c r="D404" s="441">
        <v>18605021</v>
      </c>
      <c r="E404" s="448">
        <v>18605021</v>
      </c>
    </row>
    <row r="405" spans="1:5">
      <c r="A405" s="448">
        <v>18605031</v>
      </c>
      <c r="B405" s="448" t="s">
        <v>2231</v>
      </c>
      <c r="C405" s="449">
        <v>1064493.48</v>
      </c>
      <c r="D405" s="441">
        <v>18605031</v>
      </c>
      <c r="E405" s="448">
        <v>18605031</v>
      </c>
    </row>
    <row r="406" spans="1:5">
      <c r="A406" s="448">
        <v>18605041</v>
      </c>
      <c r="B406" s="448" t="s">
        <v>2232</v>
      </c>
      <c r="C406" s="449">
        <v>3318687.8</v>
      </c>
      <c r="D406" s="441">
        <v>18605041</v>
      </c>
      <c r="E406" s="448">
        <v>18605041</v>
      </c>
    </row>
    <row r="407" spans="1:5">
      <c r="A407" s="448">
        <v>18605051</v>
      </c>
      <c r="B407" s="448" t="s">
        <v>2237</v>
      </c>
      <c r="C407" s="449">
        <v>2500.0300000000002</v>
      </c>
      <c r="D407" s="441" t="e">
        <v>#N/A</v>
      </c>
      <c r="E407" s="448" t="e">
        <v>#N/A</v>
      </c>
    </row>
    <row r="408" spans="1:5">
      <c r="A408" s="448">
        <v>18608001</v>
      </c>
      <c r="B408" s="448" t="s">
        <v>856</v>
      </c>
      <c r="C408" s="449">
        <v>417378.38</v>
      </c>
      <c r="D408" s="441">
        <v>18608001</v>
      </c>
      <c r="E408" s="448">
        <v>18608001</v>
      </c>
    </row>
    <row r="409" spans="1:5">
      <c r="A409" s="448">
        <v>18608002</v>
      </c>
      <c r="B409" s="448" t="s">
        <v>1887</v>
      </c>
      <c r="C409" s="449">
        <v>516679.22</v>
      </c>
      <c r="D409" s="441">
        <v>18608002</v>
      </c>
      <c r="E409" s="448">
        <v>18608002</v>
      </c>
    </row>
    <row r="410" spans="1:5">
      <c r="A410" s="448">
        <v>18608011</v>
      </c>
      <c r="B410" s="448" t="s">
        <v>857</v>
      </c>
      <c r="C410" s="449">
        <v>350000</v>
      </c>
      <c r="D410" s="441">
        <v>18608011</v>
      </c>
      <c r="E410" s="448">
        <v>18608011</v>
      </c>
    </row>
    <row r="411" spans="1:5">
      <c r="A411" s="448">
        <v>18608012</v>
      </c>
      <c r="B411" s="448" t="s">
        <v>1883</v>
      </c>
      <c r="C411" s="449">
        <v>100000</v>
      </c>
      <c r="D411" s="441">
        <v>18608012</v>
      </c>
      <c r="E411" s="448">
        <v>18608012</v>
      </c>
    </row>
    <row r="412" spans="1:5">
      <c r="A412" s="448">
        <v>18608021</v>
      </c>
      <c r="B412" s="448" t="s">
        <v>858</v>
      </c>
      <c r="C412" s="449">
        <v>2254508.17</v>
      </c>
      <c r="D412" s="441">
        <v>18608021</v>
      </c>
      <c r="E412" s="448">
        <v>18608021</v>
      </c>
    </row>
    <row r="413" spans="1:5">
      <c r="A413" s="448">
        <v>18608031</v>
      </c>
      <c r="B413" s="448" t="s">
        <v>859</v>
      </c>
      <c r="C413" s="449">
        <v>50000</v>
      </c>
      <c r="D413" s="441">
        <v>18608031</v>
      </c>
      <c r="E413" s="448">
        <v>18608031</v>
      </c>
    </row>
    <row r="414" spans="1:5">
      <c r="A414" s="448">
        <v>18608041</v>
      </c>
      <c r="B414" s="448" t="s">
        <v>870</v>
      </c>
      <c r="C414" s="449">
        <v>1955064.71</v>
      </c>
      <c r="D414" s="441">
        <v>18608041</v>
      </c>
      <c r="E414" s="448">
        <v>18608041</v>
      </c>
    </row>
    <row r="415" spans="1:5">
      <c r="A415" s="448">
        <v>18608051</v>
      </c>
      <c r="B415" s="448" t="s">
        <v>860</v>
      </c>
      <c r="C415" s="449">
        <v>2925000</v>
      </c>
      <c r="D415" s="441">
        <v>18608051</v>
      </c>
      <c r="E415" s="448">
        <v>18608051</v>
      </c>
    </row>
    <row r="416" spans="1:5">
      <c r="A416" s="448">
        <v>18608062</v>
      </c>
      <c r="B416" s="448" t="s">
        <v>245</v>
      </c>
      <c r="C416" s="449">
        <v>-50267724.640000001</v>
      </c>
      <c r="D416" s="441">
        <v>18608062</v>
      </c>
      <c r="E416" s="448">
        <v>18608062</v>
      </c>
    </row>
    <row r="417" spans="1:5">
      <c r="A417" s="448">
        <v>18608081</v>
      </c>
      <c r="B417" s="448" t="s">
        <v>861</v>
      </c>
      <c r="C417" s="449">
        <v>659654.59</v>
      </c>
      <c r="D417" s="441">
        <v>18608081</v>
      </c>
      <c r="E417" s="448">
        <v>18608081</v>
      </c>
    </row>
    <row r="418" spans="1:5">
      <c r="A418" s="448">
        <v>18608111</v>
      </c>
      <c r="B418" s="448" t="s">
        <v>862</v>
      </c>
      <c r="C418" s="449">
        <v>250000</v>
      </c>
      <c r="D418" s="441">
        <v>18608111</v>
      </c>
      <c r="E418" s="448">
        <v>18608111</v>
      </c>
    </row>
    <row r="419" spans="1:5">
      <c r="A419" s="448">
        <v>18608112</v>
      </c>
      <c r="B419" s="448" t="s">
        <v>871</v>
      </c>
      <c r="C419" s="449">
        <v>38935265.43</v>
      </c>
      <c r="D419" s="441">
        <v>18608112</v>
      </c>
      <c r="E419" s="448">
        <v>18608112</v>
      </c>
    </row>
    <row r="420" spans="1:5">
      <c r="A420" s="448">
        <v>18608141</v>
      </c>
      <c r="B420" s="448" t="s">
        <v>835</v>
      </c>
      <c r="C420" s="449">
        <v>224879.76</v>
      </c>
      <c r="D420" s="441">
        <v>18608141</v>
      </c>
      <c r="E420" s="448">
        <v>18608141</v>
      </c>
    </row>
    <row r="421" spans="1:5">
      <c r="A421" s="448">
        <v>18608151</v>
      </c>
      <c r="B421" s="448" t="s">
        <v>888</v>
      </c>
      <c r="C421" s="449">
        <v>75000</v>
      </c>
      <c r="D421" s="441">
        <v>18608151</v>
      </c>
      <c r="E421" s="448">
        <v>18608151</v>
      </c>
    </row>
    <row r="422" spans="1:5">
      <c r="A422" s="448">
        <v>18608171</v>
      </c>
      <c r="B422" s="448" t="s">
        <v>1618</v>
      </c>
      <c r="C422" s="449">
        <v>212588.68</v>
      </c>
      <c r="D422" s="441">
        <v>18608171</v>
      </c>
      <c r="E422" s="448">
        <v>18608171</v>
      </c>
    </row>
    <row r="423" spans="1:5">
      <c r="A423" s="448">
        <v>18608181</v>
      </c>
      <c r="B423" s="448" t="s">
        <v>1258</v>
      </c>
      <c r="C423" s="449">
        <v>50000</v>
      </c>
      <c r="D423" s="441">
        <v>18608181</v>
      </c>
      <c r="E423" s="448">
        <v>18608181</v>
      </c>
    </row>
    <row r="424" spans="1:5">
      <c r="A424" s="448">
        <v>18608191</v>
      </c>
      <c r="B424" s="448" t="s">
        <v>1263</v>
      </c>
      <c r="C424" s="449">
        <v>400495.47</v>
      </c>
      <c r="D424" s="441">
        <v>18608191</v>
      </c>
      <c r="E424" s="448">
        <v>18608191</v>
      </c>
    </row>
    <row r="425" spans="1:5">
      <c r="A425" s="448">
        <v>18608211</v>
      </c>
      <c r="B425" s="448" t="s">
        <v>1619</v>
      </c>
      <c r="C425" s="449">
        <v>111880.23</v>
      </c>
      <c r="D425" s="441">
        <v>18608211</v>
      </c>
      <c r="E425" s="448">
        <v>18608211</v>
      </c>
    </row>
    <row r="426" spans="1:5">
      <c r="A426" s="448">
        <v>18608212</v>
      </c>
      <c r="B426" s="448" t="s">
        <v>872</v>
      </c>
      <c r="C426" s="449">
        <v>1468902.75</v>
      </c>
      <c r="D426" s="441">
        <v>18608212</v>
      </c>
      <c r="E426" s="448">
        <v>18608212</v>
      </c>
    </row>
    <row r="427" spans="1:5">
      <c r="A427" s="448">
        <v>18608221</v>
      </c>
      <c r="B427" s="448" t="s">
        <v>1369</v>
      </c>
      <c r="C427" s="449">
        <v>125000</v>
      </c>
      <c r="D427" s="441">
        <v>18608221</v>
      </c>
      <c r="E427" s="448">
        <v>18608221</v>
      </c>
    </row>
    <row r="428" spans="1:5">
      <c r="A428" s="448">
        <v>18608231</v>
      </c>
      <c r="B428" s="448" t="s">
        <v>1464</v>
      </c>
      <c r="C428" s="449">
        <v>303608.42</v>
      </c>
      <c r="D428" s="441">
        <v>18608231</v>
      </c>
      <c r="E428" s="448">
        <v>18608231</v>
      </c>
    </row>
    <row r="429" spans="1:5">
      <c r="A429" s="448">
        <v>18608241</v>
      </c>
      <c r="B429" s="448" t="s">
        <v>1370</v>
      </c>
      <c r="C429" s="449">
        <v>96000</v>
      </c>
      <c r="D429" s="441">
        <v>18608241</v>
      </c>
      <c r="E429" s="448">
        <v>18608241</v>
      </c>
    </row>
    <row r="430" spans="1:5">
      <c r="A430" s="448">
        <v>18608251</v>
      </c>
      <c r="B430" s="448" t="s">
        <v>2059</v>
      </c>
      <c r="C430" s="448">
        <v>695.75</v>
      </c>
      <c r="D430" s="441">
        <v>18608251</v>
      </c>
      <c r="E430" s="448">
        <v>18608251</v>
      </c>
    </row>
    <row r="431" spans="1:5">
      <c r="A431" s="448">
        <v>18608312</v>
      </c>
      <c r="B431" s="448" t="s">
        <v>873</v>
      </c>
      <c r="C431" s="449">
        <v>3957998.74</v>
      </c>
      <c r="D431" s="441">
        <v>18608312</v>
      </c>
      <c r="E431" s="448">
        <v>18608312</v>
      </c>
    </row>
    <row r="432" spans="1:5">
      <c r="A432" s="448">
        <v>18608412</v>
      </c>
      <c r="B432" s="448" t="s">
        <v>1593</v>
      </c>
      <c r="C432" s="449">
        <v>2651381.7400000002</v>
      </c>
      <c r="D432" s="441">
        <v>18608412</v>
      </c>
      <c r="E432" s="448">
        <v>18608412</v>
      </c>
    </row>
    <row r="433" spans="1:5">
      <c r="A433" s="448">
        <v>18608612</v>
      </c>
      <c r="B433" s="448" t="s">
        <v>874</v>
      </c>
      <c r="C433" s="449">
        <v>780308.23</v>
      </c>
      <c r="D433" s="441">
        <v>18608612</v>
      </c>
      <c r="E433" s="448">
        <v>18608612</v>
      </c>
    </row>
    <row r="434" spans="1:5">
      <c r="A434" s="448">
        <v>18608712</v>
      </c>
      <c r="B434" s="448" t="s">
        <v>875</v>
      </c>
      <c r="C434" s="449">
        <v>5358200.1500000004</v>
      </c>
      <c r="D434" s="441">
        <v>18608712</v>
      </c>
      <c r="E434" s="448">
        <v>18608712</v>
      </c>
    </row>
    <row r="435" spans="1:5">
      <c r="A435" s="448">
        <v>18608722</v>
      </c>
      <c r="B435" s="448" t="s">
        <v>2228</v>
      </c>
      <c r="C435" s="449">
        <v>7656.25</v>
      </c>
      <c r="D435" s="441" t="e">
        <v>#N/A</v>
      </c>
      <c r="E435" s="448" t="e">
        <v>#N/A</v>
      </c>
    </row>
    <row r="436" spans="1:5">
      <c r="A436" s="448">
        <v>18608752</v>
      </c>
      <c r="B436" s="448" t="s">
        <v>876</v>
      </c>
      <c r="C436" s="449">
        <v>935530</v>
      </c>
      <c r="D436" s="441">
        <v>18608752</v>
      </c>
      <c r="E436" s="448">
        <v>18608752</v>
      </c>
    </row>
    <row r="437" spans="1:5">
      <c r="A437" s="448">
        <v>18608772</v>
      </c>
      <c r="B437" s="448" t="s">
        <v>1763</v>
      </c>
      <c r="C437" s="449">
        <v>-3488999.1</v>
      </c>
      <c r="D437" s="441">
        <v>18608772</v>
      </c>
      <c r="E437" s="448">
        <v>18608772</v>
      </c>
    </row>
    <row r="438" spans="1:5">
      <c r="A438" s="448">
        <v>18608782</v>
      </c>
      <c r="B438" s="448" t="s">
        <v>1764</v>
      </c>
      <c r="C438" s="449">
        <v>-801550.75</v>
      </c>
      <c r="D438" s="441">
        <v>18608782</v>
      </c>
      <c r="E438" s="448">
        <v>18608782</v>
      </c>
    </row>
    <row r="439" spans="1:5">
      <c r="A439" s="448">
        <v>18608792</v>
      </c>
      <c r="B439" s="448" t="s">
        <v>1765</v>
      </c>
      <c r="C439" s="449">
        <v>-160310.15</v>
      </c>
      <c r="D439" s="441">
        <v>18608792</v>
      </c>
      <c r="E439" s="448">
        <v>18608792</v>
      </c>
    </row>
    <row r="440" spans="1:5">
      <c r="A440" s="448">
        <v>18609312</v>
      </c>
      <c r="B440" s="448" t="s">
        <v>1584</v>
      </c>
      <c r="C440" s="449">
        <v>12405154.710000001</v>
      </c>
      <c r="D440" s="441">
        <v>18609312</v>
      </c>
      <c r="E440" s="448">
        <v>18609312</v>
      </c>
    </row>
    <row r="441" spans="1:5">
      <c r="A441" s="448">
        <v>18609422</v>
      </c>
      <c r="B441" s="448" t="s">
        <v>1384</v>
      </c>
      <c r="C441" s="449">
        <v>21000000</v>
      </c>
      <c r="D441" s="441">
        <v>18609422</v>
      </c>
      <c r="E441" s="448">
        <v>18609422</v>
      </c>
    </row>
    <row r="442" spans="1:5">
      <c r="A442" s="448">
        <v>18609432</v>
      </c>
      <c r="B442" s="448" t="s">
        <v>1592</v>
      </c>
      <c r="C442" s="449">
        <v>6237630.2000000002</v>
      </c>
      <c r="D442" s="441">
        <v>18609432</v>
      </c>
      <c r="E442" s="448">
        <v>18609432</v>
      </c>
    </row>
    <row r="443" spans="1:5">
      <c r="A443" s="448">
        <v>18609512</v>
      </c>
      <c r="B443" s="448" t="s">
        <v>2041</v>
      </c>
      <c r="C443" s="449">
        <v>38264.879999999997</v>
      </c>
      <c r="D443" s="441">
        <v>18609512</v>
      </c>
      <c r="E443" s="448">
        <v>18609512</v>
      </c>
    </row>
    <row r="444" spans="1:5">
      <c r="A444" s="448">
        <v>18609532</v>
      </c>
      <c r="B444" s="448" t="s">
        <v>877</v>
      </c>
      <c r="C444" s="449">
        <v>231369.84</v>
      </c>
      <c r="D444" s="441">
        <v>18609532</v>
      </c>
      <c r="E444" s="448">
        <v>18609532</v>
      </c>
    </row>
    <row r="445" spans="1:5">
      <c r="A445" s="448">
        <v>18609542</v>
      </c>
      <c r="B445" s="448" t="s">
        <v>513</v>
      </c>
      <c r="C445" s="449">
        <v>1257936.1299999999</v>
      </c>
      <c r="D445" s="441">
        <v>18609542</v>
      </c>
      <c r="E445" s="448">
        <v>18609542</v>
      </c>
    </row>
    <row r="446" spans="1:5">
      <c r="A446" s="448">
        <v>18609572</v>
      </c>
      <c r="B446" s="448" t="s">
        <v>1380</v>
      </c>
      <c r="C446" s="449">
        <v>635000</v>
      </c>
      <c r="D446" s="441">
        <v>18609572</v>
      </c>
      <c r="E446" s="448">
        <v>18609572</v>
      </c>
    </row>
    <row r="447" spans="1:5">
      <c r="A447" s="448">
        <v>18609582</v>
      </c>
      <c r="B447" s="448" t="s">
        <v>1381</v>
      </c>
      <c r="C447" s="449">
        <v>530000</v>
      </c>
      <c r="D447" s="441">
        <v>18609582</v>
      </c>
      <c r="E447" s="448">
        <v>18609582</v>
      </c>
    </row>
    <row r="448" spans="1:5">
      <c r="A448" s="448">
        <v>18609592</v>
      </c>
      <c r="B448" s="448" t="s">
        <v>1382</v>
      </c>
      <c r="C448" s="449">
        <v>3300000</v>
      </c>
      <c r="D448" s="441">
        <v>18609592</v>
      </c>
      <c r="E448" s="448">
        <v>18609592</v>
      </c>
    </row>
    <row r="449" spans="1:5">
      <c r="A449" s="448">
        <v>18609602</v>
      </c>
      <c r="B449" s="448" t="s">
        <v>1383</v>
      </c>
      <c r="C449" s="449">
        <v>239000</v>
      </c>
      <c r="D449" s="441">
        <v>18609602</v>
      </c>
      <c r="E449" s="448">
        <v>18609602</v>
      </c>
    </row>
    <row r="450" spans="1:5">
      <c r="A450" s="448">
        <v>18609622</v>
      </c>
      <c r="B450" s="448" t="s">
        <v>1385</v>
      </c>
      <c r="C450" s="449">
        <v>1300000</v>
      </c>
      <c r="D450" s="441">
        <v>18609622</v>
      </c>
      <c r="E450" s="448">
        <v>18609622</v>
      </c>
    </row>
    <row r="451" spans="1:5">
      <c r="A451" s="448">
        <v>18609642</v>
      </c>
      <c r="B451" s="448" t="s">
        <v>1386</v>
      </c>
      <c r="C451" s="449">
        <v>2500000</v>
      </c>
      <c r="D451" s="441">
        <v>18609642</v>
      </c>
      <c r="E451" s="448">
        <v>18609642</v>
      </c>
    </row>
    <row r="452" spans="1:5">
      <c r="A452" s="448">
        <v>18609652</v>
      </c>
      <c r="B452" s="448" t="s">
        <v>1387</v>
      </c>
      <c r="C452" s="449">
        <v>2050000</v>
      </c>
      <c r="D452" s="441">
        <v>18609652</v>
      </c>
      <c r="E452" s="448">
        <v>18609652</v>
      </c>
    </row>
    <row r="453" spans="1:5">
      <c r="A453" s="448">
        <v>18609662</v>
      </c>
      <c r="B453" s="448" t="s">
        <v>1388</v>
      </c>
      <c r="C453" s="449">
        <v>484500</v>
      </c>
      <c r="D453" s="441">
        <v>18609662</v>
      </c>
      <c r="E453" s="448">
        <v>18609662</v>
      </c>
    </row>
    <row r="454" spans="1:5">
      <c r="A454" s="448">
        <v>18609672</v>
      </c>
      <c r="B454" s="448" t="s">
        <v>1389</v>
      </c>
      <c r="C454" s="449">
        <v>200000</v>
      </c>
      <c r="D454" s="441">
        <v>18609672</v>
      </c>
      <c r="E454" s="448">
        <v>18609672</v>
      </c>
    </row>
    <row r="455" spans="1:5">
      <c r="A455" s="448">
        <v>18609682</v>
      </c>
      <c r="B455" s="448" t="s">
        <v>1406</v>
      </c>
      <c r="C455" s="449">
        <v>140000</v>
      </c>
      <c r="D455" s="441">
        <v>18609682</v>
      </c>
      <c r="E455" s="448">
        <v>18609682</v>
      </c>
    </row>
    <row r="456" spans="1:5">
      <c r="A456" s="448">
        <v>18609692</v>
      </c>
      <c r="B456" s="448" t="s">
        <v>1407</v>
      </c>
      <c r="C456" s="449">
        <v>100000</v>
      </c>
      <c r="D456" s="441">
        <v>18609692</v>
      </c>
      <c r="E456" s="448">
        <v>18609692</v>
      </c>
    </row>
    <row r="457" spans="1:5">
      <c r="A457" s="448">
        <v>18609801</v>
      </c>
      <c r="B457" s="448" t="s">
        <v>1304</v>
      </c>
      <c r="C457" s="449">
        <v>163595.71</v>
      </c>
      <c r="D457" s="441">
        <v>18609801</v>
      </c>
      <c r="E457" s="448">
        <v>18609801</v>
      </c>
    </row>
    <row r="458" spans="1:5">
      <c r="A458" s="448">
        <v>18609821</v>
      </c>
      <c r="B458" s="448" t="s">
        <v>557</v>
      </c>
      <c r="C458" s="449">
        <v>817108.2</v>
      </c>
      <c r="D458" s="441">
        <v>18609821</v>
      </c>
      <c r="E458" s="448">
        <v>18609821</v>
      </c>
    </row>
    <row r="459" spans="1:5">
      <c r="A459" s="448">
        <v>18609841</v>
      </c>
      <c r="B459" s="448" t="s">
        <v>1497</v>
      </c>
      <c r="C459" s="449">
        <v>1449799.6</v>
      </c>
      <c r="D459" s="441">
        <v>18609841</v>
      </c>
      <c r="E459" s="448">
        <v>18609841</v>
      </c>
    </row>
    <row r="460" spans="1:5">
      <c r="A460" s="448">
        <v>18609861</v>
      </c>
      <c r="B460" s="448" t="s">
        <v>1305</v>
      </c>
      <c r="C460" s="449">
        <v>1289169.29</v>
      </c>
      <c r="D460" s="441">
        <v>18609861</v>
      </c>
      <c r="E460" s="448">
        <v>18609861</v>
      </c>
    </row>
    <row r="461" spans="1:5">
      <c r="A461" s="448">
        <v>18630031</v>
      </c>
      <c r="B461" s="448" t="s">
        <v>1038</v>
      </c>
      <c r="C461" s="449">
        <v>220585.85</v>
      </c>
      <c r="D461" s="441">
        <v>18630031</v>
      </c>
      <c r="E461" s="448">
        <v>18630031</v>
      </c>
    </row>
    <row r="462" spans="1:5">
      <c r="A462" s="448">
        <v>18700032</v>
      </c>
      <c r="B462" s="448" t="s">
        <v>1425</v>
      </c>
      <c r="C462" s="449">
        <v>316253.37</v>
      </c>
      <c r="D462" s="441">
        <v>18700032</v>
      </c>
      <c r="E462" s="448">
        <v>18700032</v>
      </c>
    </row>
    <row r="463" spans="1:5">
      <c r="A463" s="448">
        <v>18700041</v>
      </c>
      <c r="B463" s="448" t="s">
        <v>1172</v>
      </c>
      <c r="C463" s="449">
        <v>328215.28000000003</v>
      </c>
      <c r="D463" s="441">
        <v>18700041</v>
      </c>
      <c r="E463" s="448">
        <v>18700041</v>
      </c>
    </row>
    <row r="464" spans="1:5">
      <c r="A464" s="448">
        <v>18700062</v>
      </c>
      <c r="B464" s="448" t="s">
        <v>1426</v>
      </c>
      <c r="C464" s="449">
        <v>-15077.89</v>
      </c>
      <c r="D464" s="441">
        <v>18700062</v>
      </c>
      <c r="E464" s="448">
        <v>18700062</v>
      </c>
    </row>
    <row r="465" spans="1:5">
      <c r="A465" s="448">
        <v>18700071</v>
      </c>
      <c r="B465" s="448" t="s">
        <v>1427</v>
      </c>
      <c r="C465" s="449">
        <v>-110089.4</v>
      </c>
      <c r="D465" s="441">
        <v>18700071</v>
      </c>
      <c r="E465" s="448">
        <v>18700071</v>
      </c>
    </row>
    <row r="466" spans="1:5">
      <c r="A466" s="448">
        <v>18900013</v>
      </c>
      <c r="B466" s="448" t="s">
        <v>326</v>
      </c>
      <c r="C466" s="449">
        <v>13014</v>
      </c>
      <c r="D466" s="441">
        <v>18900013</v>
      </c>
      <c r="E466" s="448">
        <v>18900013</v>
      </c>
    </row>
    <row r="467" spans="1:5">
      <c r="A467" s="448">
        <v>18900173</v>
      </c>
      <c r="B467" s="448" t="s">
        <v>258</v>
      </c>
      <c r="C467" s="449">
        <v>1336967.96</v>
      </c>
      <c r="D467" s="441">
        <v>18900173</v>
      </c>
      <c r="E467" s="448">
        <v>18900173</v>
      </c>
    </row>
    <row r="468" spans="1:5">
      <c r="A468" s="448">
        <v>18900183</v>
      </c>
      <c r="B468" s="448" t="s">
        <v>167</v>
      </c>
      <c r="C468" s="449">
        <v>328915.73</v>
      </c>
      <c r="D468" s="441">
        <v>18900183</v>
      </c>
      <c r="E468" s="448">
        <v>18900183</v>
      </c>
    </row>
    <row r="469" spans="1:5">
      <c r="A469" s="448">
        <v>18900193</v>
      </c>
      <c r="B469" s="448" t="s">
        <v>261</v>
      </c>
      <c r="C469" s="449">
        <v>2585296.5099999998</v>
      </c>
      <c r="D469" s="441">
        <v>18900193</v>
      </c>
      <c r="E469" s="448">
        <v>18900193</v>
      </c>
    </row>
    <row r="470" spans="1:5">
      <c r="A470" s="448">
        <v>18900203</v>
      </c>
      <c r="B470" s="448" t="s">
        <v>2060</v>
      </c>
      <c r="C470" s="449">
        <v>2401893.6</v>
      </c>
      <c r="D470" s="441">
        <v>18900203</v>
      </c>
      <c r="E470" s="448">
        <v>18900203</v>
      </c>
    </row>
    <row r="471" spans="1:5">
      <c r="A471" s="448">
        <v>18900213</v>
      </c>
      <c r="B471" s="448" t="s">
        <v>2061</v>
      </c>
      <c r="C471" s="449">
        <v>9239628.1400000006</v>
      </c>
      <c r="D471" s="441">
        <v>18900213</v>
      </c>
      <c r="E471" s="448">
        <v>18900213</v>
      </c>
    </row>
    <row r="472" spans="1:5">
      <c r="A472" s="448">
        <v>18900243</v>
      </c>
      <c r="B472" s="448" t="s">
        <v>1009</v>
      </c>
      <c r="C472" s="449">
        <v>8163.53</v>
      </c>
      <c r="D472" s="441">
        <v>18900243</v>
      </c>
      <c r="E472" s="448">
        <v>18900243</v>
      </c>
    </row>
    <row r="473" spans="1:5">
      <c r="A473" s="448">
        <v>18900253</v>
      </c>
      <c r="B473" s="448" t="s">
        <v>1006</v>
      </c>
      <c r="C473" s="449">
        <v>682206.63</v>
      </c>
      <c r="D473" s="441">
        <v>18900253</v>
      </c>
      <c r="E473" s="448">
        <v>18900253</v>
      </c>
    </row>
    <row r="474" spans="1:5">
      <c r="A474" s="448">
        <v>18900263</v>
      </c>
      <c r="B474" s="448" t="s">
        <v>1007</v>
      </c>
      <c r="C474" s="449">
        <v>518420.7</v>
      </c>
      <c r="D474" s="441">
        <v>18900263</v>
      </c>
      <c r="E474" s="448">
        <v>18900263</v>
      </c>
    </row>
    <row r="475" spans="1:5">
      <c r="A475" s="448">
        <v>18900273</v>
      </c>
      <c r="B475" s="448" t="s">
        <v>400</v>
      </c>
      <c r="C475" s="449">
        <v>1587381.15</v>
      </c>
      <c r="D475" s="441">
        <v>18900273</v>
      </c>
      <c r="E475" s="448">
        <v>18900273</v>
      </c>
    </row>
    <row r="476" spans="1:5">
      <c r="A476" s="448">
        <v>18900283</v>
      </c>
      <c r="B476" s="448" t="s">
        <v>272</v>
      </c>
      <c r="C476" s="449">
        <v>484467.63</v>
      </c>
      <c r="D476" s="441">
        <v>18900283</v>
      </c>
      <c r="E476" s="448">
        <v>18900283</v>
      </c>
    </row>
    <row r="477" spans="1:5">
      <c r="A477" s="448">
        <v>18900293</v>
      </c>
      <c r="B477" s="448" t="s">
        <v>181</v>
      </c>
      <c r="C477" s="449">
        <v>6656.48</v>
      </c>
      <c r="D477" s="441">
        <v>18900293</v>
      </c>
      <c r="E477" s="448">
        <v>18900293</v>
      </c>
    </row>
    <row r="478" spans="1:5">
      <c r="A478" s="448">
        <v>18900303</v>
      </c>
      <c r="B478" s="448" t="s">
        <v>404</v>
      </c>
      <c r="C478" s="449">
        <v>15530.73</v>
      </c>
      <c r="D478" s="441">
        <v>18900303</v>
      </c>
      <c r="E478" s="448">
        <v>18900303</v>
      </c>
    </row>
    <row r="479" spans="1:5">
      <c r="A479" s="448">
        <v>18900323</v>
      </c>
      <c r="B479" s="448" t="s">
        <v>325</v>
      </c>
      <c r="C479" s="449">
        <v>406157.28</v>
      </c>
      <c r="D479" s="441">
        <v>18900323</v>
      </c>
      <c r="E479" s="448">
        <v>18900323</v>
      </c>
    </row>
    <row r="480" spans="1:5">
      <c r="A480" s="448">
        <v>18900353</v>
      </c>
      <c r="B480" s="448" t="s">
        <v>526</v>
      </c>
      <c r="C480" s="449">
        <v>79033.16</v>
      </c>
      <c r="D480" s="441">
        <v>18900353</v>
      </c>
      <c r="E480" s="448">
        <v>18900353</v>
      </c>
    </row>
    <row r="481" spans="1:5">
      <c r="A481" s="448">
        <v>18900373</v>
      </c>
      <c r="B481" s="448" t="s">
        <v>517</v>
      </c>
      <c r="C481" s="449">
        <v>4006101.06</v>
      </c>
      <c r="D481" s="441">
        <v>18900373</v>
      </c>
      <c r="E481" s="448">
        <v>18900373</v>
      </c>
    </row>
    <row r="482" spans="1:5">
      <c r="A482" s="448">
        <v>18900383</v>
      </c>
      <c r="B482" s="448" t="s">
        <v>514</v>
      </c>
      <c r="C482" s="449">
        <v>238693.59</v>
      </c>
      <c r="D482" s="441">
        <v>18900383</v>
      </c>
      <c r="E482" s="448">
        <v>18900383</v>
      </c>
    </row>
    <row r="483" spans="1:5">
      <c r="A483" s="448">
        <v>18900393</v>
      </c>
      <c r="B483" s="448" t="s">
        <v>1331</v>
      </c>
      <c r="C483" s="449">
        <v>14285172.68</v>
      </c>
      <c r="D483" s="441">
        <v>18900393</v>
      </c>
      <c r="E483" s="448">
        <v>18900393</v>
      </c>
    </row>
    <row r="484" spans="1:5">
      <c r="A484" s="448">
        <v>18900403</v>
      </c>
      <c r="B484" s="448" t="s">
        <v>1585</v>
      </c>
      <c r="C484" s="449">
        <v>121328.91</v>
      </c>
      <c r="D484" s="441">
        <v>18900403</v>
      </c>
      <c r="E484" s="448">
        <v>18900403</v>
      </c>
    </row>
    <row r="485" spans="1:5">
      <c r="A485" s="448">
        <v>18900413</v>
      </c>
      <c r="B485" s="448" t="s">
        <v>1589</v>
      </c>
      <c r="C485" s="449">
        <v>159370.14000000001</v>
      </c>
      <c r="D485" s="441">
        <v>18900413</v>
      </c>
      <c r="E485" s="448">
        <v>18900413</v>
      </c>
    </row>
    <row r="486" spans="1:5">
      <c r="A486" s="448">
        <v>18900423</v>
      </c>
      <c r="B486" s="448" t="s">
        <v>1586</v>
      </c>
      <c r="C486" s="449">
        <v>635241.94999999995</v>
      </c>
      <c r="D486" s="441">
        <v>18900423</v>
      </c>
      <c r="E486" s="448">
        <v>18900423</v>
      </c>
    </row>
    <row r="487" spans="1:5">
      <c r="A487" s="448">
        <v>18900433</v>
      </c>
      <c r="B487" s="448" t="s">
        <v>1671</v>
      </c>
      <c r="C487" s="449">
        <v>4486931.74</v>
      </c>
      <c r="D487" s="441">
        <v>18900433</v>
      </c>
      <c r="E487" s="448">
        <v>18900433</v>
      </c>
    </row>
    <row r="488" spans="1:5">
      <c r="A488" s="448">
        <v>18900443</v>
      </c>
      <c r="B488" s="448" t="s">
        <v>1856</v>
      </c>
      <c r="C488" s="449">
        <v>86833.67</v>
      </c>
      <c r="D488" s="441">
        <v>18900443</v>
      </c>
      <c r="E488" s="448">
        <v>18900443</v>
      </c>
    </row>
    <row r="489" spans="1:5">
      <c r="A489" s="448">
        <v>18900451</v>
      </c>
      <c r="B489" s="448" t="s">
        <v>1909</v>
      </c>
      <c r="C489" s="449">
        <v>29449.23</v>
      </c>
      <c r="D489" s="441">
        <v>18900451</v>
      </c>
      <c r="E489" s="448">
        <v>18900451</v>
      </c>
    </row>
    <row r="490" spans="1:5">
      <c r="A490" s="448">
        <v>18900452</v>
      </c>
      <c r="B490" s="448" t="s">
        <v>1909</v>
      </c>
      <c r="C490" s="449">
        <v>18049.490000000002</v>
      </c>
      <c r="D490" s="441">
        <v>18900452</v>
      </c>
      <c r="E490" s="448">
        <v>18900452</v>
      </c>
    </row>
    <row r="491" spans="1:5">
      <c r="A491" s="448">
        <v>18900533</v>
      </c>
      <c r="B491" s="448" t="s">
        <v>1672</v>
      </c>
      <c r="C491" s="449">
        <v>758300.14</v>
      </c>
      <c r="D491" s="441">
        <v>18900533</v>
      </c>
      <c r="E491" s="448">
        <v>18900533</v>
      </c>
    </row>
    <row r="492" spans="1:5">
      <c r="A492" s="448">
        <v>19000003</v>
      </c>
      <c r="B492" s="448" t="s">
        <v>45</v>
      </c>
      <c r="C492" s="449">
        <v>2979586.36</v>
      </c>
      <c r="D492" s="441">
        <v>19000003</v>
      </c>
      <c r="E492" s="448">
        <v>19000003</v>
      </c>
    </row>
    <row r="493" spans="1:5">
      <c r="A493" s="448">
        <v>19000013</v>
      </c>
      <c r="B493" s="448" t="s">
        <v>382</v>
      </c>
      <c r="C493" s="449">
        <v>2843532.61</v>
      </c>
      <c r="D493" s="441">
        <v>19000013</v>
      </c>
      <c r="E493" s="448">
        <v>19000013</v>
      </c>
    </row>
    <row r="494" spans="1:5">
      <c r="A494" s="448">
        <v>19000032</v>
      </c>
      <c r="B494" s="448" t="s">
        <v>979</v>
      </c>
      <c r="C494" s="449">
        <v>21129035.879999999</v>
      </c>
      <c r="D494" s="441">
        <v>19000032</v>
      </c>
      <c r="E494" s="448">
        <v>19000032</v>
      </c>
    </row>
    <row r="495" spans="1:5">
      <c r="A495" s="448">
        <v>19000042</v>
      </c>
      <c r="B495" s="448" t="s">
        <v>995</v>
      </c>
      <c r="C495" s="449">
        <v>6011937.8899999997</v>
      </c>
      <c r="D495" s="441">
        <v>19000042</v>
      </c>
      <c r="E495" s="448">
        <v>19000042</v>
      </c>
    </row>
    <row r="496" spans="1:5">
      <c r="A496" s="448">
        <v>19000043</v>
      </c>
      <c r="B496" s="448" t="s">
        <v>3</v>
      </c>
      <c r="C496" s="449">
        <v>7930102.6399999997</v>
      </c>
      <c r="D496" s="441">
        <v>19000043</v>
      </c>
      <c r="E496" s="448">
        <v>19000043</v>
      </c>
    </row>
    <row r="497" spans="1:5">
      <c r="A497" s="448">
        <v>19000081</v>
      </c>
      <c r="B497" s="448" t="s">
        <v>942</v>
      </c>
      <c r="C497" s="449">
        <v>41846256.75</v>
      </c>
      <c r="D497" s="441">
        <v>19000081</v>
      </c>
      <c r="E497" s="448">
        <v>19000081</v>
      </c>
    </row>
    <row r="498" spans="1:5">
      <c r="A498" s="448">
        <v>19000091</v>
      </c>
      <c r="B498" s="448" t="s">
        <v>341</v>
      </c>
      <c r="C498" s="449">
        <v>10889691.23</v>
      </c>
      <c r="D498" s="441">
        <v>19000091</v>
      </c>
      <c r="E498" s="448">
        <v>19000091</v>
      </c>
    </row>
    <row r="499" spans="1:5">
      <c r="A499" s="448">
        <v>19000093</v>
      </c>
      <c r="B499" s="448" t="s">
        <v>387</v>
      </c>
      <c r="C499" s="449">
        <v>4977426.09</v>
      </c>
      <c r="D499" s="441">
        <v>19000093</v>
      </c>
      <c r="E499" s="448">
        <v>19000093</v>
      </c>
    </row>
    <row r="500" spans="1:5">
      <c r="A500" s="448">
        <v>19000103</v>
      </c>
      <c r="B500" s="448" t="s">
        <v>1819</v>
      </c>
      <c r="C500" s="449">
        <v>1520700.46</v>
      </c>
      <c r="D500" s="441">
        <v>19000103</v>
      </c>
      <c r="E500" s="448">
        <v>19000103</v>
      </c>
    </row>
    <row r="501" spans="1:5">
      <c r="A501" s="448">
        <v>19000111</v>
      </c>
      <c r="B501" s="448" t="s">
        <v>459</v>
      </c>
      <c r="C501" s="449">
        <v>1091678.8899999999</v>
      </c>
      <c r="D501" s="441">
        <v>19000111</v>
      </c>
      <c r="E501" s="448">
        <v>19000111</v>
      </c>
    </row>
    <row r="502" spans="1:5">
      <c r="A502" s="448">
        <v>19000112</v>
      </c>
      <c r="B502" s="448" t="s">
        <v>1096</v>
      </c>
      <c r="C502" s="449">
        <v>32535.98</v>
      </c>
      <c r="D502" s="441">
        <v>19000112</v>
      </c>
      <c r="E502" s="448">
        <v>19000112</v>
      </c>
    </row>
    <row r="503" spans="1:5">
      <c r="A503" s="448">
        <v>19000122</v>
      </c>
      <c r="B503" s="448" t="s">
        <v>1200</v>
      </c>
      <c r="C503" s="449">
        <v>-96298.69</v>
      </c>
      <c r="D503" s="441">
        <v>19000122</v>
      </c>
      <c r="E503" s="448">
        <v>19000122</v>
      </c>
    </row>
    <row r="504" spans="1:5">
      <c r="A504" s="448">
        <v>19000133</v>
      </c>
      <c r="B504" s="448" t="s">
        <v>538</v>
      </c>
      <c r="C504" s="449">
        <v>14204588.17</v>
      </c>
      <c r="D504" s="441">
        <v>19000133</v>
      </c>
      <c r="E504" s="448">
        <v>19000133</v>
      </c>
    </row>
    <row r="505" spans="1:5">
      <c r="A505" s="448">
        <v>19000151</v>
      </c>
      <c r="B505" s="448" t="s">
        <v>69</v>
      </c>
      <c r="C505" s="449">
        <v>366025.05</v>
      </c>
      <c r="D505" s="441">
        <v>19000151</v>
      </c>
      <c r="E505" s="448">
        <v>19000151</v>
      </c>
    </row>
    <row r="506" spans="1:5">
      <c r="A506" s="448">
        <v>19000181</v>
      </c>
      <c r="B506" s="448" t="s">
        <v>500</v>
      </c>
      <c r="C506" s="449">
        <v>-1153814.57</v>
      </c>
      <c r="D506" s="441">
        <v>19000181</v>
      </c>
      <c r="E506" s="448">
        <v>19000181</v>
      </c>
    </row>
    <row r="507" spans="1:5">
      <c r="A507" s="448">
        <v>19000193</v>
      </c>
      <c r="B507" s="448" t="s">
        <v>1542</v>
      </c>
      <c r="C507" s="449">
        <v>176679.87</v>
      </c>
      <c r="D507" s="441">
        <v>19000193</v>
      </c>
      <c r="E507" s="448">
        <v>19000193</v>
      </c>
    </row>
    <row r="508" spans="1:5">
      <c r="A508" s="448">
        <v>19000251</v>
      </c>
      <c r="B508" s="448" t="s">
        <v>363</v>
      </c>
      <c r="C508" s="449">
        <v>12552.04</v>
      </c>
      <c r="D508" s="441">
        <v>19000251</v>
      </c>
      <c r="E508" s="448">
        <v>19000251</v>
      </c>
    </row>
    <row r="509" spans="1:5">
      <c r="A509" s="448">
        <v>19000283</v>
      </c>
      <c r="B509" s="448" t="s">
        <v>830</v>
      </c>
      <c r="C509" s="449">
        <v>3226757.18</v>
      </c>
      <c r="D509" s="441">
        <v>19000283</v>
      </c>
      <c r="E509" s="448">
        <v>19000283</v>
      </c>
    </row>
    <row r="510" spans="1:5">
      <c r="A510" s="448">
        <v>19000361</v>
      </c>
      <c r="B510" s="448" t="s">
        <v>573</v>
      </c>
      <c r="C510" s="449">
        <v>159437</v>
      </c>
      <c r="D510" s="441">
        <v>19000361</v>
      </c>
      <c r="E510" s="448">
        <v>19000361</v>
      </c>
    </row>
    <row r="511" spans="1:5">
      <c r="A511" s="448">
        <v>19000371</v>
      </c>
      <c r="B511" s="448" t="s">
        <v>574</v>
      </c>
      <c r="C511" s="449">
        <v>36636.9</v>
      </c>
      <c r="D511" s="441">
        <v>19000371</v>
      </c>
      <c r="E511" s="448">
        <v>19000371</v>
      </c>
    </row>
    <row r="512" spans="1:5">
      <c r="A512" s="448">
        <v>19000403</v>
      </c>
      <c r="B512" s="448" t="s">
        <v>124</v>
      </c>
      <c r="C512" s="449">
        <v>153668.79999999999</v>
      </c>
      <c r="D512" s="441">
        <v>19000403</v>
      </c>
      <c r="E512" s="448">
        <v>19000403</v>
      </c>
    </row>
    <row r="513" spans="1:5">
      <c r="A513" s="448">
        <v>19000441</v>
      </c>
      <c r="B513" s="448" t="s">
        <v>149</v>
      </c>
      <c r="C513" s="449">
        <v>5888026.8799999999</v>
      </c>
      <c r="D513" s="441">
        <v>19000441</v>
      </c>
      <c r="E513" s="448">
        <v>19000441</v>
      </c>
    </row>
    <row r="514" spans="1:5">
      <c r="A514" s="448">
        <v>19000443</v>
      </c>
      <c r="B514" s="448" t="s">
        <v>253</v>
      </c>
      <c r="C514" s="449">
        <v>73308888.219999999</v>
      </c>
      <c r="D514" s="441">
        <v>19000443</v>
      </c>
      <c r="E514" s="448">
        <v>19000443</v>
      </c>
    </row>
    <row r="515" spans="1:5">
      <c r="A515" s="448">
        <v>19000453</v>
      </c>
      <c r="B515" s="448" t="s">
        <v>254</v>
      </c>
      <c r="C515" s="449">
        <v>4342081.5199999996</v>
      </c>
      <c r="D515" s="441">
        <v>19000453</v>
      </c>
      <c r="E515" s="448">
        <v>19000453</v>
      </c>
    </row>
    <row r="516" spans="1:5">
      <c r="A516" s="448">
        <v>19000463</v>
      </c>
      <c r="B516" s="448" t="s">
        <v>255</v>
      </c>
      <c r="C516" s="449">
        <v>-1019142.13</v>
      </c>
      <c r="D516" s="441">
        <v>19000463</v>
      </c>
      <c r="E516" s="448">
        <v>19000463</v>
      </c>
    </row>
    <row r="517" spans="1:5">
      <c r="A517" s="448">
        <v>19000471</v>
      </c>
      <c r="B517" s="448" t="s">
        <v>402</v>
      </c>
      <c r="C517" s="449">
        <v>3728369.59</v>
      </c>
      <c r="D517" s="441">
        <v>19000471</v>
      </c>
      <c r="E517" s="448">
        <v>19000471</v>
      </c>
    </row>
    <row r="518" spans="1:5">
      <c r="A518" s="448">
        <v>19000473</v>
      </c>
      <c r="B518" s="448" t="s">
        <v>1171</v>
      </c>
      <c r="C518" s="449">
        <v>2562568</v>
      </c>
      <c r="D518" s="441">
        <v>19000473</v>
      </c>
      <c r="E518" s="448">
        <v>19000473</v>
      </c>
    </row>
    <row r="519" spans="1:5">
      <c r="A519" s="448">
        <v>19000491</v>
      </c>
      <c r="B519" s="448" t="s">
        <v>1439</v>
      </c>
      <c r="C519" s="449">
        <v>2049678.75</v>
      </c>
      <c r="D519" s="441">
        <v>19000491</v>
      </c>
      <c r="E519" s="448">
        <v>19000491</v>
      </c>
    </row>
    <row r="520" spans="1:5">
      <c r="A520" s="448">
        <v>19000552</v>
      </c>
      <c r="B520" s="448" t="s">
        <v>1420</v>
      </c>
      <c r="C520" s="449">
        <v>561248.64</v>
      </c>
      <c r="D520" s="441">
        <v>19000552</v>
      </c>
      <c r="E520" s="448">
        <v>19000552</v>
      </c>
    </row>
    <row r="521" spans="1:5">
      <c r="A521" s="448">
        <v>19000553</v>
      </c>
      <c r="B521" s="448" t="s">
        <v>31</v>
      </c>
      <c r="C521" s="449">
        <v>205680.65</v>
      </c>
      <c r="D521" s="441">
        <v>19000553</v>
      </c>
      <c r="E521" s="448">
        <v>19000553</v>
      </c>
    </row>
    <row r="522" spans="1:5">
      <c r="A522" s="448">
        <v>19000562</v>
      </c>
      <c r="B522" s="448" t="s">
        <v>383</v>
      </c>
      <c r="C522" s="449">
        <v>1620811.74</v>
      </c>
      <c r="D522" s="441">
        <v>19000562</v>
      </c>
      <c r="E522" s="448">
        <v>19000562</v>
      </c>
    </row>
    <row r="523" spans="1:5">
      <c r="A523" s="448">
        <v>19000572</v>
      </c>
      <c r="B523" s="448" t="s">
        <v>384</v>
      </c>
      <c r="C523" s="449">
        <v>261025.1</v>
      </c>
      <c r="D523" s="441">
        <v>19000572</v>
      </c>
      <c r="E523" s="448">
        <v>19000572</v>
      </c>
    </row>
    <row r="524" spans="1:5">
      <c r="A524" s="448">
        <v>19000573</v>
      </c>
      <c r="B524" s="448" t="s">
        <v>1223</v>
      </c>
      <c r="C524" s="449">
        <v>257106.84</v>
      </c>
      <c r="D524" s="441">
        <v>19000573</v>
      </c>
      <c r="E524" s="448">
        <v>19000573</v>
      </c>
    </row>
    <row r="525" spans="1:5">
      <c r="A525" s="448">
        <v>19000581</v>
      </c>
      <c r="B525" s="448" t="s">
        <v>86</v>
      </c>
      <c r="C525" s="449">
        <v>2818705.51</v>
      </c>
      <c r="D525" s="441">
        <v>19000581</v>
      </c>
      <c r="E525" s="448">
        <v>19000581</v>
      </c>
    </row>
    <row r="526" spans="1:5">
      <c r="A526" s="448">
        <v>19000592</v>
      </c>
      <c r="B526" s="448" t="s">
        <v>285</v>
      </c>
      <c r="C526" s="449">
        <v>3825784.37</v>
      </c>
      <c r="D526" s="441">
        <v>19000592</v>
      </c>
      <c r="E526" s="448">
        <v>19000592</v>
      </c>
    </row>
    <row r="527" spans="1:5">
      <c r="A527" s="448">
        <v>19000601</v>
      </c>
      <c r="B527" s="448" t="s">
        <v>1159</v>
      </c>
      <c r="C527" s="449">
        <v>179928213</v>
      </c>
      <c r="D527" s="441">
        <v>19000601</v>
      </c>
      <c r="E527" s="448">
        <v>19000601</v>
      </c>
    </row>
    <row r="528" spans="1:5">
      <c r="A528" s="448">
        <v>19000621</v>
      </c>
      <c r="B528" s="448" t="s">
        <v>1186</v>
      </c>
      <c r="C528" s="449">
        <v>63060587.799999997</v>
      </c>
      <c r="D528" s="441">
        <v>19000621</v>
      </c>
      <c r="E528" s="448">
        <v>19000621</v>
      </c>
    </row>
    <row r="529" spans="1:5">
      <c r="A529" s="448">
        <v>19000641</v>
      </c>
      <c r="B529" s="448" t="s">
        <v>1185</v>
      </c>
      <c r="C529" s="449">
        <v>19761.849999999999</v>
      </c>
      <c r="D529" s="441">
        <v>19000641</v>
      </c>
      <c r="E529" s="448">
        <v>19000641</v>
      </c>
    </row>
    <row r="530" spans="1:5">
      <c r="A530" s="448">
        <v>19000671</v>
      </c>
      <c r="B530" s="448" t="s">
        <v>1197</v>
      </c>
      <c r="C530" s="449">
        <v>32765538.120000001</v>
      </c>
      <c r="D530" s="441">
        <v>19000671</v>
      </c>
      <c r="E530" s="448">
        <v>19000671</v>
      </c>
    </row>
    <row r="531" spans="1:5">
      <c r="A531" s="448">
        <v>19000691</v>
      </c>
      <c r="B531" s="448" t="s">
        <v>1440</v>
      </c>
      <c r="C531" s="449">
        <v>48125</v>
      </c>
      <c r="D531" s="441">
        <v>19000691</v>
      </c>
      <c r="E531" s="448">
        <v>19000691</v>
      </c>
    </row>
    <row r="532" spans="1:5">
      <c r="A532" s="448">
        <v>19000692</v>
      </c>
      <c r="B532" s="448" t="s">
        <v>621</v>
      </c>
      <c r="C532" s="449">
        <v>13125</v>
      </c>
      <c r="D532" s="441">
        <v>19000692</v>
      </c>
      <c r="E532" s="448">
        <v>19000692</v>
      </c>
    </row>
    <row r="533" spans="1:5">
      <c r="A533" s="448">
        <v>19000711</v>
      </c>
      <c r="B533" s="448" t="s">
        <v>1097</v>
      </c>
      <c r="C533" s="449">
        <v>501784.48</v>
      </c>
      <c r="D533" s="441">
        <v>19000711</v>
      </c>
      <c r="E533" s="448">
        <v>19000711</v>
      </c>
    </row>
    <row r="534" spans="1:5">
      <c r="A534" s="448">
        <v>19000721</v>
      </c>
      <c r="B534" s="448" t="s">
        <v>1201</v>
      </c>
      <c r="C534" s="449">
        <v>10869.86</v>
      </c>
      <c r="D534" s="441">
        <v>19000721</v>
      </c>
      <c r="E534" s="448">
        <v>19000721</v>
      </c>
    </row>
    <row r="535" spans="1:5">
      <c r="A535" s="448">
        <v>19000731</v>
      </c>
      <c r="B535" s="448" t="s">
        <v>1272</v>
      </c>
      <c r="C535" s="449">
        <v>28577.15</v>
      </c>
      <c r="D535" s="441">
        <v>19000731</v>
      </c>
      <c r="E535" s="448">
        <v>19000731</v>
      </c>
    </row>
    <row r="536" spans="1:5">
      <c r="A536" s="448">
        <v>19000732</v>
      </c>
      <c r="B536" s="448" t="s">
        <v>1268</v>
      </c>
      <c r="C536" s="449">
        <v>5139.68</v>
      </c>
      <c r="D536" s="441">
        <v>19000732</v>
      </c>
      <c r="E536" s="448">
        <v>19000732</v>
      </c>
    </row>
    <row r="537" spans="1:5">
      <c r="A537" s="448">
        <v>19000741</v>
      </c>
      <c r="B537" s="448" t="s">
        <v>1301</v>
      </c>
      <c r="C537" s="449">
        <v>124745.18</v>
      </c>
      <c r="D537" s="441">
        <v>19000741</v>
      </c>
      <c r="E537" s="448">
        <v>19000741</v>
      </c>
    </row>
    <row r="538" spans="1:5">
      <c r="A538" s="448">
        <v>19000751</v>
      </c>
      <c r="B538" s="448" t="s">
        <v>1324</v>
      </c>
      <c r="C538" s="449">
        <v>1675995.3</v>
      </c>
      <c r="D538" s="441">
        <v>19000751</v>
      </c>
      <c r="E538" s="448">
        <v>19000751</v>
      </c>
    </row>
    <row r="539" spans="1:5">
      <c r="A539" s="448">
        <v>19000752</v>
      </c>
      <c r="B539" s="448" t="s">
        <v>1325</v>
      </c>
      <c r="C539" s="449">
        <v>896504.7</v>
      </c>
      <c r="D539" s="441">
        <v>19000752</v>
      </c>
      <c r="E539" s="448">
        <v>19000752</v>
      </c>
    </row>
    <row r="540" spans="1:5">
      <c r="A540" s="448">
        <v>19000781</v>
      </c>
      <c r="B540" s="448" t="s">
        <v>1441</v>
      </c>
      <c r="C540" s="449">
        <v>2833009.85</v>
      </c>
      <c r="D540" s="441">
        <v>19000781</v>
      </c>
      <c r="E540" s="448">
        <v>19000781</v>
      </c>
    </row>
    <row r="541" spans="1:5">
      <c r="A541" s="448">
        <v>19000791</v>
      </c>
      <c r="B541" s="448" t="s">
        <v>1442</v>
      </c>
      <c r="C541" s="449">
        <v>263127.94</v>
      </c>
      <c r="D541" s="441">
        <v>19000791</v>
      </c>
      <c r="E541" s="448">
        <v>19000791</v>
      </c>
    </row>
    <row r="542" spans="1:5">
      <c r="A542" s="448">
        <v>19000801</v>
      </c>
      <c r="B542" s="448" t="s">
        <v>1443</v>
      </c>
      <c r="C542" s="449">
        <v>8410.1299999999992</v>
      </c>
      <c r="D542" s="441">
        <v>19000801</v>
      </c>
      <c r="E542" s="448">
        <v>19000801</v>
      </c>
    </row>
    <row r="543" spans="1:5">
      <c r="A543" s="448">
        <v>19000811</v>
      </c>
      <c r="B543" s="448" t="s">
        <v>1444</v>
      </c>
      <c r="C543" s="448">
        <v>952.26</v>
      </c>
      <c r="D543" s="441">
        <v>19000811</v>
      </c>
      <c r="E543" s="448">
        <v>19000811</v>
      </c>
    </row>
    <row r="544" spans="1:5">
      <c r="A544" s="448">
        <v>19000821</v>
      </c>
      <c r="B544" s="448" t="s">
        <v>1475</v>
      </c>
      <c r="C544" s="449">
        <v>102416.24</v>
      </c>
      <c r="D544" s="441">
        <v>19000821</v>
      </c>
      <c r="E544" s="448">
        <v>19000821</v>
      </c>
    </row>
    <row r="545" spans="1:5">
      <c r="A545" s="448">
        <v>19000831</v>
      </c>
      <c r="B545" s="448" t="s">
        <v>1513</v>
      </c>
      <c r="C545" s="449">
        <v>694672.78</v>
      </c>
      <c r="D545" s="441">
        <v>19000831</v>
      </c>
      <c r="E545" s="448">
        <v>19000831</v>
      </c>
    </row>
    <row r="546" spans="1:5">
      <c r="A546" s="448">
        <v>19000841</v>
      </c>
      <c r="B546" s="448" t="s">
        <v>1543</v>
      </c>
      <c r="C546" s="449">
        <v>-451623.53</v>
      </c>
      <c r="D546" s="441">
        <v>19000841</v>
      </c>
      <c r="E546" s="448">
        <v>19000841</v>
      </c>
    </row>
    <row r="547" spans="1:5">
      <c r="A547" s="448">
        <v>19000851</v>
      </c>
      <c r="B547" s="448" t="s">
        <v>1655</v>
      </c>
      <c r="C547" s="449">
        <v>812780.11</v>
      </c>
      <c r="D547" s="441">
        <v>19000851</v>
      </c>
      <c r="E547" s="448">
        <v>19000851</v>
      </c>
    </row>
    <row r="548" spans="1:5">
      <c r="A548" s="448">
        <v>19000861</v>
      </c>
      <c r="B548" s="448" t="s">
        <v>1700</v>
      </c>
      <c r="C548" s="449">
        <v>204367.64</v>
      </c>
      <c r="D548" s="441">
        <v>19000861</v>
      </c>
      <c r="E548" s="448">
        <v>19000861</v>
      </c>
    </row>
    <row r="549" spans="1:5">
      <c r="A549" s="448">
        <v>19000871</v>
      </c>
      <c r="B549" s="448" t="s">
        <v>2024</v>
      </c>
      <c r="C549" s="449">
        <v>2626048.9500000002</v>
      </c>
      <c r="D549" s="441">
        <v>19000871</v>
      </c>
      <c r="E549" s="448">
        <v>19000871</v>
      </c>
    </row>
    <row r="550" spans="1:5">
      <c r="A550" s="448">
        <v>19002003</v>
      </c>
      <c r="B550" s="448" t="s">
        <v>1805</v>
      </c>
      <c r="C550" s="449">
        <v>72241554.409999996</v>
      </c>
      <c r="D550" s="441">
        <v>19002003</v>
      </c>
      <c r="E550" s="448">
        <v>19002003</v>
      </c>
    </row>
    <row r="551" spans="1:5">
      <c r="A551" s="448">
        <v>19003011</v>
      </c>
      <c r="B551" s="448" t="s">
        <v>1860</v>
      </c>
      <c r="C551" s="449">
        <v>1547674.1</v>
      </c>
      <c r="D551" s="441">
        <v>19003011</v>
      </c>
      <c r="E551" s="448">
        <v>19003011</v>
      </c>
    </row>
    <row r="552" spans="1:5">
      <c r="A552" s="448">
        <v>19003021</v>
      </c>
      <c r="B552" s="448" t="s">
        <v>1878</v>
      </c>
      <c r="C552" s="449">
        <v>448025.55</v>
      </c>
      <c r="D552" s="441">
        <v>19003021</v>
      </c>
      <c r="E552" s="448">
        <v>19003021</v>
      </c>
    </row>
    <row r="553" spans="1:5">
      <c r="A553" s="448">
        <v>19003032</v>
      </c>
      <c r="B553" s="448" t="s">
        <v>2026</v>
      </c>
      <c r="C553" s="449">
        <v>3492939.8</v>
      </c>
      <c r="D553" s="441">
        <v>19003032</v>
      </c>
      <c r="E553" s="448">
        <v>19003032</v>
      </c>
    </row>
    <row r="554" spans="1:5">
      <c r="A554" s="448">
        <v>19003041</v>
      </c>
      <c r="B554" s="448" t="s">
        <v>2127</v>
      </c>
      <c r="C554" s="449">
        <v>5690719.6500000004</v>
      </c>
      <c r="D554" s="441">
        <v>19003041</v>
      </c>
      <c r="E554" s="448">
        <v>19003041</v>
      </c>
    </row>
    <row r="555" spans="1:5">
      <c r="A555" s="448">
        <v>19003042</v>
      </c>
      <c r="B555" s="448" t="s">
        <v>2062</v>
      </c>
      <c r="C555" s="449">
        <v>3228622.6</v>
      </c>
      <c r="D555" s="441">
        <v>19003042</v>
      </c>
      <c r="E555" s="448">
        <v>19003042</v>
      </c>
    </row>
    <row r="556" spans="1:5">
      <c r="A556" s="448">
        <v>19100012</v>
      </c>
      <c r="B556" s="448" t="s">
        <v>504</v>
      </c>
      <c r="C556" s="449">
        <v>2541998</v>
      </c>
      <c r="D556" s="441">
        <v>19100012</v>
      </c>
      <c r="E556" s="448">
        <v>19100012</v>
      </c>
    </row>
    <row r="557" spans="1:5">
      <c r="A557" s="448">
        <v>19100022</v>
      </c>
      <c r="B557" s="448" t="s">
        <v>338</v>
      </c>
      <c r="C557" s="449">
        <v>3537841.59</v>
      </c>
      <c r="D557" s="441">
        <v>19100022</v>
      </c>
      <c r="E557" s="448">
        <v>19100022</v>
      </c>
    </row>
    <row r="558" spans="1:5">
      <c r="A558" s="448">
        <v>19100132</v>
      </c>
      <c r="B558" s="448" t="s">
        <v>332</v>
      </c>
      <c r="C558" s="449">
        <v>64568.35</v>
      </c>
      <c r="D558" s="441">
        <v>19100132</v>
      </c>
      <c r="E558" s="448">
        <v>19100132</v>
      </c>
    </row>
    <row r="559" spans="1:5">
      <c r="A559" s="448">
        <v>19100142</v>
      </c>
      <c r="B559" s="448" t="s">
        <v>333</v>
      </c>
      <c r="C559" s="449">
        <v>-256679.63</v>
      </c>
      <c r="D559" s="441">
        <v>19100142</v>
      </c>
      <c r="E559" s="448">
        <v>19100142</v>
      </c>
    </row>
    <row r="560" spans="1:5">
      <c r="A560" s="448">
        <v>19100152</v>
      </c>
      <c r="B560" s="448" t="s">
        <v>578</v>
      </c>
      <c r="C560" s="449">
        <v>4422056.1900000004</v>
      </c>
      <c r="D560" s="441">
        <v>19100152</v>
      </c>
      <c r="E560" s="448">
        <v>19100152</v>
      </c>
    </row>
    <row r="561" spans="1:5">
      <c r="A561" s="448">
        <v>19100162</v>
      </c>
      <c r="B561" s="448" t="s">
        <v>136</v>
      </c>
      <c r="C561" s="449">
        <v>-22636969.670000002</v>
      </c>
      <c r="D561" s="441">
        <v>19100162</v>
      </c>
      <c r="E561" s="448">
        <v>19100162</v>
      </c>
    </row>
    <row r="562" spans="1:5">
      <c r="A562" s="448">
        <v>20100023</v>
      </c>
      <c r="B562" s="448" t="s">
        <v>1058</v>
      </c>
      <c r="C562" s="449">
        <v>-859037.91</v>
      </c>
      <c r="D562" s="441">
        <v>20100023</v>
      </c>
      <c r="E562" s="448">
        <v>20100023</v>
      </c>
    </row>
    <row r="563" spans="1:5">
      <c r="A563" s="448">
        <v>20700003</v>
      </c>
      <c r="B563" s="448" t="s">
        <v>664</v>
      </c>
      <c r="C563" s="449">
        <v>-122847945.22</v>
      </c>
      <c r="D563" s="441">
        <v>20700003</v>
      </c>
      <c r="E563" s="448">
        <v>20700003</v>
      </c>
    </row>
    <row r="564" spans="1:5">
      <c r="A564" s="448">
        <v>20700013</v>
      </c>
      <c r="B564" s="448" t="s">
        <v>1010</v>
      </c>
      <c r="C564" s="449">
        <v>-338395484.31</v>
      </c>
      <c r="D564" s="441">
        <v>20700013</v>
      </c>
      <c r="E564" s="448">
        <v>20700013</v>
      </c>
    </row>
    <row r="565" spans="1:5">
      <c r="A565" s="448">
        <v>20700023</v>
      </c>
      <c r="B565" s="448" t="s">
        <v>689</v>
      </c>
      <c r="C565" s="449">
        <v>-16901820.34</v>
      </c>
      <c r="D565" s="441">
        <v>20700023</v>
      </c>
      <c r="E565" s="448">
        <v>20700023</v>
      </c>
    </row>
    <row r="566" spans="1:5">
      <c r="A566" s="448">
        <v>21100003</v>
      </c>
      <c r="B566" s="448" t="s">
        <v>601</v>
      </c>
      <c r="C566" s="449">
        <v>-2803605116.4699998</v>
      </c>
      <c r="D566" s="441">
        <v>21100003</v>
      </c>
      <c r="E566" s="448">
        <v>21100003</v>
      </c>
    </row>
    <row r="567" spans="1:5">
      <c r="A567" s="448">
        <v>21100383</v>
      </c>
      <c r="B567" s="448" t="s">
        <v>6</v>
      </c>
      <c r="C567" s="449">
        <v>-491575</v>
      </c>
      <c r="D567" s="441">
        <v>21100383</v>
      </c>
      <c r="E567" s="448">
        <v>21100383</v>
      </c>
    </row>
    <row r="568" spans="1:5">
      <c r="A568" s="448">
        <v>21400013</v>
      </c>
      <c r="B568" s="448" t="s">
        <v>532</v>
      </c>
      <c r="C568" s="449">
        <v>2148854.7200000002</v>
      </c>
      <c r="D568" s="441">
        <v>21400013</v>
      </c>
      <c r="E568" s="448">
        <v>21400013</v>
      </c>
    </row>
    <row r="569" spans="1:5">
      <c r="A569" s="448">
        <v>21400033</v>
      </c>
      <c r="B569" s="448" t="s">
        <v>533</v>
      </c>
      <c r="C569" s="449">
        <v>4985024.68</v>
      </c>
      <c r="D569" s="441">
        <v>21400033</v>
      </c>
      <c r="E569" s="448">
        <v>21400033</v>
      </c>
    </row>
    <row r="570" spans="1:5">
      <c r="A570" s="448">
        <v>21500023</v>
      </c>
      <c r="B570" s="448" t="s">
        <v>690</v>
      </c>
      <c r="C570" s="449">
        <v>-10766141</v>
      </c>
      <c r="D570" s="441">
        <v>21500023</v>
      </c>
      <c r="E570" s="448">
        <v>21500023</v>
      </c>
    </row>
    <row r="571" spans="1:5">
      <c r="A571" s="448">
        <v>21500033</v>
      </c>
      <c r="B571" s="448" t="s">
        <v>1011</v>
      </c>
      <c r="C571" s="449">
        <v>-3281918</v>
      </c>
      <c r="D571" s="441">
        <v>21500033</v>
      </c>
      <c r="E571" s="448">
        <v>21500033</v>
      </c>
    </row>
    <row r="572" spans="1:5">
      <c r="A572" s="448">
        <v>21600003</v>
      </c>
      <c r="B572" s="448" t="s">
        <v>192</v>
      </c>
      <c r="C572" s="449">
        <v>-399805645.56</v>
      </c>
      <c r="D572" s="441">
        <v>21600003</v>
      </c>
      <c r="E572" s="448">
        <v>21600003</v>
      </c>
    </row>
    <row r="573" spans="1:5">
      <c r="A573" s="448">
        <v>21600011</v>
      </c>
      <c r="B573" s="448" t="s">
        <v>1123</v>
      </c>
      <c r="C573" s="449">
        <v>59683259.710000001</v>
      </c>
      <c r="D573" s="441">
        <v>21600011</v>
      </c>
      <c r="E573" s="448">
        <v>21600011</v>
      </c>
    </row>
    <row r="574" spans="1:5">
      <c r="A574" s="448">
        <v>21600013</v>
      </c>
      <c r="B574" s="448" t="s">
        <v>328</v>
      </c>
      <c r="C574" s="449">
        <v>77562549.519999996</v>
      </c>
      <c r="D574" s="441">
        <v>21600013</v>
      </c>
      <c r="E574" s="448">
        <v>21600013</v>
      </c>
    </row>
    <row r="575" spans="1:5">
      <c r="A575" s="448">
        <v>21600023</v>
      </c>
      <c r="B575" s="448" t="s">
        <v>1012</v>
      </c>
      <c r="C575" s="449">
        <v>1755001.25</v>
      </c>
      <c r="D575" s="441">
        <v>21600023</v>
      </c>
      <c r="E575" s="448">
        <v>21600023</v>
      </c>
    </row>
    <row r="576" spans="1:5">
      <c r="A576" s="448">
        <v>21600033</v>
      </c>
      <c r="B576" s="448" t="s">
        <v>607</v>
      </c>
      <c r="C576" s="449">
        <v>1471103.62</v>
      </c>
      <c r="D576" s="441">
        <v>21600033</v>
      </c>
      <c r="E576" s="448">
        <v>21600033</v>
      </c>
    </row>
    <row r="577" spans="1:5">
      <c r="A577" s="448">
        <v>21600053</v>
      </c>
      <c r="B577" s="448" t="s">
        <v>549</v>
      </c>
      <c r="C577" s="449">
        <v>16359946.109999999</v>
      </c>
      <c r="D577" s="441">
        <v>21600053</v>
      </c>
      <c r="E577" s="448">
        <v>21600053</v>
      </c>
    </row>
    <row r="578" spans="1:5">
      <c r="A578" s="448">
        <v>21610013</v>
      </c>
      <c r="B578" s="448" t="s">
        <v>151</v>
      </c>
      <c r="C578" s="449">
        <v>14599821</v>
      </c>
      <c r="D578" s="441">
        <v>21610013</v>
      </c>
      <c r="E578" s="448">
        <v>21610013</v>
      </c>
    </row>
    <row r="579" spans="1:5">
      <c r="A579" s="448">
        <v>21900103</v>
      </c>
      <c r="B579" s="448" t="s">
        <v>1941</v>
      </c>
      <c r="C579" s="449">
        <v>-14450639.1</v>
      </c>
      <c r="D579" s="441">
        <v>21900103</v>
      </c>
      <c r="E579" s="448">
        <v>21900103</v>
      </c>
    </row>
    <row r="580" spans="1:5">
      <c r="A580" s="448">
        <v>21900113</v>
      </c>
      <c r="B580" s="448" t="s">
        <v>1942</v>
      </c>
      <c r="C580" s="449">
        <v>22657436.399999999</v>
      </c>
      <c r="D580" s="441">
        <v>21900113</v>
      </c>
      <c r="E580" s="448">
        <v>21900113</v>
      </c>
    </row>
    <row r="581" spans="1:5">
      <c r="A581" s="448">
        <v>21900133</v>
      </c>
      <c r="B581" s="448" t="s">
        <v>1943</v>
      </c>
      <c r="C581" s="449">
        <v>439053.7</v>
      </c>
      <c r="D581" s="441">
        <v>21900133</v>
      </c>
      <c r="E581" s="448">
        <v>21900133</v>
      </c>
    </row>
    <row r="582" spans="1:5">
      <c r="A582" s="448">
        <v>21900143</v>
      </c>
      <c r="B582" s="448" t="s">
        <v>1958</v>
      </c>
      <c r="C582" s="449">
        <v>209453966.34</v>
      </c>
      <c r="D582" s="441">
        <v>21900143</v>
      </c>
      <c r="E582" s="448">
        <v>21900143</v>
      </c>
    </row>
    <row r="583" spans="1:5">
      <c r="A583" s="448">
        <v>21900153</v>
      </c>
      <c r="B583" s="448" t="s">
        <v>1945</v>
      </c>
      <c r="C583" s="449">
        <v>-73308888.219999999</v>
      </c>
      <c r="D583" s="441">
        <v>21900153</v>
      </c>
      <c r="E583" s="448">
        <v>21900153</v>
      </c>
    </row>
    <row r="584" spans="1:5">
      <c r="A584" s="448">
        <v>21900163</v>
      </c>
      <c r="B584" s="448" t="s">
        <v>1959</v>
      </c>
      <c r="C584" s="449">
        <v>12405947.5</v>
      </c>
      <c r="D584" s="441">
        <v>21900163</v>
      </c>
      <c r="E584" s="448">
        <v>21900163</v>
      </c>
    </row>
    <row r="585" spans="1:5">
      <c r="A585" s="448">
        <v>21900173</v>
      </c>
      <c r="B585" s="448" t="s">
        <v>1947</v>
      </c>
      <c r="C585" s="449">
        <v>-4342081.58</v>
      </c>
      <c r="D585" s="441">
        <v>21900173</v>
      </c>
      <c r="E585" s="448">
        <v>21900173</v>
      </c>
    </row>
    <row r="586" spans="1:5">
      <c r="A586" s="448">
        <v>21900183</v>
      </c>
      <c r="B586" s="448" t="s">
        <v>1948</v>
      </c>
      <c r="C586" s="449">
        <v>-2911833.34</v>
      </c>
      <c r="D586" s="441">
        <v>21900183</v>
      </c>
      <c r="E586" s="448">
        <v>21900183</v>
      </c>
    </row>
    <row r="587" spans="1:5">
      <c r="A587" s="448">
        <v>21900193</v>
      </c>
      <c r="B587" s="448" t="s">
        <v>1949</v>
      </c>
      <c r="C587" s="449">
        <v>1019141.58</v>
      </c>
      <c r="D587" s="441">
        <v>21900193</v>
      </c>
      <c r="E587" s="448">
        <v>21900193</v>
      </c>
    </row>
    <row r="588" spans="1:5">
      <c r="A588" s="448">
        <v>21900223</v>
      </c>
      <c r="B588" s="448" t="s">
        <v>1933</v>
      </c>
      <c r="C588" s="449">
        <v>-153668.79999999999</v>
      </c>
      <c r="D588" s="441">
        <v>21900223</v>
      </c>
      <c r="E588" s="448">
        <v>21900223</v>
      </c>
    </row>
    <row r="589" spans="1:5">
      <c r="A589" s="448">
        <v>21900233</v>
      </c>
      <c r="B589" s="448" t="s">
        <v>1902</v>
      </c>
      <c r="C589" s="449">
        <v>5057723.6900000004</v>
      </c>
      <c r="D589" s="441">
        <v>21900233</v>
      </c>
      <c r="E589" s="448">
        <v>21900233</v>
      </c>
    </row>
    <row r="590" spans="1:5">
      <c r="A590" s="448">
        <v>21900243</v>
      </c>
      <c r="B590" s="448" t="s">
        <v>1950</v>
      </c>
      <c r="C590" s="449">
        <v>-7930102.7400000002</v>
      </c>
      <c r="D590" s="441">
        <v>21900243</v>
      </c>
      <c r="E590" s="448">
        <v>21900243</v>
      </c>
    </row>
    <row r="591" spans="1:5">
      <c r="A591" s="448">
        <v>22100393</v>
      </c>
      <c r="B591" s="448" t="s">
        <v>224</v>
      </c>
      <c r="C591" s="449">
        <v>-15000000</v>
      </c>
      <c r="D591" s="441">
        <v>22100393</v>
      </c>
      <c r="E591" s="448">
        <v>22100393</v>
      </c>
    </row>
    <row r="592" spans="1:5">
      <c r="A592" s="448">
        <v>22100413</v>
      </c>
      <c r="B592" s="448" t="s">
        <v>52</v>
      </c>
      <c r="C592" s="449">
        <v>-2000000</v>
      </c>
      <c r="D592" s="441">
        <v>22100413</v>
      </c>
      <c r="E592" s="448">
        <v>22100413</v>
      </c>
    </row>
    <row r="593" spans="1:5">
      <c r="A593" s="448">
        <v>22100713</v>
      </c>
      <c r="B593" s="448" t="s">
        <v>246</v>
      </c>
      <c r="C593" s="449">
        <v>-300000000</v>
      </c>
      <c r="D593" s="441">
        <v>22100713</v>
      </c>
      <c r="E593" s="448">
        <v>22100713</v>
      </c>
    </row>
    <row r="594" spans="1:5">
      <c r="A594" s="448">
        <v>22100723</v>
      </c>
      <c r="B594" s="448" t="s">
        <v>247</v>
      </c>
      <c r="C594" s="449">
        <v>-200000000</v>
      </c>
      <c r="D594" s="441">
        <v>22100723</v>
      </c>
      <c r="E594" s="448">
        <v>22100723</v>
      </c>
    </row>
    <row r="595" spans="1:5">
      <c r="A595" s="448">
        <v>22100743</v>
      </c>
      <c r="B595" s="448" t="s">
        <v>675</v>
      </c>
      <c r="C595" s="449">
        <v>-100000000</v>
      </c>
      <c r="D595" s="441">
        <v>22100743</v>
      </c>
      <c r="E595" s="448">
        <v>22100743</v>
      </c>
    </row>
    <row r="596" spans="1:5">
      <c r="A596" s="448">
        <v>22100823</v>
      </c>
      <c r="B596" s="448" t="s">
        <v>1033</v>
      </c>
      <c r="C596" s="449">
        <v>-250000000</v>
      </c>
      <c r="D596" s="441">
        <v>22100823</v>
      </c>
      <c r="E596" s="448">
        <v>22100823</v>
      </c>
    </row>
    <row r="597" spans="1:5">
      <c r="A597" s="448">
        <v>22100833</v>
      </c>
      <c r="B597" s="448" t="s">
        <v>1659</v>
      </c>
      <c r="C597" s="449">
        <v>-138460000</v>
      </c>
      <c r="D597" s="441">
        <v>22100833</v>
      </c>
      <c r="E597" s="448">
        <v>22100833</v>
      </c>
    </row>
    <row r="598" spans="1:5">
      <c r="A598" s="448">
        <v>22100843</v>
      </c>
      <c r="B598" s="448" t="s">
        <v>1660</v>
      </c>
      <c r="C598" s="449">
        <v>-23400000</v>
      </c>
      <c r="D598" s="441">
        <v>22100843</v>
      </c>
      <c r="E598" s="448">
        <v>22100843</v>
      </c>
    </row>
    <row r="599" spans="1:5">
      <c r="A599" s="448">
        <v>22100853</v>
      </c>
      <c r="B599" s="448" t="s">
        <v>2042</v>
      </c>
      <c r="C599" s="449">
        <v>-425000000</v>
      </c>
      <c r="D599" s="441">
        <v>22100853</v>
      </c>
      <c r="E599" s="448">
        <v>22100853</v>
      </c>
    </row>
    <row r="600" spans="1:5">
      <c r="A600" s="448">
        <v>22100923</v>
      </c>
      <c r="B600" s="448" t="s">
        <v>1319</v>
      </c>
      <c r="C600" s="449">
        <v>-250000000</v>
      </c>
      <c r="D600" s="441">
        <v>22100923</v>
      </c>
      <c r="E600" s="448">
        <v>22100923</v>
      </c>
    </row>
    <row r="601" spans="1:5">
      <c r="A601" s="448">
        <v>22100933</v>
      </c>
      <c r="B601" s="448" t="s">
        <v>1320</v>
      </c>
      <c r="C601" s="449">
        <v>-45000000</v>
      </c>
      <c r="D601" s="441">
        <v>22100933</v>
      </c>
      <c r="E601" s="448">
        <v>22100933</v>
      </c>
    </row>
    <row r="602" spans="1:5">
      <c r="A602" s="448">
        <v>22101023</v>
      </c>
      <c r="B602" s="448" t="s">
        <v>519</v>
      </c>
      <c r="C602" s="449">
        <v>-250000000</v>
      </c>
      <c r="D602" s="441">
        <v>22101023</v>
      </c>
      <c r="E602" s="448">
        <v>22101023</v>
      </c>
    </row>
    <row r="603" spans="1:5">
      <c r="A603" s="448">
        <v>22101033</v>
      </c>
      <c r="B603" s="448" t="s">
        <v>1014</v>
      </c>
      <c r="C603" s="449">
        <v>-300000000</v>
      </c>
      <c r="D603" s="441">
        <v>22101033</v>
      </c>
      <c r="E603" s="448">
        <v>22101033</v>
      </c>
    </row>
    <row r="604" spans="1:5">
      <c r="A604" s="448">
        <v>22101053</v>
      </c>
      <c r="B604" s="448" t="s">
        <v>1037</v>
      </c>
      <c r="C604" s="449">
        <v>-250000000</v>
      </c>
      <c r="D604" s="441">
        <v>22101053</v>
      </c>
      <c r="E604" s="448">
        <v>22101053</v>
      </c>
    </row>
    <row r="605" spans="1:5">
      <c r="A605" s="448">
        <v>22101113</v>
      </c>
      <c r="B605" s="448" t="s">
        <v>848</v>
      </c>
      <c r="C605" s="449">
        <v>-350000000</v>
      </c>
      <c r="D605" s="441">
        <v>22101113</v>
      </c>
      <c r="E605" s="448">
        <v>22101113</v>
      </c>
    </row>
    <row r="606" spans="1:5">
      <c r="A606" s="448">
        <v>22101123</v>
      </c>
      <c r="B606" s="448" t="s">
        <v>1158</v>
      </c>
      <c r="C606" s="449">
        <v>-325000000</v>
      </c>
      <c r="D606" s="441">
        <v>22101123</v>
      </c>
      <c r="E606" s="448">
        <v>22101123</v>
      </c>
    </row>
    <row r="607" spans="1:5">
      <c r="A607" s="448">
        <v>22101133</v>
      </c>
      <c r="B607" s="448" t="s">
        <v>1154</v>
      </c>
      <c r="C607" s="449">
        <v>-250000000</v>
      </c>
      <c r="D607" s="441">
        <v>22101133</v>
      </c>
      <c r="E607" s="448">
        <v>22101133</v>
      </c>
    </row>
    <row r="608" spans="1:5">
      <c r="A608" s="448">
        <v>22101143</v>
      </c>
      <c r="B608" s="448" t="s">
        <v>1222</v>
      </c>
      <c r="C608" s="449">
        <v>-300000000</v>
      </c>
      <c r="D608" s="441">
        <v>22101143</v>
      </c>
      <c r="E608" s="448">
        <v>22101143</v>
      </c>
    </row>
    <row r="609" spans="1:5">
      <c r="A609" s="448">
        <v>22600083</v>
      </c>
      <c r="B609" s="448" t="s">
        <v>1218</v>
      </c>
      <c r="C609" s="449">
        <v>12553.62</v>
      </c>
      <c r="D609" s="441">
        <v>22600083</v>
      </c>
      <c r="E609" s="448">
        <v>22600083</v>
      </c>
    </row>
    <row r="610" spans="1:5">
      <c r="A610" s="448">
        <v>22600093</v>
      </c>
      <c r="B610" s="448" t="s">
        <v>2043</v>
      </c>
      <c r="C610" s="449">
        <v>1863802.08</v>
      </c>
      <c r="D610" s="441">
        <v>22600093</v>
      </c>
      <c r="E610" s="448">
        <v>22600093</v>
      </c>
    </row>
    <row r="611" spans="1:5">
      <c r="A611" s="448">
        <v>22820011</v>
      </c>
      <c r="B611" s="448" t="s">
        <v>996</v>
      </c>
      <c r="C611" s="449">
        <v>-137500</v>
      </c>
      <c r="D611" s="441">
        <v>22820011</v>
      </c>
      <c r="E611" s="448">
        <v>22820011</v>
      </c>
    </row>
    <row r="612" spans="1:5">
      <c r="A612" s="448">
        <v>22820012</v>
      </c>
      <c r="B612" s="448" t="s">
        <v>997</v>
      </c>
      <c r="C612" s="449">
        <v>-37500</v>
      </c>
      <c r="D612" s="441">
        <v>22820012</v>
      </c>
      <c r="E612" s="448">
        <v>22820012</v>
      </c>
    </row>
    <row r="613" spans="1:5">
      <c r="A613" s="448">
        <v>22830003</v>
      </c>
      <c r="B613" s="448" t="s">
        <v>536</v>
      </c>
      <c r="C613" s="449">
        <v>-52990484.130000003</v>
      </c>
      <c r="D613" s="441">
        <v>22830003</v>
      </c>
      <c r="E613" s="448">
        <v>22830003</v>
      </c>
    </row>
    <row r="614" spans="1:5">
      <c r="A614" s="448">
        <v>22830013</v>
      </c>
      <c r="B614" s="448" t="s">
        <v>535</v>
      </c>
      <c r="C614" s="449">
        <v>-5212545.54</v>
      </c>
      <c r="D614" s="441">
        <v>22830013</v>
      </c>
      <c r="E614" s="448">
        <v>22830013</v>
      </c>
    </row>
    <row r="615" spans="1:5">
      <c r="A615" s="448">
        <v>22830023</v>
      </c>
      <c r="B615" s="448" t="s">
        <v>735</v>
      </c>
      <c r="C615" s="449">
        <v>-44285523.68</v>
      </c>
      <c r="D615" s="441">
        <v>22830023</v>
      </c>
      <c r="E615" s="448">
        <v>22830023</v>
      </c>
    </row>
    <row r="616" spans="1:5">
      <c r="A616" s="448">
        <v>22830033</v>
      </c>
      <c r="B616" s="448" t="s">
        <v>1336</v>
      </c>
      <c r="C616" s="449">
        <v>-1723797.64</v>
      </c>
      <c r="D616" s="441">
        <v>22830033</v>
      </c>
      <c r="E616" s="448">
        <v>22830033</v>
      </c>
    </row>
    <row r="617" spans="1:5">
      <c r="A617" s="448">
        <v>22830043</v>
      </c>
      <c r="B617" s="448" t="s">
        <v>1679</v>
      </c>
      <c r="C617" s="449">
        <v>-195129.24</v>
      </c>
      <c r="D617" s="441">
        <v>22830043</v>
      </c>
      <c r="E617" s="448">
        <v>22830043</v>
      </c>
    </row>
    <row r="618" spans="1:5">
      <c r="A618" s="448">
        <v>22830053</v>
      </c>
      <c r="B618" s="448" t="s">
        <v>1809</v>
      </c>
      <c r="C618" s="449">
        <v>-2504555.8199999998</v>
      </c>
      <c r="D618" s="441">
        <v>22830053</v>
      </c>
      <c r="E618" s="448">
        <v>22830053</v>
      </c>
    </row>
    <row r="619" spans="1:5">
      <c r="A619" s="448">
        <v>22830063</v>
      </c>
      <c r="B619" s="448" t="s">
        <v>1847</v>
      </c>
      <c r="C619" s="449">
        <v>-39468</v>
      </c>
      <c r="D619" s="441">
        <v>22830063</v>
      </c>
      <c r="E619" s="448">
        <v>22830063</v>
      </c>
    </row>
    <row r="620" spans="1:5">
      <c r="A620" s="448">
        <v>22830073</v>
      </c>
      <c r="B620" s="448" t="s">
        <v>1848</v>
      </c>
      <c r="C620" s="449">
        <v>-77037</v>
      </c>
      <c r="D620" s="441">
        <v>22830073</v>
      </c>
      <c r="E620" s="448">
        <v>22830073</v>
      </c>
    </row>
    <row r="621" spans="1:5">
      <c r="A621" s="448">
        <v>22840012</v>
      </c>
      <c r="B621" s="448" t="s">
        <v>1408</v>
      </c>
      <c r="C621" s="449">
        <v>-635000</v>
      </c>
      <c r="D621" s="441">
        <v>22840012</v>
      </c>
      <c r="E621" s="448">
        <v>22840012</v>
      </c>
    </row>
    <row r="622" spans="1:5">
      <c r="A622" s="448">
        <v>22840021</v>
      </c>
      <c r="B622" s="448" t="s">
        <v>863</v>
      </c>
      <c r="C622" s="449">
        <v>-200000</v>
      </c>
      <c r="D622" s="441">
        <v>22840021</v>
      </c>
      <c r="E622" s="448">
        <v>22840021</v>
      </c>
    </row>
    <row r="623" spans="1:5">
      <c r="A623" s="448">
        <v>22840022</v>
      </c>
      <c r="B623" s="448" t="s">
        <v>1409</v>
      </c>
      <c r="C623" s="449">
        <v>-530000</v>
      </c>
      <c r="D623" s="441">
        <v>22840022</v>
      </c>
      <c r="E623" s="448">
        <v>22840022</v>
      </c>
    </row>
    <row r="624" spans="1:5">
      <c r="A624" s="448">
        <v>22840031</v>
      </c>
      <c r="B624" s="448" t="s">
        <v>878</v>
      </c>
      <c r="C624" s="449">
        <v>-258000</v>
      </c>
      <c r="D624" s="441">
        <v>22840031</v>
      </c>
      <c r="E624" s="448">
        <v>22840031</v>
      </c>
    </row>
    <row r="625" spans="1:5">
      <c r="A625" s="448">
        <v>22840032</v>
      </c>
      <c r="B625" s="448" t="s">
        <v>1410</v>
      </c>
      <c r="C625" s="449">
        <v>-3300000</v>
      </c>
      <c r="D625" s="441">
        <v>22840032</v>
      </c>
      <c r="E625" s="448">
        <v>22840032</v>
      </c>
    </row>
    <row r="626" spans="1:5">
      <c r="A626" s="448">
        <v>22840042</v>
      </c>
      <c r="B626" s="448" t="s">
        <v>1411</v>
      </c>
      <c r="C626" s="449">
        <v>-239000</v>
      </c>
      <c r="D626" s="441">
        <v>22840042</v>
      </c>
      <c r="E626" s="448">
        <v>22840042</v>
      </c>
    </row>
    <row r="627" spans="1:5">
      <c r="A627" s="448">
        <v>22840051</v>
      </c>
      <c r="B627" s="448" t="s">
        <v>879</v>
      </c>
      <c r="C627" s="449">
        <v>-30000</v>
      </c>
      <c r="D627" s="441">
        <v>22840051</v>
      </c>
      <c r="E627" s="448">
        <v>22840051</v>
      </c>
    </row>
    <row r="628" spans="1:5">
      <c r="A628" s="448">
        <v>22840062</v>
      </c>
      <c r="B628" s="448" t="s">
        <v>1413</v>
      </c>
      <c r="C628" s="449">
        <v>-1300000</v>
      </c>
      <c r="D628" s="441">
        <v>22840062</v>
      </c>
      <c r="E628" s="448">
        <v>22840062</v>
      </c>
    </row>
    <row r="629" spans="1:5">
      <c r="A629" s="448">
        <v>22840081</v>
      </c>
      <c r="B629" s="448" t="s">
        <v>864</v>
      </c>
      <c r="C629" s="449">
        <v>-550000</v>
      </c>
      <c r="D629" s="441">
        <v>22840081</v>
      </c>
      <c r="E629" s="448">
        <v>22840081</v>
      </c>
    </row>
    <row r="630" spans="1:5">
      <c r="A630" s="448">
        <v>22840082</v>
      </c>
      <c r="B630" s="448" t="s">
        <v>1414</v>
      </c>
      <c r="C630" s="449">
        <v>-2500000</v>
      </c>
      <c r="D630" s="441">
        <v>22840082</v>
      </c>
      <c r="E630" s="448">
        <v>22840082</v>
      </c>
    </row>
    <row r="631" spans="1:5">
      <c r="A631" s="448">
        <v>22840092</v>
      </c>
      <c r="B631" s="448" t="s">
        <v>1415</v>
      </c>
      <c r="C631" s="449">
        <v>-2050000</v>
      </c>
      <c r="D631" s="441">
        <v>22840092</v>
      </c>
      <c r="E631" s="448">
        <v>22840092</v>
      </c>
    </row>
    <row r="632" spans="1:5">
      <c r="A632" s="448">
        <v>22840102</v>
      </c>
      <c r="B632" s="448" t="s">
        <v>1416</v>
      </c>
      <c r="C632" s="449">
        <v>-484500</v>
      </c>
      <c r="D632" s="441">
        <v>22840102</v>
      </c>
      <c r="E632" s="448">
        <v>22840102</v>
      </c>
    </row>
    <row r="633" spans="1:5">
      <c r="A633" s="448">
        <v>22840111</v>
      </c>
      <c r="B633" s="448" t="s">
        <v>880</v>
      </c>
      <c r="C633" s="449">
        <v>-20000</v>
      </c>
      <c r="D633" s="441">
        <v>22840111</v>
      </c>
      <c r="E633" s="448">
        <v>22840111</v>
      </c>
    </row>
    <row r="634" spans="1:5">
      <c r="A634" s="448">
        <v>22840112</v>
      </c>
      <c r="B634" s="448" t="s">
        <v>1417</v>
      </c>
      <c r="C634" s="449">
        <v>-200000</v>
      </c>
      <c r="D634" s="441">
        <v>22840112</v>
      </c>
      <c r="E634" s="448">
        <v>22840112</v>
      </c>
    </row>
    <row r="635" spans="1:5">
      <c r="A635" s="448">
        <v>22840122</v>
      </c>
      <c r="B635" s="448" t="s">
        <v>1418</v>
      </c>
      <c r="C635" s="449">
        <v>-140000</v>
      </c>
      <c r="D635" s="441">
        <v>22840122</v>
      </c>
      <c r="E635" s="448">
        <v>22840122</v>
      </c>
    </row>
    <row r="636" spans="1:5">
      <c r="A636" s="448">
        <v>22840131</v>
      </c>
      <c r="B636" s="448" t="s">
        <v>865</v>
      </c>
      <c r="C636" s="449">
        <v>-499785.05</v>
      </c>
      <c r="D636" s="441">
        <v>22840131</v>
      </c>
      <c r="E636" s="448">
        <v>22840131</v>
      </c>
    </row>
    <row r="637" spans="1:5">
      <c r="A637" s="448">
        <v>22840132</v>
      </c>
      <c r="B637" s="448" t="s">
        <v>1419</v>
      </c>
      <c r="C637" s="449">
        <v>-100000</v>
      </c>
      <c r="D637" s="441">
        <v>22840132</v>
      </c>
      <c r="E637" s="448">
        <v>22840132</v>
      </c>
    </row>
    <row r="638" spans="1:5">
      <c r="A638" s="448">
        <v>22840161</v>
      </c>
      <c r="B638" s="448" t="s">
        <v>866</v>
      </c>
      <c r="C638" s="449">
        <v>-350000</v>
      </c>
      <c r="D638" s="441">
        <v>22840161</v>
      </c>
      <c r="E638" s="448">
        <v>22840161</v>
      </c>
    </row>
    <row r="639" spans="1:5">
      <c r="A639" s="448">
        <v>22840162</v>
      </c>
      <c r="B639" s="448" t="s">
        <v>1884</v>
      </c>
      <c r="C639" s="449">
        <v>-100000</v>
      </c>
      <c r="D639" s="441">
        <v>22840162</v>
      </c>
      <c r="E639" s="448">
        <v>22840162</v>
      </c>
    </row>
    <row r="640" spans="1:5">
      <c r="A640" s="448">
        <v>22840171</v>
      </c>
      <c r="B640" s="448" t="s">
        <v>867</v>
      </c>
      <c r="C640" s="449">
        <v>-50000</v>
      </c>
      <c r="D640" s="441">
        <v>22840171</v>
      </c>
      <c r="E640" s="448">
        <v>22840171</v>
      </c>
    </row>
    <row r="641" spans="1:5">
      <c r="A641" s="448">
        <v>22840181</v>
      </c>
      <c r="B641" s="448" t="s">
        <v>881</v>
      </c>
      <c r="C641" s="449">
        <v>-2925000</v>
      </c>
      <c r="D641" s="441">
        <v>22840181</v>
      </c>
      <c r="E641" s="448">
        <v>22840181</v>
      </c>
    </row>
    <row r="642" spans="1:5">
      <c r="A642" s="448">
        <v>22840191</v>
      </c>
      <c r="B642" s="448" t="s">
        <v>868</v>
      </c>
      <c r="C642" s="449">
        <v>-250000</v>
      </c>
      <c r="D642" s="441">
        <v>22840191</v>
      </c>
      <c r="E642" s="448">
        <v>22840191</v>
      </c>
    </row>
    <row r="643" spans="1:5">
      <c r="A643" s="448">
        <v>22840221</v>
      </c>
      <c r="B643" s="448" t="s">
        <v>889</v>
      </c>
      <c r="C643" s="449">
        <v>-600000</v>
      </c>
      <c r="D643" s="441">
        <v>22840221</v>
      </c>
      <c r="E643" s="448">
        <v>22840221</v>
      </c>
    </row>
    <row r="644" spans="1:5">
      <c r="A644" s="448">
        <v>22840231</v>
      </c>
      <c r="B644" s="448" t="s">
        <v>205</v>
      </c>
      <c r="C644" s="449">
        <v>-75000</v>
      </c>
      <c r="D644" s="441">
        <v>22840231</v>
      </c>
      <c r="E644" s="448">
        <v>22840231</v>
      </c>
    </row>
    <row r="645" spans="1:5">
      <c r="A645" s="448">
        <v>22840251</v>
      </c>
      <c r="B645" s="448" t="s">
        <v>496</v>
      </c>
      <c r="C645" s="449">
        <v>-8841357</v>
      </c>
      <c r="D645" s="441">
        <v>22840251</v>
      </c>
      <c r="E645" s="448">
        <v>22840251</v>
      </c>
    </row>
    <row r="646" spans="1:5">
      <c r="A646" s="448">
        <v>22840281</v>
      </c>
      <c r="B646" s="448" t="s">
        <v>1259</v>
      </c>
      <c r="C646" s="449">
        <v>-50000</v>
      </c>
      <c r="D646" s="441">
        <v>22840281</v>
      </c>
      <c r="E646" s="448">
        <v>22840281</v>
      </c>
    </row>
    <row r="647" spans="1:5">
      <c r="A647" s="448">
        <v>22840301</v>
      </c>
      <c r="B647" s="448" t="s">
        <v>1371</v>
      </c>
      <c r="C647" s="449">
        <v>-125000</v>
      </c>
      <c r="D647" s="441">
        <v>22840301</v>
      </c>
      <c r="E647" s="448">
        <v>22840301</v>
      </c>
    </row>
    <row r="648" spans="1:5">
      <c r="A648" s="448">
        <v>22840311</v>
      </c>
      <c r="B648" s="448" t="s">
        <v>1372</v>
      </c>
      <c r="C648" s="449">
        <v>-96000</v>
      </c>
      <c r="D648" s="441">
        <v>22840311</v>
      </c>
      <c r="E648" s="448">
        <v>22840311</v>
      </c>
    </row>
    <row r="649" spans="1:5">
      <c r="A649" s="448">
        <v>22840321</v>
      </c>
      <c r="B649" s="448" t="s">
        <v>1528</v>
      </c>
      <c r="C649" s="449">
        <v>-124867306</v>
      </c>
      <c r="D649" s="441">
        <v>22840321</v>
      </c>
      <c r="E649" s="448">
        <v>22840321</v>
      </c>
    </row>
    <row r="650" spans="1:5">
      <c r="A650" s="448">
        <v>22840331</v>
      </c>
      <c r="B650" s="448" t="s">
        <v>1885</v>
      </c>
      <c r="C650" s="449">
        <v>-75313282</v>
      </c>
      <c r="D650" s="441">
        <v>22840331</v>
      </c>
      <c r="E650" s="448">
        <v>22840331</v>
      </c>
    </row>
    <row r="651" spans="1:5">
      <c r="A651" s="448">
        <v>22840332</v>
      </c>
      <c r="B651" s="448" t="s">
        <v>1412</v>
      </c>
      <c r="C651" s="449">
        <v>-21000000</v>
      </c>
      <c r="D651" s="441">
        <v>22840332</v>
      </c>
      <c r="E651" s="448">
        <v>22840332</v>
      </c>
    </row>
    <row r="652" spans="1:5">
      <c r="A652" s="448">
        <v>22840341</v>
      </c>
      <c r="B652" s="448" t="s">
        <v>1864</v>
      </c>
      <c r="C652" s="449">
        <v>-26519532</v>
      </c>
      <c r="D652" s="441">
        <v>22840341</v>
      </c>
      <c r="E652" s="448">
        <v>22840341</v>
      </c>
    </row>
    <row r="653" spans="1:5">
      <c r="A653" s="448">
        <v>22841001</v>
      </c>
      <c r="B653" s="448" t="s">
        <v>869</v>
      </c>
      <c r="C653" s="449">
        <v>-4610484.08</v>
      </c>
      <c r="D653" s="441">
        <v>22841001</v>
      </c>
      <c r="E653" s="448">
        <v>22841001</v>
      </c>
    </row>
    <row r="654" spans="1:5">
      <c r="A654" s="448">
        <v>23001021</v>
      </c>
      <c r="B654" s="448" t="s">
        <v>7</v>
      </c>
      <c r="C654" s="449">
        <v>-18981128.550000001</v>
      </c>
      <c r="D654" s="441">
        <v>23001021</v>
      </c>
      <c r="E654" s="448">
        <v>23001021</v>
      </c>
    </row>
    <row r="655" spans="1:5">
      <c r="A655" s="448">
        <v>23001031</v>
      </c>
      <c r="B655" s="448" t="s">
        <v>597</v>
      </c>
      <c r="C655" s="449">
        <v>-19361243.890000001</v>
      </c>
      <c r="D655" s="441">
        <v>23001031</v>
      </c>
      <c r="E655" s="448">
        <v>23001031</v>
      </c>
    </row>
    <row r="656" spans="1:5">
      <c r="A656" s="448">
        <v>23001041</v>
      </c>
      <c r="B656" s="448" t="s">
        <v>174</v>
      </c>
      <c r="C656" s="449">
        <v>-3588685.63</v>
      </c>
      <c r="D656" s="441">
        <v>23001041</v>
      </c>
      <c r="E656" s="448">
        <v>23001041</v>
      </c>
    </row>
    <row r="657" spans="1:5">
      <c r="A657" s="448">
        <v>23001043</v>
      </c>
      <c r="B657" s="448" t="s">
        <v>1537</v>
      </c>
      <c r="C657" s="449">
        <v>-919800.04</v>
      </c>
      <c r="D657" s="441">
        <v>23001043</v>
      </c>
      <c r="E657" s="448">
        <v>23001043</v>
      </c>
    </row>
    <row r="658" spans="1:5">
      <c r="A658" s="448">
        <v>23001061</v>
      </c>
      <c r="B658" s="448" t="s">
        <v>537</v>
      </c>
      <c r="C658" s="449">
        <v>-5389592.4000000004</v>
      </c>
      <c r="D658" s="441">
        <v>23001061</v>
      </c>
      <c r="E658" s="448">
        <v>23001061</v>
      </c>
    </row>
    <row r="659" spans="1:5">
      <c r="A659" s="448">
        <v>23001071</v>
      </c>
      <c r="B659" s="448" t="s">
        <v>434</v>
      </c>
      <c r="C659" s="449">
        <v>-9117302.6799999997</v>
      </c>
      <c r="D659" s="441">
        <v>23001071</v>
      </c>
      <c r="E659" s="448">
        <v>23001071</v>
      </c>
    </row>
    <row r="660" spans="1:5">
      <c r="A660" s="448">
        <v>23001092</v>
      </c>
      <c r="B660" s="448" t="s">
        <v>266</v>
      </c>
      <c r="C660" s="449">
        <v>-9145302.5999999996</v>
      </c>
      <c r="D660" s="441">
        <v>23001092</v>
      </c>
      <c r="E660" s="448">
        <v>23001092</v>
      </c>
    </row>
    <row r="661" spans="1:5">
      <c r="A661" s="448">
        <v>23001131</v>
      </c>
      <c r="B661" s="448" t="s">
        <v>1358</v>
      </c>
      <c r="C661" s="449">
        <v>-5793577.7599999998</v>
      </c>
      <c r="D661" s="441">
        <v>23001131</v>
      </c>
      <c r="E661" s="448">
        <v>23001131</v>
      </c>
    </row>
    <row r="662" spans="1:5">
      <c r="A662" s="448">
        <v>23001141</v>
      </c>
      <c r="B662" s="448" t="s">
        <v>1533</v>
      </c>
      <c r="C662" s="449">
        <v>-556975.80000000005</v>
      </c>
      <c r="D662" s="441">
        <v>23001141</v>
      </c>
      <c r="E662" s="448">
        <v>23001141</v>
      </c>
    </row>
    <row r="663" spans="1:5">
      <c r="A663" s="448">
        <v>23001151</v>
      </c>
      <c r="B663" s="448" t="s">
        <v>1632</v>
      </c>
      <c r="C663" s="449">
        <v>-117557.24</v>
      </c>
      <c r="D663" s="441">
        <v>23001151</v>
      </c>
      <c r="E663" s="448">
        <v>23001151</v>
      </c>
    </row>
    <row r="664" spans="1:5">
      <c r="A664" s="448">
        <v>23001231</v>
      </c>
      <c r="B664" s="448" t="s">
        <v>1514</v>
      </c>
      <c r="C664" s="449">
        <v>-1162967.55</v>
      </c>
      <c r="D664" s="441">
        <v>23001231</v>
      </c>
      <c r="E664" s="448">
        <v>23001231</v>
      </c>
    </row>
    <row r="665" spans="1:5">
      <c r="A665" s="448">
        <v>23002011</v>
      </c>
      <c r="B665" s="448" t="s">
        <v>1000</v>
      </c>
      <c r="C665" s="449">
        <v>-904618.13</v>
      </c>
      <c r="D665" s="441">
        <v>23002011</v>
      </c>
      <c r="E665" s="448">
        <v>23002011</v>
      </c>
    </row>
    <row r="666" spans="1:5">
      <c r="A666" s="448">
        <v>23002041</v>
      </c>
      <c r="B666" s="448" t="s">
        <v>623</v>
      </c>
      <c r="C666" s="449">
        <v>-7123070.1699999999</v>
      </c>
      <c r="D666" s="441">
        <v>23002041</v>
      </c>
      <c r="E666" s="448">
        <v>23002041</v>
      </c>
    </row>
    <row r="667" spans="1:5">
      <c r="A667" s="448">
        <v>23002061</v>
      </c>
      <c r="B667" s="448" t="s">
        <v>24</v>
      </c>
      <c r="C667" s="449">
        <v>82298</v>
      </c>
      <c r="D667" s="441">
        <v>23002061</v>
      </c>
      <c r="E667" s="448">
        <v>23002061</v>
      </c>
    </row>
    <row r="668" spans="1:5">
      <c r="A668" s="448">
        <v>23002071</v>
      </c>
      <c r="B668" s="448" t="s">
        <v>16</v>
      </c>
      <c r="C668" s="449">
        <v>251781.44</v>
      </c>
      <c r="D668" s="441">
        <v>23002071</v>
      </c>
      <c r="E668" s="448">
        <v>23002071</v>
      </c>
    </row>
    <row r="669" spans="1:5">
      <c r="A669" s="448">
        <v>23002072</v>
      </c>
      <c r="B669" s="448" t="s">
        <v>1538</v>
      </c>
      <c r="C669" s="449">
        <v>18711.25</v>
      </c>
      <c r="D669" s="441">
        <v>23002072</v>
      </c>
      <c r="E669" s="448">
        <v>23002072</v>
      </c>
    </row>
    <row r="670" spans="1:5">
      <c r="A670" s="448">
        <v>23002091</v>
      </c>
      <c r="B670" s="448" t="s">
        <v>267</v>
      </c>
      <c r="C670" s="449">
        <v>-334079.44</v>
      </c>
      <c r="D670" s="441">
        <v>23002091</v>
      </c>
      <c r="E670" s="448">
        <v>23002091</v>
      </c>
    </row>
    <row r="671" spans="1:5">
      <c r="A671" s="448">
        <v>23002092</v>
      </c>
      <c r="B671" s="448" t="s">
        <v>268</v>
      </c>
      <c r="C671" s="449">
        <v>-18711.25</v>
      </c>
      <c r="D671" s="441">
        <v>23002092</v>
      </c>
      <c r="E671" s="448">
        <v>23002092</v>
      </c>
    </row>
    <row r="672" spans="1:5">
      <c r="A672" s="448">
        <v>23200011</v>
      </c>
      <c r="B672" s="448" t="s">
        <v>957</v>
      </c>
      <c r="C672" s="449">
        <v>-6527712.5999999996</v>
      </c>
      <c r="D672" s="441">
        <v>23200011</v>
      </c>
      <c r="E672" s="448">
        <v>23200011</v>
      </c>
    </row>
    <row r="673" spans="1:5">
      <c r="A673" s="448">
        <v>23200031</v>
      </c>
      <c r="B673" s="448" t="s">
        <v>198</v>
      </c>
      <c r="C673" s="449">
        <v>-20644391</v>
      </c>
      <c r="D673" s="441">
        <v>23200031</v>
      </c>
      <c r="E673" s="448">
        <v>23200031</v>
      </c>
    </row>
    <row r="674" spans="1:5">
      <c r="A674" s="448">
        <v>23200033</v>
      </c>
      <c r="B674" s="448" t="s">
        <v>199</v>
      </c>
      <c r="C674" s="449">
        <v>-275062.5</v>
      </c>
      <c r="D674" s="441">
        <v>23200033</v>
      </c>
      <c r="E674" s="448">
        <v>23200033</v>
      </c>
    </row>
    <row r="675" spans="1:5">
      <c r="A675" s="448">
        <v>23200041</v>
      </c>
      <c r="B675" s="448" t="s">
        <v>406</v>
      </c>
      <c r="C675" s="449">
        <v>-8997315</v>
      </c>
      <c r="D675" s="441">
        <v>23200041</v>
      </c>
      <c r="E675" s="448">
        <v>23200041</v>
      </c>
    </row>
    <row r="676" spans="1:5">
      <c r="A676" s="448">
        <v>23200051</v>
      </c>
      <c r="B676" s="448" t="s">
        <v>407</v>
      </c>
      <c r="C676" s="449">
        <v>-10656118.25</v>
      </c>
      <c r="D676" s="441">
        <v>23200051</v>
      </c>
      <c r="E676" s="448">
        <v>23200051</v>
      </c>
    </row>
    <row r="677" spans="1:5">
      <c r="A677" s="448">
        <v>23200061</v>
      </c>
      <c r="B677" s="448" t="s">
        <v>169</v>
      </c>
      <c r="C677" s="449">
        <v>-13949463.609999999</v>
      </c>
      <c r="D677" s="441">
        <v>23200061</v>
      </c>
      <c r="E677" s="448">
        <v>23200061</v>
      </c>
    </row>
    <row r="678" spans="1:5">
      <c r="A678" s="448">
        <v>23200063</v>
      </c>
      <c r="B678" s="448" t="s">
        <v>1191</v>
      </c>
      <c r="C678" s="449">
        <v>-2837916.34</v>
      </c>
      <c r="D678" s="441">
        <v>23200063</v>
      </c>
      <c r="E678" s="448">
        <v>23200063</v>
      </c>
    </row>
    <row r="679" spans="1:5">
      <c r="A679" s="448">
        <v>23200071</v>
      </c>
      <c r="B679" s="448" t="s">
        <v>1019</v>
      </c>
      <c r="C679" s="449">
        <v>-2671983.27</v>
      </c>
      <c r="D679" s="441">
        <v>23200071</v>
      </c>
      <c r="E679" s="448">
        <v>23200071</v>
      </c>
    </row>
    <row r="680" spans="1:5">
      <c r="A680" s="448">
        <v>23200081</v>
      </c>
      <c r="B680" s="448" t="s">
        <v>1020</v>
      </c>
      <c r="C680" s="449">
        <v>-4467394.74</v>
      </c>
      <c r="D680" s="441">
        <v>23200081</v>
      </c>
      <c r="E680" s="448">
        <v>23200081</v>
      </c>
    </row>
    <row r="681" spans="1:5">
      <c r="A681" s="448">
        <v>23200101</v>
      </c>
      <c r="B681" s="448" t="s">
        <v>403</v>
      </c>
      <c r="C681" s="449">
        <v>-98960.24</v>
      </c>
      <c r="D681" s="441">
        <v>23200101</v>
      </c>
      <c r="E681" s="448">
        <v>23200101</v>
      </c>
    </row>
    <row r="682" spans="1:5">
      <c r="A682" s="448">
        <v>23200103</v>
      </c>
      <c r="B682" s="448" t="s">
        <v>50</v>
      </c>
      <c r="C682" s="449">
        <v>-59846.28</v>
      </c>
      <c r="D682" s="441">
        <v>23200103</v>
      </c>
      <c r="E682" s="448">
        <v>23200103</v>
      </c>
    </row>
    <row r="683" spans="1:5">
      <c r="A683" s="448">
        <v>23200111</v>
      </c>
      <c r="B683" s="448" t="s">
        <v>1021</v>
      </c>
      <c r="C683" s="449">
        <v>-281328.40000000002</v>
      </c>
      <c r="D683" s="441">
        <v>23200111</v>
      </c>
      <c r="E683" s="448">
        <v>23200111</v>
      </c>
    </row>
    <row r="684" spans="1:5">
      <c r="A684" s="448">
        <v>23200121</v>
      </c>
      <c r="B684" s="448" t="s">
        <v>890</v>
      </c>
      <c r="C684" s="449">
        <v>-246239.97</v>
      </c>
      <c r="D684" s="441">
        <v>23200121</v>
      </c>
      <c r="E684" s="448">
        <v>23200121</v>
      </c>
    </row>
    <row r="685" spans="1:5">
      <c r="A685" s="448">
        <v>23200153</v>
      </c>
      <c r="B685" s="448" t="s">
        <v>1843</v>
      </c>
      <c r="C685" s="449">
        <v>-11458.67</v>
      </c>
      <c r="D685" s="441">
        <v>23200153</v>
      </c>
      <c r="E685" s="448">
        <v>23200153</v>
      </c>
    </row>
    <row r="686" spans="1:5">
      <c r="A686" s="448">
        <v>23200221</v>
      </c>
      <c r="B686" s="448" t="s">
        <v>2067</v>
      </c>
      <c r="C686" s="449">
        <v>-2714.32</v>
      </c>
      <c r="D686" s="441">
        <v>23200221</v>
      </c>
      <c r="E686" s="448">
        <v>23200221</v>
      </c>
    </row>
    <row r="687" spans="1:5">
      <c r="A687" s="448">
        <v>23200222</v>
      </c>
      <c r="B687" s="448" t="s">
        <v>120</v>
      </c>
      <c r="C687" s="449">
        <v>-11146219.939999999</v>
      </c>
      <c r="D687" s="441">
        <v>23200222</v>
      </c>
      <c r="E687" s="448">
        <v>23200222</v>
      </c>
    </row>
    <row r="688" spans="1:5">
      <c r="A688" s="448">
        <v>23200242</v>
      </c>
      <c r="B688" s="448" t="s">
        <v>922</v>
      </c>
      <c r="C688" s="449">
        <v>-20210092.559999999</v>
      </c>
      <c r="D688" s="441">
        <v>23200242</v>
      </c>
      <c r="E688" s="448">
        <v>23200242</v>
      </c>
    </row>
    <row r="689" spans="1:5">
      <c r="A689" s="448">
        <v>23200281</v>
      </c>
      <c r="B689" s="448" t="s">
        <v>2012</v>
      </c>
      <c r="C689" s="448">
        <v>-226</v>
      </c>
      <c r="D689" s="441">
        <v>23200281</v>
      </c>
      <c r="E689" s="448">
        <v>23200281</v>
      </c>
    </row>
    <row r="690" spans="1:5">
      <c r="A690" s="448">
        <v>23200282</v>
      </c>
      <c r="B690" s="448" t="s">
        <v>2013</v>
      </c>
      <c r="C690" s="449">
        <v>-4999.47</v>
      </c>
      <c r="D690" s="441">
        <v>23200282</v>
      </c>
      <c r="E690" s="448">
        <v>23200282</v>
      </c>
    </row>
    <row r="691" spans="1:5">
      <c r="A691" s="448">
        <v>23200333</v>
      </c>
      <c r="B691" s="448" t="s">
        <v>528</v>
      </c>
      <c r="C691" s="449">
        <v>-14221215.49</v>
      </c>
      <c r="D691" s="441">
        <v>23200333</v>
      </c>
      <c r="E691" s="448">
        <v>23200333</v>
      </c>
    </row>
    <row r="692" spans="1:5">
      <c r="A692" s="448">
        <v>23200483</v>
      </c>
      <c r="B692" s="448" t="s">
        <v>324</v>
      </c>
      <c r="C692" s="449">
        <v>-18964675.710000001</v>
      </c>
      <c r="D692" s="441">
        <v>23200483</v>
      </c>
      <c r="E692" s="448">
        <v>23200483</v>
      </c>
    </row>
    <row r="693" spans="1:5">
      <c r="A693" s="448">
        <v>23200493</v>
      </c>
      <c r="B693" s="448" t="s">
        <v>1892</v>
      </c>
      <c r="C693" s="449">
        <v>-542974.07999999996</v>
      </c>
      <c r="D693" s="441">
        <v>23200493</v>
      </c>
      <c r="E693" s="448">
        <v>23200493</v>
      </c>
    </row>
    <row r="694" spans="1:5">
      <c r="A694" s="448">
        <v>23200543</v>
      </c>
      <c r="B694" s="448" t="s">
        <v>364</v>
      </c>
      <c r="C694" s="449">
        <v>-53967856.469999999</v>
      </c>
      <c r="D694" s="441">
        <v>23200543</v>
      </c>
      <c r="E694" s="448">
        <v>23200543</v>
      </c>
    </row>
    <row r="695" spans="1:5">
      <c r="A695" s="448">
        <v>23200643</v>
      </c>
      <c r="B695" s="448" t="s">
        <v>315</v>
      </c>
      <c r="C695" s="449">
        <v>-5890019.9100000001</v>
      </c>
      <c r="D695" s="441">
        <v>23200643</v>
      </c>
      <c r="E695" s="448">
        <v>23200643</v>
      </c>
    </row>
    <row r="696" spans="1:5">
      <c r="A696" s="448">
        <v>23200653</v>
      </c>
      <c r="B696" s="448" t="s">
        <v>917</v>
      </c>
      <c r="C696" s="449">
        <v>-236063.3</v>
      </c>
      <c r="D696" s="441">
        <v>23200653</v>
      </c>
      <c r="E696" s="448">
        <v>23200653</v>
      </c>
    </row>
    <row r="697" spans="1:5">
      <c r="A697" s="448">
        <v>23200683</v>
      </c>
      <c r="B697" s="448" t="s">
        <v>983</v>
      </c>
      <c r="C697" s="448">
        <v>-7.5</v>
      </c>
      <c r="D697" s="441">
        <v>23200683</v>
      </c>
      <c r="E697" s="448">
        <v>23200683</v>
      </c>
    </row>
    <row r="698" spans="1:5">
      <c r="A698" s="448">
        <v>23200693</v>
      </c>
      <c r="B698" s="448" t="s">
        <v>699</v>
      </c>
      <c r="C698" s="449">
        <v>-206525.44</v>
      </c>
      <c r="D698" s="441">
        <v>23200693</v>
      </c>
      <c r="E698" s="448">
        <v>23200693</v>
      </c>
    </row>
    <row r="699" spans="1:5">
      <c r="A699" s="448">
        <v>23200733</v>
      </c>
      <c r="B699" s="448" t="s">
        <v>107</v>
      </c>
      <c r="C699" s="449">
        <v>-1675.66</v>
      </c>
      <c r="D699" s="441">
        <v>23200733</v>
      </c>
      <c r="E699" s="448">
        <v>23200733</v>
      </c>
    </row>
    <row r="700" spans="1:5">
      <c r="A700" s="448">
        <v>23200743</v>
      </c>
      <c r="B700" s="448" t="s">
        <v>1040</v>
      </c>
      <c r="C700" s="449">
        <v>-114194.39</v>
      </c>
      <c r="D700" s="441">
        <v>23200743</v>
      </c>
      <c r="E700" s="448">
        <v>23200743</v>
      </c>
    </row>
    <row r="701" spans="1:5">
      <c r="A701" s="448">
        <v>23200753</v>
      </c>
      <c r="B701" s="448" t="s">
        <v>903</v>
      </c>
      <c r="C701" s="449">
        <v>-14447.08</v>
      </c>
      <c r="D701" s="441">
        <v>23200753</v>
      </c>
      <c r="E701" s="448">
        <v>23200753</v>
      </c>
    </row>
    <row r="702" spans="1:5">
      <c r="A702" s="448">
        <v>23200763</v>
      </c>
      <c r="B702" s="448" t="s">
        <v>1039</v>
      </c>
      <c r="C702" s="449">
        <v>-78412.33</v>
      </c>
      <c r="D702" s="441">
        <v>23200763</v>
      </c>
      <c r="E702" s="448">
        <v>23200763</v>
      </c>
    </row>
    <row r="703" spans="1:5">
      <c r="A703" s="448">
        <v>23200773</v>
      </c>
      <c r="B703" s="448" t="s">
        <v>575</v>
      </c>
      <c r="C703" s="449">
        <v>-17207.900000000001</v>
      </c>
      <c r="D703" s="441">
        <v>23200773</v>
      </c>
      <c r="E703" s="448">
        <v>23200773</v>
      </c>
    </row>
    <row r="704" spans="1:5">
      <c r="A704" s="448">
        <v>23200813</v>
      </c>
      <c r="B704" s="448" t="s">
        <v>1982</v>
      </c>
      <c r="C704" s="449">
        <v>-2211.16</v>
      </c>
      <c r="D704" s="441">
        <v>23200813</v>
      </c>
      <c r="E704" s="448">
        <v>23200813</v>
      </c>
    </row>
    <row r="705" spans="1:5">
      <c r="A705" s="448">
        <v>23200823</v>
      </c>
      <c r="B705" s="448" t="s">
        <v>1999</v>
      </c>
      <c r="C705" s="449">
        <v>-182092.54</v>
      </c>
      <c r="D705" s="441">
        <v>23200823</v>
      </c>
      <c r="E705" s="448">
        <v>23200823</v>
      </c>
    </row>
    <row r="706" spans="1:5">
      <c r="A706" s="448">
        <v>23200833</v>
      </c>
      <c r="B706" s="448" t="s">
        <v>2238</v>
      </c>
      <c r="C706" s="449">
        <v>-3813.95</v>
      </c>
      <c r="D706" s="441" t="e">
        <v>#N/A</v>
      </c>
      <c r="E706" s="448" t="e">
        <v>#N/A</v>
      </c>
    </row>
    <row r="707" spans="1:5">
      <c r="A707" s="448">
        <v>23200873</v>
      </c>
      <c r="B707" s="448" t="s">
        <v>2068</v>
      </c>
      <c r="C707" s="449">
        <v>-1530156.78</v>
      </c>
      <c r="D707" s="441">
        <v>23200873</v>
      </c>
      <c r="E707" s="448">
        <v>23200873</v>
      </c>
    </row>
    <row r="708" spans="1:5">
      <c r="A708" s="448">
        <v>23201003</v>
      </c>
      <c r="B708" s="448" t="s">
        <v>392</v>
      </c>
      <c r="C708" s="449">
        <v>-28108324.329999998</v>
      </c>
      <c r="D708" s="441">
        <v>23201003</v>
      </c>
      <c r="E708" s="448">
        <v>23201003</v>
      </c>
    </row>
    <row r="709" spans="1:5">
      <c r="A709" s="448">
        <v>23201013</v>
      </c>
      <c r="B709" s="448" t="s">
        <v>752</v>
      </c>
      <c r="C709" s="449">
        <v>-9866296.8599999994</v>
      </c>
      <c r="D709" s="441">
        <v>23201013</v>
      </c>
      <c r="E709" s="448">
        <v>23201013</v>
      </c>
    </row>
    <row r="710" spans="1:5">
      <c r="A710" s="448">
        <v>23201033</v>
      </c>
      <c r="B710" s="448" t="s">
        <v>598</v>
      </c>
      <c r="C710" s="449">
        <v>-92220.9</v>
      </c>
      <c r="D710" s="441">
        <v>23201033</v>
      </c>
      <c r="E710" s="448">
        <v>23201033</v>
      </c>
    </row>
    <row r="711" spans="1:5">
      <c r="A711" s="448">
        <v>23201043</v>
      </c>
      <c r="B711" s="448" t="s">
        <v>240</v>
      </c>
      <c r="C711" s="449">
        <v>70044.460000000006</v>
      </c>
      <c r="D711" s="441">
        <v>23201043</v>
      </c>
      <c r="E711" s="448">
        <v>23201043</v>
      </c>
    </row>
    <row r="712" spans="1:5">
      <c r="A712" s="448">
        <v>23201053</v>
      </c>
      <c r="B712" s="448" t="s">
        <v>1534</v>
      </c>
      <c r="C712" s="449">
        <v>-208083.09</v>
      </c>
      <c r="D712" s="441">
        <v>23201053</v>
      </c>
      <c r="E712" s="448">
        <v>23201053</v>
      </c>
    </row>
    <row r="713" spans="1:5">
      <c r="A713" s="448">
        <v>23201073</v>
      </c>
      <c r="B713" s="448" t="s">
        <v>661</v>
      </c>
      <c r="C713" s="449">
        <v>-391485.94</v>
      </c>
      <c r="D713" s="441">
        <v>23201073</v>
      </c>
      <c r="E713" s="448">
        <v>23201073</v>
      </c>
    </row>
    <row r="714" spans="1:5">
      <c r="A714" s="448">
        <v>23201093</v>
      </c>
      <c r="B714" s="448" t="s">
        <v>1190</v>
      </c>
      <c r="C714" s="449">
        <v>-69829.81</v>
      </c>
      <c r="D714" s="441">
        <v>23201093</v>
      </c>
      <c r="E714" s="448">
        <v>23201093</v>
      </c>
    </row>
    <row r="715" spans="1:5">
      <c r="A715" s="448">
        <v>23201113</v>
      </c>
      <c r="B715" s="448" t="s">
        <v>282</v>
      </c>
      <c r="C715" s="449">
        <v>12887.49</v>
      </c>
      <c r="D715" s="441">
        <v>23201113</v>
      </c>
      <c r="E715" s="448">
        <v>23201113</v>
      </c>
    </row>
    <row r="716" spans="1:5">
      <c r="A716" s="448">
        <v>23201153</v>
      </c>
      <c r="B716" s="448" t="s">
        <v>1601</v>
      </c>
      <c r="C716" s="449">
        <v>-9340.18</v>
      </c>
      <c r="D716" s="441">
        <v>23201153</v>
      </c>
      <c r="E716" s="448">
        <v>23201153</v>
      </c>
    </row>
    <row r="717" spans="1:5">
      <c r="A717" s="448">
        <v>23201163</v>
      </c>
      <c r="B717" s="448" t="s">
        <v>1602</v>
      </c>
      <c r="C717" s="449">
        <v>-5428.82</v>
      </c>
      <c r="D717" s="441">
        <v>23201163</v>
      </c>
      <c r="E717" s="448">
        <v>23201163</v>
      </c>
    </row>
    <row r="718" spans="1:5">
      <c r="A718" s="448">
        <v>23201173</v>
      </c>
      <c r="B718" s="448" t="s">
        <v>238</v>
      </c>
      <c r="C718" s="449">
        <v>94670.17</v>
      </c>
      <c r="D718" s="441">
        <v>23201173</v>
      </c>
      <c r="E718" s="448">
        <v>23201173</v>
      </c>
    </row>
    <row r="719" spans="1:5">
      <c r="A719" s="448">
        <v>23201193</v>
      </c>
      <c r="B719" s="448" t="s">
        <v>1603</v>
      </c>
      <c r="C719" s="449">
        <v>-20852.34</v>
      </c>
      <c r="D719" s="441">
        <v>23201193</v>
      </c>
      <c r="E719" s="448">
        <v>23201193</v>
      </c>
    </row>
    <row r="720" spans="1:5">
      <c r="A720" s="448">
        <v>23201203</v>
      </c>
      <c r="B720" s="448" t="s">
        <v>1604</v>
      </c>
      <c r="C720" s="449">
        <v>-1731</v>
      </c>
      <c r="D720" s="441">
        <v>23201203</v>
      </c>
      <c r="E720" s="448">
        <v>23201203</v>
      </c>
    </row>
    <row r="721" spans="1:5">
      <c r="A721" s="448">
        <v>23201213</v>
      </c>
      <c r="B721" s="448" t="s">
        <v>2014</v>
      </c>
      <c r="C721" s="449">
        <v>-1008.85</v>
      </c>
      <c r="D721" s="441">
        <v>23201213</v>
      </c>
      <c r="E721" s="448">
        <v>23201213</v>
      </c>
    </row>
    <row r="722" spans="1:5">
      <c r="A722" s="448">
        <v>23201251</v>
      </c>
      <c r="B722" s="448" t="s">
        <v>1539</v>
      </c>
      <c r="C722" s="449">
        <v>-1005795</v>
      </c>
      <c r="D722" s="441">
        <v>23201251</v>
      </c>
      <c r="E722" s="448">
        <v>23201251</v>
      </c>
    </row>
    <row r="723" spans="1:5">
      <c r="A723" s="448">
        <v>23202173</v>
      </c>
      <c r="B723" s="448" t="s">
        <v>189</v>
      </c>
      <c r="C723" s="448">
        <v>-188.76</v>
      </c>
      <c r="D723" s="441">
        <v>23202173</v>
      </c>
      <c r="E723" s="448">
        <v>23202173</v>
      </c>
    </row>
    <row r="724" spans="1:5">
      <c r="A724" s="448">
        <v>23202183</v>
      </c>
      <c r="B724" s="448" t="s">
        <v>642</v>
      </c>
      <c r="C724" s="449">
        <v>-12329.49</v>
      </c>
      <c r="D724" s="441">
        <v>23202183</v>
      </c>
      <c r="E724" s="448">
        <v>23202183</v>
      </c>
    </row>
    <row r="725" spans="1:5">
      <c r="A725" s="448">
        <v>23202213</v>
      </c>
      <c r="B725" s="448" t="s">
        <v>2015</v>
      </c>
      <c r="C725" s="448">
        <v>-908</v>
      </c>
      <c r="D725" s="441">
        <v>23202213</v>
      </c>
      <c r="E725" s="448">
        <v>23202213</v>
      </c>
    </row>
    <row r="726" spans="1:5">
      <c r="A726" s="448">
        <v>23202233</v>
      </c>
      <c r="B726" s="448" t="s">
        <v>2063</v>
      </c>
      <c r="C726" s="449">
        <v>1729179.96</v>
      </c>
      <c r="D726" s="441">
        <v>23202233</v>
      </c>
      <c r="E726" s="448">
        <v>23202233</v>
      </c>
    </row>
    <row r="727" spans="1:5">
      <c r="A727" s="448">
        <v>23202353</v>
      </c>
      <c r="B727" s="448" t="s">
        <v>2064</v>
      </c>
      <c r="C727" s="449">
        <v>-11556744.109999999</v>
      </c>
      <c r="D727" s="441">
        <v>23202353</v>
      </c>
      <c r="E727" s="448">
        <v>23202353</v>
      </c>
    </row>
    <row r="728" spans="1:5">
      <c r="A728" s="448">
        <v>23500003</v>
      </c>
      <c r="B728" s="448" t="s">
        <v>1620</v>
      </c>
      <c r="C728" s="449">
        <v>-26608345.420000002</v>
      </c>
      <c r="D728" s="441">
        <v>23500003</v>
      </c>
      <c r="E728" s="448">
        <v>23500003</v>
      </c>
    </row>
    <row r="729" spans="1:5">
      <c r="A729" s="448">
        <v>23500011</v>
      </c>
      <c r="B729" s="448" t="s">
        <v>498</v>
      </c>
      <c r="C729" s="449">
        <v>-6686993.8099999996</v>
      </c>
      <c r="D729" s="441">
        <v>23500011</v>
      </c>
      <c r="E729" s="448">
        <v>23500011</v>
      </c>
    </row>
    <row r="730" spans="1:5">
      <c r="A730" s="448">
        <v>23600021</v>
      </c>
      <c r="B730" s="448" t="s">
        <v>1395</v>
      </c>
      <c r="C730" s="449">
        <v>-4696578.91</v>
      </c>
      <c r="D730" s="441">
        <v>23600021</v>
      </c>
      <c r="E730" s="448">
        <v>23600021</v>
      </c>
    </row>
    <row r="731" spans="1:5">
      <c r="A731" s="448">
        <v>23600022</v>
      </c>
      <c r="B731" s="448" t="s">
        <v>1396</v>
      </c>
      <c r="C731" s="449">
        <v>-1786825.08</v>
      </c>
      <c r="D731" s="441">
        <v>23600022</v>
      </c>
      <c r="E731" s="448">
        <v>23600022</v>
      </c>
    </row>
    <row r="732" spans="1:5">
      <c r="A732" s="448">
        <v>23600063</v>
      </c>
      <c r="B732" s="448" t="s">
        <v>475</v>
      </c>
      <c r="C732" s="448">
        <v>-186.36</v>
      </c>
      <c r="D732" s="441">
        <v>23600063</v>
      </c>
      <c r="E732" s="448">
        <v>23600063</v>
      </c>
    </row>
    <row r="733" spans="1:5">
      <c r="A733" s="448">
        <v>23600093</v>
      </c>
      <c r="B733" s="448" t="s">
        <v>153</v>
      </c>
      <c r="C733" s="449">
        <v>-328338.48</v>
      </c>
      <c r="D733" s="441">
        <v>23600093</v>
      </c>
      <c r="E733" s="448">
        <v>23600093</v>
      </c>
    </row>
    <row r="734" spans="1:5">
      <c r="A734" s="448">
        <v>23600201</v>
      </c>
      <c r="B734" s="448" t="s">
        <v>231</v>
      </c>
      <c r="C734" s="449">
        <v>-57523322.659999996</v>
      </c>
      <c r="D734" s="441">
        <v>23600201</v>
      </c>
      <c r="E734" s="448">
        <v>23600201</v>
      </c>
    </row>
    <row r="735" spans="1:5">
      <c r="A735" s="448">
        <v>23600211</v>
      </c>
      <c r="B735" s="448" t="s">
        <v>232</v>
      </c>
      <c r="C735" s="449">
        <v>-7951237.9299999997</v>
      </c>
      <c r="D735" s="441">
        <v>23600211</v>
      </c>
      <c r="E735" s="448">
        <v>23600211</v>
      </c>
    </row>
    <row r="736" spans="1:5">
      <c r="A736" s="448">
        <v>23600213</v>
      </c>
      <c r="B736" s="448" t="s">
        <v>991</v>
      </c>
      <c r="C736" s="449">
        <v>-367672.46</v>
      </c>
      <c r="D736" s="441">
        <v>23600213</v>
      </c>
      <c r="E736" s="448">
        <v>23600213</v>
      </c>
    </row>
    <row r="737" spans="1:5">
      <c r="A737" s="448">
        <v>23600221</v>
      </c>
      <c r="B737" s="448" t="s">
        <v>348</v>
      </c>
      <c r="C737" s="449">
        <v>194570.29</v>
      </c>
      <c r="D737" s="441">
        <v>23600221</v>
      </c>
      <c r="E737" s="448">
        <v>23600221</v>
      </c>
    </row>
    <row r="738" spans="1:5">
      <c r="A738" s="448">
        <v>23600232</v>
      </c>
      <c r="B738" s="448" t="s">
        <v>233</v>
      </c>
      <c r="C738" s="449">
        <v>-24835773.75</v>
      </c>
      <c r="D738" s="441">
        <v>23600232</v>
      </c>
      <c r="E738" s="448">
        <v>23600232</v>
      </c>
    </row>
    <row r="739" spans="1:5">
      <c r="A739" s="448">
        <v>23600351</v>
      </c>
      <c r="B739" s="448" t="s">
        <v>898</v>
      </c>
      <c r="C739" s="449">
        <v>-10047416.609999999</v>
      </c>
      <c r="D739" s="441">
        <v>23600351</v>
      </c>
      <c r="E739" s="448">
        <v>23600351</v>
      </c>
    </row>
    <row r="740" spans="1:5">
      <c r="A740" s="448">
        <v>23600391</v>
      </c>
      <c r="B740" s="448" t="s">
        <v>369</v>
      </c>
      <c r="C740" s="449">
        <v>-261569.67</v>
      </c>
      <c r="D740" s="441">
        <v>23600391</v>
      </c>
      <c r="E740" s="448">
        <v>23600391</v>
      </c>
    </row>
    <row r="741" spans="1:5">
      <c r="A741" s="448">
        <v>23600421</v>
      </c>
      <c r="B741" s="448" t="s">
        <v>1576</v>
      </c>
      <c r="C741" s="448">
        <v>-18.329999999999998</v>
      </c>
      <c r="D741" s="441">
        <v>23600421</v>
      </c>
      <c r="E741" s="448">
        <v>23600421</v>
      </c>
    </row>
    <row r="742" spans="1:5">
      <c r="A742" s="448">
        <v>23600431</v>
      </c>
      <c r="B742" s="448" t="s">
        <v>1920</v>
      </c>
      <c r="C742" s="449">
        <v>1600</v>
      </c>
      <c r="D742" s="441">
        <v>23600431</v>
      </c>
      <c r="E742" s="448">
        <v>23600431</v>
      </c>
    </row>
    <row r="743" spans="1:5">
      <c r="A743" s="448">
        <v>23600471</v>
      </c>
      <c r="B743" s="448" t="s">
        <v>986</v>
      </c>
      <c r="C743" s="449">
        <v>-8444309.8000000007</v>
      </c>
      <c r="D743" s="441">
        <v>23600471</v>
      </c>
      <c r="E743" s="448">
        <v>23600471</v>
      </c>
    </row>
    <row r="744" spans="1:5">
      <c r="A744" s="448">
        <v>23600552</v>
      </c>
      <c r="B744" s="448" t="s">
        <v>986</v>
      </c>
      <c r="C744" s="449">
        <v>-4168369.03</v>
      </c>
      <c r="D744" s="441">
        <v>23600552</v>
      </c>
      <c r="E744" s="448">
        <v>23600552</v>
      </c>
    </row>
    <row r="745" spans="1:5">
      <c r="A745" s="448">
        <v>23600602</v>
      </c>
      <c r="B745" s="448" t="s">
        <v>987</v>
      </c>
      <c r="C745" s="449">
        <v>-5847775.5300000003</v>
      </c>
      <c r="D745" s="441">
        <v>23600602</v>
      </c>
      <c r="E745" s="448">
        <v>23600602</v>
      </c>
    </row>
    <row r="746" spans="1:5">
      <c r="A746" s="448">
        <v>23601003</v>
      </c>
      <c r="B746" s="448" t="s">
        <v>935</v>
      </c>
      <c r="C746" s="449">
        <v>-123916.34</v>
      </c>
      <c r="D746" s="441">
        <v>23601003</v>
      </c>
      <c r="E746" s="448">
        <v>23601003</v>
      </c>
    </row>
    <row r="747" spans="1:5">
      <c r="A747" s="448">
        <v>23601013</v>
      </c>
      <c r="B747" s="448" t="s">
        <v>1397</v>
      </c>
      <c r="C747" s="449">
        <v>-83809.22</v>
      </c>
      <c r="D747" s="441">
        <v>23601013</v>
      </c>
      <c r="E747" s="448">
        <v>23601013</v>
      </c>
    </row>
    <row r="748" spans="1:5">
      <c r="A748" s="448">
        <v>23601023</v>
      </c>
      <c r="B748" s="448" t="s">
        <v>334</v>
      </c>
      <c r="C748" s="449">
        <v>-5202.66</v>
      </c>
      <c r="D748" s="441">
        <v>23601023</v>
      </c>
      <c r="E748" s="448">
        <v>23601023</v>
      </c>
    </row>
    <row r="749" spans="1:5">
      <c r="A749" s="448">
        <v>23601043</v>
      </c>
      <c r="B749" s="448" t="s">
        <v>992</v>
      </c>
      <c r="C749" s="449">
        <v>-121856.35</v>
      </c>
      <c r="D749" s="441">
        <v>23601043</v>
      </c>
      <c r="E749" s="448">
        <v>23601043</v>
      </c>
    </row>
    <row r="750" spans="1:5">
      <c r="A750" s="448">
        <v>23700363</v>
      </c>
      <c r="B750" s="448" t="s">
        <v>925</v>
      </c>
      <c r="C750" s="449">
        <v>-223437.5</v>
      </c>
      <c r="D750" s="441">
        <v>23700363</v>
      </c>
      <c r="E750" s="448">
        <v>23700363</v>
      </c>
    </row>
    <row r="751" spans="1:5">
      <c r="A751" s="448">
        <v>23700383</v>
      </c>
      <c r="B751" s="448" t="s">
        <v>88</v>
      </c>
      <c r="C751" s="449">
        <v>-30000</v>
      </c>
      <c r="D751" s="441">
        <v>23700383</v>
      </c>
      <c r="E751" s="448">
        <v>23700383</v>
      </c>
    </row>
    <row r="752" spans="1:5">
      <c r="A752" s="448">
        <v>23700713</v>
      </c>
      <c r="B752" s="448" t="s">
        <v>596</v>
      </c>
      <c r="C752" s="449">
        <v>-115296.14</v>
      </c>
      <c r="D752" s="441">
        <v>23700713</v>
      </c>
      <c r="E752" s="448">
        <v>23700713</v>
      </c>
    </row>
    <row r="753" spans="1:5">
      <c r="A753" s="448">
        <v>23700813</v>
      </c>
      <c r="B753" s="448" t="s">
        <v>180</v>
      </c>
      <c r="C753" s="449">
        <v>-2624999.7799999998</v>
      </c>
      <c r="D753" s="441">
        <v>23700813</v>
      </c>
      <c r="E753" s="448">
        <v>23700813</v>
      </c>
    </row>
    <row r="754" spans="1:5">
      <c r="A754" s="448">
        <v>23700823</v>
      </c>
      <c r="B754" s="448" t="s">
        <v>48</v>
      </c>
      <c r="C754" s="449">
        <v>-6178333.1100000003</v>
      </c>
      <c r="D754" s="441">
        <v>23700823</v>
      </c>
      <c r="E754" s="448">
        <v>23700823</v>
      </c>
    </row>
    <row r="755" spans="1:5">
      <c r="A755" s="448">
        <v>23700841</v>
      </c>
      <c r="B755" s="448" t="s">
        <v>648</v>
      </c>
      <c r="C755" s="449">
        <v>-406452.5</v>
      </c>
      <c r="D755" s="441">
        <v>23700841</v>
      </c>
      <c r="E755" s="448">
        <v>23700841</v>
      </c>
    </row>
    <row r="756" spans="1:5">
      <c r="A756" s="448">
        <v>23700873</v>
      </c>
      <c r="B756" s="448" t="s">
        <v>1029</v>
      </c>
      <c r="C756" s="449">
        <v>-9652500</v>
      </c>
      <c r="D756" s="441">
        <v>23700873</v>
      </c>
      <c r="E756" s="448">
        <v>23700873</v>
      </c>
    </row>
    <row r="757" spans="1:5">
      <c r="A757" s="448">
        <v>23700963</v>
      </c>
      <c r="B757" s="448" t="s">
        <v>1050</v>
      </c>
      <c r="C757" s="449">
        <v>-3464951.72</v>
      </c>
      <c r="D757" s="441">
        <v>23700963</v>
      </c>
      <c r="E757" s="448">
        <v>23700963</v>
      </c>
    </row>
    <row r="758" spans="1:5">
      <c r="A758" s="448">
        <v>23701023</v>
      </c>
      <c r="B758" s="448" t="s">
        <v>522</v>
      </c>
      <c r="C758" s="449">
        <v>-3548137.77</v>
      </c>
      <c r="D758" s="441">
        <v>23701023</v>
      </c>
      <c r="E758" s="448">
        <v>23701023</v>
      </c>
    </row>
    <row r="759" spans="1:5">
      <c r="A759" s="448">
        <v>23701033</v>
      </c>
      <c r="B759" s="448" t="s">
        <v>1015</v>
      </c>
      <c r="C759" s="449">
        <v>-8679033.3300000001</v>
      </c>
      <c r="D759" s="441">
        <v>23701033</v>
      </c>
      <c r="E759" s="448">
        <v>23701033</v>
      </c>
    </row>
    <row r="760" spans="1:5">
      <c r="A760" s="448">
        <v>23701053</v>
      </c>
      <c r="B760" s="448" t="s">
        <v>1037</v>
      </c>
      <c r="C760" s="449">
        <v>-4358750.17</v>
      </c>
      <c r="D760" s="441">
        <v>23701053</v>
      </c>
      <c r="E760" s="448">
        <v>23701053</v>
      </c>
    </row>
    <row r="761" spans="1:5">
      <c r="A761" s="448">
        <v>23701063</v>
      </c>
      <c r="B761" s="448" t="s">
        <v>1059</v>
      </c>
      <c r="C761" s="449">
        <v>-196005.57</v>
      </c>
      <c r="D761" s="441">
        <v>23701063</v>
      </c>
      <c r="E761" s="448">
        <v>23701063</v>
      </c>
    </row>
    <row r="762" spans="1:5">
      <c r="A762" s="448">
        <v>23701113</v>
      </c>
      <c r="B762" s="448" t="s">
        <v>209</v>
      </c>
      <c r="C762" s="449">
        <v>-8395625</v>
      </c>
      <c r="D762" s="441">
        <v>23701113</v>
      </c>
      <c r="E762" s="448">
        <v>23701113</v>
      </c>
    </row>
    <row r="763" spans="1:5">
      <c r="A763" s="448">
        <v>23701123</v>
      </c>
      <c r="B763" s="448" t="s">
        <v>1158</v>
      </c>
      <c r="C763" s="449">
        <v>-8736767.5</v>
      </c>
      <c r="D763" s="441">
        <v>23701123</v>
      </c>
      <c r="E763" s="448">
        <v>23701123</v>
      </c>
    </row>
    <row r="764" spans="1:5">
      <c r="A764" s="448">
        <v>23701133</v>
      </c>
      <c r="B764" s="448" t="s">
        <v>1154</v>
      </c>
      <c r="C764" s="449">
        <v>-1841277.54</v>
      </c>
      <c r="D764" s="441">
        <v>23701133</v>
      </c>
      <c r="E764" s="448">
        <v>23701133</v>
      </c>
    </row>
    <row r="765" spans="1:5">
      <c r="A765" s="448">
        <v>23701143</v>
      </c>
      <c r="B765" s="448" t="s">
        <v>1222</v>
      </c>
      <c r="C765" s="449">
        <v>-6436716.6600000001</v>
      </c>
      <c r="D765" s="441">
        <v>23701143</v>
      </c>
      <c r="E765" s="448">
        <v>23701143</v>
      </c>
    </row>
    <row r="766" spans="1:5">
      <c r="A766" s="448">
        <v>23701153</v>
      </c>
      <c r="B766" s="448" t="s">
        <v>1319</v>
      </c>
      <c r="C766" s="449">
        <v>-3263916.67</v>
      </c>
      <c r="D766" s="441">
        <v>23701153</v>
      </c>
      <c r="E766" s="448">
        <v>23701153</v>
      </c>
    </row>
    <row r="767" spans="1:5">
      <c r="A767" s="448">
        <v>23701163</v>
      </c>
      <c r="B767" s="448" t="s">
        <v>1320</v>
      </c>
      <c r="C767" s="449">
        <v>-622750</v>
      </c>
      <c r="D767" s="441">
        <v>23701163</v>
      </c>
      <c r="E767" s="448">
        <v>23701163</v>
      </c>
    </row>
    <row r="768" spans="1:5">
      <c r="A768" s="448">
        <v>23701173</v>
      </c>
      <c r="B768" s="448" t="s">
        <v>1628</v>
      </c>
      <c r="C768" s="449">
        <v>-13490.05</v>
      </c>
      <c r="D768" s="441">
        <v>23701173</v>
      </c>
      <c r="E768" s="448">
        <v>23701173</v>
      </c>
    </row>
    <row r="769" spans="1:5">
      <c r="A769" s="448">
        <v>23701183</v>
      </c>
      <c r="B769" s="448" t="s">
        <v>1659</v>
      </c>
      <c r="C769" s="449">
        <v>-2714969.83</v>
      </c>
      <c r="D769" s="441">
        <v>23701183</v>
      </c>
      <c r="E769" s="448">
        <v>23701183</v>
      </c>
    </row>
    <row r="770" spans="1:5">
      <c r="A770" s="448">
        <v>23701193</v>
      </c>
      <c r="B770" s="448" t="s">
        <v>1660</v>
      </c>
      <c r="C770" s="449">
        <v>-470600</v>
      </c>
      <c r="D770" s="441">
        <v>23701193</v>
      </c>
      <c r="E770" s="448">
        <v>23701193</v>
      </c>
    </row>
    <row r="771" spans="1:5">
      <c r="A771" s="448">
        <v>23701203</v>
      </c>
      <c r="B771" s="448" t="s">
        <v>2044</v>
      </c>
      <c r="C771" s="449">
        <v>-5127152.8</v>
      </c>
      <c r="D771" s="441" t="e">
        <v>#N/A</v>
      </c>
      <c r="E771" s="448" t="e">
        <v>#N/A</v>
      </c>
    </row>
    <row r="772" spans="1:5">
      <c r="A772" s="448">
        <v>24100043</v>
      </c>
      <c r="B772" s="448" t="s">
        <v>817</v>
      </c>
      <c r="C772" s="449">
        <v>-328338.48</v>
      </c>
      <c r="D772" s="441">
        <v>24100043</v>
      </c>
      <c r="E772" s="448">
        <v>24100043</v>
      </c>
    </row>
    <row r="773" spans="1:5">
      <c r="A773" s="448">
        <v>24100063</v>
      </c>
      <c r="B773" s="448" t="s">
        <v>1030</v>
      </c>
      <c r="C773" s="449">
        <v>2547.46</v>
      </c>
      <c r="D773" s="441">
        <v>24100063</v>
      </c>
      <c r="E773" s="448">
        <v>24100063</v>
      </c>
    </row>
    <row r="774" spans="1:5">
      <c r="A774" s="448">
        <v>24100143</v>
      </c>
      <c r="B774" s="448" t="s">
        <v>302</v>
      </c>
      <c r="C774" s="449">
        <v>-594306.15</v>
      </c>
      <c r="D774" s="441">
        <v>24100143</v>
      </c>
      <c r="E774" s="448">
        <v>24100143</v>
      </c>
    </row>
    <row r="775" spans="1:5">
      <c r="A775" s="448">
        <v>24100173</v>
      </c>
      <c r="B775" s="448" t="s">
        <v>1030</v>
      </c>
      <c r="C775" s="449">
        <v>-25381.08</v>
      </c>
      <c r="D775" s="441">
        <v>24100173</v>
      </c>
      <c r="E775" s="448">
        <v>24100173</v>
      </c>
    </row>
    <row r="776" spans="1:5">
      <c r="A776" s="448">
        <v>24100212</v>
      </c>
      <c r="B776" s="448" t="s">
        <v>611</v>
      </c>
      <c r="C776" s="449">
        <v>-913426.78</v>
      </c>
      <c r="D776" s="441">
        <v>24100212</v>
      </c>
      <c r="E776" s="448">
        <v>24100212</v>
      </c>
    </row>
    <row r="777" spans="1:5">
      <c r="A777" s="448">
        <v>24200011</v>
      </c>
      <c r="B777" s="448" t="s">
        <v>1357</v>
      </c>
      <c r="C777" s="449">
        <v>-63924.81</v>
      </c>
      <c r="D777" s="441">
        <v>24200011</v>
      </c>
      <c r="E777" s="448">
        <v>24200011</v>
      </c>
    </row>
    <row r="778" spans="1:5">
      <c r="A778" s="448">
        <v>24200041</v>
      </c>
      <c r="B778" s="448" t="s">
        <v>624</v>
      </c>
      <c r="C778" s="449">
        <v>-130120</v>
      </c>
      <c r="D778" s="441">
        <v>24200041</v>
      </c>
      <c r="E778" s="448">
        <v>24200041</v>
      </c>
    </row>
    <row r="779" spans="1:5">
      <c r="A779" s="448">
        <v>24200061</v>
      </c>
      <c r="B779" s="448" t="s">
        <v>1606</v>
      </c>
      <c r="C779" s="449">
        <v>-1165273.1299999999</v>
      </c>
      <c r="D779" s="441">
        <v>24200061</v>
      </c>
      <c r="E779" s="448">
        <v>24200061</v>
      </c>
    </row>
    <row r="780" spans="1:5">
      <c r="A780" s="448">
        <v>24200103</v>
      </c>
      <c r="B780" s="448" t="s">
        <v>1509</v>
      </c>
      <c r="C780" s="449">
        <v>-25000</v>
      </c>
      <c r="D780" s="441">
        <v>24200103</v>
      </c>
      <c r="E780" s="448">
        <v>24200103</v>
      </c>
    </row>
    <row r="781" spans="1:5">
      <c r="A781" s="448">
        <v>24200451</v>
      </c>
      <c r="B781" s="448" t="s">
        <v>1205</v>
      </c>
      <c r="C781" s="449">
        <v>-2518725.2599999998</v>
      </c>
      <c r="D781" s="441">
        <v>24200451</v>
      </c>
      <c r="E781" s="448">
        <v>24200451</v>
      </c>
    </row>
    <row r="782" spans="1:5">
      <c r="A782" s="448">
        <v>24200461</v>
      </c>
      <c r="B782" s="448" t="s">
        <v>1528</v>
      </c>
      <c r="C782" s="449">
        <v>-17954803.32</v>
      </c>
      <c r="D782" s="441">
        <v>24200461</v>
      </c>
      <c r="E782" s="448">
        <v>24200461</v>
      </c>
    </row>
    <row r="783" spans="1:5">
      <c r="A783" s="448">
        <v>24200511</v>
      </c>
      <c r="B783" s="448" t="s">
        <v>551</v>
      </c>
      <c r="C783" s="449">
        <v>-5092235</v>
      </c>
      <c r="D783" s="441">
        <v>24200511</v>
      </c>
      <c r="E783" s="448">
        <v>24200511</v>
      </c>
    </row>
    <row r="784" spans="1:5">
      <c r="A784" s="448">
        <v>24200521</v>
      </c>
      <c r="B784" s="448" t="s">
        <v>1731</v>
      </c>
      <c r="C784" s="449">
        <v>-412180.6</v>
      </c>
      <c r="D784" s="441">
        <v>24200521</v>
      </c>
      <c r="E784" s="448">
        <v>24200521</v>
      </c>
    </row>
    <row r="785" spans="1:5">
      <c r="A785" s="448">
        <v>24200541</v>
      </c>
      <c r="B785" s="448" t="s">
        <v>660</v>
      </c>
      <c r="C785" s="449">
        <v>-138294.94</v>
      </c>
      <c r="D785" s="441">
        <v>24200541</v>
      </c>
      <c r="E785" s="448">
        <v>24200541</v>
      </c>
    </row>
    <row r="786" spans="1:5">
      <c r="A786" s="448">
        <v>24200551</v>
      </c>
      <c r="B786" s="448" t="s">
        <v>15</v>
      </c>
      <c r="C786" s="449">
        <v>-138294.94</v>
      </c>
      <c r="D786" s="441">
        <v>24200551</v>
      </c>
      <c r="E786" s="448">
        <v>24200551</v>
      </c>
    </row>
    <row r="787" spans="1:5">
      <c r="A787" s="448">
        <v>24200561</v>
      </c>
      <c r="B787" s="448" t="s">
        <v>424</v>
      </c>
      <c r="C787" s="449">
        <v>-36578.78</v>
      </c>
      <c r="D787" s="441">
        <v>24200561</v>
      </c>
      <c r="E787" s="448">
        <v>24200561</v>
      </c>
    </row>
    <row r="788" spans="1:5">
      <c r="A788" s="448">
        <v>24200571</v>
      </c>
      <c r="B788" s="448" t="s">
        <v>190</v>
      </c>
      <c r="C788" s="449">
        <v>-36578.78</v>
      </c>
      <c r="D788" s="441">
        <v>24200571</v>
      </c>
      <c r="E788" s="448">
        <v>24200571</v>
      </c>
    </row>
    <row r="789" spans="1:5">
      <c r="A789" s="448">
        <v>24200611</v>
      </c>
      <c r="B789" s="448" t="s">
        <v>1188</v>
      </c>
      <c r="C789" s="449">
        <v>-278733.75</v>
      </c>
      <c r="D789" s="441">
        <v>24200611</v>
      </c>
      <c r="E789" s="448">
        <v>24200611</v>
      </c>
    </row>
    <row r="790" spans="1:5">
      <c r="A790" s="448">
        <v>24200622</v>
      </c>
      <c r="B790" s="448" t="s">
        <v>391</v>
      </c>
      <c r="C790" s="449">
        <v>-2373779</v>
      </c>
      <c r="D790" s="441">
        <v>24200622</v>
      </c>
      <c r="E790" s="448">
        <v>24200622</v>
      </c>
    </row>
    <row r="791" spans="1:5">
      <c r="A791" s="448">
        <v>24200632</v>
      </c>
      <c r="B791" s="448" t="s">
        <v>994</v>
      </c>
      <c r="C791" s="449">
        <v>-353894.99</v>
      </c>
      <c r="D791" s="441">
        <v>24200632</v>
      </c>
      <c r="E791" s="448">
        <v>24200632</v>
      </c>
    </row>
    <row r="792" spans="1:5">
      <c r="A792" s="448">
        <v>24200633</v>
      </c>
      <c r="B792" s="448" t="s">
        <v>1841</v>
      </c>
      <c r="C792" s="449">
        <v>-532348.09</v>
      </c>
      <c r="D792" s="441">
        <v>24200633</v>
      </c>
      <c r="E792" s="448">
        <v>24200633</v>
      </c>
    </row>
    <row r="793" spans="1:5">
      <c r="A793" s="448">
        <v>24200641</v>
      </c>
      <c r="B793" s="448" t="s">
        <v>915</v>
      </c>
      <c r="C793" s="449">
        <v>-491261.01</v>
      </c>
      <c r="D793" s="441">
        <v>24200641</v>
      </c>
      <c r="E793" s="448">
        <v>24200641</v>
      </c>
    </row>
    <row r="794" spans="1:5">
      <c r="A794" s="448">
        <v>24200651</v>
      </c>
      <c r="B794" s="448" t="s">
        <v>721</v>
      </c>
      <c r="C794" s="449">
        <v>-12000</v>
      </c>
      <c r="D794" s="441">
        <v>24200651</v>
      </c>
      <c r="E794" s="448">
        <v>24200651</v>
      </c>
    </row>
    <row r="795" spans="1:5">
      <c r="A795" s="448">
        <v>24200653</v>
      </c>
      <c r="B795" s="448" t="s">
        <v>928</v>
      </c>
      <c r="C795" s="449">
        <v>-1137880.54</v>
      </c>
      <c r="D795" s="441">
        <v>24200653</v>
      </c>
      <c r="E795" s="448">
        <v>24200653</v>
      </c>
    </row>
    <row r="796" spans="1:5">
      <c r="A796" s="448">
        <v>24200661</v>
      </c>
      <c r="B796" s="448" t="s">
        <v>722</v>
      </c>
      <c r="C796" s="449">
        <v>-392084.22</v>
      </c>
      <c r="D796" s="441">
        <v>24200661</v>
      </c>
      <c r="E796" s="448">
        <v>24200661</v>
      </c>
    </row>
    <row r="797" spans="1:5">
      <c r="A797" s="448">
        <v>24200671</v>
      </c>
      <c r="B797" s="448" t="s">
        <v>723</v>
      </c>
      <c r="C797" s="449">
        <v>-116120.62</v>
      </c>
      <c r="D797" s="441">
        <v>24200671</v>
      </c>
      <c r="E797" s="448">
        <v>24200671</v>
      </c>
    </row>
    <row r="798" spans="1:5">
      <c r="A798" s="448">
        <v>24200681</v>
      </c>
      <c r="B798" s="448" t="s">
        <v>724</v>
      </c>
      <c r="C798" s="449">
        <v>-116120.62</v>
      </c>
      <c r="D798" s="441">
        <v>24200681</v>
      </c>
      <c r="E798" s="448">
        <v>24200681</v>
      </c>
    </row>
    <row r="799" spans="1:5">
      <c r="A799" s="448">
        <v>24200811</v>
      </c>
      <c r="B799" s="448" t="s">
        <v>558</v>
      </c>
      <c r="C799" s="449">
        <v>-176240.08</v>
      </c>
      <c r="D799" s="441">
        <v>24200811</v>
      </c>
      <c r="E799" s="448">
        <v>24200811</v>
      </c>
    </row>
    <row r="800" spans="1:5">
      <c r="A800" s="448">
        <v>24200821</v>
      </c>
      <c r="B800" s="448" t="s">
        <v>559</v>
      </c>
      <c r="C800" s="449">
        <v>-176208.07</v>
      </c>
      <c r="D800" s="441">
        <v>24200821</v>
      </c>
      <c r="E800" s="448">
        <v>24200821</v>
      </c>
    </row>
    <row r="801" spans="1:5">
      <c r="A801" s="448">
        <v>24200831</v>
      </c>
      <c r="B801" s="448" t="s">
        <v>560</v>
      </c>
      <c r="C801" s="449">
        <v>-88258.37</v>
      </c>
      <c r="D801" s="441">
        <v>24200831</v>
      </c>
      <c r="E801" s="448">
        <v>24200831</v>
      </c>
    </row>
    <row r="802" spans="1:5">
      <c r="A802" s="448">
        <v>24200841</v>
      </c>
      <c r="B802" s="448" t="s">
        <v>1122</v>
      </c>
      <c r="C802" s="449">
        <v>-322434.17</v>
      </c>
      <c r="D802" s="441">
        <v>24200841</v>
      </c>
      <c r="E802" s="448">
        <v>24200841</v>
      </c>
    </row>
    <row r="803" spans="1:5">
      <c r="A803" s="448">
        <v>24200851</v>
      </c>
      <c r="B803" s="448" t="s">
        <v>766</v>
      </c>
      <c r="C803" s="449">
        <v>-83655.850000000006</v>
      </c>
      <c r="D803" s="441">
        <v>24200851</v>
      </c>
      <c r="E803" s="448">
        <v>24200851</v>
      </c>
    </row>
    <row r="804" spans="1:5">
      <c r="A804" s="448">
        <v>24200871</v>
      </c>
      <c r="B804" s="448" t="s">
        <v>1220</v>
      </c>
      <c r="C804" s="449">
        <v>-94691.64</v>
      </c>
      <c r="D804" s="441">
        <v>24200871</v>
      </c>
      <c r="E804" s="448">
        <v>24200871</v>
      </c>
    </row>
    <row r="805" spans="1:5">
      <c r="A805" s="448">
        <v>24200881</v>
      </c>
      <c r="B805" s="448" t="s">
        <v>1471</v>
      </c>
      <c r="C805" s="449">
        <v>-271964.90999999997</v>
      </c>
      <c r="D805" s="441">
        <v>24200881</v>
      </c>
      <c r="E805" s="448">
        <v>24200881</v>
      </c>
    </row>
    <row r="806" spans="1:5">
      <c r="A806" s="448">
        <v>24200891</v>
      </c>
      <c r="B806" s="448" t="s">
        <v>1193</v>
      </c>
      <c r="C806" s="449">
        <v>-67388.98</v>
      </c>
      <c r="D806" s="441">
        <v>24200891</v>
      </c>
      <c r="E806" s="448">
        <v>24200891</v>
      </c>
    </row>
    <row r="807" spans="1:5">
      <c r="A807" s="448">
        <v>24200901</v>
      </c>
      <c r="B807" s="448" t="s">
        <v>1304</v>
      </c>
      <c r="C807" s="449">
        <v>-163595.71</v>
      </c>
      <c r="D807" s="441">
        <v>24200901</v>
      </c>
      <c r="E807" s="448">
        <v>24200901</v>
      </c>
    </row>
    <row r="808" spans="1:5">
      <c r="A808" s="448">
        <v>24200911</v>
      </c>
      <c r="B808" s="448" t="s">
        <v>1194</v>
      </c>
      <c r="C808" s="449">
        <v>-16928.46</v>
      </c>
      <c r="D808" s="441">
        <v>24200911</v>
      </c>
      <c r="E808" s="448">
        <v>24200911</v>
      </c>
    </row>
    <row r="809" spans="1:5">
      <c r="A809" s="448">
        <v>24200921</v>
      </c>
      <c r="B809" s="448" t="s">
        <v>557</v>
      </c>
      <c r="C809" s="449">
        <v>-2232333.2200000002</v>
      </c>
      <c r="D809" s="441">
        <v>24200921</v>
      </c>
      <c r="E809" s="448">
        <v>24200921</v>
      </c>
    </row>
    <row r="810" spans="1:5">
      <c r="A810" s="448">
        <v>24200931</v>
      </c>
      <c r="B810" s="448" t="s">
        <v>561</v>
      </c>
      <c r="C810" s="449">
        <v>-304632.84000000003</v>
      </c>
      <c r="D810" s="441">
        <v>24200931</v>
      </c>
      <c r="E810" s="448">
        <v>24200931</v>
      </c>
    </row>
    <row r="811" spans="1:5">
      <c r="A811" s="448">
        <v>24200941</v>
      </c>
      <c r="B811" s="448" t="s">
        <v>1497</v>
      </c>
      <c r="C811" s="449">
        <v>-67999.600000000006</v>
      </c>
      <c r="D811" s="441">
        <v>24200941</v>
      </c>
      <c r="E811" s="448">
        <v>24200941</v>
      </c>
    </row>
    <row r="812" spans="1:5">
      <c r="A812" s="448">
        <v>24200951</v>
      </c>
      <c r="B812" s="448" t="s">
        <v>1307</v>
      </c>
      <c r="C812" s="449">
        <v>-204389.16</v>
      </c>
      <c r="D812" s="441">
        <v>24200951</v>
      </c>
      <c r="E812" s="448">
        <v>24200951</v>
      </c>
    </row>
    <row r="813" spans="1:5">
      <c r="A813" s="448">
        <v>24200961</v>
      </c>
      <c r="B813" s="448" t="s">
        <v>1305</v>
      </c>
      <c r="C813" s="449">
        <v>-1255744.27</v>
      </c>
      <c r="D813" s="441">
        <v>24200961</v>
      </c>
      <c r="E813" s="448">
        <v>24200961</v>
      </c>
    </row>
    <row r="814" spans="1:5">
      <c r="A814" s="448">
        <v>24200971</v>
      </c>
      <c r="B814" s="448" t="s">
        <v>562</v>
      </c>
      <c r="C814" s="449">
        <v>-120205.86</v>
      </c>
      <c r="D814" s="441">
        <v>24200971</v>
      </c>
      <c r="E814" s="448">
        <v>24200971</v>
      </c>
    </row>
    <row r="815" spans="1:5">
      <c r="A815" s="448">
        <v>24200991</v>
      </c>
      <c r="B815" s="448" t="s">
        <v>1363</v>
      </c>
      <c r="C815" s="449">
        <v>-1267.27</v>
      </c>
      <c r="D815" s="441">
        <v>24200991</v>
      </c>
      <c r="E815" s="448">
        <v>24200991</v>
      </c>
    </row>
    <row r="816" spans="1:5">
      <c r="A816" s="448">
        <v>24201031</v>
      </c>
      <c r="B816" s="448" t="s">
        <v>1472</v>
      </c>
      <c r="C816" s="449">
        <v>-96986.5</v>
      </c>
      <c r="D816" s="441">
        <v>24201031</v>
      </c>
      <c r="E816" s="448">
        <v>24201031</v>
      </c>
    </row>
    <row r="817" spans="1:5">
      <c r="A817" s="448">
        <v>24201041</v>
      </c>
      <c r="B817" s="448" t="s">
        <v>1473</v>
      </c>
      <c r="C817" s="449">
        <v>-22959.15</v>
      </c>
      <c r="D817" s="441">
        <v>24201041</v>
      </c>
      <c r="E817" s="448">
        <v>24201041</v>
      </c>
    </row>
    <row r="818" spans="1:5">
      <c r="A818" s="448">
        <v>24300013</v>
      </c>
      <c r="B818" s="448" t="s">
        <v>1251</v>
      </c>
      <c r="C818" s="449">
        <v>-126076.97</v>
      </c>
      <c r="D818" s="441">
        <v>24300013</v>
      </c>
      <c r="E818" s="448">
        <v>24300013</v>
      </c>
    </row>
    <row r="819" spans="1:5">
      <c r="A819" s="448">
        <v>24400001</v>
      </c>
      <c r="B819" s="448" t="s">
        <v>1484</v>
      </c>
      <c r="C819" s="449">
        <v>-119560733.55</v>
      </c>
      <c r="D819" s="441">
        <v>24400001</v>
      </c>
      <c r="E819" s="448">
        <v>24400001</v>
      </c>
    </row>
    <row r="820" spans="1:5">
      <c r="A820" s="448">
        <v>24400002</v>
      </c>
      <c r="B820" s="448" t="s">
        <v>1485</v>
      </c>
      <c r="C820" s="449">
        <v>-60368673.93</v>
      </c>
      <c r="D820" s="441">
        <v>24400002</v>
      </c>
      <c r="E820" s="448">
        <v>24400002</v>
      </c>
    </row>
    <row r="821" spans="1:5">
      <c r="A821" s="448">
        <v>24400011</v>
      </c>
      <c r="B821" s="448" t="s">
        <v>1486</v>
      </c>
      <c r="C821" s="449">
        <v>-31113403.52</v>
      </c>
      <c r="D821" s="441">
        <v>24400011</v>
      </c>
      <c r="E821" s="448">
        <v>24400011</v>
      </c>
    </row>
    <row r="822" spans="1:5">
      <c r="A822" s="448">
        <v>24400012</v>
      </c>
      <c r="B822" s="448" t="s">
        <v>1487</v>
      </c>
      <c r="C822" s="449">
        <v>-17176965.399999999</v>
      </c>
      <c r="D822" s="441">
        <v>24400012</v>
      </c>
      <c r="E822" s="448">
        <v>24400012</v>
      </c>
    </row>
    <row r="823" spans="1:5">
      <c r="A823" s="448">
        <v>25200152</v>
      </c>
      <c r="B823" s="448" t="s">
        <v>649</v>
      </c>
      <c r="C823" s="449">
        <v>-15660.38</v>
      </c>
      <c r="D823" s="441">
        <v>25200152</v>
      </c>
      <c r="E823" s="448">
        <v>25200152</v>
      </c>
    </row>
    <row r="824" spans="1:5">
      <c r="A824" s="448">
        <v>25200161</v>
      </c>
      <c r="B824" s="448" t="s">
        <v>18</v>
      </c>
      <c r="C824" s="449">
        <v>-6154055.6600000001</v>
      </c>
      <c r="D824" s="441">
        <v>25200161</v>
      </c>
      <c r="E824" s="448">
        <v>25200161</v>
      </c>
    </row>
    <row r="825" spans="1:5">
      <c r="A825" s="448">
        <v>25200171</v>
      </c>
      <c r="B825" s="448" t="s">
        <v>19</v>
      </c>
      <c r="C825" s="449">
        <v>-14103746.630000001</v>
      </c>
      <c r="D825" s="441">
        <v>25200171</v>
      </c>
      <c r="E825" s="448">
        <v>25200171</v>
      </c>
    </row>
    <row r="826" spans="1:5">
      <c r="A826" s="448">
        <v>25200181</v>
      </c>
      <c r="B826" s="448" t="s">
        <v>652</v>
      </c>
      <c r="C826" s="449">
        <v>-32515280.82</v>
      </c>
      <c r="D826" s="441">
        <v>25200181</v>
      </c>
      <c r="E826" s="448">
        <v>25200181</v>
      </c>
    </row>
    <row r="827" spans="1:5">
      <c r="A827" s="448">
        <v>25200202</v>
      </c>
      <c r="B827" s="448" t="s">
        <v>702</v>
      </c>
      <c r="C827" s="449">
        <v>-18742426.719999999</v>
      </c>
      <c r="D827" s="441">
        <v>25200202</v>
      </c>
      <c r="E827" s="448">
        <v>25200202</v>
      </c>
    </row>
    <row r="828" spans="1:5">
      <c r="A828" s="448">
        <v>25200222</v>
      </c>
      <c r="B828" s="448" t="s">
        <v>703</v>
      </c>
      <c r="C828" s="449">
        <v>-1189811</v>
      </c>
      <c r="D828" s="441">
        <v>25200222</v>
      </c>
      <c r="E828" s="448">
        <v>25200222</v>
      </c>
    </row>
    <row r="829" spans="1:5">
      <c r="A829" s="448">
        <v>25300001</v>
      </c>
      <c r="B829" s="448" t="s">
        <v>292</v>
      </c>
      <c r="C829" s="449">
        <v>-104675.87</v>
      </c>
      <c r="D829" s="441">
        <v>25300001</v>
      </c>
      <c r="E829" s="448">
        <v>25300001</v>
      </c>
    </row>
    <row r="830" spans="1:5">
      <c r="A830" s="448">
        <v>25300011</v>
      </c>
      <c r="B830" s="448" t="s">
        <v>539</v>
      </c>
      <c r="C830" s="449">
        <v>-5000</v>
      </c>
      <c r="D830" s="441">
        <v>25300011</v>
      </c>
      <c r="E830" s="448">
        <v>25300011</v>
      </c>
    </row>
    <row r="831" spans="1:5">
      <c r="A831" s="448">
        <v>25300033</v>
      </c>
      <c r="B831" s="448" t="s">
        <v>150</v>
      </c>
      <c r="C831" s="449">
        <v>-8513103.1500000004</v>
      </c>
      <c r="D831" s="441">
        <v>25300033</v>
      </c>
      <c r="E831" s="448">
        <v>25300033</v>
      </c>
    </row>
    <row r="832" spans="1:5">
      <c r="A832" s="448">
        <v>25300071</v>
      </c>
      <c r="B832" s="448" t="s">
        <v>1179</v>
      </c>
      <c r="C832" s="449">
        <v>-180173108</v>
      </c>
      <c r="D832" s="441">
        <v>25300071</v>
      </c>
      <c r="E832" s="448">
        <v>25300071</v>
      </c>
    </row>
    <row r="833" spans="1:5">
      <c r="A833" s="448">
        <v>25300081</v>
      </c>
      <c r="B833" s="448" t="s">
        <v>1681</v>
      </c>
      <c r="C833" s="449">
        <v>-1000</v>
      </c>
      <c r="D833" s="441">
        <v>25300081</v>
      </c>
      <c r="E833" s="448">
        <v>25300081</v>
      </c>
    </row>
    <row r="834" spans="1:5">
      <c r="A834" s="448">
        <v>25300091</v>
      </c>
      <c r="B834" s="448" t="s">
        <v>1652</v>
      </c>
      <c r="C834" s="449">
        <v>-2322228.89</v>
      </c>
      <c r="D834" s="441">
        <v>25300091</v>
      </c>
      <c r="E834" s="448">
        <v>25300091</v>
      </c>
    </row>
    <row r="835" spans="1:5">
      <c r="A835" s="448">
        <v>25300121</v>
      </c>
      <c r="B835" s="448" t="s">
        <v>1696</v>
      </c>
      <c r="C835" s="449">
        <v>-583907.55000000005</v>
      </c>
      <c r="D835" s="441">
        <v>25300121</v>
      </c>
      <c r="E835" s="448">
        <v>25300121</v>
      </c>
    </row>
    <row r="836" spans="1:5">
      <c r="A836" s="448">
        <v>25300141</v>
      </c>
      <c r="B836" s="448" t="s">
        <v>388</v>
      </c>
      <c r="C836" s="449">
        <v>-3955661.35</v>
      </c>
      <c r="D836" s="441">
        <v>25300141</v>
      </c>
      <c r="E836" s="448">
        <v>25300141</v>
      </c>
    </row>
    <row r="837" spans="1:5">
      <c r="A837" s="448">
        <v>25300151</v>
      </c>
      <c r="B837" s="448" t="s">
        <v>643</v>
      </c>
      <c r="C837" s="449">
        <v>-9923335.1799999997</v>
      </c>
      <c r="D837" s="441">
        <v>25300151</v>
      </c>
      <c r="E837" s="448">
        <v>25300151</v>
      </c>
    </row>
    <row r="838" spans="1:5">
      <c r="A838" s="448">
        <v>25300153</v>
      </c>
      <c r="B838" s="448" t="s">
        <v>1510</v>
      </c>
      <c r="C838" s="449">
        <v>-75000</v>
      </c>
      <c r="D838" s="441">
        <v>25300153</v>
      </c>
      <c r="E838" s="448">
        <v>25300153</v>
      </c>
    </row>
    <row r="839" spans="1:5">
      <c r="A839" s="448">
        <v>25300161</v>
      </c>
      <c r="B839" s="448" t="s">
        <v>175</v>
      </c>
      <c r="C839" s="449">
        <v>-505824.03</v>
      </c>
      <c r="D839" s="441">
        <v>25300161</v>
      </c>
      <c r="E839" s="448">
        <v>25300161</v>
      </c>
    </row>
    <row r="840" spans="1:5">
      <c r="A840" s="448">
        <v>25300181</v>
      </c>
      <c r="B840" s="448" t="s">
        <v>1175</v>
      </c>
      <c r="C840" s="449">
        <v>-4311268.26</v>
      </c>
      <c r="D840" s="441">
        <v>25300181</v>
      </c>
      <c r="E840" s="448">
        <v>25300181</v>
      </c>
    </row>
    <row r="841" spans="1:5">
      <c r="A841" s="448">
        <v>25300201</v>
      </c>
      <c r="B841" s="448" t="s">
        <v>1176</v>
      </c>
      <c r="C841" s="449">
        <v>-5856225</v>
      </c>
      <c r="D841" s="441">
        <v>25300201</v>
      </c>
      <c r="E841" s="448">
        <v>25300201</v>
      </c>
    </row>
    <row r="842" spans="1:5">
      <c r="A842" s="448">
        <v>25300212</v>
      </c>
      <c r="B842" s="448" t="s">
        <v>491</v>
      </c>
      <c r="C842" s="449">
        <v>-92959.55</v>
      </c>
      <c r="D842" s="441">
        <v>25300212</v>
      </c>
      <c r="E842" s="448">
        <v>25300212</v>
      </c>
    </row>
    <row r="843" spans="1:5">
      <c r="A843" s="448">
        <v>25300271</v>
      </c>
      <c r="B843" s="448" t="s">
        <v>1373</v>
      </c>
      <c r="C843" s="449">
        <v>-292617.82</v>
      </c>
      <c r="D843" s="441">
        <v>25300271</v>
      </c>
      <c r="E843" s="448">
        <v>25300271</v>
      </c>
    </row>
    <row r="844" spans="1:5">
      <c r="A844" s="448">
        <v>25300281</v>
      </c>
      <c r="B844" s="448" t="s">
        <v>1456</v>
      </c>
      <c r="C844" s="449">
        <v>-506260</v>
      </c>
      <c r="D844" s="441">
        <v>25300281</v>
      </c>
      <c r="E844" s="448">
        <v>25300281</v>
      </c>
    </row>
    <row r="845" spans="1:5">
      <c r="A845" s="448">
        <v>25300293</v>
      </c>
      <c r="B845" s="448" t="s">
        <v>829</v>
      </c>
      <c r="C845" s="449">
        <v>-9219308</v>
      </c>
      <c r="D845" s="441">
        <v>25300293</v>
      </c>
      <c r="E845" s="448">
        <v>25300293</v>
      </c>
    </row>
    <row r="846" spans="1:5">
      <c r="A846" s="448">
        <v>25300303</v>
      </c>
      <c r="B846" s="448" t="s">
        <v>990</v>
      </c>
      <c r="C846" s="448">
        <v>-0.01</v>
      </c>
      <c r="D846" s="441">
        <v>25300303</v>
      </c>
      <c r="E846" s="448">
        <v>25300303</v>
      </c>
    </row>
    <row r="847" spans="1:5">
      <c r="A847" s="448">
        <v>25300323</v>
      </c>
      <c r="B847" s="448" t="s">
        <v>681</v>
      </c>
      <c r="C847" s="449">
        <v>-52080.66</v>
      </c>
      <c r="D847" s="441">
        <v>25300323</v>
      </c>
      <c r="E847" s="448">
        <v>25300323</v>
      </c>
    </row>
    <row r="848" spans="1:5">
      <c r="A848" s="448">
        <v>25300343</v>
      </c>
      <c r="B848" s="448" t="s">
        <v>1733</v>
      </c>
      <c r="C848" s="449">
        <v>-3180708.68</v>
      </c>
      <c r="D848" s="441">
        <v>25300343</v>
      </c>
      <c r="E848" s="448">
        <v>25300343</v>
      </c>
    </row>
    <row r="849" spans="1:5">
      <c r="A849" s="448">
        <v>25300353</v>
      </c>
      <c r="B849" s="448" t="s">
        <v>993</v>
      </c>
      <c r="C849" s="449">
        <v>-5870059.2000000002</v>
      </c>
      <c r="D849" s="441">
        <v>25300353</v>
      </c>
      <c r="E849" s="448">
        <v>25300353</v>
      </c>
    </row>
    <row r="850" spans="1:5">
      <c r="A850" s="448">
        <v>25300363</v>
      </c>
      <c r="B850" s="448" t="s">
        <v>946</v>
      </c>
      <c r="C850" s="449">
        <v>-1571004.81</v>
      </c>
      <c r="D850" s="441">
        <v>25300363</v>
      </c>
      <c r="E850" s="448">
        <v>25300363</v>
      </c>
    </row>
    <row r="851" spans="1:5">
      <c r="A851" s="448">
        <v>25300371</v>
      </c>
      <c r="B851" s="448" t="s">
        <v>912</v>
      </c>
      <c r="C851" s="449">
        <v>-1402396.64</v>
      </c>
      <c r="D851" s="441">
        <v>25300371</v>
      </c>
      <c r="E851" s="448">
        <v>25300371</v>
      </c>
    </row>
    <row r="852" spans="1:5">
      <c r="A852" s="448">
        <v>25300413</v>
      </c>
      <c r="B852" s="448" t="s">
        <v>468</v>
      </c>
      <c r="C852" s="449">
        <v>-587658.80000000005</v>
      </c>
      <c r="D852" s="441">
        <v>25300413</v>
      </c>
      <c r="E852" s="448">
        <v>25300413</v>
      </c>
    </row>
    <row r="853" spans="1:5">
      <c r="A853" s="448">
        <v>25300443</v>
      </c>
      <c r="B853" s="448" t="s">
        <v>1215</v>
      </c>
      <c r="C853" s="449">
        <v>-734591.26</v>
      </c>
      <c r="D853" s="441">
        <v>25300443</v>
      </c>
      <c r="E853" s="448">
        <v>25300443</v>
      </c>
    </row>
    <row r="854" spans="1:5">
      <c r="A854" s="448">
        <v>25300503</v>
      </c>
      <c r="B854" s="448" t="s">
        <v>197</v>
      </c>
      <c r="C854" s="449">
        <v>-1915.18</v>
      </c>
      <c r="D854" s="441">
        <v>25300503</v>
      </c>
      <c r="E854" s="448">
        <v>25300503</v>
      </c>
    </row>
    <row r="855" spans="1:5">
      <c r="A855" s="448">
        <v>25300541</v>
      </c>
      <c r="B855" s="448" t="s">
        <v>455</v>
      </c>
      <c r="C855" s="449">
        <v>-7264027.8899999997</v>
      </c>
      <c r="D855" s="441">
        <v>25300541</v>
      </c>
      <c r="E855" s="448">
        <v>25300541</v>
      </c>
    </row>
    <row r="856" spans="1:5">
      <c r="A856" s="448">
        <v>25300553</v>
      </c>
      <c r="B856" s="448" t="s">
        <v>1732</v>
      </c>
      <c r="C856" s="449">
        <v>-3513.77</v>
      </c>
      <c r="D856" s="441">
        <v>25300553</v>
      </c>
      <c r="E856" s="448">
        <v>25300553</v>
      </c>
    </row>
    <row r="857" spans="1:5">
      <c r="A857" s="448">
        <v>25300561</v>
      </c>
      <c r="B857" s="448" t="s">
        <v>1041</v>
      </c>
      <c r="C857" s="449">
        <v>-7979899</v>
      </c>
      <c r="D857" s="441">
        <v>25300561</v>
      </c>
      <c r="E857" s="448">
        <v>25300561</v>
      </c>
    </row>
    <row r="858" spans="1:5">
      <c r="A858" s="448">
        <v>25300581</v>
      </c>
      <c r="B858" s="448" t="s">
        <v>359</v>
      </c>
      <c r="C858" s="449">
        <v>-5174706.6399999997</v>
      </c>
      <c r="D858" s="441">
        <v>25300581</v>
      </c>
      <c r="E858" s="448">
        <v>25300581</v>
      </c>
    </row>
    <row r="859" spans="1:5">
      <c r="A859" s="448">
        <v>25300582</v>
      </c>
      <c r="B859" s="448" t="s">
        <v>359</v>
      </c>
      <c r="C859" s="449">
        <v>-2209620.63</v>
      </c>
      <c r="D859" s="441">
        <v>25300582</v>
      </c>
      <c r="E859" s="448">
        <v>25300582</v>
      </c>
    </row>
    <row r="860" spans="1:5">
      <c r="A860" s="448">
        <v>25300591</v>
      </c>
      <c r="B860" s="448" t="s">
        <v>360</v>
      </c>
      <c r="C860" s="449">
        <v>5174706.6399999997</v>
      </c>
      <c r="D860" s="441">
        <v>25300591</v>
      </c>
      <c r="E860" s="448">
        <v>25300591</v>
      </c>
    </row>
    <row r="861" spans="1:5">
      <c r="A861" s="448">
        <v>25300592</v>
      </c>
      <c r="B861" s="448" t="s">
        <v>360</v>
      </c>
      <c r="C861" s="449">
        <v>2209620.63</v>
      </c>
      <c r="D861" s="441">
        <v>25300592</v>
      </c>
      <c r="E861" s="448">
        <v>25300592</v>
      </c>
    </row>
    <row r="862" spans="1:5">
      <c r="A862" s="448">
        <v>25300611</v>
      </c>
      <c r="B862" s="448" t="s">
        <v>725</v>
      </c>
      <c r="C862" s="449">
        <v>-63393508.810000002</v>
      </c>
      <c r="D862" s="441">
        <v>25300611</v>
      </c>
      <c r="E862" s="448">
        <v>25300611</v>
      </c>
    </row>
    <row r="863" spans="1:5">
      <c r="A863" s="448">
        <v>25300621</v>
      </c>
      <c r="B863" s="448" t="s">
        <v>740</v>
      </c>
      <c r="C863" s="449">
        <v>-8053429.5999999996</v>
      </c>
      <c r="D863" s="441">
        <v>25300621</v>
      </c>
      <c r="E863" s="448">
        <v>25300621</v>
      </c>
    </row>
    <row r="864" spans="1:5">
      <c r="A864" s="448">
        <v>25300641</v>
      </c>
      <c r="B864" s="448" t="s">
        <v>1265</v>
      </c>
      <c r="C864" s="449">
        <v>-81648.800000000003</v>
      </c>
      <c r="D864" s="441">
        <v>25300641</v>
      </c>
      <c r="E864" s="448">
        <v>25300641</v>
      </c>
    </row>
    <row r="865" spans="1:5">
      <c r="A865" s="448">
        <v>25300642</v>
      </c>
      <c r="B865" s="448" t="s">
        <v>1265</v>
      </c>
      <c r="C865" s="449">
        <v>-14684.62</v>
      </c>
      <c r="D865" s="441">
        <v>25300642</v>
      </c>
      <c r="E865" s="448">
        <v>25300642</v>
      </c>
    </row>
    <row r="866" spans="1:5">
      <c r="A866" s="448">
        <v>25300663</v>
      </c>
      <c r="B866" s="448" t="s">
        <v>1467</v>
      </c>
      <c r="C866" s="449">
        <v>-77381.72</v>
      </c>
      <c r="D866" s="441">
        <v>25300663</v>
      </c>
      <c r="E866" s="448">
        <v>25300663</v>
      </c>
    </row>
    <row r="867" spans="1:5">
      <c r="A867" s="448">
        <v>25300731</v>
      </c>
      <c r="B867" s="448" t="s">
        <v>1980</v>
      </c>
      <c r="C867" s="449">
        <v>-15154.75</v>
      </c>
      <c r="D867" s="441">
        <v>25300731</v>
      </c>
      <c r="E867" s="448">
        <v>25300731</v>
      </c>
    </row>
    <row r="868" spans="1:5">
      <c r="A868" s="448">
        <v>25300733</v>
      </c>
      <c r="B868" s="448" t="s">
        <v>1981</v>
      </c>
      <c r="C868" s="449">
        <v>-50468.17</v>
      </c>
      <c r="D868" s="441">
        <v>25300733</v>
      </c>
      <c r="E868" s="448">
        <v>25300733</v>
      </c>
    </row>
    <row r="869" spans="1:5">
      <c r="A869" s="448">
        <v>25300742</v>
      </c>
      <c r="B869" s="448" t="s">
        <v>2030</v>
      </c>
      <c r="C869" s="449">
        <v>-9979828</v>
      </c>
      <c r="D869" s="441">
        <v>25300742</v>
      </c>
      <c r="E869" s="448">
        <v>25300742</v>
      </c>
    </row>
    <row r="870" spans="1:5">
      <c r="A870" s="448">
        <v>25300761</v>
      </c>
      <c r="B870" s="448" t="s">
        <v>172</v>
      </c>
      <c r="C870" s="449">
        <v>-178556.85</v>
      </c>
      <c r="D870" s="441">
        <v>25300761</v>
      </c>
      <c r="E870" s="448">
        <v>25300761</v>
      </c>
    </row>
    <row r="871" spans="1:5">
      <c r="A871" s="448">
        <v>25300771</v>
      </c>
      <c r="B871" s="448" t="s">
        <v>103</v>
      </c>
      <c r="C871" s="449">
        <v>-4890403.99</v>
      </c>
      <c r="D871" s="441">
        <v>25300771</v>
      </c>
      <c r="E871" s="448">
        <v>25300771</v>
      </c>
    </row>
    <row r="872" spans="1:5">
      <c r="A872" s="448">
        <v>25301073</v>
      </c>
      <c r="B872" s="448" t="s">
        <v>284</v>
      </c>
      <c r="C872" s="448">
        <v>-143</v>
      </c>
      <c r="D872" s="441">
        <v>25301073</v>
      </c>
      <c r="E872" s="448">
        <v>25301073</v>
      </c>
    </row>
    <row r="873" spans="1:5">
      <c r="A873" s="448">
        <v>25301151</v>
      </c>
      <c r="B873" s="448" t="s">
        <v>1515</v>
      </c>
      <c r="C873" s="449">
        <v>-1984779.37</v>
      </c>
      <c r="D873" s="441">
        <v>25301151</v>
      </c>
      <c r="E873" s="448">
        <v>25301151</v>
      </c>
    </row>
    <row r="874" spans="1:5">
      <c r="A874" s="448">
        <v>25301203</v>
      </c>
      <c r="B874" s="448" t="s">
        <v>546</v>
      </c>
      <c r="C874" s="449">
        <v>-161402.82999999999</v>
      </c>
      <c r="D874" s="441">
        <v>25301203</v>
      </c>
      <c r="E874" s="448">
        <v>25301203</v>
      </c>
    </row>
    <row r="875" spans="1:5">
      <c r="A875" s="448">
        <v>25301213</v>
      </c>
      <c r="B875" s="448" t="s">
        <v>1986</v>
      </c>
      <c r="C875" s="449">
        <v>-675825</v>
      </c>
      <c r="D875" s="441">
        <v>25301213</v>
      </c>
      <c r="E875" s="448">
        <v>25301213</v>
      </c>
    </row>
    <row r="876" spans="1:5">
      <c r="A876" s="448">
        <v>25302221</v>
      </c>
      <c r="B876" s="448" t="s">
        <v>977</v>
      </c>
      <c r="C876" s="449">
        <v>-3044741.1200000001</v>
      </c>
      <c r="D876" s="441">
        <v>25302221</v>
      </c>
      <c r="E876" s="448">
        <v>25302221</v>
      </c>
    </row>
    <row r="877" spans="1:5">
      <c r="A877" s="448">
        <v>25302222</v>
      </c>
      <c r="B877" s="448" t="s">
        <v>658</v>
      </c>
      <c r="C877" s="449">
        <v>-5778279.4800000004</v>
      </c>
      <c r="D877" s="441">
        <v>25302222</v>
      </c>
      <c r="E877" s="448">
        <v>25302222</v>
      </c>
    </row>
    <row r="878" spans="1:5">
      <c r="A878" s="448">
        <v>25302223</v>
      </c>
      <c r="B878" s="448" t="s">
        <v>1971</v>
      </c>
      <c r="C878" s="449">
        <v>-7502997</v>
      </c>
      <c r="D878" s="441">
        <v>25302223</v>
      </c>
      <c r="E878" s="448">
        <v>25302223</v>
      </c>
    </row>
    <row r="879" spans="1:5">
      <c r="A879" s="448">
        <v>25400101</v>
      </c>
      <c r="B879" s="448" t="s">
        <v>673</v>
      </c>
      <c r="C879" s="449">
        <v>-29300.29</v>
      </c>
      <c r="D879" s="441">
        <v>25400101</v>
      </c>
      <c r="E879" s="448">
        <v>25400101</v>
      </c>
    </row>
    <row r="880" spans="1:5">
      <c r="A880" s="448">
        <v>25400111</v>
      </c>
      <c r="B880" s="448" t="s">
        <v>674</v>
      </c>
      <c r="C880" s="449">
        <v>-6562.93</v>
      </c>
      <c r="D880" s="441">
        <v>25400111</v>
      </c>
      <c r="E880" s="448">
        <v>25400111</v>
      </c>
    </row>
    <row r="881" spans="1:5">
      <c r="A881" s="448">
        <v>25400181</v>
      </c>
      <c r="B881" s="448" t="s">
        <v>958</v>
      </c>
      <c r="C881" s="449">
        <v>-4788558</v>
      </c>
      <c r="D881" s="441">
        <v>25400181</v>
      </c>
      <c r="E881" s="448">
        <v>25400181</v>
      </c>
    </row>
    <row r="882" spans="1:5">
      <c r="A882" s="448">
        <v>25400182</v>
      </c>
      <c r="B882" s="448" t="s">
        <v>959</v>
      </c>
      <c r="C882" s="449">
        <v>-2561442</v>
      </c>
      <c r="D882" s="441">
        <v>25400182</v>
      </c>
      <c r="E882" s="448">
        <v>25400182</v>
      </c>
    </row>
    <row r="883" spans="1:5">
      <c r="A883" s="448">
        <v>25400191</v>
      </c>
      <c r="B883" s="448" t="s">
        <v>1109</v>
      </c>
      <c r="C883" s="449">
        <v>-1433670.22</v>
      </c>
      <c r="D883" s="441">
        <v>25400191</v>
      </c>
      <c r="E883" s="448">
        <v>25400191</v>
      </c>
    </row>
    <row r="884" spans="1:5">
      <c r="A884" s="448">
        <v>25400201</v>
      </c>
      <c r="B884" s="448" t="s">
        <v>1110</v>
      </c>
      <c r="C884" s="449">
        <v>-1045786.12</v>
      </c>
      <c r="D884" s="441">
        <v>25400201</v>
      </c>
      <c r="E884" s="448">
        <v>25400201</v>
      </c>
    </row>
    <row r="885" spans="1:5">
      <c r="A885" s="448">
        <v>25400221</v>
      </c>
      <c r="B885" s="448" t="s">
        <v>1187</v>
      </c>
      <c r="C885" s="449">
        <v>-58735.32</v>
      </c>
      <c r="D885" s="441">
        <v>25400221</v>
      </c>
      <c r="E885" s="448">
        <v>25400221</v>
      </c>
    </row>
    <row r="886" spans="1:5">
      <c r="A886" s="448">
        <v>25400261</v>
      </c>
      <c r="B886" s="448" t="s">
        <v>1195</v>
      </c>
      <c r="C886" s="449">
        <v>-93615823</v>
      </c>
      <c r="D886" s="441">
        <v>25400261</v>
      </c>
      <c r="E886" s="448">
        <v>25400261</v>
      </c>
    </row>
    <row r="887" spans="1:5">
      <c r="A887" s="448">
        <v>25400291</v>
      </c>
      <c r="B887" s="448" t="s">
        <v>1433</v>
      </c>
      <c r="C887" s="449">
        <v>-751794.1</v>
      </c>
      <c r="D887" s="441">
        <v>25400291</v>
      </c>
      <c r="E887" s="448">
        <v>25400291</v>
      </c>
    </row>
    <row r="888" spans="1:5">
      <c r="A888" s="448">
        <v>25400301</v>
      </c>
      <c r="B888" s="448" t="s">
        <v>1434</v>
      </c>
      <c r="C888" s="449">
        <v>-24028.95</v>
      </c>
      <c r="D888" s="441">
        <v>25400301</v>
      </c>
      <c r="E888" s="448">
        <v>25400301</v>
      </c>
    </row>
    <row r="889" spans="1:5">
      <c r="A889" s="448">
        <v>25400311</v>
      </c>
      <c r="B889" s="448" t="s">
        <v>1436</v>
      </c>
      <c r="C889" s="449">
        <v>-2720.73</v>
      </c>
      <c r="D889" s="441">
        <v>25400311</v>
      </c>
      <c r="E889" s="448">
        <v>25400311</v>
      </c>
    </row>
    <row r="890" spans="1:5">
      <c r="A890" s="448">
        <v>25400321</v>
      </c>
      <c r="B890" s="448" t="s">
        <v>1525</v>
      </c>
      <c r="C890" s="449">
        <v>-129631.07</v>
      </c>
      <c r="D890" s="441">
        <v>25400321</v>
      </c>
      <c r="E890" s="448">
        <v>25400321</v>
      </c>
    </row>
    <row r="891" spans="1:5">
      <c r="A891" s="448">
        <v>25400331</v>
      </c>
      <c r="B891" s="448" t="s">
        <v>1526</v>
      </c>
      <c r="C891" s="449">
        <v>-1290352.92</v>
      </c>
      <c r="D891" s="441">
        <v>25400331</v>
      </c>
      <c r="E891" s="448">
        <v>25400331</v>
      </c>
    </row>
    <row r="892" spans="1:5">
      <c r="A892" s="448">
        <v>25400392</v>
      </c>
      <c r="B892" s="448" t="s">
        <v>2016</v>
      </c>
      <c r="C892" s="449">
        <v>-9224636</v>
      </c>
      <c r="D892" s="441">
        <v>25400392</v>
      </c>
      <c r="E892" s="448">
        <v>25400392</v>
      </c>
    </row>
    <row r="893" spans="1:5">
      <c r="A893" s="448">
        <v>25400431</v>
      </c>
      <c r="B893" s="448" t="s">
        <v>1776</v>
      </c>
      <c r="C893" s="449">
        <v>-416738.48</v>
      </c>
      <c r="D893" s="441">
        <v>25400431</v>
      </c>
      <c r="E893" s="448">
        <v>25400431</v>
      </c>
    </row>
    <row r="894" spans="1:5">
      <c r="A894" s="448">
        <v>25400441</v>
      </c>
      <c r="B894" s="448" t="s">
        <v>1782</v>
      </c>
      <c r="C894" s="449">
        <v>60323.69</v>
      </c>
      <c r="D894" s="441">
        <v>25400441</v>
      </c>
      <c r="E894" s="448">
        <v>25400441</v>
      </c>
    </row>
    <row r="895" spans="1:5">
      <c r="A895" s="448">
        <v>25400481</v>
      </c>
      <c r="B895" s="448" t="s">
        <v>1874</v>
      </c>
      <c r="C895" s="449">
        <v>1074.28</v>
      </c>
      <c r="D895" s="441">
        <v>25400481</v>
      </c>
      <c r="E895" s="448">
        <v>25400481</v>
      </c>
    </row>
    <row r="896" spans="1:5">
      <c r="A896" s="448">
        <v>25400491</v>
      </c>
      <c r="B896" s="448" t="s">
        <v>1890</v>
      </c>
      <c r="C896" s="449">
        <v>-4421926</v>
      </c>
      <c r="D896" s="441">
        <v>25400491</v>
      </c>
      <c r="E896" s="448">
        <v>25400491</v>
      </c>
    </row>
    <row r="897" spans="1:5">
      <c r="A897" s="448">
        <v>25400501</v>
      </c>
      <c r="B897" s="448" t="s">
        <v>1891</v>
      </c>
      <c r="C897" s="449">
        <v>-1280073</v>
      </c>
      <c r="D897" s="441">
        <v>25400501</v>
      </c>
      <c r="E897" s="448">
        <v>25400501</v>
      </c>
    </row>
    <row r="898" spans="1:5">
      <c r="A898" s="448">
        <v>25400521</v>
      </c>
      <c r="B898" s="448" t="s">
        <v>1967</v>
      </c>
      <c r="C898" s="449">
        <v>-16259199</v>
      </c>
      <c r="D898" s="441" t="e">
        <v>#N/A</v>
      </c>
      <c r="E898" s="448" t="e">
        <v>#N/A</v>
      </c>
    </row>
    <row r="899" spans="1:5">
      <c r="A899" s="448">
        <v>25500002</v>
      </c>
      <c r="B899" s="448" t="s">
        <v>930</v>
      </c>
      <c r="C899" s="449">
        <v>-8165809</v>
      </c>
      <c r="D899" s="441">
        <v>25500002</v>
      </c>
      <c r="E899" s="448">
        <v>25500002</v>
      </c>
    </row>
    <row r="900" spans="1:5">
      <c r="A900" s="448">
        <v>25500022</v>
      </c>
      <c r="B900" s="448" t="s">
        <v>930</v>
      </c>
      <c r="C900" s="449">
        <v>8165809</v>
      </c>
      <c r="D900" s="441">
        <v>25500022</v>
      </c>
      <c r="E900" s="448">
        <v>25500022</v>
      </c>
    </row>
    <row r="901" spans="1:5">
      <c r="A901" s="448">
        <v>25600072</v>
      </c>
      <c r="B901" s="448" t="s">
        <v>1226</v>
      </c>
      <c r="C901" s="449">
        <v>-82626.36</v>
      </c>
      <c r="D901" s="441">
        <v>25600072</v>
      </c>
      <c r="E901" s="448">
        <v>25600072</v>
      </c>
    </row>
    <row r="902" spans="1:5">
      <c r="A902" s="448">
        <v>25600081</v>
      </c>
      <c r="B902" s="448" t="s">
        <v>1111</v>
      </c>
      <c r="C902" s="449">
        <v>-3912701.47</v>
      </c>
      <c r="D902" s="441">
        <v>25600081</v>
      </c>
      <c r="E902" s="448">
        <v>25600081</v>
      </c>
    </row>
    <row r="903" spans="1:5">
      <c r="A903" s="448">
        <v>25600102</v>
      </c>
      <c r="B903" s="448" t="s">
        <v>1428</v>
      </c>
      <c r="C903" s="449">
        <v>56589.96</v>
      </c>
      <c r="D903" s="441">
        <v>25600102</v>
      </c>
      <c r="E903" s="448">
        <v>25600102</v>
      </c>
    </row>
    <row r="904" spans="1:5">
      <c r="A904" s="448">
        <v>25600111</v>
      </c>
      <c r="B904" s="448" t="s">
        <v>1429</v>
      </c>
      <c r="C904" s="449">
        <v>575493.03</v>
      </c>
      <c r="D904" s="441">
        <v>25600111</v>
      </c>
      <c r="E904" s="448">
        <v>25600111</v>
      </c>
    </row>
    <row r="905" spans="1:5">
      <c r="A905" s="448">
        <v>28200002</v>
      </c>
      <c r="B905" s="448" t="s">
        <v>2128</v>
      </c>
      <c r="C905" s="449">
        <v>-507291603.14999998</v>
      </c>
      <c r="D905" s="441">
        <v>28200002</v>
      </c>
      <c r="E905" s="448">
        <v>28200002</v>
      </c>
    </row>
    <row r="906" spans="1:5">
      <c r="A906" s="448">
        <v>28200013</v>
      </c>
      <c r="B906" s="448" t="s">
        <v>2129</v>
      </c>
      <c r="C906" s="449">
        <v>-44309354.369999997</v>
      </c>
      <c r="D906" s="441">
        <v>28200013</v>
      </c>
      <c r="E906" s="448">
        <v>28200013</v>
      </c>
    </row>
    <row r="907" spans="1:5">
      <c r="A907" s="448">
        <v>28200121</v>
      </c>
      <c r="B907" s="448" t="s">
        <v>2130</v>
      </c>
      <c r="C907" s="449">
        <v>-1262436741.3900001</v>
      </c>
      <c r="D907" s="441">
        <v>28200121</v>
      </c>
      <c r="E907" s="448">
        <v>28200121</v>
      </c>
    </row>
    <row r="908" spans="1:5">
      <c r="A908" s="448">
        <v>28300031</v>
      </c>
      <c r="B908" s="448" t="s">
        <v>754</v>
      </c>
      <c r="C908" s="449">
        <v>-14226754.02</v>
      </c>
      <c r="D908" s="441">
        <v>28300031</v>
      </c>
      <c r="E908" s="448">
        <v>28300031</v>
      </c>
    </row>
    <row r="909" spans="1:5">
      <c r="A909" s="448">
        <v>28300033</v>
      </c>
      <c r="B909" s="448" t="s">
        <v>121</v>
      </c>
      <c r="C909" s="449">
        <v>-67416352.909999996</v>
      </c>
      <c r="D909" s="441">
        <v>28300033</v>
      </c>
      <c r="E909" s="448">
        <v>28300033</v>
      </c>
    </row>
    <row r="910" spans="1:5">
      <c r="A910" s="448">
        <v>28300041</v>
      </c>
      <c r="B910" s="448" t="s">
        <v>469</v>
      </c>
      <c r="C910" s="449">
        <v>-3222802.83</v>
      </c>
      <c r="D910" s="441">
        <v>28300041</v>
      </c>
      <c r="E910" s="448">
        <v>28300041</v>
      </c>
    </row>
    <row r="911" spans="1:5">
      <c r="A911" s="448">
        <v>28300043</v>
      </c>
      <c r="B911" s="448" t="s">
        <v>122</v>
      </c>
      <c r="C911" s="449">
        <v>-15556843.26</v>
      </c>
      <c r="D911" s="441">
        <v>28300043</v>
      </c>
      <c r="E911" s="448">
        <v>28300043</v>
      </c>
    </row>
    <row r="912" spans="1:5">
      <c r="A912" s="448">
        <v>28300081</v>
      </c>
      <c r="B912" s="448" t="s">
        <v>1445</v>
      </c>
      <c r="C912" s="449">
        <v>-5120385.9000000004</v>
      </c>
      <c r="D912" s="441">
        <v>28300081</v>
      </c>
      <c r="E912" s="448">
        <v>28300081</v>
      </c>
    </row>
    <row r="913" spans="1:5">
      <c r="A913" s="448">
        <v>28300091</v>
      </c>
      <c r="B913" s="448" t="s">
        <v>1656</v>
      </c>
      <c r="C913" s="449">
        <v>-2467846.4</v>
      </c>
      <c r="D913" s="441">
        <v>28300091</v>
      </c>
      <c r="E913" s="448">
        <v>28300091</v>
      </c>
    </row>
    <row r="914" spans="1:5">
      <c r="A914" s="448">
        <v>28300152</v>
      </c>
      <c r="B914" s="448" t="s">
        <v>505</v>
      </c>
      <c r="C914" s="449">
        <v>-3185169.07</v>
      </c>
      <c r="D914" s="441">
        <v>28300152</v>
      </c>
      <c r="E914" s="448">
        <v>28300152</v>
      </c>
    </row>
    <row r="915" spans="1:5">
      <c r="A915" s="448">
        <v>28300162</v>
      </c>
      <c r="B915" s="448" t="s">
        <v>395</v>
      </c>
      <c r="C915" s="449">
        <v>-253376.73</v>
      </c>
      <c r="D915" s="441">
        <v>28300162</v>
      </c>
      <c r="E915" s="448">
        <v>28300162</v>
      </c>
    </row>
    <row r="916" spans="1:5">
      <c r="A916" s="448">
        <v>28300211</v>
      </c>
      <c r="B916" s="448" t="s">
        <v>2000</v>
      </c>
      <c r="C916" s="449">
        <v>-28977789.73</v>
      </c>
      <c r="D916" s="441">
        <v>28300211</v>
      </c>
      <c r="E916" s="448">
        <v>28300211</v>
      </c>
    </row>
    <row r="917" spans="1:5">
      <c r="A917" s="448">
        <v>28300221</v>
      </c>
      <c r="B917" s="448" t="s">
        <v>2001</v>
      </c>
      <c r="C917" s="449">
        <v>-6365020.4299999997</v>
      </c>
      <c r="D917" s="441">
        <v>28300221</v>
      </c>
      <c r="E917" s="448">
        <v>28300221</v>
      </c>
    </row>
    <row r="918" spans="1:5">
      <c r="A918" s="448">
        <v>28300232</v>
      </c>
      <c r="B918" s="448" t="s">
        <v>487</v>
      </c>
      <c r="C918" s="449">
        <v>-23702427.960000001</v>
      </c>
      <c r="D918" s="441">
        <v>28300232</v>
      </c>
      <c r="E918" s="448">
        <v>28300232</v>
      </c>
    </row>
    <row r="919" spans="1:5">
      <c r="A919" s="448">
        <v>28300252</v>
      </c>
      <c r="B919" s="448" t="s">
        <v>1326</v>
      </c>
      <c r="C919" s="449">
        <v>-7266242.9699999997</v>
      </c>
      <c r="D919" s="441">
        <v>28300252</v>
      </c>
      <c r="E919" s="448">
        <v>28300252</v>
      </c>
    </row>
    <row r="920" spans="1:5">
      <c r="A920" s="448">
        <v>28300262</v>
      </c>
      <c r="B920" s="448" t="s">
        <v>1327</v>
      </c>
      <c r="C920" s="449">
        <v>-2569428.85</v>
      </c>
      <c r="D920" s="441">
        <v>28300262</v>
      </c>
      <c r="E920" s="448">
        <v>28300262</v>
      </c>
    </row>
    <row r="921" spans="1:5">
      <c r="A921" s="448">
        <v>28300311</v>
      </c>
      <c r="B921" s="448" t="s">
        <v>2100</v>
      </c>
      <c r="C921" s="449">
        <v>-8031089.71</v>
      </c>
      <c r="D921" s="441">
        <v>28300311</v>
      </c>
      <c r="E921" s="448">
        <v>28300311</v>
      </c>
    </row>
    <row r="922" spans="1:5">
      <c r="A922" s="448">
        <v>28300361</v>
      </c>
      <c r="B922" s="448" t="s">
        <v>67</v>
      </c>
      <c r="C922" s="449">
        <v>-70097666.950000003</v>
      </c>
      <c r="D922" s="441">
        <v>28300361</v>
      </c>
      <c r="E922" s="448">
        <v>28300361</v>
      </c>
    </row>
    <row r="923" spans="1:5">
      <c r="A923" s="448">
        <v>28300362</v>
      </c>
      <c r="B923" s="448" t="s">
        <v>68</v>
      </c>
      <c r="C923" s="449">
        <v>-1276642.43</v>
      </c>
      <c r="D923" s="441">
        <v>28300362</v>
      </c>
      <c r="E923" s="448">
        <v>28300362</v>
      </c>
    </row>
    <row r="924" spans="1:5">
      <c r="A924" s="448">
        <v>28300431</v>
      </c>
      <c r="B924" s="448" t="s">
        <v>270</v>
      </c>
      <c r="C924" s="449">
        <v>-1689520.85</v>
      </c>
      <c r="D924" s="441">
        <v>28300431</v>
      </c>
      <c r="E924" s="448">
        <v>28300431</v>
      </c>
    </row>
    <row r="925" spans="1:5">
      <c r="A925" s="448">
        <v>28300501</v>
      </c>
      <c r="B925" s="448" t="s">
        <v>1169</v>
      </c>
      <c r="C925" s="449">
        <v>1405309.75</v>
      </c>
      <c r="D925" s="441">
        <v>28300501</v>
      </c>
      <c r="E925" s="448">
        <v>28300501</v>
      </c>
    </row>
    <row r="926" spans="1:5">
      <c r="A926" s="448">
        <v>28300503</v>
      </c>
      <c r="B926" s="448" t="s">
        <v>899</v>
      </c>
      <c r="C926" s="449">
        <v>-5057723.6900000004</v>
      </c>
      <c r="D926" s="441">
        <v>28300503</v>
      </c>
      <c r="E926" s="448">
        <v>28300503</v>
      </c>
    </row>
    <row r="927" spans="1:5">
      <c r="A927" s="448">
        <v>28300511</v>
      </c>
      <c r="B927" s="448" t="s">
        <v>916</v>
      </c>
      <c r="C927" s="449">
        <v>-1350431.6</v>
      </c>
      <c r="D927" s="441">
        <v>28300511</v>
      </c>
      <c r="E927" s="448">
        <v>28300511</v>
      </c>
    </row>
    <row r="928" spans="1:5">
      <c r="A928" s="448">
        <v>28300561</v>
      </c>
      <c r="B928" s="448" t="s">
        <v>467</v>
      </c>
      <c r="C928" s="449">
        <v>-14465199.460000001</v>
      </c>
      <c r="D928" s="441">
        <v>28300561</v>
      </c>
      <c r="E928" s="448">
        <v>28300561</v>
      </c>
    </row>
    <row r="929" spans="1:5">
      <c r="A929" s="448">
        <v>28300581</v>
      </c>
      <c r="B929" s="448" t="s">
        <v>732</v>
      </c>
      <c r="C929" s="449">
        <v>-5334145.63</v>
      </c>
      <c r="D929" s="441">
        <v>28300581</v>
      </c>
      <c r="E929" s="448">
        <v>28300581</v>
      </c>
    </row>
    <row r="930" spans="1:5">
      <c r="A930" s="448">
        <v>28300651</v>
      </c>
      <c r="B930" s="448" t="s">
        <v>563</v>
      </c>
      <c r="C930" s="449">
        <v>-7987563.0800000001</v>
      </c>
      <c r="D930" s="441">
        <v>28300651</v>
      </c>
      <c r="E930" s="448">
        <v>28300651</v>
      </c>
    </row>
    <row r="931" spans="1:5">
      <c r="A931" s="448">
        <v>28300661</v>
      </c>
      <c r="B931" s="448" t="s">
        <v>1112</v>
      </c>
      <c r="C931" s="449">
        <v>-9113877.1500000004</v>
      </c>
      <c r="D931" s="441">
        <v>28300661</v>
      </c>
      <c r="E931" s="448">
        <v>28300661</v>
      </c>
    </row>
    <row r="932" spans="1:5">
      <c r="A932" s="448">
        <v>28300721</v>
      </c>
      <c r="B932" s="448" t="s">
        <v>1379</v>
      </c>
      <c r="C932" s="449">
        <v>-262474.32</v>
      </c>
      <c r="D932" s="441">
        <v>28300721</v>
      </c>
      <c r="E932" s="448">
        <v>28300721</v>
      </c>
    </row>
    <row r="933" spans="1:5">
      <c r="A933" s="448">
        <v>28300731</v>
      </c>
      <c r="B933" s="448" t="s">
        <v>1516</v>
      </c>
      <c r="C933" s="449">
        <v>-5801208.6200000001</v>
      </c>
      <c r="D933" s="441">
        <v>28300731</v>
      </c>
      <c r="E933" s="448">
        <v>28300731</v>
      </c>
    </row>
    <row r="934" spans="1:5">
      <c r="A934" s="448">
        <v>28300741</v>
      </c>
      <c r="B934" s="448" t="s">
        <v>1701</v>
      </c>
      <c r="C934" s="449">
        <v>-628459.62</v>
      </c>
      <c r="D934" s="441">
        <v>28300741</v>
      </c>
      <c r="E934" s="448">
        <v>28300741</v>
      </c>
    </row>
    <row r="935" spans="1:5">
      <c r="A935" s="448">
        <v>28300761</v>
      </c>
      <c r="B935" s="448" t="s">
        <v>2024</v>
      </c>
      <c r="C935" s="449">
        <v>-2626048.9500000002</v>
      </c>
      <c r="D935" s="441">
        <v>28300761</v>
      </c>
      <c r="E935" s="448">
        <v>28300761</v>
      </c>
    </row>
    <row r="936" spans="1:5">
      <c r="A936" s="448">
        <v>28302001</v>
      </c>
      <c r="B936" s="448" t="s">
        <v>1711</v>
      </c>
      <c r="C936" s="449">
        <v>-9356679.7699999996</v>
      </c>
      <c r="D936" s="441">
        <v>28302001</v>
      </c>
      <c r="E936" s="448">
        <v>28302001</v>
      </c>
    </row>
    <row r="937" spans="1:5">
      <c r="A937" s="448">
        <v>28302002</v>
      </c>
      <c r="B937" s="448" t="s">
        <v>1712</v>
      </c>
      <c r="C937" s="449">
        <v>-23675892.75</v>
      </c>
      <c r="D937" s="441">
        <v>28302002</v>
      </c>
      <c r="E937" s="448">
        <v>28302002</v>
      </c>
    </row>
    <row r="938" spans="1:5">
      <c r="A938" s="448">
        <v>28302011</v>
      </c>
      <c r="B938" s="448" t="s">
        <v>1713</v>
      </c>
      <c r="C938" s="449">
        <v>-3400940.69</v>
      </c>
      <c r="D938" s="441">
        <v>28302011</v>
      </c>
      <c r="E938" s="448">
        <v>28302011</v>
      </c>
    </row>
    <row r="939" spans="1:5">
      <c r="A939" s="448">
        <v>28302012</v>
      </c>
      <c r="B939" s="448" t="s">
        <v>1714</v>
      </c>
      <c r="C939" s="449">
        <v>-5943713.4000000004</v>
      </c>
      <c r="D939" s="441">
        <v>28302012</v>
      </c>
      <c r="E939" s="448">
        <v>28302012</v>
      </c>
    </row>
    <row r="940" spans="1:5">
      <c r="A940" s="448">
        <v>28302021</v>
      </c>
      <c r="B940" s="448" t="s">
        <v>1715</v>
      </c>
      <c r="C940" s="449">
        <v>-10655630.33</v>
      </c>
      <c r="D940" s="441">
        <v>28302021</v>
      </c>
      <c r="E940" s="448">
        <v>28302021</v>
      </c>
    </row>
    <row r="941" spans="1:5">
      <c r="A941" s="448">
        <v>28302022</v>
      </c>
      <c r="B941" s="448" t="s">
        <v>1716</v>
      </c>
      <c r="C941" s="449">
        <v>-3137530.96</v>
      </c>
      <c r="D941" s="441">
        <v>28302022</v>
      </c>
      <c r="E941" s="448">
        <v>28302022</v>
      </c>
    </row>
    <row r="942" spans="1:5">
      <c r="A942" s="448">
        <v>28302031</v>
      </c>
      <c r="B942" s="448" t="s">
        <v>1826</v>
      </c>
      <c r="C942" s="449">
        <v>-1161232.17</v>
      </c>
      <c r="D942" s="441">
        <v>28302031</v>
      </c>
      <c r="E942" s="448">
        <v>28302031</v>
      </c>
    </row>
    <row r="943" spans="1:5">
      <c r="A943" s="448">
        <v>28302041</v>
      </c>
      <c r="B943" s="448" t="s">
        <v>1851</v>
      </c>
      <c r="C943" s="449">
        <v>-6111150.8499999996</v>
      </c>
      <c r="D943" s="441">
        <v>28302041</v>
      </c>
      <c r="E943" s="448">
        <v>28302041</v>
      </c>
    </row>
    <row r="944" spans="1:5">
      <c r="A944" s="448">
        <v>28302051</v>
      </c>
      <c r="B944" s="448" t="s">
        <v>1957</v>
      </c>
      <c r="C944" s="449">
        <v>-1901164.54</v>
      </c>
      <c r="D944" s="441">
        <v>28302051</v>
      </c>
      <c r="E944" s="448">
        <v>28302051</v>
      </c>
    </row>
    <row r="945" spans="1:5">
      <c r="A945" s="448">
        <v>28302061</v>
      </c>
      <c r="B945" s="448" t="s">
        <v>1976</v>
      </c>
      <c r="C945" s="449">
        <v>-3501420.24</v>
      </c>
      <c r="D945" s="441">
        <v>28302061</v>
      </c>
      <c r="E945" s="448">
        <v>28302061</v>
      </c>
    </row>
    <row r="946" spans="1:5">
      <c r="A946" s="448">
        <v>43800003</v>
      </c>
      <c r="B946" s="448" t="s">
        <v>953</v>
      </c>
      <c r="C946" s="449">
        <v>13765135</v>
      </c>
      <c r="D946" s="441">
        <v>43800003</v>
      </c>
      <c r="E946" s="448">
        <v>43800003</v>
      </c>
    </row>
    <row r="947" spans="1:5">
      <c r="A947" s="448">
        <v>43900003</v>
      </c>
      <c r="B947" s="448" t="s">
        <v>672</v>
      </c>
      <c r="C947" s="449">
        <v>5848610</v>
      </c>
      <c r="D947" s="441">
        <v>43900003</v>
      </c>
      <c r="E947" s="448">
        <v>43900003</v>
      </c>
    </row>
    <row r="948" spans="1:5">
      <c r="A948" s="448" t="s">
        <v>191</v>
      </c>
      <c r="C948" s="449">
        <v>-101810450.39</v>
      </c>
      <c r="D948" s="441" t="s">
        <v>191</v>
      </c>
      <c r="E948" s="448" t="s">
        <v>191</v>
      </c>
    </row>
    <row r="973" spans="3:3">
      <c r="C973" s="449">
        <v>201056.51</v>
      </c>
    </row>
    <row r="974" spans="3:3">
      <c r="C974" s="449">
        <v>3321187.83</v>
      </c>
    </row>
    <row r="975" spans="3:3">
      <c r="C975" s="449">
        <v>2725602.51</v>
      </c>
    </row>
    <row r="1035" spans="1:1">
      <c r="A1035" s="448" t="s">
        <v>2002</v>
      </c>
    </row>
    <row r="1038" spans="1:1">
      <c r="A1038" s="448" t="s">
        <v>2003</v>
      </c>
    </row>
  </sheetData>
  <sortState ref="A1:E948">
    <sortCondition ref="A1:A948"/>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8"/>
  <sheetViews>
    <sheetView workbookViewId="0">
      <selection activeCell="D1" sqref="D1"/>
    </sheetView>
  </sheetViews>
  <sheetFormatPr defaultRowHeight="14.4"/>
  <cols>
    <col min="1" max="1" width="26" bestFit="1" customWidth="1"/>
    <col min="2" max="2" width="41.44140625" bestFit="1" customWidth="1"/>
    <col min="3" max="3" width="16" bestFit="1" customWidth="1"/>
    <col min="4" max="4" width="18.5546875" style="441" customWidth="1"/>
    <col min="7" max="7" width="24.6640625" bestFit="1" customWidth="1"/>
    <col min="8" max="8" width="12.33203125" bestFit="1" customWidth="1"/>
  </cols>
  <sheetData>
    <row r="1" spans="1:11">
      <c r="A1">
        <v>10100501</v>
      </c>
      <c r="B1" t="s">
        <v>438</v>
      </c>
      <c r="C1" s="23">
        <v>9106086749.9400005</v>
      </c>
      <c r="D1" s="441">
        <v>10100501</v>
      </c>
      <c r="I1" s="441">
        <v>10100501</v>
      </c>
    </row>
    <row r="2" spans="1:11">
      <c r="A2">
        <v>10100502</v>
      </c>
      <c r="B2" t="s">
        <v>439</v>
      </c>
      <c r="C2" s="23">
        <v>3322101032.8200002</v>
      </c>
      <c r="D2" s="441">
        <v>10100502</v>
      </c>
      <c r="I2" s="645" t="s">
        <v>2242</v>
      </c>
      <c r="J2" s="645"/>
      <c r="K2" s="645"/>
    </row>
    <row r="3" spans="1:11">
      <c r="A3">
        <v>10100503</v>
      </c>
      <c r="B3" t="s">
        <v>440</v>
      </c>
      <c r="C3" s="23">
        <v>483107127.49000001</v>
      </c>
      <c r="D3" s="441">
        <v>10100503</v>
      </c>
      <c r="F3" t="s">
        <v>2241</v>
      </c>
      <c r="I3" t="s">
        <v>2243</v>
      </c>
      <c r="J3" t="s">
        <v>2244</v>
      </c>
      <c r="K3" t="s">
        <v>2245</v>
      </c>
    </row>
    <row r="4" spans="1:11">
      <c r="A4">
        <v>10100601</v>
      </c>
      <c r="B4" t="s">
        <v>1785</v>
      </c>
      <c r="C4" s="23">
        <v>4643.8</v>
      </c>
      <c r="D4" s="441">
        <v>10100601</v>
      </c>
      <c r="F4" s="252">
        <v>16500321</v>
      </c>
      <c r="G4" s="252" t="s">
        <v>2154</v>
      </c>
      <c r="H4" s="444">
        <v>964748.58</v>
      </c>
      <c r="I4" s="447" t="s">
        <v>158</v>
      </c>
      <c r="J4" s="447" t="s">
        <v>158</v>
      </c>
      <c r="K4" s="447"/>
    </row>
    <row r="5" spans="1:11">
      <c r="A5">
        <v>10100602</v>
      </c>
      <c r="B5" t="s">
        <v>1771</v>
      </c>
      <c r="C5" s="23">
        <v>14028.69</v>
      </c>
      <c r="D5" s="441">
        <v>10100602</v>
      </c>
      <c r="F5" s="252">
        <v>16500331</v>
      </c>
      <c r="G5" s="252" t="s">
        <v>2233</v>
      </c>
      <c r="H5" s="444">
        <v>1226130.58</v>
      </c>
      <c r="I5" s="447"/>
      <c r="J5" s="447"/>
      <c r="K5" s="447"/>
    </row>
    <row r="6" spans="1:11">
      <c r="A6">
        <v>10110013</v>
      </c>
      <c r="B6" t="s">
        <v>1256</v>
      </c>
      <c r="C6" s="23">
        <v>252153.92</v>
      </c>
      <c r="D6" s="441">
        <v>10110013</v>
      </c>
      <c r="F6" s="252">
        <v>18239121</v>
      </c>
      <c r="G6" s="252" t="s">
        <v>2235</v>
      </c>
      <c r="H6" s="444">
        <v>-8156454</v>
      </c>
      <c r="I6" s="447"/>
      <c r="J6" s="447"/>
      <c r="K6" s="447">
        <v>57</v>
      </c>
    </row>
    <row r="7" spans="1:11">
      <c r="A7">
        <v>10500501</v>
      </c>
      <c r="B7" t="s">
        <v>441</v>
      </c>
      <c r="C7" s="23">
        <v>49625649.560000002</v>
      </c>
      <c r="D7" s="441">
        <v>10500501</v>
      </c>
      <c r="F7" s="252">
        <v>18239131</v>
      </c>
      <c r="G7" s="252" t="s">
        <v>2236</v>
      </c>
      <c r="H7" s="444">
        <v>8156454</v>
      </c>
      <c r="I7" s="447"/>
      <c r="J7" s="447"/>
      <c r="K7" s="447">
        <v>57</v>
      </c>
    </row>
    <row r="8" spans="1:11">
      <c r="A8">
        <v>10500502</v>
      </c>
      <c r="B8" t="s">
        <v>442</v>
      </c>
      <c r="C8" s="23">
        <v>6138808.2300000004</v>
      </c>
      <c r="D8" s="441">
        <v>10500502</v>
      </c>
      <c r="F8" s="252">
        <v>18605051</v>
      </c>
      <c r="G8" s="252" t="s">
        <v>2237</v>
      </c>
      <c r="H8" s="444">
        <v>1498.52</v>
      </c>
      <c r="I8" s="447"/>
      <c r="J8" s="447"/>
      <c r="K8" s="447"/>
    </row>
    <row r="9" spans="1:11">
      <c r="A9">
        <v>10600501</v>
      </c>
      <c r="B9" t="s">
        <v>443</v>
      </c>
      <c r="C9" s="23">
        <v>40796159.259999998</v>
      </c>
      <c r="D9" s="441">
        <v>10600501</v>
      </c>
      <c r="F9" s="252">
        <v>23200833</v>
      </c>
      <c r="G9" s="252" t="s">
        <v>2238</v>
      </c>
      <c r="H9" s="444">
        <v>-4068.5</v>
      </c>
      <c r="I9" s="447"/>
      <c r="J9" s="447"/>
      <c r="K9" s="447"/>
    </row>
    <row r="10" spans="1:11">
      <c r="A10">
        <v>10600502</v>
      </c>
      <c r="B10" t="s">
        <v>444</v>
      </c>
      <c r="C10" s="23">
        <v>29035605.829999998</v>
      </c>
      <c r="D10" s="441">
        <v>10600502</v>
      </c>
    </row>
    <row r="11" spans="1:11">
      <c r="A11">
        <v>10600503</v>
      </c>
      <c r="B11" t="s">
        <v>1199</v>
      </c>
      <c r="C11" s="23">
        <v>1022399.12</v>
      </c>
      <c r="D11" s="441">
        <v>10600503</v>
      </c>
    </row>
    <row r="12" spans="1:11">
      <c r="A12">
        <v>10700013</v>
      </c>
      <c r="B12" t="s">
        <v>920</v>
      </c>
      <c r="C12" s="23">
        <v>-1662666.21</v>
      </c>
      <c r="D12" s="441">
        <v>10700013</v>
      </c>
    </row>
    <row r="13" spans="1:11">
      <c r="A13">
        <v>10700023</v>
      </c>
      <c r="B13" t="s">
        <v>1198</v>
      </c>
      <c r="C13" s="23">
        <v>-393750</v>
      </c>
      <c r="D13" s="441">
        <v>10700023</v>
      </c>
    </row>
    <row r="14" spans="1:11">
      <c r="A14">
        <v>10700501</v>
      </c>
      <c r="B14" t="s">
        <v>195</v>
      </c>
      <c r="C14" s="23">
        <v>240852302.94</v>
      </c>
      <c r="D14" s="441">
        <v>10700501</v>
      </c>
    </row>
    <row r="15" spans="1:11">
      <c r="A15">
        <v>10700502</v>
      </c>
      <c r="B15" t="s">
        <v>445</v>
      </c>
      <c r="C15" s="23">
        <v>92646940.890000001</v>
      </c>
      <c r="D15" s="441">
        <v>10700502</v>
      </c>
    </row>
    <row r="16" spans="1:11">
      <c r="A16">
        <v>10700503</v>
      </c>
      <c r="B16" t="s">
        <v>988</v>
      </c>
      <c r="C16" s="23">
        <v>64621229.049999997</v>
      </c>
      <c r="D16" s="441">
        <v>10700503</v>
      </c>
    </row>
    <row r="17" spans="1:4">
      <c r="A17">
        <v>10700601</v>
      </c>
      <c r="B17" t="s">
        <v>1736</v>
      </c>
      <c r="C17" s="23">
        <v>19914.22</v>
      </c>
      <c r="D17" s="441">
        <v>10700601</v>
      </c>
    </row>
    <row r="18" spans="1:4">
      <c r="A18">
        <v>10700603</v>
      </c>
      <c r="B18" t="s">
        <v>1969</v>
      </c>
      <c r="C18" s="23">
        <v>149673.14000000001</v>
      </c>
      <c r="D18" s="441">
        <v>10700603</v>
      </c>
    </row>
    <row r="19" spans="1:4">
      <c r="A19">
        <v>10800061</v>
      </c>
      <c r="B19" t="s">
        <v>452</v>
      </c>
      <c r="C19" s="23">
        <v>-81170359</v>
      </c>
      <c r="D19" s="441">
        <v>10800061</v>
      </c>
    </row>
    <row r="20" spans="1:4">
      <c r="A20">
        <v>10800062</v>
      </c>
      <c r="B20" t="s">
        <v>452</v>
      </c>
      <c r="C20" s="23">
        <v>-266301315</v>
      </c>
      <c r="D20" s="441">
        <v>10800062</v>
      </c>
    </row>
    <row r="21" spans="1:4">
      <c r="A21">
        <v>10800071</v>
      </c>
      <c r="B21" t="s">
        <v>453</v>
      </c>
      <c r="C21" s="23">
        <v>81170359</v>
      </c>
      <c r="D21" s="441">
        <v>10800071</v>
      </c>
    </row>
    <row r="22" spans="1:4">
      <c r="A22">
        <v>10800072</v>
      </c>
      <c r="B22" t="s">
        <v>453</v>
      </c>
      <c r="C22" s="23">
        <v>266301315</v>
      </c>
      <c r="D22" s="441">
        <v>10800072</v>
      </c>
    </row>
    <row r="23" spans="1:4">
      <c r="A23">
        <v>10800501</v>
      </c>
      <c r="B23" t="s">
        <v>275</v>
      </c>
      <c r="C23" s="23">
        <v>-3450954641.5799999</v>
      </c>
      <c r="D23" s="441">
        <v>10800501</v>
      </c>
    </row>
    <row r="24" spans="1:4">
      <c r="A24">
        <v>10800502</v>
      </c>
      <c r="B24" t="s">
        <v>276</v>
      </c>
      <c r="C24" s="23">
        <v>-1283094528.3399999</v>
      </c>
      <c r="D24" s="441">
        <v>10800502</v>
      </c>
    </row>
    <row r="25" spans="1:4">
      <c r="A25">
        <v>10800503</v>
      </c>
      <c r="B25" t="s">
        <v>547</v>
      </c>
      <c r="C25" s="23">
        <v>-104320238.34</v>
      </c>
      <c r="D25" s="441">
        <v>10800503</v>
      </c>
    </row>
    <row r="26" spans="1:4">
      <c r="A26">
        <v>10800541</v>
      </c>
      <c r="B26" t="s">
        <v>29</v>
      </c>
      <c r="C26" s="23">
        <v>9514997.9199999999</v>
      </c>
      <c r="D26" s="441">
        <v>10800541</v>
      </c>
    </row>
    <row r="27" spans="1:4">
      <c r="A27">
        <v>10800543</v>
      </c>
      <c r="B27" t="s">
        <v>30</v>
      </c>
      <c r="C27" s="23">
        <v>278123.03999999998</v>
      </c>
      <c r="D27" s="441">
        <v>10800543</v>
      </c>
    </row>
    <row r="28" spans="1:4">
      <c r="A28">
        <v>10800552</v>
      </c>
      <c r="B28" t="s">
        <v>548</v>
      </c>
      <c r="C28" s="23">
        <v>4323990.05</v>
      </c>
      <c r="D28" s="441">
        <v>10800552</v>
      </c>
    </row>
    <row r="29" spans="1:4">
      <c r="A29">
        <v>11100501</v>
      </c>
      <c r="B29" t="s">
        <v>371</v>
      </c>
      <c r="C29" s="23">
        <v>-30561020.449999999</v>
      </c>
      <c r="D29" s="441">
        <v>11100501</v>
      </c>
    </row>
    <row r="30" spans="1:4">
      <c r="A30">
        <v>11100502</v>
      </c>
      <c r="B30" t="s">
        <v>372</v>
      </c>
      <c r="C30" s="23">
        <v>-5787116.5999999996</v>
      </c>
      <c r="D30" s="441">
        <v>11100502</v>
      </c>
    </row>
    <row r="31" spans="1:4">
      <c r="A31">
        <v>11100503</v>
      </c>
      <c r="B31" t="s">
        <v>373</v>
      </c>
      <c r="C31" s="23">
        <v>-86072393.489999995</v>
      </c>
      <c r="D31" s="441">
        <v>11100503</v>
      </c>
    </row>
    <row r="32" spans="1:4">
      <c r="A32">
        <v>11400001</v>
      </c>
      <c r="B32" t="s">
        <v>101</v>
      </c>
      <c r="C32" s="23">
        <v>946172.25</v>
      </c>
      <c r="D32" s="441">
        <v>11400001</v>
      </c>
    </row>
    <row r="33" spans="1:4">
      <c r="A33">
        <v>11400011</v>
      </c>
      <c r="B33" t="s">
        <v>1005</v>
      </c>
      <c r="C33" s="23">
        <v>302358.01</v>
      </c>
      <c r="D33" s="441">
        <v>11400011</v>
      </c>
    </row>
    <row r="34" spans="1:4">
      <c r="A34">
        <v>11400031</v>
      </c>
      <c r="B34" t="s">
        <v>812</v>
      </c>
      <c r="C34" s="23">
        <v>76622596.840000004</v>
      </c>
      <c r="D34" s="441">
        <v>11400031</v>
      </c>
    </row>
    <row r="35" spans="1:4">
      <c r="A35">
        <v>11400061</v>
      </c>
      <c r="B35" t="s">
        <v>736</v>
      </c>
      <c r="C35" s="23">
        <v>156960790.84</v>
      </c>
      <c r="D35" s="441">
        <v>11400061</v>
      </c>
    </row>
    <row r="36" spans="1:4">
      <c r="A36">
        <v>11400071</v>
      </c>
      <c r="B36" t="s">
        <v>1054</v>
      </c>
      <c r="C36" s="23">
        <v>16950332.899999999</v>
      </c>
      <c r="D36" s="441">
        <v>11400071</v>
      </c>
    </row>
    <row r="37" spans="1:4">
      <c r="A37">
        <v>11400091</v>
      </c>
      <c r="B37" t="s">
        <v>1506</v>
      </c>
      <c r="C37" s="23">
        <v>31009424.030000001</v>
      </c>
      <c r="D37" s="441">
        <v>11400091</v>
      </c>
    </row>
    <row r="38" spans="1:4">
      <c r="A38">
        <v>11500001</v>
      </c>
      <c r="B38" t="s">
        <v>476</v>
      </c>
      <c r="C38" s="23">
        <v>-875939</v>
      </c>
      <c r="D38" s="441">
        <v>11500001</v>
      </c>
    </row>
    <row r="39" spans="1:4">
      <c r="A39">
        <v>11500011</v>
      </c>
      <c r="B39" t="s">
        <v>320</v>
      </c>
      <c r="C39" s="23">
        <v>-302358.01</v>
      </c>
      <c r="D39" s="441">
        <v>11500011</v>
      </c>
    </row>
    <row r="40" spans="1:4">
      <c r="A40">
        <v>11500031</v>
      </c>
      <c r="B40" t="s">
        <v>695</v>
      </c>
      <c r="C40" s="23">
        <v>-58715513.659999996</v>
      </c>
      <c r="D40" s="441">
        <v>11500031</v>
      </c>
    </row>
    <row r="41" spans="1:4">
      <c r="A41">
        <v>11500041</v>
      </c>
      <c r="B41" t="s">
        <v>727</v>
      </c>
      <c r="C41" s="23">
        <v>-32951848.079999998</v>
      </c>
      <c r="D41" s="441">
        <v>11500041</v>
      </c>
    </row>
    <row r="42" spans="1:4">
      <c r="A42">
        <v>11500051</v>
      </c>
      <c r="B42" t="s">
        <v>1055</v>
      </c>
      <c r="C42" s="23">
        <v>-15987228.08</v>
      </c>
      <c r="D42" s="441">
        <v>11500051</v>
      </c>
    </row>
    <row r="43" spans="1:4">
      <c r="A43">
        <v>11500061</v>
      </c>
      <c r="B43" t="s">
        <v>1508</v>
      </c>
      <c r="C43" s="23">
        <v>-3672696.72</v>
      </c>
      <c r="D43" s="441">
        <v>11500061</v>
      </c>
    </row>
    <row r="44" spans="1:4">
      <c r="A44">
        <v>11730002</v>
      </c>
      <c r="B44" t="s">
        <v>321</v>
      </c>
      <c r="C44" s="23">
        <v>8654564.4700000007</v>
      </c>
      <c r="D44" s="441">
        <v>11730002</v>
      </c>
    </row>
    <row r="45" spans="1:4">
      <c r="A45">
        <v>12100503</v>
      </c>
      <c r="B45" t="s">
        <v>374</v>
      </c>
      <c r="C45" s="23">
        <v>178066.69</v>
      </c>
      <c r="D45" s="441">
        <v>12100503</v>
      </c>
    </row>
    <row r="46" spans="1:4">
      <c r="A46">
        <v>12100513</v>
      </c>
      <c r="B46" t="s">
        <v>375</v>
      </c>
      <c r="C46" s="23">
        <v>3200888.18</v>
      </c>
      <c r="D46" s="441">
        <v>12100513</v>
      </c>
    </row>
    <row r="47" spans="1:4">
      <c r="A47">
        <v>12200503</v>
      </c>
      <c r="B47" t="s">
        <v>376</v>
      </c>
      <c r="C47" s="23">
        <v>79713.38</v>
      </c>
      <c r="D47" s="441">
        <v>12200503</v>
      </c>
    </row>
    <row r="48" spans="1:4">
      <c r="A48">
        <v>12310000</v>
      </c>
      <c r="B48" t="s">
        <v>416</v>
      </c>
      <c r="C48" s="23">
        <v>29897623</v>
      </c>
      <c r="D48" s="441">
        <v>12310000</v>
      </c>
    </row>
    <row r="49" spans="1:4">
      <c r="A49">
        <v>12400043</v>
      </c>
      <c r="B49" t="s">
        <v>594</v>
      </c>
      <c r="C49" s="23">
        <v>48715498.140000001</v>
      </c>
      <c r="D49" s="441">
        <v>12400043</v>
      </c>
    </row>
    <row r="50" spans="1:4">
      <c r="A50">
        <v>12400503</v>
      </c>
      <c r="B50" t="s">
        <v>171</v>
      </c>
      <c r="C50" s="23">
        <v>526160.09</v>
      </c>
      <c r="D50" s="441">
        <v>12400503</v>
      </c>
    </row>
    <row r="51" spans="1:4">
      <c r="A51">
        <v>12400542</v>
      </c>
      <c r="B51" t="s">
        <v>2121</v>
      </c>
      <c r="C51" s="23">
        <v>-7277400</v>
      </c>
      <c r="D51" s="441">
        <v>12400542</v>
      </c>
    </row>
    <row r="52" spans="1:4">
      <c r="A52">
        <v>12400552</v>
      </c>
      <c r="B52" t="s">
        <v>2122</v>
      </c>
      <c r="C52" s="23">
        <v>7277400</v>
      </c>
      <c r="D52" s="441">
        <v>12400552</v>
      </c>
    </row>
    <row r="53" spans="1:4">
      <c r="A53">
        <v>12400553</v>
      </c>
      <c r="B53" t="s">
        <v>927</v>
      </c>
      <c r="C53" s="23">
        <v>1309247.1299999999</v>
      </c>
      <c r="D53" s="441">
        <v>12400553</v>
      </c>
    </row>
    <row r="54" spans="1:4">
      <c r="A54">
        <v>12400723</v>
      </c>
      <c r="B54" t="s">
        <v>1227</v>
      </c>
      <c r="C54" s="23">
        <v>42156</v>
      </c>
      <c r="D54" s="441">
        <v>12400723</v>
      </c>
    </row>
    <row r="55" spans="1:4">
      <c r="A55">
        <v>12800001</v>
      </c>
      <c r="B55" t="s">
        <v>1309</v>
      </c>
      <c r="C55" s="23">
        <v>18500000</v>
      </c>
      <c r="D55" s="441">
        <v>12800001</v>
      </c>
    </row>
    <row r="56" spans="1:4">
      <c r="A56">
        <v>12800011</v>
      </c>
      <c r="B56" t="s">
        <v>1496</v>
      </c>
      <c r="C56" s="23">
        <v>1662009.94</v>
      </c>
      <c r="D56" s="441">
        <v>12800011</v>
      </c>
    </row>
    <row r="57" spans="1:4">
      <c r="A57">
        <v>13100543</v>
      </c>
      <c r="B57" t="s">
        <v>810</v>
      </c>
      <c r="C57" s="23">
        <v>112841.28</v>
      </c>
      <c r="D57" s="441">
        <v>13100543</v>
      </c>
    </row>
    <row r="58" spans="1:4">
      <c r="A58">
        <v>13100563</v>
      </c>
      <c r="B58" t="s">
        <v>1597</v>
      </c>
      <c r="C58" s="23">
        <v>355843.8</v>
      </c>
      <c r="D58" s="441">
        <v>13100563</v>
      </c>
    </row>
    <row r="59" spans="1:4">
      <c r="A59">
        <v>13100573</v>
      </c>
      <c r="B59" t="s">
        <v>281</v>
      </c>
      <c r="C59" s="23">
        <v>16616.349999999999</v>
      </c>
      <c r="D59" s="441">
        <v>13100573</v>
      </c>
    </row>
    <row r="60" spans="1:4">
      <c r="A60">
        <v>13101003</v>
      </c>
      <c r="B60" t="s">
        <v>1598</v>
      </c>
      <c r="C60" s="23">
        <v>6926932.4299999997</v>
      </c>
      <c r="D60" s="441">
        <v>13101003</v>
      </c>
    </row>
    <row r="61" spans="1:4">
      <c r="A61">
        <v>13101013</v>
      </c>
      <c r="B61" t="s">
        <v>1599</v>
      </c>
      <c r="C61" s="23">
        <v>882407.81</v>
      </c>
      <c r="D61" s="441">
        <v>13101013</v>
      </c>
    </row>
    <row r="62" spans="1:4">
      <c r="A62">
        <v>13101023</v>
      </c>
      <c r="B62" t="s">
        <v>908</v>
      </c>
      <c r="C62" s="23">
        <v>13075525.130000001</v>
      </c>
      <c r="D62" s="441">
        <v>13101023</v>
      </c>
    </row>
    <row r="63" spans="1:4">
      <c r="A63">
        <v>13101033</v>
      </c>
      <c r="B63" t="s">
        <v>1600</v>
      </c>
      <c r="C63" s="23">
        <v>802712.97</v>
      </c>
      <c r="D63" s="441">
        <v>13101033</v>
      </c>
    </row>
    <row r="64" spans="1:4">
      <c r="A64">
        <v>13101113</v>
      </c>
      <c r="B64" t="s">
        <v>130</v>
      </c>
      <c r="C64" s="23">
        <v>-11642288.01</v>
      </c>
      <c r="D64" s="441">
        <v>13101113</v>
      </c>
    </row>
    <row r="65" spans="1:4">
      <c r="A65">
        <v>13101123</v>
      </c>
      <c r="B65" t="s">
        <v>89</v>
      </c>
      <c r="C65" s="23">
        <v>-1948043.95</v>
      </c>
      <c r="D65" s="441">
        <v>13101123</v>
      </c>
    </row>
    <row r="66" spans="1:4">
      <c r="A66">
        <v>13101163</v>
      </c>
      <c r="B66" t="s">
        <v>200</v>
      </c>
      <c r="C66" s="23">
        <v>72235.62</v>
      </c>
      <c r="D66" s="441">
        <v>13101163</v>
      </c>
    </row>
    <row r="67" spans="1:4">
      <c r="A67">
        <v>13101183</v>
      </c>
      <c r="B67" t="s">
        <v>844</v>
      </c>
      <c r="C67" s="23">
        <v>2229934.0499999998</v>
      </c>
      <c r="D67" s="441">
        <v>13101183</v>
      </c>
    </row>
    <row r="68" spans="1:4">
      <c r="A68">
        <v>13101193</v>
      </c>
      <c r="B68" t="s">
        <v>1247</v>
      </c>
      <c r="C68" s="23">
        <v>18886.32</v>
      </c>
      <c r="D68" s="441">
        <v>13101193</v>
      </c>
    </row>
    <row r="69" spans="1:4">
      <c r="A69">
        <v>13101253</v>
      </c>
      <c r="B69" t="s">
        <v>1072</v>
      </c>
      <c r="C69" s="23">
        <v>1558661.22</v>
      </c>
      <c r="D69" s="441">
        <v>13101253</v>
      </c>
    </row>
    <row r="70" spans="1:4">
      <c r="A70">
        <v>13109003</v>
      </c>
      <c r="B70" t="s">
        <v>1642</v>
      </c>
      <c r="C70" s="23">
        <v>26671.7</v>
      </c>
      <c r="D70" s="441">
        <v>13109003</v>
      </c>
    </row>
    <row r="71" spans="1:4">
      <c r="A71">
        <v>13109013</v>
      </c>
      <c r="B71" t="s">
        <v>1643</v>
      </c>
      <c r="C71" s="23">
        <v>3866</v>
      </c>
      <c r="D71" s="441">
        <v>13109013</v>
      </c>
    </row>
    <row r="72" spans="1:4">
      <c r="A72">
        <v>13400021</v>
      </c>
      <c r="B72" t="s">
        <v>654</v>
      </c>
      <c r="C72" s="23">
        <v>9861609.4000000004</v>
      </c>
      <c r="D72" s="441">
        <v>13400021</v>
      </c>
    </row>
    <row r="73" spans="1:4">
      <c r="A73">
        <v>13400031</v>
      </c>
      <c r="B73" t="s">
        <v>655</v>
      </c>
      <c r="C73" s="23">
        <v>-9861609.4000000004</v>
      </c>
      <c r="D73" s="441">
        <v>13400031</v>
      </c>
    </row>
    <row r="74" spans="1:4">
      <c r="A74">
        <v>13400073</v>
      </c>
      <c r="B74" t="s">
        <v>529</v>
      </c>
      <c r="C74" s="23">
        <v>1313430.6200000001</v>
      </c>
      <c r="D74" s="441">
        <v>13400073</v>
      </c>
    </row>
    <row r="75" spans="1:4">
      <c r="A75">
        <v>13400111</v>
      </c>
      <c r="B75" t="s">
        <v>544</v>
      </c>
      <c r="C75" s="23">
        <v>25000</v>
      </c>
      <c r="D75" s="441">
        <v>13400111</v>
      </c>
    </row>
    <row r="76" spans="1:4">
      <c r="A76">
        <v>13400123</v>
      </c>
      <c r="B76" t="s">
        <v>1192</v>
      </c>
      <c r="C76" s="23">
        <v>413849.49</v>
      </c>
      <c r="D76" s="441">
        <v>13400123</v>
      </c>
    </row>
    <row r="77" spans="1:4">
      <c r="A77">
        <v>13400211</v>
      </c>
      <c r="B77" t="s">
        <v>1248</v>
      </c>
      <c r="C77" s="23">
        <v>52300</v>
      </c>
      <c r="D77" s="441">
        <v>13400211</v>
      </c>
    </row>
    <row r="78" spans="1:4">
      <c r="A78">
        <v>13400241</v>
      </c>
      <c r="B78" t="s">
        <v>1839</v>
      </c>
      <c r="C78" s="23">
        <v>449616</v>
      </c>
      <c r="D78" s="441">
        <v>13400241</v>
      </c>
    </row>
    <row r="79" spans="1:4">
      <c r="A79">
        <v>13400261</v>
      </c>
      <c r="B79" t="s">
        <v>1934</v>
      </c>
      <c r="C79" s="23">
        <v>78717</v>
      </c>
      <c r="D79" s="441">
        <v>13400261</v>
      </c>
    </row>
    <row r="80" spans="1:4">
      <c r="A80">
        <v>13400271</v>
      </c>
      <c r="B80" t="s">
        <v>1303</v>
      </c>
      <c r="C80" s="23">
        <v>169748.71</v>
      </c>
      <c r="D80" s="441">
        <v>13400271</v>
      </c>
    </row>
    <row r="81" spans="1:4">
      <c r="A81">
        <v>13400281</v>
      </c>
      <c r="B81" t="s">
        <v>1285</v>
      </c>
      <c r="C81" s="23">
        <v>92619.11</v>
      </c>
      <c r="D81" s="441">
        <v>13400281</v>
      </c>
    </row>
    <row r="82" spans="1:4">
      <c r="A82">
        <v>13400311</v>
      </c>
      <c r="B82" t="s">
        <v>1666</v>
      </c>
      <c r="C82" s="23">
        <v>194700</v>
      </c>
      <c r="D82" s="441">
        <v>13400311</v>
      </c>
    </row>
    <row r="83" spans="1:4">
      <c r="A83">
        <v>13400321</v>
      </c>
      <c r="B83" t="s">
        <v>2057</v>
      </c>
      <c r="C83" s="23">
        <v>44370</v>
      </c>
      <c r="D83" s="441">
        <v>13400321</v>
      </c>
    </row>
    <row r="84" spans="1:4">
      <c r="A84">
        <v>13400332</v>
      </c>
      <c r="B84" t="s">
        <v>2007</v>
      </c>
      <c r="C84" s="23">
        <v>967906.42</v>
      </c>
      <c r="D84" s="441">
        <v>13400332</v>
      </c>
    </row>
    <row r="85" spans="1:4">
      <c r="A85">
        <v>13500003</v>
      </c>
      <c r="B85" t="s">
        <v>691</v>
      </c>
      <c r="C85" s="23">
        <v>7534.56</v>
      </c>
      <c r="D85" s="441">
        <v>13500003</v>
      </c>
    </row>
    <row r="86" spans="1:4">
      <c r="A86">
        <v>13500051</v>
      </c>
      <c r="B86" t="s">
        <v>148</v>
      </c>
      <c r="C86" s="23">
        <v>73353</v>
      </c>
      <c r="D86" s="441">
        <v>13500051</v>
      </c>
    </row>
    <row r="87" spans="1:4">
      <c r="A87">
        <v>13500061</v>
      </c>
      <c r="B87" t="s">
        <v>650</v>
      </c>
      <c r="C87" s="23">
        <v>1786010</v>
      </c>
      <c r="D87" s="441">
        <v>13500061</v>
      </c>
    </row>
    <row r="88" spans="1:4">
      <c r="A88">
        <v>13500071</v>
      </c>
      <c r="B88" t="s">
        <v>651</v>
      </c>
      <c r="C88" s="23">
        <v>1818485</v>
      </c>
      <c r="D88" s="441">
        <v>13500071</v>
      </c>
    </row>
    <row r="89" spans="1:4">
      <c r="A89">
        <v>13500183</v>
      </c>
      <c r="B89" t="s">
        <v>1210</v>
      </c>
      <c r="C89" s="23">
        <v>100000</v>
      </c>
      <c r="D89" s="441">
        <v>13500183</v>
      </c>
    </row>
    <row r="90" spans="1:4">
      <c r="A90">
        <v>13500201</v>
      </c>
      <c r="B90" t="s">
        <v>1498</v>
      </c>
      <c r="C90" s="23">
        <v>476433.14</v>
      </c>
      <c r="D90" s="441">
        <v>13500201</v>
      </c>
    </row>
    <row r="91" spans="1:4">
      <c r="A91">
        <v>14100311</v>
      </c>
      <c r="B91" t="s">
        <v>51</v>
      </c>
      <c r="C91" s="23">
        <v>3307509.42</v>
      </c>
      <c r="D91" s="441">
        <v>14100311</v>
      </c>
    </row>
    <row r="92" spans="1:4">
      <c r="A92">
        <v>14200201</v>
      </c>
      <c r="B92" t="s">
        <v>1607</v>
      </c>
      <c r="C92" s="23">
        <v>195771882.87</v>
      </c>
      <c r="D92" s="441">
        <v>14200201</v>
      </c>
    </row>
    <row r="93" spans="1:4">
      <c r="A93">
        <v>14200202</v>
      </c>
      <c r="B93" t="s">
        <v>1608</v>
      </c>
      <c r="C93" s="23">
        <v>101826200.17</v>
      </c>
      <c r="D93" s="441">
        <v>14200202</v>
      </c>
    </row>
    <row r="94" spans="1:4">
      <c r="A94">
        <v>14200203</v>
      </c>
      <c r="B94" t="s">
        <v>1609</v>
      </c>
      <c r="C94" s="23">
        <v>-4220646.26</v>
      </c>
      <c r="D94" s="441">
        <v>14200203</v>
      </c>
    </row>
    <row r="95" spans="1:4">
      <c r="A95">
        <v>14200213</v>
      </c>
      <c r="B95" t="s">
        <v>1626</v>
      </c>
      <c r="C95" s="23">
        <v>-31040.37</v>
      </c>
      <c r="D95" s="441">
        <v>14200213</v>
      </c>
    </row>
    <row r="96" spans="1:4">
      <c r="A96">
        <v>14200223</v>
      </c>
      <c r="B96" t="s">
        <v>1627</v>
      </c>
      <c r="C96" s="23">
        <v>23425.81</v>
      </c>
      <c r="D96" s="441">
        <v>14200223</v>
      </c>
    </row>
    <row r="97" spans="1:4">
      <c r="A97">
        <v>14200253</v>
      </c>
      <c r="B97" t="s">
        <v>1610</v>
      </c>
      <c r="C97" s="23">
        <v>-25208.18</v>
      </c>
      <c r="D97" s="441">
        <v>14200253</v>
      </c>
    </row>
    <row r="98" spans="1:4">
      <c r="A98">
        <v>14300062</v>
      </c>
      <c r="B98" t="s">
        <v>1391</v>
      </c>
      <c r="C98" s="23">
        <v>5835805.25</v>
      </c>
      <c r="D98" s="441">
        <v>14300062</v>
      </c>
    </row>
    <row r="99" spans="1:4">
      <c r="A99">
        <v>14300072</v>
      </c>
      <c r="B99" t="s">
        <v>947</v>
      </c>
      <c r="C99" s="23">
        <v>139737.34</v>
      </c>
      <c r="D99" s="441">
        <v>14300072</v>
      </c>
    </row>
    <row r="100" spans="1:4">
      <c r="A100">
        <v>14300081</v>
      </c>
      <c r="B100" t="s">
        <v>226</v>
      </c>
      <c r="C100" s="23">
        <v>200455.17</v>
      </c>
      <c r="D100" s="441">
        <v>14300081</v>
      </c>
    </row>
    <row r="101" spans="1:4">
      <c r="A101">
        <v>14300082</v>
      </c>
      <c r="B101" t="s">
        <v>1951</v>
      </c>
      <c r="C101" s="23">
        <v>575493.78</v>
      </c>
      <c r="D101" s="441">
        <v>14300082</v>
      </c>
    </row>
    <row r="102" spans="1:4">
      <c r="A102">
        <v>14300141</v>
      </c>
      <c r="B102" t="s">
        <v>893</v>
      </c>
      <c r="C102" s="23">
        <v>10314432.390000001</v>
      </c>
      <c r="D102" s="441">
        <v>14300141</v>
      </c>
    </row>
    <row r="103" spans="1:4">
      <c r="A103">
        <v>14300151</v>
      </c>
      <c r="B103" t="s">
        <v>894</v>
      </c>
      <c r="C103" s="23">
        <v>1335022.6599999999</v>
      </c>
      <c r="D103" s="441">
        <v>14300151</v>
      </c>
    </row>
    <row r="104" spans="1:4">
      <c r="A104">
        <v>14300171</v>
      </c>
      <c r="B104" t="s">
        <v>355</v>
      </c>
      <c r="C104" s="23">
        <v>15745277.189999999</v>
      </c>
      <c r="D104" s="441">
        <v>14300171</v>
      </c>
    </row>
    <row r="105" spans="1:4">
      <c r="A105">
        <v>14300241</v>
      </c>
      <c r="B105" t="s">
        <v>1703</v>
      </c>
      <c r="C105" s="23">
        <v>60750</v>
      </c>
      <c r="D105" s="441">
        <v>14300241</v>
      </c>
    </row>
    <row r="106" spans="1:4">
      <c r="A106">
        <v>14300261</v>
      </c>
      <c r="B106" t="s">
        <v>210</v>
      </c>
      <c r="C106" s="23">
        <v>4323799.62</v>
      </c>
      <c r="D106" s="441">
        <v>14300261</v>
      </c>
    </row>
    <row r="107" spans="1:4">
      <c r="A107">
        <v>14300333</v>
      </c>
      <c r="B107" t="s">
        <v>461</v>
      </c>
      <c r="C107" s="23">
        <v>46084.14</v>
      </c>
      <c r="D107" s="441">
        <v>14300333</v>
      </c>
    </row>
    <row r="108" spans="1:4">
      <c r="A108">
        <v>14300341</v>
      </c>
      <c r="B108" t="s">
        <v>1647</v>
      </c>
      <c r="C108" s="23">
        <v>1588.89</v>
      </c>
      <c r="D108" s="441">
        <v>14300341</v>
      </c>
    </row>
    <row r="109" spans="1:4">
      <c r="A109">
        <v>14300703</v>
      </c>
      <c r="B109" t="s">
        <v>1611</v>
      </c>
      <c r="C109" s="23">
        <v>11246298.189999999</v>
      </c>
      <c r="D109" s="441">
        <v>14300703</v>
      </c>
    </row>
    <row r="110" spans="1:4">
      <c r="A110">
        <v>14300713</v>
      </c>
      <c r="B110" t="s">
        <v>1612</v>
      </c>
      <c r="C110" s="23">
        <v>28472.01</v>
      </c>
      <c r="D110" s="441">
        <v>14300713</v>
      </c>
    </row>
    <row r="111" spans="1:4">
      <c r="A111">
        <v>14300733</v>
      </c>
      <c r="B111" t="s">
        <v>1613</v>
      </c>
      <c r="C111" s="23">
        <v>12510618.85</v>
      </c>
      <c r="D111" s="441">
        <v>14300733</v>
      </c>
    </row>
    <row r="112" spans="1:4">
      <c r="A112">
        <v>14300743</v>
      </c>
      <c r="B112" t="s">
        <v>1614</v>
      </c>
      <c r="C112" s="23">
        <v>597216.80000000005</v>
      </c>
      <c r="D112" s="441">
        <v>14300743</v>
      </c>
    </row>
    <row r="113" spans="1:4">
      <c r="A113">
        <v>14300763</v>
      </c>
      <c r="B113" t="s">
        <v>1582</v>
      </c>
      <c r="C113" s="23">
        <v>123725.62</v>
      </c>
      <c r="D113" s="441">
        <v>14300763</v>
      </c>
    </row>
    <row r="114" spans="1:4">
      <c r="A114">
        <v>14300921</v>
      </c>
      <c r="B114" t="s">
        <v>446</v>
      </c>
      <c r="C114" s="23">
        <v>690893.36</v>
      </c>
      <c r="D114" s="441">
        <v>14300921</v>
      </c>
    </row>
    <row r="115" spans="1:4">
      <c r="A115">
        <v>14301022</v>
      </c>
      <c r="B115" t="s">
        <v>162</v>
      </c>
      <c r="C115" s="23">
        <v>4493098.3</v>
      </c>
      <c r="D115" s="441">
        <v>14301022</v>
      </c>
    </row>
    <row r="116" spans="1:4">
      <c r="A116">
        <v>14301033</v>
      </c>
      <c r="B116" t="s">
        <v>1734</v>
      </c>
      <c r="C116" s="23">
        <v>28313.11</v>
      </c>
      <c r="D116" s="441">
        <v>14301033</v>
      </c>
    </row>
    <row r="117" spans="1:4">
      <c r="A117">
        <v>14301041</v>
      </c>
      <c r="B117" t="s">
        <v>1792</v>
      </c>
      <c r="C117" s="23">
        <v>6951.6</v>
      </c>
      <c r="D117" s="441">
        <v>14301041</v>
      </c>
    </row>
    <row r="118" spans="1:4">
      <c r="A118">
        <v>14301043</v>
      </c>
      <c r="B118" t="s">
        <v>2092</v>
      </c>
      <c r="C118" s="23">
        <v>1287655.1499999999</v>
      </c>
      <c r="D118" s="441">
        <v>14301043</v>
      </c>
    </row>
    <row r="119" spans="1:4">
      <c r="A119">
        <v>14400311</v>
      </c>
      <c r="B119" t="s">
        <v>1615</v>
      </c>
      <c r="C119" s="23">
        <v>-6534979.8600000003</v>
      </c>
      <c r="D119" s="441">
        <v>14400311</v>
      </c>
    </row>
    <row r="120" spans="1:4">
      <c r="A120">
        <v>14400312</v>
      </c>
      <c r="B120" t="s">
        <v>1616</v>
      </c>
      <c r="C120" s="23">
        <v>-1824186.24</v>
      </c>
      <c r="D120" s="441">
        <v>14400312</v>
      </c>
    </row>
    <row r="121" spans="1:4">
      <c r="A121">
        <v>14400313</v>
      </c>
      <c r="B121" t="s">
        <v>1644</v>
      </c>
      <c r="C121" s="23">
        <v>-140532.48000000001</v>
      </c>
      <c r="D121" s="441">
        <v>14400313</v>
      </c>
    </row>
    <row r="122" spans="1:4">
      <c r="A122">
        <v>14400323</v>
      </c>
      <c r="B122" t="s">
        <v>1645</v>
      </c>
      <c r="C122">
        <v>-282.92</v>
      </c>
      <c r="D122" s="441">
        <v>14400323</v>
      </c>
    </row>
    <row r="123" spans="1:4">
      <c r="A123">
        <v>14400343</v>
      </c>
      <c r="B123" t="s">
        <v>744</v>
      </c>
      <c r="C123" s="23">
        <v>-1605468.73</v>
      </c>
      <c r="D123" s="441">
        <v>14400343</v>
      </c>
    </row>
    <row r="124" spans="1:4">
      <c r="A124">
        <v>14400353</v>
      </c>
      <c r="B124" t="s">
        <v>1617</v>
      </c>
      <c r="C124" s="23">
        <v>-597216.80000000005</v>
      </c>
      <c r="D124" s="441">
        <v>14400353</v>
      </c>
    </row>
    <row r="125" spans="1:4">
      <c r="A125">
        <v>14600000</v>
      </c>
      <c r="B125" t="s">
        <v>95</v>
      </c>
      <c r="C125" s="23">
        <v>538233.42000000004</v>
      </c>
      <c r="D125" s="441">
        <v>14600000</v>
      </c>
    </row>
    <row r="126" spans="1:4">
      <c r="A126">
        <v>15100021</v>
      </c>
      <c r="B126" t="s">
        <v>112</v>
      </c>
      <c r="C126" s="23">
        <v>3032398.21</v>
      </c>
      <c r="D126" s="441">
        <v>15100021</v>
      </c>
    </row>
    <row r="127" spans="1:4">
      <c r="A127">
        <v>15100031</v>
      </c>
      <c r="B127" t="s">
        <v>9</v>
      </c>
      <c r="C127" s="23">
        <v>2675847.08</v>
      </c>
      <c r="D127" s="441">
        <v>15100031</v>
      </c>
    </row>
    <row r="128" spans="1:4">
      <c r="A128">
        <v>15100041</v>
      </c>
      <c r="B128" t="s">
        <v>605</v>
      </c>
      <c r="C128" s="23">
        <v>252874.93</v>
      </c>
      <c r="D128" s="441">
        <v>15100041</v>
      </c>
    </row>
    <row r="129" spans="1:4">
      <c r="A129">
        <v>15100061</v>
      </c>
      <c r="B129" t="s">
        <v>462</v>
      </c>
      <c r="C129" s="23">
        <v>32704.75</v>
      </c>
      <c r="D129" s="441">
        <v>15100061</v>
      </c>
    </row>
    <row r="130" spans="1:4">
      <c r="A130">
        <v>15100081</v>
      </c>
      <c r="B130" t="s">
        <v>606</v>
      </c>
      <c r="C130" s="23">
        <v>1549109.44</v>
      </c>
      <c r="D130" s="441">
        <v>15100081</v>
      </c>
    </row>
    <row r="131" spans="1:4">
      <c r="A131">
        <v>15100091</v>
      </c>
      <c r="B131" t="s">
        <v>1189</v>
      </c>
      <c r="C131" s="23">
        <v>1779873.66</v>
      </c>
      <c r="D131" s="441">
        <v>15100091</v>
      </c>
    </row>
    <row r="132" spans="1:4">
      <c r="A132">
        <v>15100101</v>
      </c>
      <c r="B132" t="s">
        <v>90</v>
      </c>
      <c r="C132" s="23">
        <v>4446725.91</v>
      </c>
      <c r="D132" s="441">
        <v>15100101</v>
      </c>
    </row>
    <row r="133" spans="1:4">
      <c r="A133">
        <v>15100122</v>
      </c>
      <c r="B133" t="s">
        <v>217</v>
      </c>
      <c r="C133" s="23">
        <v>296599.96000000002</v>
      </c>
      <c r="D133" s="441">
        <v>15100122</v>
      </c>
    </row>
    <row r="134" spans="1:4">
      <c r="A134">
        <v>15100181</v>
      </c>
      <c r="B134" t="s">
        <v>753</v>
      </c>
      <c r="C134" s="23">
        <v>92172.11</v>
      </c>
      <c r="D134" s="441">
        <v>15100181</v>
      </c>
    </row>
    <row r="135" spans="1:4">
      <c r="A135">
        <v>15100211</v>
      </c>
      <c r="B135" t="s">
        <v>63</v>
      </c>
      <c r="C135" s="23">
        <v>145219.95000000001</v>
      </c>
      <c r="D135" s="441">
        <v>15100211</v>
      </c>
    </row>
    <row r="136" spans="1:4">
      <c r="A136">
        <v>15100221</v>
      </c>
      <c r="B136" t="s">
        <v>737</v>
      </c>
      <c r="C136" s="23">
        <v>1346118.86</v>
      </c>
      <c r="D136" s="441">
        <v>15100221</v>
      </c>
    </row>
    <row r="137" spans="1:4">
      <c r="A137">
        <v>15100271</v>
      </c>
      <c r="B137" t="s">
        <v>1535</v>
      </c>
      <c r="C137" s="23">
        <v>2807044.96</v>
      </c>
      <c r="D137" s="441">
        <v>15100271</v>
      </c>
    </row>
    <row r="138" spans="1:4">
      <c r="A138" s="3">
        <v>15100291</v>
      </c>
      <c r="B138" s="3" t="s">
        <v>2148</v>
      </c>
      <c r="C138" s="445">
        <v>392523.81</v>
      </c>
      <c r="D138" s="446">
        <v>15100291</v>
      </c>
    </row>
    <row r="139" spans="1:4">
      <c r="A139">
        <v>15111001</v>
      </c>
      <c r="B139" t="s">
        <v>696</v>
      </c>
      <c r="C139" s="23">
        <v>243906.84</v>
      </c>
      <c r="D139" s="441">
        <v>15111001</v>
      </c>
    </row>
    <row r="140" spans="1:4">
      <c r="A140">
        <v>15400023</v>
      </c>
      <c r="B140" t="s">
        <v>897</v>
      </c>
      <c r="C140" s="23">
        <v>10075853.609999999</v>
      </c>
      <c r="D140" s="441">
        <v>15400023</v>
      </c>
    </row>
    <row r="141" spans="1:4">
      <c r="A141">
        <v>15400031</v>
      </c>
      <c r="B141" t="s">
        <v>600</v>
      </c>
      <c r="C141" s="23">
        <v>5739402.54</v>
      </c>
      <c r="D141" s="441">
        <v>15400031</v>
      </c>
    </row>
    <row r="142" spans="1:4">
      <c r="A142">
        <v>15400033</v>
      </c>
      <c r="B142" t="s">
        <v>632</v>
      </c>
      <c r="C142" s="23">
        <v>-10075925.220000001</v>
      </c>
      <c r="D142" s="441">
        <v>15400033</v>
      </c>
    </row>
    <row r="143" spans="1:4">
      <c r="A143">
        <v>15400041</v>
      </c>
      <c r="B143" t="s">
        <v>470</v>
      </c>
      <c r="C143" s="23">
        <v>4304571.03</v>
      </c>
      <c r="D143" s="441">
        <v>15400041</v>
      </c>
    </row>
    <row r="144" spans="1:4">
      <c r="A144">
        <v>15400061</v>
      </c>
      <c r="B144" t="s">
        <v>636</v>
      </c>
      <c r="C144" s="23">
        <v>19151527.120000001</v>
      </c>
      <c r="D144" s="441">
        <v>15400061</v>
      </c>
    </row>
    <row r="145" spans="1:4">
      <c r="A145">
        <v>15400101</v>
      </c>
      <c r="B145" t="s">
        <v>287</v>
      </c>
      <c r="C145" s="23">
        <v>28297723.140000001</v>
      </c>
      <c r="D145" s="441">
        <v>15400101</v>
      </c>
    </row>
    <row r="146" spans="1:4">
      <c r="A146">
        <v>15400102</v>
      </c>
      <c r="B146" t="s">
        <v>288</v>
      </c>
      <c r="C146" s="23">
        <v>5850433.6799999997</v>
      </c>
      <c r="D146" s="441">
        <v>15400102</v>
      </c>
    </row>
    <row r="147" spans="1:4">
      <c r="A147">
        <v>15400103</v>
      </c>
      <c r="B147" t="s">
        <v>638</v>
      </c>
      <c r="C147" s="23">
        <v>8094955.4000000004</v>
      </c>
      <c r="D147" s="441">
        <v>15400103</v>
      </c>
    </row>
    <row r="148" spans="1:4">
      <c r="A148">
        <v>15400181</v>
      </c>
      <c r="B148" t="s">
        <v>1505</v>
      </c>
      <c r="C148" s="23">
        <v>3837943.4</v>
      </c>
      <c r="D148" s="441">
        <v>15400181</v>
      </c>
    </row>
    <row r="149" spans="1:4">
      <c r="A149">
        <v>15600003</v>
      </c>
      <c r="B149" t="s">
        <v>1797</v>
      </c>
      <c r="C149" s="23">
        <v>244239.56</v>
      </c>
      <c r="D149" s="441">
        <v>15600003</v>
      </c>
    </row>
    <row r="150" spans="1:4">
      <c r="A150">
        <v>15810001</v>
      </c>
      <c r="B150" t="s">
        <v>1965</v>
      </c>
      <c r="C150" s="23">
        <v>4082.8</v>
      </c>
      <c r="D150" s="441">
        <v>15810001</v>
      </c>
    </row>
    <row r="151" spans="1:4">
      <c r="A151">
        <v>16300023</v>
      </c>
      <c r="B151" t="s">
        <v>662</v>
      </c>
      <c r="C151" s="23">
        <v>3684641.87</v>
      </c>
      <c r="D151" s="441">
        <v>16300023</v>
      </c>
    </row>
    <row r="152" spans="1:4">
      <c r="A152">
        <v>16300063</v>
      </c>
      <c r="B152" t="s">
        <v>663</v>
      </c>
      <c r="C152" s="23">
        <v>456892.33</v>
      </c>
      <c r="D152" s="441">
        <v>16300063</v>
      </c>
    </row>
    <row r="153" spans="1:4">
      <c r="A153">
        <v>16410002</v>
      </c>
      <c r="B153" t="s">
        <v>679</v>
      </c>
      <c r="C153" s="23">
        <v>16026777.449999999</v>
      </c>
      <c r="D153" s="441">
        <v>16410002</v>
      </c>
    </row>
    <row r="154" spans="1:4">
      <c r="A154">
        <v>16410012</v>
      </c>
      <c r="B154" t="s">
        <v>396</v>
      </c>
      <c r="C154" s="23">
        <v>3312141.41</v>
      </c>
      <c r="D154" s="441">
        <v>16410012</v>
      </c>
    </row>
    <row r="155" spans="1:4">
      <c r="A155">
        <v>16410022</v>
      </c>
      <c r="B155" t="s">
        <v>138</v>
      </c>
      <c r="C155" s="23">
        <v>15204424.810000001</v>
      </c>
      <c r="D155" s="441">
        <v>16410022</v>
      </c>
    </row>
    <row r="156" spans="1:4">
      <c r="A156">
        <v>16420012</v>
      </c>
      <c r="B156" t="s">
        <v>38</v>
      </c>
      <c r="C156" s="23">
        <v>36095.43</v>
      </c>
      <c r="D156" s="441">
        <v>16420012</v>
      </c>
    </row>
    <row r="157" spans="1:4">
      <c r="A157">
        <v>16500013</v>
      </c>
      <c r="B157" t="s">
        <v>2150</v>
      </c>
      <c r="C157" s="23">
        <v>3700466.73</v>
      </c>
      <c r="D157" s="441">
        <v>16500013</v>
      </c>
    </row>
    <row r="158" spans="1:4">
      <c r="A158">
        <v>16500063</v>
      </c>
      <c r="B158" t="s">
        <v>2151</v>
      </c>
      <c r="C158" s="23">
        <v>374868.34</v>
      </c>
      <c r="D158" s="441">
        <v>16500063</v>
      </c>
    </row>
    <row r="159" spans="1:4">
      <c r="A159">
        <v>16500083</v>
      </c>
      <c r="B159" t="s">
        <v>2152</v>
      </c>
      <c r="C159" s="23">
        <v>611605</v>
      </c>
      <c r="D159" s="441">
        <v>16500083</v>
      </c>
    </row>
    <row r="160" spans="1:4">
      <c r="A160">
        <v>16500143</v>
      </c>
      <c r="B160" t="s">
        <v>1403</v>
      </c>
      <c r="C160" s="23">
        <v>146241.51999999999</v>
      </c>
      <c r="D160" s="441">
        <v>16500143</v>
      </c>
    </row>
    <row r="161" spans="1:4">
      <c r="A161">
        <v>16500183</v>
      </c>
      <c r="B161" t="s">
        <v>2211</v>
      </c>
      <c r="C161" s="23">
        <v>58666.26</v>
      </c>
      <c r="D161" s="441">
        <v>16500183</v>
      </c>
    </row>
    <row r="162" spans="1:4">
      <c r="A162">
        <v>16500251</v>
      </c>
      <c r="B162" t="s">
        <v>2158</v>
      </c>
      <c r="C162" s="23">
        <v>39850.57</v>
      </c>
      <c r="D162" s="441">
        <v>16500251</v>
      </c>
    </row>
    <row r="163" spans="1:4">
      <c r="A163" s="252">
        <v>16500321</v>
      </c>
      <c r="B163" s="252" t="s">
        <v>2154</v>
      </c>
      <c r="C163" s="444">
        <v>964748.58</v>
      </c>
      <c r="D163" s="441">
        <v>16500321</v>
      </c>
    </row>
    <row r="164" spans="1:4">
      <c r="A164" s="252">
        <v>16500331</v>
      </c>
      <c r="B164" s="252" t="s">
        <v>2233</v>
      </c>
      <c r="C164" s="444">
        <v>1226130.58</v>
      </c>
      <c r="D164" s="441">
        <v>16500331</v>
      </c>
    </row>
    <row r="165" spans="1:4">
      <c r="A165">
        <v>16500333</v>
      </c>
      <c r="B165" t="s">
        <v>2160</v>
      </c>
      <c r="C165">
        <v>930</v>
      </c>
      <c r="D165" s="441">
        <v>16500333</v>
      </c>
    </row>
    <row r="166" spans="1:4">
      <c r="A166">
        <v>16500373</v>
      </c>
      <c r="B166" t="s">
        <v>2161</v>
      </c>
      <c r="C166" s="23">
        <v>6500.01</v>
      </c>
      <c r="D166" s="441">
        <v>16500373</v>
      </c>
    </row>
    <row r="167" spans="1:4">
      <c r="A167">
        <v>16500383</v>
      </c>
      <c r="B167" t="s">
        <v>2162</v>
      </c>
      <c r="C167" s="23">
        <v>759031.6</v>
      </c>
      <c r="D167" s="441">
        <v>16500383</v>
      </c>
    </row>
    <row r="168" spans="1:4">
      <c r="A168">
        <v>16500413</v>
      </c>
      <c r="B168" t="s">
        <v>2163</v>
      </c>
      <c r="C168" s="23">
        <v>446744.04</v>
      </c>
      <c r="D168" s="441">
        <v>16500413</v>
      </c>
    </row>
    <row r="169" spans="1:4">
      <c r="A169">
        <v>16500433</v>
      </c>
      <c r="B169" t="s">
        <v>2164</v>
      </c>
      <c r="C169" s="23">
        <v>317250.68</v>
      </c>
      <c r="D169" s="441">
        <v>16500433</v>
      </c>
    </row>
    <row r="170" spans="1:4">
      <c r="A170">
        <v>16500443</v>
      </c>
      <c r="B170" t="s">
        <v>2165</v>
      </c>
      <c r="C170" s="23">
        <v>332100.36</v>
      </c>
      <c r="D170" s="441">
        <v>16500443</v>
      </c>
    </row>
    <row r="171" spans="1:4">
      <c r="A171">
        <v>16500563</v>
      </c>
      <c r="B171" t="s">
        <v>2168</v>
      </c>
      <c r="C171" s="23">
        <v>137675.43</v>
      </c>
      <c r="D171" s="441">
        <v>16500563</v>
      </c>
    </row>
    <row r="172" spans="1:4">
      <c r="A172">
        <v>16500583</v>
      </c>
      <c r="B172" t="s">
        <v>545</v>
      </c>
      <c r="C172" s="23">
        <v>4740</v>
      </c>
      <c r="D172" s="441">
        <v>16500583</v>
      </c>
    </row>
    <row r="173" spans="1:4">
      <c r="A173">
        <v>16500611</v>
      </c>
      <c r="B173" t="s">
        <v>2171</v>
      </c>
      <c r="C173" s="23">
        <v>655347</v>
      </c>
      <c r="D173" s="441">
        <v>16500611</v>
      </c>
    </row>
    <row r="174" spans="1:4">
      <c r="A174">
        <v>16500612</v>
      </c>
      <c r="B174" t="s">
        <v>2172</v>
      </c>
      <c r="C174" s="23">
        <v>412371.66</v>
      </c>
      <c r="D174" s="441">
        <v>16500612</v>
      </c>
    </row>
    <row r="175" spans="1:4">
      <c r="A175">
        <v>16500622</v>
      </c>
      <c r="B175" t="s">
        <v>2173</v>
      </c>
      <c r="C175" s="23">
        <v>80034.17</v>
      </c>
      <c r="D175" s="441">
        <v>16500622</v>
      </c>
    </row>
    <row r="176" spans="1:4">
      <c r="A176">
        <v>16500623</v>
      </c>
      <c r="B176" t="s">
        <v>260</v>
      </c>
      <c r="C176" s="23">
        <v>7431.95</v>
      </c>
      <c r="D176" s="441">
        <v>16500623</v>
      </c>
    </row>
    <row r="177" spans="1:4">
      <c r="A177">
        <v>16500633</v>
      </c>
      <c r="B177" t="s">
        <v>2234</v>
      </c>
      <c r="C177" s="23">
        <v>970217.52</v>
      </c>
      <c r="D177" s="441">
        <v>16500633</v>
      </c>
    </row>
    <row r="178" spans="1:4">
      <c r="A178">
        <v>16500673</v>
      </c>
      <c r="B178" t="s">
        <v>2174</v>
      </c>
      <c r="C178" s="23">
        <v>207805.34</v>
      </c>
      <c r="D178" s="441">
        <v>16500673</v>
      </c>
    </row>
    <row r="179" spans="1:4">
      <c r="A179">
        <v>16500693</v>
      </c>
      <c r="B179" t="s">
        <v>2177</v>
      </c>
      <c r="C179" s="23">
        <v>347413.81</v>
      </c>
      <c r="D179" s="441">
        <v>16500693</v>
      </c>
    </row>
    <row r="180" spans="1:4">
      <c r="A180">
        <v>16500703</v>
      </c>
      <c r="B180" t="s">
        <v>2178</v>
      </c>
      <c r="C180" s="23">
        <v>119188.59</v>
      </c>
      <c r="D180" s="441">
        <v>16500703</v>
      </c>
    </row>
    <row r="181" spans="1:4">
      <c r="A181">
        <v>16500743</v>
      </c>
      <c r="B181" t="s">
        <v>2181</v>
      </c>
      <c r="C181" s="23">
        <v>50427.72</v>
      </c>
      <c r="D181" s="441">
        <v>16500743</v>
      </c>
    </row>
    <row r="182" spans="1:4">
      <c r="A182">
        <v>16500753</v>
      </c>
      <c r="B182" t="s">
        <v>1232</v>
      </c>
      <c r="C182" s="23">
        <v>264247.08</v>
      </c>
      <c r="D182" s="441">
        <v>16500753</v>
      </c>
    </row>
    <row r="183" spans="1:4">
      <c r="A183">
        <v>16500763</v>
      </c>
      <c r="B183" t="s">
        <v>1720</v>
      </c>
      <c r="C183" s="23">
        <v>57124.35</v>
      </c>
      <c r="D183" s="441">
        <v>16500763</v>
      </c>
    </row>
    <row r="184" spans="1:4">
      <c r="A184">
        <v>16500783</v>
      </c>
      <c r="B184" t="s">
        <v>2182</v>
      </c>
      <c r="C184" s="23">
        <v>54171.839999999997</v>
      </c>
      <c r="D184" s="441">
        <v>16500783</v>
      </c>
    </row>
    <row r="185" spans="1:4">
      <c r="A185">
        <v>16501003</v>
      </c>
      <c r="B185" t="s">
        <v>2186</v>
      </c>
      <c r="C185" s="23">
        <v>37070</v>
      </c>
      <c r="D185" s="441">
        <v>16501003</v>
      </c>
    </row>
    <row r="186" spans="1:4">
      <c r="A186">
        <v>16501013</v>
      </c>
      <c r="B186" t="s">
        <v>999</v>
      </c>
      <c r="C186" s="23">
        <v>239099.29</v>
      </c>
      <c r="D186" s="441">
        <v>16501013</v>
      </c>
    </row>
    <row r="187" spans="1:4">
      <c r="A187">
        <v>16501051</v>
      </c>
      <c r="B187" t="s">
        <v>2187</v>
      </c>
      <c r="C187" s="23">
        <v>639297.13</v>
      </c>
      <c r="D187" s="441">
        <v>16501051</v>
      </c>
    </row>
    <row r="188" spans="1:4">
      <c r="A188">
        <v>16501083</v>
      </c>
      <c r="B188" t="s">
        <v>2188</v>
      </c>
      <c r="C188" s="23">
        <v>20101.169999999998</v>
      </c>
      <c r="D188" s="441">
        <v>16501083</v>
      </c>
    </row>
    <row r="189" spans="1:4">
      <c r="A189">
        <v>16501103</v>
      </c>
      <c r="B189" t="s">
        <v>2189</v>
      </c>
      <c r="C189" s="23">
        <v>70636.570000000007</v>
      </c>
      <c r="D189" s="441">
        <v>16501103</v>
      </c>
    </row>
    <row r="190" spans="1:4">
      <c r="A190">
        <v>16502001</v>
      </c>
      <c r="B190" t="s">
        <v>2190</v>
      </c>
      <c r="C190" s="23">
        <v>35144</v>
      </c>
      <c r="D190" s="441">
        <v>16502001</v>
      </c>
    </row>
    <row r="191" spans="1:4">
      <c r="A191">
        <v>16502003</v>
      </c>
      <c r="B191" t="s">
        <v>2191</v>
      </c>
      <c r="C191" s="23">
        <v>11983.67</v>
      </c>
      <c r="D191" s="441">
        <v>16502003</v>
      </c>
    </row>
    <row r="192" spans="1:4">
      <c r="A192">
        <v>16502013</v>
      </c>
      <c r="B192" t="s">
        <v>2212</v>
      </c>
      <c r="C192" s="23">
        <v>81558.960000000006</v>
      </c>
      <c r="D192" s="441">
        <v>16502013</v>
      </c>
    </row>
    <row r="193" spans="1:4">
      <c r="A193">
        <v>16502021</v>
      </c>
      <c r="B193" t="s">
        <v>2194</v>
      </c>
      <c r="C193" s="23">
        <v>54130</v>
      </c>
      <c r="D193" s="441">
        <v>16502021</v>
      </c>
    </row>
    <row r="194" spans="1:4">
      <c r="A194">
        <v>16502023</v>
      </c>
      <c r="B194" t="s">
        <v>2195</v>
      </c>
      <c r="C194" s="23">
        <v>89204.92</v>
      </c>
      <c r="D194" s="441">
        <v>16502023</v>
      </c>
    </row>
    <row r="195" spans="1:4">
      <c r="A195">
        <v>16502053</v>
      </c>
      <c r="B195" t="s">
        <v>2197</v>
      </c>
      <c r="C195" s="23">
        <v>92567.83</v>
      </c>
      <c r="D195" s="441">
        <v>16502053</v>
      </c>
    </row>
    <row r="196" spans="1:4">
      <c r="A196">
        <v>16502063</v>
      </c>
      <c r="B196" t="s">
        <v>2198</v>
      </c>
      <c r="C196" s="23">
        <v>158366.66</v>
      </c>
      <c r="D196" s="441">
        <v>16502063</v>
      </c>
    </row>
    <row r="197" spans="1:4">
      <c r="A197">
        <v>16502083</v>
      </c>
      <c r="B197" t="s">
        <v>1852</v>
      </c>
      <c r="C197" s="23">
        <v>14631.6</v>
      </c>
      <c r="D197" s="441">
        <v>16502083</v>
      </c>
    </row>
    <row r="198" spans="1:4">
      <c r="A198">
        <v>16502103</v>
      </c>
      <c r="B198" t="s">
        <v>1895</v>
      </c>
      <c r="C198" s="23">
        <v>56342</v>
      </c>
      <c r="D198" s="441">
        <v>16502103</v>
      </c>
    </row>
    <row r="199" spans="1:4">
      <c r="A199">
        <v>16502113</v>
      </c>
      <c r="B199" t="s">
        <v>1911</v>
      </c>
      <c r="C199" s="23">
        <v>50301.59</v>
      </c>
      <c r="D199" s="441">
        <v>16502113</v>
      </c>
    </row>
    <row r="200" spans="1:4">
      <c r="A200">
        <v>16502133</v>
      </c>
      <c r="B200" t="s">
        <v>2201</v>
      </c>
      <c r="C200" s="23">
        <v>161622</v>
      </c>
      <c r="D200" s="441">
        <v>16502133</v>
      </c>
    </row>
    <row r="201" spans="1:4">
      <c r="A201">
        <v>16502153</v>
      </c>
      <c r="B201" t="s">
        <v>2203</v>
      </c>
      <c r="C201" s="23">
        <v>132484.70000000001</v>
      </c>
      <c r="D201" s="441">
        <v>16502153</v>
      </c>
    </row>
    <row r="202" spans="1:4">
      <c r="A202" s="252">
        <v>16502163</v>
      </c>
      <c r="B202" s="252" t="s">
        <v>2204</v>
      </c>
      <c r="C202" s="444">
        <v>57093.3</v>
      </c>
      <c r="D202" s="441" t="e">
        <v>#N/A</v>
      </c>
    </row>
    <row r="203" spans="1:4">
      <c r="A203" s="252">
        <v>16502173</v>
      </c>
      <c r="B203" s="252" t="s">
        <v>2213</v>
      </c>
      <c r="C203" s="444">
        <v>123858.41</v>
      </c>
      <c r="D203" s="441" t="e">
        <v>#N/A</v>
      </c>
    </row>
    <row r="204" spans="1:4">
      <c r="A204">
        <v>16502181</v>
      </c>
      <c r="B204" t="s">
        <v>1452</v>
      </c>
      <c r="C204" s="23">
        <v>9164.11</v>
      </c>
      <c r="D204" s="441">
        <v>16502181</v>
      </c>
    </row>
    <row r="205" spans="1:4">
      <c r="A205">
        <v>16502191</v>
      </c>
      <c r="B205" t="s">
        <v>1356</v>
      </c>
      <c r="C205" s="23">
        <v>482649.55</v>
      </c>
      <c r="D205" s="441">
        <v>16502191</v>
      </c>
    </row>
    <row r="206" spans="1:4">
      <c r="A206">
        <v>16502201</v>
      </c>
      <c r="B206" t="s">
        <v>2214</v>
      </c>
      <c r="C206" s="23">
        <v>14084</v>
      </c>
      <c r="D206" s="441">
        <v>16502201</v>
      </c>
    </row>
    <row r="207" spans="1:4">
      <c r="A207">
        <v>16502213</v>
      </c>
      <c r="B207" t="s">
        <v>2215</v>
      </c>
      <c r="C207" s="23">
        <v>49524</v>
      </c>
      <c r="D207" s="441">
        <v>16502213</v>
      </c>
    </row>
    <row r="208" spans="1:4">
      <c r="A208">
        <v>16502221</v>
      </c>
      <c r="B208" t="s">
        <v>2169</v>
      </c>
      <c r="C208" s="23">
        <v>17548295.469999999</v>
      </c>
      <c r="D208" s="441">
        <v>16502221</v>
      </c>
    </row>
    <row r="209" spans="1:4">
      <c r="A209">
        <v>16502231</v>
      </c>
      <c r="B209" t="s">
        <v>2170</v>
      </c>
      <c r="C209" s="23">
        <v>1487363.59</v>
      </c>
      <c r="D209" s="441">
        <v>16502231</v>
      </c>
    </row>
    <row r="210" spans="1:4">
      <c r="A210">
        <v>16502241</v>
      </c>
      <c r="B210" t="s">
        <v>2216</v>
      </c>
      <c r="C210" s="23">
        <v>78391.89</v>
      </c>
      <c r="D210" s="441">
        <v>16502241</v>
      </c>
    </row>
    <row r="211" spans="1:4">
      <c r="A211">
        <v>16502382</v>
      </c>
      <c r="B211" t="s">
        <v>2166</v>
      </c>
      <c r="C211" s="23">
        <v>1982067.5</v>
      </c>
      <c r="D211" s="441">
        <v>16502382</v>
      </c>
    </row>
    <row r="212" spans="1:4">
      <c r="A212">
        <v>16502393</v>
      </c>
      <c r="B212" t="s">
        <v>2176</v>
      </c>
      <c r="C212" s="23">
        <v>15330</v>
      </c>
      <c r="D212" s="441">
        <v>16502393</v>
      </c>
    </row>
    <row r="213" spans="1:4">
      <c r="A213">
        <v>16502403</v>
      </c>
      <c r="B213" t="s">
        <v>1938</v>
      </c>
      <c r="C213" s="23">
        <v>87600</v>
      </c>
      <c r="D213" s="441">
        <v>16502403</v>
      </c>
    </row>
    <row r="214" spans="1:4">
      <c r="A214">
        <v>16502413</v>
      </c>
      <c r="B214" t="s">
        <v>2196</v>
      </c>
      <c r="C214" s="23">
        <v>60000</v>
      </c>
      <c r="D214" s="441">
        <v>16502413</v>
      </c>
    </row>
    <row r="215" spans="1:4">
      <c r="A215">
        <v>16502423</v>
      </c>
      <c r="B215" t="s">
        <v>2202</v>
      </c>
      <c r="C215" s="23">
        <v>99653.16</v>
      </c>
      <c r="D215" s="441">
        <v>16502423</v>
      </c>
    </row>
    <row r="216" spans="1:4">
      <c r="A216">
        <v>16504063</v>
      </c>
      <c r="B216" t="s">
        <v>2205</v>
      </c>
      <c r="C216" s="23">
        <v>25550</v>
      </c>
      <c r="D216" s="441">
        <v>16504063</v>
      </c>
    </row>
    <row r="217" spans="1:4">
      <c r="A217">
        <v>16504073</v>
      </c>
      <c r="B217" t="s">
        <v>2196</v>
      </c>
      <c r="C217" s="23">
        <v>90000</v>
      </c>
      <c r="D217" s="441">
        <v>16504073</v>
      </c>
    </row>
    <row r="218" spans="1:4">
      <c r="A218">
        <v>16504083</v>
      </c>
      <c r="B218" t="s">
        <v>1938</v>
      </c>
      <c r="C218" s="23">
        <v>58400</v>
      </c>
      <c r="D218" s="441">
        <v>16504083</v>
      </c>
    </row>
    <row r="219" spans="1:4">
      <c r="A219">
        <v>16504093</v>
      </c>
      <c r="B219" t="s">
        <v>2217</v>
      </c>
      <c r="C219" s="23">
        <v>2183456.3199999998</v>
      </c>
      <c r="D219" s="441">
        <v>16504093</v>
      </c>
    </row>
    <row r="220" spans="1:4">
      <c r="A220">
        <v>16504101</v>
      </c>
      <c r="B220" t="s">
        <v>1452</v>
      </c>
      <c r="C220" s="23">
        <v>109022.39999999999</v>
      </c>
      <c r="D220" s="441">
        <v>16504101</v>
      </c>
    </row>
    <row r="221" spans="1:4">
      <c r="A221">
        <v>16504112</v>
      </c>
      <c r="B221" t="s">
        <v>2218</v>
      </c>
      <c r="C221" s="23">
        <v>1611750</v>
      </c>
      <c r="D221" s="441">
        <v>16504112</v>
      </c>
    </row>
    <row r="222" spans="1:4">
      <c r="A222">
        <v>16504221</v>
      </c>
      <c r="B222" t="s">
        <v>2214</v>
      </c>
      <c r="C222" s="23">
        <v>215032.5</v>
      </c>
      <c r="D222" s="441">
        <v>16504221</v>
      </c>
    </row>
    <row r="223" spans="1:4">
      <c r="A223">
        <v>16504231</v>
      </c>
      <c r="B223" t="s">
        <v>2219</v>
      </c>
      <c r="C223" s="23">
        <v>1123937.6499999999</v>
      </c>
      <c r="D223" s="441">
        <v>16504231</v>
      </c>
    </row>
    <row r="224" spans="1:4">
      <c r="A224">
        <v>16504241</v>
      </c>
      <c r="B224" t="s">
        <v>2220</v>
      </c>
      <c r="C224" s="23">
        <v>2431566.6800000002</v>
      </c>
      <c r="D224" s="441">
        <v>16504241</v>
      </c>
    </row>
    <row r="225" spans="1:4">
      <c r="A225">
        <v>16504251</v>
      </c>
      <c r="B225" t="s">
        <v>2221</v>
      </c>
      <c r="C225" s="23">
        <v>2254189.7599999998</v>
      </c>
      <c r="D225" s="441">
        <v>16504251</v>
      </c>
    </row>
    <row r="226" spans="1:4">
      <c r="A226">
        <v>16504253</v>
      </c>
      <c r="B226" t="s">
        <v>2185</v>
      </c>
      <c r="C226" s="23">
        <v>8254.08</v>
      </c>
      <c r="D226" s="441">
        <v>16504253</v>
      </c>
    </row>
    <row r="227" spans="1:4">
      <c r="A227">
        <v>16504261</v>
      </c>
      <c r="B227" t="s">
        <v>2222</v>
      </c>
      <c r="C227" s="23">
        <v>707595.04</v>
      </c>
      <c r="D227" s="441">
        <v>16504261</v>
      </c>
    </row>
    <row r="228" spans="1:4">
      <c r="A228">
        <v>16504271</v>
      </c>
      <c r="B228" t="s">
        <v>2223</v>
      </c>
      <c r="C228" s="23">
        <v>793364.16</v>
      </c>
      <c r="D228" s="441">
        <v>16504271</v>
      </c>
    </row>
    <row r="229" spans="1:4">
      <c r="A229">
        <v>16580001</v>
      </c>
      <c r="B229" t="s">
        <v>2224</v>
      </c>
      <c r="C229" s="23">
        <v>-7556836.0999999996</v>
      </c>
      <c r="D229" s="441">
        <v>16580001</v>
      </c>
    </row>
    <row r="230" spans="1:4">
      <c r="A230">
        <v>16580002</v>
      </c>
      <c r="B230" t="s">
        <v>2225</v>
      </c>
      <c r="C230" s="23">
        <v>-1611750</v>
      </c>
      <c r="D230" s="441">
        <v>16580002</v>
      </c>
    </row>
    <row r="231" spans="1:4">
      <c r="A231">
        <v>16580003</v>
      </c>
      <c r="B231" t="s">
        <v>2226</v>
      </c>
      <c r="C231" s="23">
        <v>-532085.76000000001</v>
      </c>
      <c r="D231" s="441">
        <v>16580003</v>
      </c>
    </row>
    <row r="232" spans="1:4">
      <c r="A232">
        <v>16590001</v>
      </c>
      <c r="B232" t="s">
        <v>2224</v>
      </c>
      <c r="C232" s="23">
        <v>7556836.0999999996</v>
      </c>
      <c r="D232" s="441">
        <v>16590001</v>
      </c>
    </row>
    <row r="233" spans="1:4">
      <c r="A233">
        <v>16590002</v>
      </c>
      <c r="B233" t="s">
        <v>2227</v>
      </c>
      <c r="C233" s="23">
        <v>1611750</v>
      </c>
      <c r="D233" s="441">
        <v>16590002</v>
      </c>
    </row>
    <row r="234" spans="1:4">
      <c r="A234">
        <v>16590003</v>
      </c>
      <c r="B234" t="s">
        <v>2226</v>
      </c>
      <c r="C234" s="23">
        <v>532085.76000000001</v>
      </c>
      <c r="D234" s="441">
        <v>16590003</v>
      </c>
    </row>
    <row r="235" spans="1:4">
      <c r="A235">
        <v>17300001</v>
      </c>
      <c r="B235" t="s">
        <v>1393</v>
      </c>
      <c r="C235" s="23">
        <v>141522127.97999999</v>
      </c>
      <c r="D235" s="441">
        <v>17300001</v>
      </c>
    </row>
    <row r="236" spans="1:4">
      <c r="A236">
        <v>17300002</v>
      </c>
      <c r="B236" t="s">
        <v>932</v>
      </c>
      <c r="C236" s="23">
        <v>57890534.479999997</v>
      </c>
      <c r="D236" s="441">
        <v>17300002</v>
      </c>
    </row>
    <row r="237" spans="1:4">
      <c r="A237">
        <v>17500001</v>
      </c>
      <c r="B237" t="s">
        <v>1477</v>
      </c>
      <c r="C237" s="23">
        <v>23482308.140000001</v>
      </c>
      <c r="D237" s="441">
        <v>17500001</v>
      </c>
    </row>
    <row r="238" spans="1:4">
      <c r="A238">
        <v>17500002</v>
      </c>
      <c r="B238" t="s">
        <v>1478</v>
      </c>
      <c r="C238" s="23">
        <v>6437652.9000000004</v>
      </c>
      <c r="D238" s="441">
        <v>17500002</v>
      </c>
    </row>
    <row r="239" spans="1:4">
      <c r="A239">
        <v>17500011</v>
      </c>
      <c r="B239" t="s">
        <v>1479</v>
      </c>
      <c r="C239" s="23">
        <v>5411661.6699999999</v>
      </c>
      <c r="D239" s="441">
        <v>17500011</v>
      </c>
    </row>
    <row r="240" spans="1:4">
      <c r="A240">
        <v>17500012</v>
      </c>
      <c r="B240" t="s">
        <v>1480</v>
      </c>
      <c r="C240" s="23">
        <v>809310.61</v>
      </c>
      <c r="D240" s="441">
        <v>17500012</v>
      </c>
    </row>
    <row r="241" spans="1:4">
      <c r="A241">
        <v>18100003</v>
      </c>
      <c r="B241" t="s">
        <v>501</v>
      </c>
      <c r="C241" s="23">
        <v>239706.2</v>
      </c>
      <c r="D241" s="441">
        <v>18100003</v>
      </c>
    </row>
    <row r="242" spans="1:4">
      <c r="A242">
        <v>18100093</v>
      </c>
      <c r="B242" t="s">
        <v>105</v>
      </c>
      <c r="C242" s="23">
        <v>43916.67</v>
      </c>
      <c r="D242" s="441">
        <v>18100093</v>
      </c>
    </row>
    <row r="243" spans="1:4">
      <c r="A243">
        <v>18100203</v>
      </c>
      <c r="B243" t="s">
        <v>1031</v>
      </c>
      <c r="C243" s="23">
        <v>1585660.55</v>
      </c>
      <c r="D243" s="441">
        <v>18100203</v>
      </c>
    </row>
    <row r="244" spans="1:4">
      <c r="A244">
        <v>18100213</v>
      </c>
      <c r="B244" t="s">
        <v>2034</v>
      </c>
      <c r="C244" s="23">
        <v>4430439.38</v>
      </c>
      <c r="D244" s="441">
        <v>18100213</v>
      </c>
    </row>
    <row r="245" spans="1:4">
      <c r="A245">
        <v>18100223</v>
      </c>
      <c r="B245" t="s">
        <v>1659</v>
      </c>
      <c r="C245" s="23">
        <v>1247748.52</v>
      </c>
      <c r="D245" s="441">
        <v>18100223</v>
      </c>
    </row>
    <row r="246" spans="1:4">
      <c r="A246">
        <v>18100233</v>
      </c>
      <c r="B246" t="s">
        <v>1660</v>
      </c>
      <c r="C246" s="23">
        <v>210862.28</v>
      </c>
      <c r="D246" s="441">
        <v>18100233</v>
      </c>
    </row>
    <row r="247" spans="1:4">
      <c r="A247">
        <v>18100473</v>
      </c>
      <c r="B247" t="s">
        <v>659</v>
      </c>
      <c r="C247" s="23">
        <v>1197246.48</v>
      </c>
      <c r="D247" s="441">
        <v>18100473</v>
      </c>
    </row>
    <row r="248" spans="1:4">
      <c r="A248">
        <v>18100493</v>
      </c>
      <c r="B248" t="s">
        <v>347</v>
      </c>
      <c r="C248" s="23">
        <v>417296.9</v>
      </c>
      <c r="D248" s="441">
        <v>18100493</v>
      </c>
    </row>
    <row r="249" spans="1:4">
      <c r="A249">
        <v>18100663</v>
      </c>
      <c r="B249" t="s">
        <v>1573</v>
      </c>
      <c r="C249" s="23">
        <v>805610.37</v>
      </c>
      <c r="D249" s="441">
        <v>18100663</v>
      </c>
    </row>
    <row r="250" spans="1:4">
      <c r="A250">
        <v>18100673</v>
      </c>
      <c r="B250" t="s">
        <v>1575</v>
      </c>
      <c r="C250" s="23">
        <v>1442576.26</v>
      </c>
      <c r="D250" s="441">
        <v>18100673</v>
      </c>
    </row>
    <row r="251" spans="1:4">
      <c r="A251">
        <v>18100923</v>
      </c>
      <c r="B251" t="s">
        <v>1319</v>
      </c>
      <c r="C251" s="23">
        <v>2233418.67</v>
      </c>
      <c r="D251" s="441">
        <v>18100923</v>
      </c>
    </row>
    <row r="252" spans="1:4">
      <c r="A252">
        <v>18100933</v>
      </c>
      <c r="B252" t="s">
        <v>1320</v>
      </c>
      <c r="C252" s="23">
        <v>457724.5</v>
      </c>
      <c r="D252" s="441">
        <v>18100933</v>
      </c>
    </row>
    <row r="253" spans="1:4">
      <c r="A253">
        <v>18101023</v>
      </c>
      <c r="B253" t="s">
        <v>567</v>
      </c>
      <c r="C253" s="23">
        <v>1725249.72</v>
      </c>
      <c r="D253" s="441">
        <v>18101023</v>
      </c>
    </row>
    <row r="254" spans="1:4">
      <c r="A254">
        <v>18101033</v>
      </c>
      <c r="B254" t="s">
        <v>656</v>
      </c>
      <c r="C254" s="23">
        <v>2022755.63</v>
      </c>
      <c r="D254" s="441">
        <v>18101033</v>
      </c>
    </row>
    <row r="255" spans="1:4">
      <c r="A255">
        <v>18101053</v>
      </c>
      <c r="B255" t="s">
        <v>1037</v>
      </c>
      <c r="C255" s="23">
        <v>564972.39</v>
      </c>
      <c r="D255" s="441">
        <v>18101053</v>
      </c>
    </row>
    <row r="256" spans="1:4">
      <c r="A256">
        <v>18101083</v>
      </c>
      <c r="B256" t="s">
        <v>507</v>
      </c>
      <c r="C256" s="23">
        <v>536243.77</v>
      </c>
      <c r="D256" s="441">
        <v>18101083</v>
      </c>
    </row>
    <row r="257" spans="1:4">
      <c r="A257">
        <v>18101093</v>
      </c>
      <c r="B257" t="s">
        <v>508</v>
      </c>
      <c r="C257" s="23">
        <v>413140.88</v>
      </c>
      <c r="D257" s="441">
        <v>18101093</v>
      </c>
    </row>
    <row r="258" spans="1:4">
      <c r="A258">
        <v>18101113</v>
      </c>
      <c r="B258" t="s">
        <v>886</v>
      </c>
      <c r="C258" s="23">
        <v>2799862.01</v>
      </c>
      <c r="D258" s="441">
        <v>18101113</v>
      </c>
    </row>
    <row r="259" spans="1:4">
      <c r="A259">
        <v>18101123</v>
      </c>
      <c r="B259" t="s">
        <v>1156</v>
      </c>
      <c r="C259" s="23">
        <v>2717554.51</v>
      </c>
      <c r="D259" s="441">
        <v>18101123</v>
      </c>
    </row>
    <row r="260" spans="1:4">
      <c r="A260">
        <v>18101133</v>
      </c>
      <c r="B260" t="s">
        <v>1157</v>
      </c>
      <c r="C260" s="23">
        <v>2106074.92</v>
      </c>
      <c r="D260" s="441">
        <v>18101133</v>
      </c>
    </row>
    <row r="261" spans="1:4">
      <c r="A261">
        <v>18101143</v>
      </c>
      <c r="B261" t="s">
        <v>1221</v>
      </c>
      <c r="C261" s="23">
        <v>2583085.88</v>
      </c>
      <c r="D261" s="441">
        <v>18101143</v>
      </c>
    </row>
    <row r="262" spans="1:4">
      <c r="A262">
        <v>18210231</v>
      </c>
      <c r="B262" t="s">
        <v>960</v>
      </c>
      <c r="C262" s="23">
        <v>21888215</v>
      </c>
      <c r="D262" s="441">
        <v>18210231</v>
      </c>
    </row>
    <row r="263" spans="1:4">
      <c r="A263">
        <v>18210261</v>
      </c>
      <c r="B263" t="s">
        <v>1196</v>
      </c>
      <c r="C263" s="23">
        <v>50185.88</v>
      </c>
      <c r="D263" s="441">
        <v>18210261</v>
      </c>
    </row>
    <row r="264" spans="1:4">
      <c r="A264">
        <v>18210281</v>
      </c>
      <c r="B264" t="s">
        <v>1353</v>
      </c>
      <c r="C264" s="23">
        <v>60295490.299999997</v>
      </c>
      <c r="D264" s="441">
        <v>18210281</v>
      </c>
    </row>
    <row r="265" spans="1:4">
      <c r="A265">
        <v>18210291</v>
      </c>
      <c r="B265" t="s">
        <v>1421</v>
      </c>
      <c r="C265" s="23">
        <v>1849576.77</v>
      </c>
      <c r="D265" s="441">
        <v>18210291</v>
      </c>
    </row>
    <row r="266" spans="1:4">
      <c r="A266">
        <v>18210301</v>
      </c>
      <c r="B266" t="s">
        <v>1940</v>
      </c>
      <c r="C266" s="23">
        <v>18185772.66</v>
      </c>
      <c r="D266" s="441">
        <v>18210301</v>
      </c>
    </row>
    <row r="267" spans="1:4">
      <c r="A267">
        <v>18210311</v>
      </c>
      <c r="B267" t="s">
        <v>2098</v>
      </c>
      <c r="C267" s="23">
        <v>22925637.57</v>
      </c>
      <c r="D267" s="441">
        <v>18210311</v>
      </c>
    </row>
    <row r="268" spans="1:4">
      <c r="A268">
        <v>18220011</v>
      </c>
      <c r="B268" t="s">
        <v>235</v>
      </c>
      <c r="C268" s="23">
        <v>65708856.939999998</v>
      </c>
      <c r="D268" s="441">
        <v>18220011</v>
      </c>
    </row>
    <row r="269" spans="1:4">
      <c r="A269">
        <v>18220021</v>
      </c>
      <c r="B269" t="s">
        <v>592</v>
      </c>
      <c r="C269" s="23">
        <v>743111.53</v>
      </c>
      <c r="D269" s="441">
        <v>18220021</v>
      </c>
    </row>
    <row r="270" spans="1:4">
      <c r="A270">
        <v>18220031</v>
      </c>
      <c r="B270" t="s">
        <v>113</v>
      </c>
      <c r="C270" s="23">
        <v>-18818583.699999999</v>
      </c>
      <c r="D270" s="441">
        <v>18220031</v>
      </c>
    </row>
    <row r="271" spans="1:4">
      <c r="A271">
        <v>18220041</v>
      </c>
      <c r="B271" t="s">
        <v>678</v>
      </c>
      <c r="C271" s="23">
        <v>-17998703.239999998</v>
      </c>
      <c r="D271" s="441">
        <v>18220041</v>
      </c>
    </row>
    <row r="272" spans="1:4">
      <c r="A272">
        <v>18220061</v>
      </c>
      <c r="B272" t="s">
        <v>777</v>
      </c>
      <c r="C272" s="23">
        <v>-30211680.609999999</v>
      </c>
      <c r="D272" s="441">
        <v>18220061</v>
      </c>
    </row>
    <row r="273" spans="1:4">
      <c r="A273">
        <v>18220091</v>
      </c>
      <c r="B273" t="s">
        <v>1343</v>
      </c>
      <c r="C273" s="23">
        <v>221162.19</v>
      </c>
      <c r="D273" s="441">
        <v>18220091</v>
      </c>
    </row>
    <row r="274" spans="1:4">
      <c r="A274">
        <v>18220101</v>
      </c>
      <c r="B274" t="s">
        <v>1953</v>
      </c>
      <c r="C274" s="23">
        <v>10286682.84</v>
      </c>
      <c r="D274" s="441">
        <v>18220101</v>
      </c>
    </row>
    <row r="275" spans="1:4">
      <c r="A275">
        <v>18230002</v>
      </c>
      <c r="B275" t="s">
        <v>0</v>
      </c>
      <c r="C275" s="23">
        <v>1235715.06</v>
      </c>
      <c r="D275" s="441">
        <v>18230002</v>
      </c>
    </row>
    <row r="276" spans="1:4">
      <c r="A276">
        <v>18230021</v>
      </c>
      <c r="B276" t="s">
        <v>301</v>
      </c>
      <c r="C276" s="23">
        <v>100503119.01000001</v>
      </c>
      <c r="D276" s="441">
        <v>18230021</v>
      </c>
    </row>
    <row r="277" spans="1:4">
      <c r="A277">
        <v>18230031</v>
      </c>
      <c r="B277" t="s">
        <v>680</v>
      </c>
      <c r="C277" s="23">
        <v>51991739.649999999</v>
      </c>
      <c r="D277" s="441">
        <v>18230031</v>
      </c>
    </row>
    <row r="278" spans="1:4">
      <c r="A278">
        <v>18230032</v>
      </c>
      <c r="B278" t="s">
        <v>436</v>
      </c>
      <c r="C278" s="23">
        <v>14464095</v>
      </c>
      <c r="D278" s="441">
        <v>18230032</v>
      </c>
    </row>
    <row r="279" spans="1:4">
      <c r="A279">
        <v>18230041</v>
      </c>
      <c r="B279" t="s">
        <v>385</v>
      </c>
      <c r="C279" s="23">
        <v>21589277</v>
      </c>
      <c r="D279" s="441">
        <v>18230041</v>
      </c>
    </row>
    <row r="280" spans="1:4">
      <c r="A280">
        <v>18230042</v>
      </c>
      <c r="B280" t="s">
        <v>911</v>
      </c>
      <c r="C280" s="23">
        <v>-6883086.0199999996</v>
      </c>
      <c r="D280" s="441">
        <v>18230042</v>
      </c>
    </row>
    <row r="281" spans="1:4">
      <c r="A281">
        <v>18230051</v>
      </c>
      <c r="B281" t="s">
        <v>386</v>
      </c>
      <c r="C281" s="23">
        <v>-16766070.92</v>
      </c>
      <c r="D281" s="441">
        <v>18230051</v>
      </c>
    </row>
    <row r="282" spans="1:4">
      <c r="A282">
        <v>18230061</v>
      </c>
      <c r="B282" t="s">
        <v>330</v>
      </c>
      <c r="C282" s="23">
        <v>1166078</v>
      </c>
      <c r="D282" s="441">
        <v>18230061</v>
      </c>
    </row>
    <row r="283" spans="1:4">
      <c r="A283">
        <v>18230071</v>
      </c>
      <c r="B283" t="s">
        <v>515</v>
      </c>
      <c r="C283" s="23">
        <v>113632921</v>
      </c>
      <c r="D283" s="441">
        <v>18230071</v>
      </c>
    </row>
    <row r="284" spans="1:4">
      <c r="A284">
        <v>18230081</v>
      </c>
      <c r="B284" t="s">
        <v>497</v>
      </c>
      <c r="C284" s="23">
        <v>-108636967.98999999</v>
      </c>
      <c r="D284" s="441">
        <v>18230081</v>
      </c>
    </row>
    <row r="285" spans="1:4">
      <c r="A285">
        <v>18230311</v>
      </c>
      <c r="B285" t="s">
        <v>850</v>
      </c>
      <c r="C285" s="23">
        <v>30000</v>
      </c>
      <c r="D285" s="441">
        <v>18230311</v>
      </c>
    </row>
    <row r="286" spans="1:4">
      <c r="A286">
        <v>18230351</v>
      </c>
      <c r="B286" t="s">
        <v>102</v>
      </c>
      <c r="C286" s="23">
        <v>111637033.72</v>
      </c>
      <c r="D286" s="441">
        <v>18230351</v>
      </c>
    </row>
    <row r="287" spans="1:4">
      <c r="A287">
        <v>18230401</v>
      </c>
      <c r="B287" t="s">
        <v>1368</v>
      </c>
      <c r="C287" s="23">
        <v>13262.01</v>
      </c>
      <c r="D287" s="441">
        <v>18230401</v>
      </c>
    </row>
    <row r="288" spans="1:4">
      <c r="A288">
        <v>18230621</v>
      </c>
      <c r="B288" t="s">
        <v>694</v>
      </c>
      <c r="C288" s="23">
        <v>-77577597.099999994</v>
      </c>
      <c r="D288" s="441">
        <v>18230621</v>
      </c>
    </row>
    <row r="289" spans="1:4">
      <c r="A289">
        <v>18230631</v>
      </c>
      <c r="B289" t="s">
        <v>1032</v>
      </c>
      <c r="C289" s="23">
        <v>71119508.900000006</v>
      </c>
      <c r="D289" s="441">
        <v>18230631</v>
      </c>
    </row>
    <row r="290" spans="1:4">
      <c r="A290">
        <v>18230691</v>
      </c>
      <c r="B290" t="s">
        <v>697</v>
      </c>
      <c r="C290" s="23">
        <v>-474402.14</v>
      </c>
      <c r="D290" s="441">
        <v>18230691</v>
      </c>
    </row>
    <row r="291" spans="1:4">
      <c r="A291">
        <v>18230771</v>
      </c>
      <c r="B291" t="s">
        <v>464</v>
      </c>
      <c r="C291" s="23">
        <v>1308507</v>
      </c>
      <c r="D291" s="441">
        <v>18230771</v>
      </c>
    </row>
    <row r="292" spans="1:4">
      <c r="A292">
        <v>18230781</v>
      </c>
      <c r="B292" t="s">
        <v>410</v>
      </c>
      <c r="C292" s="23">
        <v>-1308507</v>
      </c>
      <c r="D292" s="441">
        <v>18230781</v>
      </c>
    </row>
    <row r="293" spans="1:4">
      <c r="A293">
        <v>18230791</v>
      </c>
      <c r="B293" t="s">
        <v>182</v>
      </c>
      <c r="C293" s="23">
        <v>3858376</v>
      </c>
      <c r="D293" s="441">
        <v>18230791</v>
      </c>
    </row>
    <row r="294" spans="1:4">
      <c r="A294">
        <v>18230971</v>
      </c>
      <c r="B294" t="s">
        <v>756</v>
      </c>
      <c r="C294" s="23">
        <v>2749643.08</v>
      </c>
      <c r="D294" s="441">
        <v>18230971</v>
      </c>
    </row>
    <row r="295" spans="1:4">
      <c r="A295">
        <v>18231051</v>
      </c>
      <c r="B295" t="s">
        <v>1206</v>
      </c>
      <c r="C295" s="23">
        <v>-34827817</v>
      </c>
      <c r="D295" s="441">
        <v>18231051</v>
      </c>
    </row>
    <row r="296" spans="1:4">
      <c r="A296">
        <v>18231061</v>
      </c>
      <c r="B296" t="s">
        <v>1207</v>
      </c>
      <c r="C296" s="23">
        <v>34827817</v>
      </c>
      <c r="D296" s="441">
        <v>18231061</v>
      </c>
    </row>
    <row r="297" spans="1:4">
      <c r="A297">
        <v>18231081</v>
      </c>
      <c r="B297" t="s">
        <v>1351</v>
      </c>
      <c r="C297" s="23">
        <v>-25644564</v>
      </c>
      <c r="D297" s="441">
        <v>18231081</v>
      </c>
    </row>
    <row r="298" spans="1:4">
      <c r="A298">
        <v>18231091</v>
      </c>
      <c r="B298" t="s">
        <v>1352</v>
      </c>
      <c r="C298" s="23">
        <v>25644564</v>
      </c>
      <c r="D298" s="441">
        <v>18231091</v>
      </c>
    </row>
    <row r="299" spans="1:4">
      <c r="A299">
        <v>18231141</v>
      </c>
      <c r="B299" t="s">
        <v>1577</v>
      </c>
      <c r="C299" s="23">
        <v>-37811937</v>
      </c>
      <c r="D299" s="441">
        <v>18231141</v>
      </c>
    </row>
    <row r="300" spans="1:4">
      <c r="A300">
        <v>18231151</v>
      </c>
      <c r="B300" t="s">
        <v>1578</v>
      </c>
      <c r="C300" s="23">
        <v>37811937</v>
      </c>
      <c r="D300" s="441">
        <v>18231151</v>
      </c>
    </row>
    <row r="301" spans="1:4">
      <c r="A301">
        <v>18231161</v>
      </c>
      <c r="B301" t="s">
        <v>1824</v>
      </c>
      <c r="C301" s="23">
        <v>40127111</v>
      </c>
      <c r="D301" s="441">
        <v>18231161</v>
      </c>
    </row>
    <row r="302" spans="1:4">
      <c r="A302">
        <v>18231171</v>
      </c>
      <c r="B302" t="s">
        <v>1825</v>
      </c>
      <c r="C302" s="23">
        <v>-40127111</v>
      </c>
      <c r="D302" s="441">
        <v>18231171</v>
      </c>
    </row>
    <row r="303" spans="1:4">
      <c r="A303">
        <v>18231181</v>
      </c>
      <c r="B303" t="s">
        <v>1991</v>
      </c>
      <c r="C303" s="23">
        <v>8733855</v>
      </c>
      <c r="D303" s="441">
        <v>18231181</v>
      </c>
    </row>
    <row r="304" spans="1:4">
      <c r="A304">
        <v>18231191</v>
      </c>
      <c r="B304" t="s">
        <v>1992</v>
      </c>
      <c r="C304" s="23">
        <v>-8733855</v>
      </c>
      <c r="D304" s="441">
        <v>18231191</v>
      </c>
    </row>
    <row r="305" spans="1:4">
      <c r="A305">
        <v>18232221</v>
      </c>
      <c r="B305" t="s">
        <v>851</v>
      </c>
      <c r="C305" s="23">
        <v>200000</v>
      </c>
      <c r="D305" s="441">
        <v>18232221</v>
      </c>
    </row>
    <row r="306" spans="1:4">
      <c r="A306">
        <v>18232251</v>
      </c>
      <c r="B306" t="s">
        <v>852</v>
      </c>
      <c r="C306" s="23">
        <v>2144365.86</v>
      </c>
      <c r="D306" s="441">
        <v>18232251</v>
      </c>
    </row>
    <row r="307" spans="1:4">
      <c r="A307">
        <v>18232261</v>
      </c>
      <c r="B307" t="s">
        <v>887</v>
      </c>
      <c r="C307" s="23">
        <v>600000</v>
      </c>
      <c r="D307" s="441">
        <v>18232261</v>
      </c>
    </row>
    <row r="308" spans="1:4">
      <c r="A308">
        <v>18232271</v>
      </c>
      <c r="B308" t="s">
        <v>853</v>
      </c>
      <c r="C308" s="23">
        <v>381447.66</v>
      </c>
      <c r="D308" s="441">
        <v>18232271</v>
      </c>
    </row>
    <row r="309" spans="1:4">
      <c r="A309">
        <v>18232301</v>
      </c>
      <c r="B309" t="s">
        <v>1422</v>
      </c>
      <c r="C309" s="23">
        <v>69520089.370000005</v>
      </c>
      <c r="D309" s="441">
        <v>18232301</v>
      </c>
    </row>
    <row r="310" spans="1:4">
      <c r="A310">
        <v>18232311</v>
      </c>
      <c r="B310" t="s">
        <v>1423</v>
      </c>
      <c r="C310" s="23">
        <v>14686959</v>
      </c>
      <c r="D310" s="441">
        <v>18232311</v>
      </c>
    </row>
    <row r="311" spans="1:4">
      <c r="A311">
        <v>18232321</v>
      </c>
      <c r="B311" t="s">
        <v>1424</v>
      </c>
      <c r="C311" s="23">
        <v>1958333.12</v>
      </c>
      <c r="D311" s="441">
        <v>18232321</v>
      </c>
    </row>
    <row r="312" spans="1:4">
      <c r="A312">
        <v>18232331</v>
      </c>
      <c r="B312" t="s">
        <v>1435</v>
      </c>
      <c r="C312" s="23">
        <v>1124896.6200000001</v>
      </c>
      <c r="D312" s="441">
        <v>18232331</v>
      </c>
    </row>
    <row r="313" spans="1:4">
      <c r="A313">
        <v>18233061</v>
      </c>
      <c r="B313" t="s">
        <v>854</v>
      </c>
      <c r="C313" s="23">
        <v>20000</v>
      </c>
      <c r="D313" s="441">
        <v>18233061</v>
      </c>
    </row>
    <row r="314" spans="1:4">
      <c r="A314">
        <v>18233091</v>
      </c>
      <c r="B314" t="s">
        <v>855</v>
      </c>
      <c r="C314" s="23">
        <v>198092.16</v>
      </c>
      <c r="D314" s="441">
        <v>18233091</v>
      </c>
    </row>
    <row r="315" spans="1:4">
      <c r="A315">
        <v>18235521</v>
      </c>
      <c r="B315" t="s">
        <v>1108</v>
      </c>
      <c r="C315" s="23">
        <v>26280069.879999999</v>
      </c>
      <c r="D315" s="441">
        <v>18235521</v>
      </c>
    </row>
    <row r="316" spans="1:4">
      <c r="A316">
        <v>18236021</v>
      </c>
      <c r="B316" t="s">
        <v>11</v>
      </c>
      <c r="C316" s="23">
        <v>15256064.07</v>
      </c>
      <c r="D316" s="441">
        <v>18236021</v>
      </c>
    </row>
    <row r="317" spans="1:4">
      <c r="A317">
        <v>18236031</v>
      </c>
      <c r="B317" t="s">
        <v>12</v>
      </c>
      <c r="C317" s="23">
        <v>2873005.76</v>
      </c>
      <c r="D317" s="441">
        <v>18236031</v>
      </c>
    </row>
    <row r="318" spans="1:4">
      <c r="A318">
        <v>18236041</v>
      </c>
      <c r="B318" t="s">
        <v>13</v>
      </c>
      <c r="C318" s="23">
        <v>-228709.77</v>
      </c>
      <c r="D318" s="441">
        <v>18236041</v>
      </c>
    </row>
    <row r="319" spans="1:4">
      <c r="A319">
        <v>18236051</v>
      </c>
      <c r="B319" t="s">
        <v>657</v>
      </c>
      <c r="C319" s="23">
        <v>107024.51</v>
      </c>
      <c r="D319" s="441">
        <v>18236051</v>
      </c>
    </row>
    <row r="320" spans="1:4">
      <c r="A320">
        <v>18236061</v>
      </c>
      <c r="B320" t="s">
        <v>155</v>
      </c>
      <c r="C320" s="23">
        <v>1031542.85</v>
      </c>
      <c r="D320" s="441">
        <v>18236061</v>
      </c>
    </row>
    <row r="321" spans="1:4">
      <c r="A321">
        <v>18236071</v>
      </c>
      <c r="B321" t="s">
        <v>156</v>
      </c>
      <c r="C321" s="23">
        <v>671052.84</v>
      </c>
      <c r="D321" s="441">
        <v>18236071</v>
      </c>
    </row>
    <row r="322" spans="1:4">
      <c r="A322">
        <v>18236091</v>
      </c>
      <c r="B322" t="s">
        <v>757</v>
      </c>
      <c r="C322" s="23">
        <v>-100555.3</v>
      </c>
      <c r="D322" s="441">
        <v>18236091</v>
      </c>
    </row>
    <row r="323" spans="1:4">
      <c r="A323">
        <v>18236101</v>
      </c>
      <c r="B323" t="s">
        <v>779</v>
      </c>
      <c r="C323" s="23">
        <v>3769772.47</v>
      </c>
      <c r="D323" s="441">
        <v>18236101</v>
      </c>
    </row>
    <row r="324" spans="1:4">
      <c r="A324">
        <v>18236111</v>
      </c>
      <c r="B324" t="s">
        <v>1844</v>
      </c>
      <c r="C324" s="23">
        <v>-2149856.11</v>
      </c>
      <c r="D324" s="441">
        <v>18236111</v>
      </c>
    </row>
    <row r="325" spans="1:4">
      <c r="A325">
        <v>18237112</v>
      </c>
      <c r="B325" t="s">
        <v>331</v>
      </c>
      <c r="C325" s="23">
        <v>279321.2</v>
      </c>
      <c r="D325" s="441">
        <v>18237112</v>
      </c>
    </row>
    <row r="326" spans="1:4">
      <c r="A326">
        <v>18237122</v>
      </c>
      <c r="B326" t="s">
        <v>512</v>
      </c>
      <c r="C326" s="23">
        <v>169602.13</v>
      </c>
      <c r="D326" s="441">
        <v>18237122</v>
      </c>
    </row>
    <row r="327" spans="1:4">
      <c r="A327">
        <v>18237132</v>
      </c>
      <c r="B327" t="s">
        <v>20</v>
      </c>
      <c r="C327" s="23">
        <v>133750.43</v>
      </c>
      <c r="D327" s="441">
        <v>18237132</v>
      </c>
    </row>
    <row r="328" spans="1:4">
      <c r="A328">
        <v>18237142</v>
      </c>
      <c r="B328" t="s">
        <v>21</v>
      </c>
      <c r="C328" s="23">
        <v>53995.63</v>
      </c>
      <c r="D328" s="441">
        <v>18237142</v>
      </c>
    </row>
    <row r="329" spans="1:4">
      <c r="A329">
        <v>18237152</v>
      </c>
      <c r="B329" t="s">
        <v>154</v>
      </c>
      <c r="C329" s="23">
        <v>67987.45</v>
      </c>
      <c r="D329" s="441">
        <v>18237152</v>
      </c>
    </row>
    <row r="330" spans="1:4">
      <c r="A330">
        <v>18238031</v>
      </c>
      <c r="B330" t="s">
        <v>1693</v>
      </c>
      <c r="C330" s="23">
        <v>4357695.0599999996</v>
      </c>
      <c r="D330" s="441">
        <v>18238031</v>
      </c>
    </row>
    <row r="331" spans="1:4">
      <c r="A331">
        <v>18238032</v>
      </c>
      <c r="B331" t="s">
        <v>1693</v>
      </c>
      <c r="C331" s="23">
        <v>1643465.18</v>
      </c>
      <c r="D331" s="441">
        <v>18238032</v>
      </c>
    </row>
    <row r="332" spans="1:4">
      <c r="A332">
        <v>18238041</v>
      </c>
      <c r="B332" t="s">
        <v>1694</v>
      </c>
      <c r="C332" s="23">
        <v>25555540</v>
      </c>
      <c r="D332" s="441">
        <v>18238041</v>
      </c>
    </row>
    <row r="333" spans="1:4">
      <c r="A333">
        <v>18238042</v>
      </c>
      <c r="B333" t="s">
        <v>1695</v>
      </c>
      <c r="C333" s="23">
        <v>7769834</v>
      </c>
      <c r="D333" s="441">
        <v>18238042</v>
      </c>
    </row>
    <row r="334" spans="1:4">
      <c r="A334">
        <v>18238141</v>
      </c>
      <c r="B334" t="s">
        <v>1880</v>
      </c>
      <c r="C334" s="23">
        <v>17758339.289999999</v>
      </c>
      <c r="D334" s="441">
        <v>18238141</v>
      </c>
    </row>
    <row r="335" spans="1:4">
      <c r="A335">
        <v>18238142</v>
      </c>
      <c r="B335" t="s">
        <v>1879</v>
      </c>
      <c r="C335" s="23">
        <v>54108520.219999999</v>
      </c>
      <c r="D335" s="441">
        <v>18238142</v>
      </c>
    </row>
    <row r="336" spans="1:4">
      <c r="A336">
        <v>18238151</v>
      </c>
      <c r="B336" t="s">
        <v>1779</v>
      </c>
      <c r="C336" s="23">
        <v>6939157.21</v>
      </c>
      <c r="D336" s="441">
        <v>18238151</v>
      </c>
    </row>
    <row r="337" spans="1:4">
      <c r="A337">
        <v>18238152</v>
      </c>
      <c r="B337" t="s">
        <v>1709</v>
      </c>
      <c r="C337" s="23">
        <v>11942785.560000001</v>
      </c>
      <c r="D337" s="441">
        <v>18238152</v>
      </c>
    </row>
    <row r="338" spans="1:4">
      <c r="A338">
        <v>18238161</v>
      </c>
      <c r="B338" t="s">
        <v>1692</v>
      </c>
      <c r="C338" s="23">
        <v>800082.92</v>
      </c>
      <c r="D338" s="441">
        <v>18238161</v>
      </c>
    </row>
    <row r="339" spans="1:4">
      <c r="A339">
        <v>18238162</v>
      </c>
      <c r="B339" t="s">
        <v>1956</v>
      </c>
      <c r="C339" s="23">
        <v>1680607.59</v>
      </c>
      <c r="D339" s="441">
        <v>18238162</v>
      </c>
    </row>
    <row r="340" spans="1:4">
      <c r="A340">
        <v>18238171</v>
      </c>
      <c r="B340" t="s">
        <v>1859</v>
      </c>
      <c r="C340" s="23">
        <v>335502.69</v>
      </c>
      <c r="D340" s="441">
        <v>18238171</v>
      </c>
    </row>
    <row r="341" spans="1:4">
      <c r="A341">
        <v>18238172</v>
      </c>
      <c r="B341" t="s">
        <v>1710</v>
      </c>
      <c r="C341" s="23">
        <v>435872.59</v>
      </c>
      <c r="D341" s="441">
        <v>18238172</v>
      </c>
    </row>
    <row r="342" spans="1:4">
      <c r="A342">
        <v>18238181</v>
      </c>
      <c r="B342" t="s">
        <v>1820</v>
      </c>
      <c r="C342" s="23">
        <v>960367.54</v>
      </c>
      <c r="D342" s="441">
        <v>18238181</v>
      </c>
    </row>
    <row r="343" spans="1:4">
      <c r="A343">
        <v>18238191</v>
      </c>
      <c r="B343" t="s">
        <v>1821</v>
      </c>
      <c r="C343" s="23">
        <v>2111281.13</v>
      </c>
      <c r="D343" s="441">
        <v>18238191</v>
      </c>
    </row>
    <row r="344" spans="1:4">
      <c r="A344">
        <v>18238211</v>
      </c>
      <c r="B344" t="s">
        <v>1814</v>
      </c>
      <c r="C344" s="23">
        <v>35861.54</v>
      </c>
      <c r="D344" s="441">
        <v>18238211</v>
      </c>
    </row>
    <row r="345" spans="1:4">
      <c r="A345">
        <v>18238221</v>
      </c>
      <c r="B345" t="s">
        <v>1815</v>
      </c>
      <c r="C345" s="23">
        <v>81855.3</v>
      </c>
      <c r="D345" s="441">
        <v>18238221</v>
      </c>
    </row>
    <row r="346" spans="1:4">
      <c r="A346">
        <v>18238311</v>
      </c>
      <c r="B346" t="s">
        <v>1780</v>
      </c>
      <c r="C346" s="23">
        <v>16951583.760000002</v>
      </c>
      <c r="D346" s="441">
        <v>18238311</v>
      </c>
    </row>
    <row r="347" spans="1:4">
      <c r="A347">
        <v>18238321</v>
      </c>
      <c r="B347" t="s">
        <v>1781</v>
      </c>
      <c r="C347" s="23">
        <v>1851711.9</v>
      </c>
      <c r="D347" s="441">
        <v>18238321</v>
      </c>
    </row>
    <row r="348" spans="1:4">
      <c r="A348">
        <v>18238331</v>
      </c>
      <c r="B348" t="s">
        <v>1786</v>
      </c>
      <c r="C348" s="23">
        <v>7271333.7199999997</v>
      </c>
      <c r="D348" s="441">
        <v>18238331</v>
      </c>
    </row>
    <row r="349" spans="1:4">
      <c r="A349">
        <v>18239001</v>
      </c>
      <c r="B349" t="s">
        <v>1024</v>
      </c>
      <c r="C349" s="23">
        <v>105700784.86</v>
      </c>
      <c r="D349" s="441">
        <v>18239001</v>
      </c>
    </row>
    <row r="350" spans="1:4">
      <c r="A350">
        <v>18239002</v>
      </c>
      <c r="B350" t="s">
        <v>1025</v>
      </c>
      <c r="C350" s="23">
        <v>33083349.039999999</v>
      </c>
      <c r="D350" s="441">
        <v>18239002</v>
      </c>
    </row>
    <row r="351" spans="1:4">
      <c r="A351">
        <v>18239011</v>
      </c>
      <c r="B351" t="s">
        <v>290</v>
      </c>
      <c r="C351" s="23">
        <v>3315318.81</v>
      </c>
      <c r="D351" s="441">
        <v>18239011</v>
      </c>
    </row>
    <row r="352" spans="1:4">
      <c r="A352">
        <v>18239012</v>
      </c>
      <c r="B352" t="s">
        <v>291</v>
      </c>
      <c r="C352" s="23">
        <v>1298197.17</v>
      </c>
      <c r="D352" s="441">
        <v>18239012</v>
      </c>
    </row>
    <row r="353" spans="1:4">
      <c r="A353">
        <v>18239021</v>
      </c>
      <c r="B353" t="s">
        <v>1026</v>
      </c>
      <c r="C353" s="23">
        <v>24457471.579999998</v>
      </c>
      <c r="D353" s="441">
        <v>18239021</v>
      </c>
    </row>
    <row r="354" spans="1:4">
      <c r="A354">
        <v>18239022</v>
      </c>
      <c r="B354" t="s">
        <v>1027</v>
      </c>
      <c r="C354" s="23">
        <v>9268566.1500000004</v>
      </c>
      <c r="D354" s="441">
        <v>18239022</v>
      </c>
    </row>
    <row r="355" spans="1:4">
      <c r="A355">
        <v>18239031</v>
      </c>
      <c r="B355" t="s">
        <v>472</v>
      </c>
      <c r="C355" s="23">
        <v>-133473575.25</v>
      </c>
      <c r="D355" s="441">
        <v>18239031</v>
      </c>
    </row>
    <row r="356" spans="1:4">
      <c r="A356">
        <v>18239032</v>
      </c>
      <c r="B356" t="s">
        <v>473</v>
      </c>
      <c r="C356" s="23">
        <v>-43650112.359999999</v>
      </c>
      <c r="D356" s="441">
        <v>18239032</v>
      </c>
    </row>
    <row r="357" spans="1:4">
      <c r="A357">
        <v>18239061</v>
      </c>
      <c r="B357" t="s">
        <v>929</v>
      </c>
      <c r="C357" s="23">
        <v>901001</v>
      </c>
      <c r="D357" s="441">
        <v>18239061</v>
      </c>
    </row>
    <row r="358" spans="1:4">
      <c r="A358">
        <v>18239081</v>
      </c>
      <c r="B358" t="s">
        <v>2035</v>
      </c>
      <c r="C358" s="23">
        <v>1747599.69</v>
      </c>
      <c r="D358" s="441">
        <v>18239081</v>
      </c>
    </row>
    <row r="359" spans="1:4">
      <c r="A359">
        <v>18239082</v>
      </c>
      <c r="B359" t="s">
        <v>2036</v>
      </c>
      <c r="C359" s="23">
        <v>4707283.1399999997</v>
      </c>
      <c r="D359" s="441">
        <v>18239082</v>
      </c>
    </row>
    <row r="360" spans="1:4">
      <c r="A360" s="252">
        <v>18239091</v>
      </c>
      <c r="B360" s="252" t="s">
        <v>2037</v>
      </c>
      <c r="C360" s="444">
        <v>1616928.32</v>
      </c>
      <c r="D360" s="441">
        <v>18239091</v>
      </c>
    </row>
    <row r="361" spans="1:4">
      <c r="A361">
        <v>18239092</v>
      </c>
      <c r="B361" t="s">
        <v>1869</v>
      </c>
      <c r="C361" s="23">
        <v>2485075.35</v>
      </c>
      <c r="D361" s="441">
        <v>18239092</v>
      </c>
    </row>
    <row r="362" spans="1:4">
      <c r="A362">
        <v>18239101</v>
      </c>
      <c r="B362" t="s">
        <v>2038</v>
      </c>
      <c r="C362" s="23">
        <v>369274.29</v>
      </c>
      <c r="D362" s="441">
        <v>18239101</v>
      </c>
    </row>
    <row r="363" spans="1:4">
      <c r="A363" s="252">
        <v>18239121</v>
      </c>
      <c r="B363" s="252" t="s">
        <v>2235</v>
      </c>
      <c r="C363" s="444">
        <v>-8156454</v>
      </c>
      <c r="D363" s="441">
        <v>18239121</v>
      </c>
    </row>
    <row r="364" spans="1:4">
      <c r="A364" s="252">
        <v>18239131</v>
      </c>
      <c r="B364" s="252" t="s">
        <v>2236</v>
      </c>
      <c r="C364" s="444">
        <v>8156454</v>
      </c>
      <c r="D364" s="441">
        <v>18239131</v>
      </c>
    </row>
    <row r="365" spans="1:4">
      <c r="A365">
        <v>18400013</v>
      </c>
      <c r="B365" t="s">
        <v>939</v>
      </c>
      <c r="C365" s="23">
        <v>122201.84</v>
      </c>
      <c r="D365" s="441">
        <v>18400013</v>
      </c>
    </row>
    <row r="366" spans="1:4">
      <c r="A366">
        <v>18400123</v>
      </c>
      <c r="B366" t="s">
        <v>940</v>
      </c>
      <c r="C366" s="23">
        <v>57092.14</v>
      </c>
      <c r="D366" s="441">
        <v>18400123</v>
      </c>
    </row>
    <row r="367" spans="1:4">
      <c r="A367">
        <v>18400143</v>
      </c>
      <c r="B367" t="s">
        <v>941</v>
      </c>
      <c r="C367" s="23">
        <v>-71042.600000000006</v>
      </c>
      <c r="D367" s="441">
        <v>18400143</v>
      </c>
    </row>
    <row r="368" spans="1:4">
      <c r="A368">
        <v>18500003</v>
      </c>
      <c r="B368" t="s">
        <v>342</v>
      </c>
      <c r="C368" s="23">
        <v>47272.29</v>
      </c>
      <c r="D368" s="441">
        <v>18500003</v>
      </c>
    </row>
    <row r="369" spans="1:4">
      <c r="A369">
        <v>18600013</v>
      </c>
      <c r="B369" t="s">
        <v>692</v>
      </c>
      <c r="C369" s="23">
        <v>-246980.37</v>
      </c>
      <c r="D369" s="441">
        <v>18600013</v>
      </c>
    </row>
    <row r="370" spans="1:4">
      <c r="A370">
        <v>18600053</v>
      </c>
      <c r="B370" t="s">
        <v>693</v>
      </c>
      <c r="C370" s="23">
        <v>4389051.9400000004</v>
      </c>
      <c r="D370" s="441">
        <v>18600053</v>
      </c>
    </row>
    <row r="371" spans="1:4">
      <c r="A371">
        <v>18600091</v>
      </c>
      <c r="B371" t="s">
        <v>1262</v>
      </c>
      <c r="C371" s="23">
        <v>6814.86</v>
      </c>
      <c r="D371" s="441">
        <v>18600091</v>
      </c>
    </row>
    <row r="372" spans="1:4">
      <c r="A372">
        <v>18600122</v>
      </c>
      <c r="B372" t="s">
        <v>913</v>
      </c>
      <c r="C372" s="23">
        <v>-2355</v>
      </c>
      <c r="D372" s="441">
        <v>18600122</v>
      </c>
    </row>
    <row r="373" spans="1:4">
      <c r="A373">
        <v>18600123</v>
      </c>
      <c r="B373" t="s">
        <v>111</v>
      </c>
      <c r="C373">
        <v>-20</v>
      </c>
      <c r="D373" s="441">
        <v>18600123</v>
      </c>
    </row>
    <row r="374" spans="1:4">
      <c r="A374">
        <v>18600143</v>
      </c>
      <c r="B374" t="s">
        <v>1960</v>
      </c>
      <c r="C374" s="23">
        <v>14970.73</v>
      </c>
      <c r="D374" s="441">
        <v>18600143</v>
      </c>
    </row>
    <row r="375" spans="1:4">
      <c r="A375">
        <v>18600291</v>
      </c>
      <c r="B375" t="s">
        <v>1875</v>
      </c>
      <c r="C375" s="23">
        <v>12399.37</v>
      </c>
      <c r="D375" s="441">
        <v>18600291</v>
      </c>
    </row>
    <row r="376" spans="1:4">
      <c r="A376">
        <v>18600293</v>
      </c>
      <c r="B376" t="s">
        <v>448</v>
      </c>
      <c r="C376" s="23">
        <v>219982.06</v>
      </c>
      <c r="D376" s="441">
        <v>18600293</v>
      </c>
    </row>
    <row r="377" spans="1:4">
      <c r="A377">
        <v>18600403</v>
      </c>
      <c r="B377" t="s">
        <v>1633</v>
      </c>
      <c r="C377" s="23">
        <v>1699128.75</v>
      </c>
      <c r="D377" s="441">
        <v>18600403</v>
      </c>
    </row>
    <row r="378" spans="1:4">
      <c r="A378">
        <v>18600512</v>
      </c>
      <c r="B378" t="s">
        <v>1481</v>
      </c>
      <c r="C378" s="23">
        <v>57257233.920000002</v>
      </c>
      <c r="D378" s="441">
        <v>18600512</v>
      </c>
    </row>
    <row r="379" spans="1:4">
      <c r="A379">
        <v>18600561</v>
      </c>
      <c r="B379" t="s">
        <v>593</v>
      </c>
      <c r="C379" s="23">
        <v>7979899</v>
      </c>
      <c r="D379" s="441">
        <v>18600561</v>
      </c>
    </row>
    <row r="380" spans="1:4">
      <c r="A380">
        <v>18600571</v>
      </c>
      <c r="B380" t="s">
        <v>739</v>
      </c>
      <c r="C380" s="23">
        <v>63393508.810000002</v>
      </c>
      <c r="D380" s="441">
        <v>18600571</v>
      </c>
    </row>
    <row r="381" spans="1:4">
      <c r="A381">
        <v>18600573</v>
      </c>
      <c r="B381" t="s">
        <v>1971</v>
      </c>
      <c r="C381" s="23">
        <v>7417503</v>
      </c>
      <c r="D381" s="441">
        <v>18600573</v>
      </c>
    </row>
    <row r="382" spans="1:4">
      <c r="A382">
        <v>18600751</v>
      </c>
      <c r="B382" t="s">
        <v>1310</v>
      </c>
      <c r="C382" s="23">
        <v>2470521.12</v>
      </c>
      <c r="D382" s="441">
        <v>18600751</v>
      </c>
    </row>
    <row r="383" spans="1:4">
      <c r="A383">
        <v>18600761</v>
      </c>
      <c r="B383" t="s">
        <v>1311</v>
      </c>
      <c r="C383" s="23">
        <v>1052216.6499999999</v>
      </c>
      <c r="D383" s="441">
        <v>18600761</v>
      </c>
    </row>
    <row r="384" spans="1:4">
      <c r="A384">
        <v>18600771</v>
      </c>
      <c r="B384" t="s">
        <v>1458</v>
      </c>
      <c r="C384" s="23">
        <v>2550333.4700000002</v>
      </c>
      <c r="D384" s="441">
        <v>18600771</v>
      </c>
    </row>
    <row r="385" spans="1:4">
      <c r="A385">
        <v>18600781</v>
      </c>
      <c r="B385" t="s">
        <v>1459</v>
      </c>
      <c r="C385" s="23">
        <v>1344044.08</v>
      </c>
      <c r="D385" s="441">
        <v>18600781</v>
      </c>
    </row>
    <row r="386" spans="1:4">
      <c r="A386">
        <v>18600941</v>
      </c>
      <c r="B386" t="s">
        <v>1898</v>
      </c>
      <c r="C386" s="23">
        <v>33331.519999999997</v>
      </c>
      <c r="D386" s="441">
        <v>18600941</v>
      </c>
    </row>
    <row r="387" spans="1:4">
      <c r="A387">
        <v>18600943</v>
      </c>
      <c r="B387" t="s">
        <v>1899</v>
      </c>
      <c r="C387" s="23">
        <v>325649.34000000003</v>
      </c>
      <c r="D387" s="441">
        <v>18600943</v>
      </c>
    </row>
    <row r="388" spans="1:4">
      <c r="A388">
        <v>18601013</v>
      </c>
      <c r="B388" t="s">
        <v>1997</v>
      </c>
      <c r="C388" s="23">
        <v>112637.5</v>
      </c>
      <c r="D388" s="441">
        <v>18601013</v>
      </c>
    </row>
    <row r="389" spans="1:4">
      <c r="A389">
        <v>18601021</v>
      </c>
      <c r="B389" t="s">
        <v>2230</v>
      </c>
      <c r="C389" s="23">
        <v>211573.65</v>
      </c>
      <c r="D389" s="441">
        <v>18601021</v>
      </c>
    </row>
    <row r="390" spans="1:4">
      <c r="A390">
        <v>18601173</v>
      </c>
      <c r="B390" t="s">
        <v>1818</v>
      </c>
      <c r="C390" s="23">
        <v>80437.97</v>
      </c>
      <c r="D390" s="441">
        <v>18601173</v>
      </c>
    </row>
    <row r="391" spans="1:4">
      <c r="A391">
        <v>18601502</v>
      </c>
      <c r="B391" t="s">
        <v>1635</v>
      </c>
      <c r="C391" s="23">
        <v>158067.04</v>
      </c>
      <c r="D391" s="441">
        <v>18601502</v>
      </c>
    </row>
    <row r="392" spans="1:4">
      <c r="A392">
        <v>18603003</v>
      </c>
      <c r="B392" t="s">
        <v>1897</v>
      </c>
      <c r="C392" s="23">
        <v>1481579.93</v>
      </c>
      <c r="D392" s="441">
        <v>18603003</v>
      </c>
    </row>
    <row r="393" spans="1:4">
      <c r="A393">
        <v>18603011</v>
      </c>
      <c r="B393" t="s">
        <v>1855</v>
      </c>
      <c r="C393" s="23">
        <v>1853081.55</v>
      </c>
      <c r="D393" s="441">
        <v>18603011</v>
      </c>
    </row>
    <row r="394" spans="1:4">
      <c r="A394">
        <v>18603021</v>
      </c>
      <c r="B394" t="s">
        <v>1876</v>
      </c>
      <c r="C394" s="23">
        <v>5826451.9299999997</v>
      </c>
      <c r="D394" s="441">
        <v>18603021</v>
      </c>
    </row>
    <row r="395" spans="1:4">
      <c r="A395">
        <v>18603031</v>
      </c>
      <c r="B395" t="s">
        <v>1850</v>
      </c>
      <c r="C395" s="23">
        <v>1682409.69</v>
      </c>
      <c r="D395" s="441">
        <v>18603031</v>
      </c>
    </row>
    <row r="396" spans="1:4">
      <c r="A396">
        <v>18603041</v>
      </c>
      <c r="B396" t="s">
        <v>1877</v>
      </c>
      <c r="C396" s="23">
        <v>894005.71</v>
      </c>
      <c r="D396" s="441">
        <v>18603041</v>
      </c>
    </row>
    <row r="397" spans="1:4">
      <c r="A397">
        <v>18603051</v>
      </c>
      <c r="B397" t="s">
        <v>1881</v>
      </c>
      <c r="C397" s="23">
        <v>351656.19</v>
      </c>
      <c r="D397" s="441">
        <v>18603051</v>
      </c>
    </row>
    <row r="398" spans="1:4">
      <c r="A398">
        <v>18603061</v>
      </c>
      <c r="B398" t="s">
        <v>2010</v>
      </c>
      <c r="C398" s="23">
        <v>2745643.7</v>
      </c>
      <c r="D398" s="441">
        <v>18603061</v>
      </c>
    </row>
    <row r="399" spans="1:4">
      <c r="A399">
        <v>18603081</v>
      </c>
      <c r="B399" t="s">
        <v>2021</v>
      </c>
      <c r="C399" s="23">
        <v>10000</v>
      </c>
      <c r="D399" s="441">
        <v>18603081</v>
      </c>
    </row>
    <row r="400" spans="1:4">
      <c r="A400">
        <v>18603091</v>
      </c>
      <c r="B400" t="s">
        <v>2022</v>
      </c>
      <c r="C400" s="23">
        <v>12500</v>
      </c>
      <c r="D400" s="441">
        <v>18603091</v>
      </c>
    </row>
    <row r="401" spans="1:4">
      <c r="A401">
        <v>18605011</v>
      </c>
      <c r="B401" t="s">
        <v>1974</v>
      </c>
      <c r="C401" s="23">
        <v>1536647.8</v>
      </c>
      <c r="D401" s="441">
        <v>18605011</v>
      </c>
    </row>
    <row r="402" spans="1:4">
      <c r="A402">
        <v>18605021</v>
      </c>
      <c r="B402" t="s">
        <v>2023</v>
      </c>
      <c r="C402" s="23">
        <v>4127986.28</v>
      </c>
      <c r="D402" s="441">
        <v>18605021</v>
      </c>
    </row>
    <row r="403" spans="1:4">
      <c r="A403">
        <v>18605031</v>
      </c>
      <c r="B403" t="s">
        <v>2231</v>
      </c>
      <c r="C403" s="23">
        <v>1135459.72</v>
      </c>
      <c r="D403" s="441">
        <v>18605031</v>
      </c>
    </row>
    <row r="404" spans="1:4">
      <c r="A404">
        <v>18605041</v>
      </c>
      <c r="B404" t="s">
        <v>2232</v>
      </c>
      <c r="C404" s="23">
        <v>2963045.2</v>
      </c>
      <c r="D404" s="441">
        <v>18605041</v>
      </c>
    </row>
    <row r="405" spans="1:4">
      <c r="A405" s="252">
        <v>18605051</v>
      </c>
      <c r="B405" s="252" t="s">
        <v>2237</v>
      </c>
      <c r="C405" s="444">
        <v>1498.52</v>
      </c>
      <c r="D405" s="441" t="e">
        <v>#N/A</v>
      </c>
    </row>
    <row r="406" spans="1:4">
      <c r="A406">
        <v>18608001</v>
      </c>
      <c r="B406" t="s">
        <v>856</v>
      </c>
      <c r="C406" s="23">
        <v>416450.38</v>
      </c>
      <c r="D406" s="441">
        <v>18608001</v>
      </c>
    </row>
    <row r="407" spans="1:4">
      <c r="A407">
        <v>18608002</v>
      </c>
      <c r="B407" t="s">
        <v>1887</v>
      </c>
      <c r="C407" s="23">
        <v>512286.57</v>
      </c>
      <c r="D407" s="441">
        <v>18608002</v>
      </c>
    </row>
    <row r="408" spans="1:4">
      <c r="A408">
        <v>18608011</v>
      </c>
      <c r="B408" t="s">
        <v>857</v>
      </c>
      <c r="C408" s="23">
        <v>350000</v>
      </c>
      <c r="D408" s="441">
        <v>18608011</v>
      </c>
    </row>
    <row r="409" spans="1:4">
      <c r="A409">
        <v>18608012</v>
      </c>
      <c r="B409" t="s">
        <v>1883</v>
      </c>
      <c r="C409" s="23">
        <v>100000</v>
      </c>
      <c r="D409" s="441">
        <v>18608012</v>
      </c>
    </row>
    <row r="410" spans="1:4">
      <c r="A410">
        <v>18608021</v>
      </c>
      <c r="B410" t="s">
        <v>858</v>
      </c>
      <c r="C410" s="23">
        <v>2254508.17</v>
      </c>
      <c r="D410" s="441">
        <v>18608021</v>
      </c>
    </row>
    <row r="411" spans="1:4">
      <c r="A411">
        <v>18608031</v>
      </c>
      <c r="B411" t="s">
        <v>859</v>
      </c>
      <c r="C411" s="23">
        <v>50000</v>
      </c>
      <c r="D411" s="441">
        <v>18608031</v>
      </c>
    </row>
    <row r="412" spans="1:4">
      <c r="A412">
        <v>18608041</v>
      </c>
      <c r="B412" t="s">
        <v>870</v>
      </c>
      <c r="C412" s="23">
        <v>1945919.46</v>
      </c>
      <c r="D412" s="441">
        <v>18608041</v>
      </c>
    </row>
    <row r="413" spans="1:4">
      <c r="A413">
        <v>18608051</v>
      </c>
      <c r="B413" t="s">
        <v>860</v>
      </c>
      <c r="C413" s="23">
        <v>2925000</v>
      </c>
      <c r="D413" s="441">
        <v>18608051</v>
      </c>
    </row>
    <row r="414" spans="1:4">
      <c r="A414">
        <v>18608062</v>
      </c>
      <c r="B414" t="s">
        <v>245</v>
      </c>
      <c r="C414" s="23">
        <v>-50267724.640000001</v>
      </c>
      <c r="D414" s="441">
        <v>18608062</v>
      </c>
    </row>
    <row r="415" spans="1:4">
      <c r="A415">
        <v>18608081</v>
      </c>
      <c r="B415" t="s">
        <v>861</v>
      </c>
      <c r="C415" s="23">
        <v>659654.59</v>
      </c>
      <c r="D415" s="441">
        <v>18608081</v>
      </c>
    </row>
    <row r="416" spans="1:4">
      <c r="A416">
        <v>18608111</v>
      </c>
      <c r="B416" t="s">
        <v>862</v>
      </c>
      <c r="C416" s="23">
        <v>250000</v>
      </c>
      <c r="D416" s="441">
        <v>18608111</v>
      </c>
    </row>
    <row r="417" spans="1:4">
      <c r="A417">
        <v>18608112</v>
      </c>
      <c r="B417" t="s">
        <v>871</v>
      </c>
      <c r="C417" s="23">
        <v>38924792.020000003</v>
      </c>
      <c r="D417" s="441">
        <v>18608112</v>
      </c>
    </row>
    <row r="418" spans="1:4">
      <c r="A418">
        <v>18608141</v>
      </c>
      <c r="B418" t="s">
        <v>835</v>
      </c>
      <c r="C418" s="23">
        <v>224879.76</v>
      </c>
      <c r="D418" s="441">
        <v>18608141</v>
      </c>
    </row>
    <row r="419" spans="1:4">
      <c r="A419">
        <v>18608151</v>
      </c>
      <c r="B419" t="s">
        <v>888</v>
      </c>
      <c r="C419" s="23">
        <v>75000</v>
      </c>
      <c r="D419" s="441">
        <v>18608151</v>
      </c>
    </row>
    <row r="420" spans="1:4">
      <c r="A420">
        <v>18608171</v>
      </c>
      <c r="B420" t="s">
        <v>1618</v>
      </c>
      <c r="C420" s="23">
        <v>212588.68</v>
      </c>
      <c r="D420" s="441">
        <v>18608171</v>
      </c>
    </row>
    <row r="421" spans="1:4">
      <c r="A421">
        <v>18608181</v>
      </c>
      <c r="B421" t="s">
        <v>1258</v>
      </c>
      <c r="C421" s="23">
        <v>50000</v>
      </c>
      <c r="D421" s="441">
        <v>18608181</v>
      </c>
    </row>
    <row r="422" spans="1:4">
      <c r="A422">
        <v>18608191</v>
      </c>
      <c r="B422" t="s">
        <v>1263</v>
      </c>
      <c r="C422" s="23">
        <v>400495.47</v>
      </c>
      <c r="D422" s="441">
        <v>18608191</v>
      </c>
    </row>
    <row r="423" spans="1:4">
      <c r="A423">
        <v>18608211</v>
      </c>
      <c r="B423" t="s">
        <v>1619</v>
      </c>
      <c r="C423" s="23">
        <v>111880.23</v>
      </c>
      <c r="D423" s="441">
        <v>18608211</v>
      </c>
    </row>
    <row r="424" spans="1:4">
      <c r="A424">
        <v>18608212</v>
      </c>
      <c r="B424" t="s">
        <v>872</v>
      </c>
      <c r="C424" s="23">
        <v>1468902.75</v>
      </c>
      <c r="D424" s="441">
        <v>18608212</v>
      </c>
    </row>
    <row r="425" spans="1:4">
      <c r="A425">
        <v>18608221</v>
      </c>
      <c r="B425" t="s">
        <v>1369</v>
      </c>
      <c r="C425" s="23">
        <v>125000</v>
      </c>
      <c r="D425" s="441">
        <v>18608221</v>
      </c>
    </row>
    <row r="426" spans="1:4">
      <c r="A426">
        <v>18608231</v>
      </c>
      <c r="B426" t="s">
        <v>1464</v>
      </c>
      <c r="C426" s="23">
        <v>289204.92</v>
      </c>
      <c r="D426" s="441">
        <v>18608231</v>
      </c>
    </row>
    <row r="427" spans="1:4">
      <c r="A427">
        <v>18608241</v>
      </c>
      <c r="B427" t="s">
        <v>1370</v>
      </c>
      <c r="C427" s="23">
        <v>96000</v>
      </c>
      <c r="D427" s="441">
        <v>18608241</v>
      </c>
    </row>
    <row r="428" spans="1:4">
      <c r="A428">
        <v>18608251</v>
      </c>
      <c r="B428" t="s">
        <v>2059</v>
      </c>
      <c r="C428">
        <v>695.75</v>
      </c>
      <c r="D428" s="441">
        <v>18608251</v>
      </c>
    </row>
    <row r="429" spans="1:4">
      <c r="A429">
        <v>18608312</v>
      </c>
      <c r="B429" t="s">
        <v>873</v>
      </c>
      <c r="C429" s="23">
        <v>3957998.74</v>
      </c>
      <c r="D429" s="441">
        <v>18608312</v>
      </c>
    </row>
    <row r="430" spans="1:4">
      <c r="A430">
        <v>18608412</v>
      </c>
      <c r="B430" t="s">
        <v>1593</v>
      </c>
      <c r="C430" s="23">
        <v>2651381.7400000002</v>
      </c>
      <c r="D430" s="441">
        <v>18608412</v>
      </c>
    </row>
    <row r="431" spans="1:4">
      <c r="A431">
        <v>18608612</v>
      </c>
      <c r="B431" t="s">
        <v>874</v>
      </c>
      <c r="C431" s="23">
        <v>776531.8</v>
      </c>
      <c r="D431" s="441">
        <v>18608612</v>
      </c>
    </row>
    <row r="432" spans="1:4">
      <c r="A432">
        <v>18608712</v>
      </c>
      <c r="B432" t="s">
        <v>875</v>
      </c>
      <c r="C432" s="23">
        <v>5358200.1500000004</v>
      </c>
      <c r="D432" s="441">
        <v>18608712</v>
      </c>
    </row>
    <row r="433" spans="1:4">
      <c r="A433" s="252">
        <v>18608722</v>
      </c>
      <c r="B433" s="252" t="s">
        <v>2228</v>
      </c>
      <c r="C433" s="444">
        <v>7656.25</v>
      </c>
      <c r="D433" s="441" t="e">
        <v>#N/A</v>
      </c>
    </row>
    <row r="434" spans="1:4">
      <c r="A434">
        <v>18608752</v>
      </c>
      <c r="B434" t="s">
        <v>876</v>
      </c>
      <c r="C434" s="23">
        <v>935530</v>
      </c>
      <c r="D434" s="441">
        <v>18608752</v>
      </c>
    </row>
    <row r="435" spans="1:4">
      <c r="A435">
        <v>18608772</v>
      </c>
      <c r="B435" t="s">
        <v>1763</v>
      </c>
      <c r="C435" s="23">
        <v>-3488999.1</v>
      </c>
      <c r="D435" s="441">
        <v>18608772</v>
      </c>
    </row>
    <row r="436" spans="1:4">
      <c r="A436">
        <v>18608782</v>
      </c>
      <c r="B436" t="s">
        <v>1764</v>
      </c>
      <c r="C436" s="23">
        <v>-801550.75</v>
      </c>
      <c r="D436" s="441">
        <v>18608782</v>
      </c>
    </row>
    <row r="437" spans="1:4">
      <c r="A437">
        <v>18608792</v>
      </c>
      <c r="B437" t="s">
        <v>1765</v>
      </c>
      <c r="C437" s="23">
        <v>-160310.15</v>
      </c>
      <c r="D437" s="441">
        <v>18608792</v>
      </c>
    </row>
    <row r="438" spans="1:4">
      <c r="A438">
        <v>18609312</v>
      </c>
      <c r="B438" t="s">
        <v>1584</v>
      </c>
      <c r="C438" s="23">
        <v>12405154.710000001</v>
      </c>
      <c r="D438" s="441">
        <v>18609312</v>
      </c>
    </row>
    <row r="439" spans="1:4">
      <c r="A439">
        <v>18609422</v>
      </c>
      <c r="B439" t="s">
        <v>1384</v>
      </c>
      <c r="C439" s="23">
        <v>21000000</v>
      </c>
      <c r="D439" s="441">
        <v>18609422</v>
      </c>
    </row>
    <row r="440" spans="1:4">
      <c r="A440">
        <v>18609432</v>
      </c>
      <c r="B440" t="s">
        <v>1592</v>
      </c>
      <c r="C440" s="23">
        <v>6057030.2000000002</v>
      </c>
      <c r="D440" s="441">
        <v>18609432</v>
      </c>
    </row>
    <row r="441" spans="1:4">
      <c r="A441">
        <v>18609512</v>
      </c>
      <c r="B441" t="s">
        <v>2041</v>
      </c>
      <c r="C441" s="23">
        <v>38264.879999999997</v>
      </c>
      <c r="D441" s="441">
        <v>18609512</v>
      </c>
    </row>
    <row r="442" spans="1:4">
      <c r="A442">
        <v>18609532</v>
      </c>
      <c r="B442" t="s">
        <v>877</v>
      </c>
      <c r="C442" s="23">
        <v>231369.84</v>
      </c>
      <c r="D442" s="441">
        <v>18609532</v>
      </c>
    </row>
    <row r="443" spans="1:4">
      <c r="A443">
        <v>18609542</v>
      </c>
      <c r="B443" t="s">
        <v>513</v>
      </c>
      <c r="C443" s="23">
        <v>1271214.6299999999</v>
      </c>
      <c r="D443" s="441">
        <v>18609542</v>
      </c>
    </row>
    <row r="444" spans="1:4">
      <c r="A444">
        <v>18609572</v>
      </c>
      <c r="B444" t="s">
        <v>1380</v>
      </c>
      <c r="C444" s="23">
        <v>635000</v>
      </c>
      <c r="D444" s="441">
        <v>18609572</v>
      </c>
    </row>
    <row r="445" spans="1:4">
      <c r="A445">
        <v>18609582</v>
      </c>
      <c r="B445" t="s">
        <v>1381</v>
      </c>
      <c r="C445" s="23">
        <v>530000</v>
      </c>
      <c r="D445" s="441">
        <v>18609582</v>
      </c>
    </row>
    <row r="446" spans="1:4">
      <c r="A446">
        <v>18609592</v>
      </c>
      <c r="B446" t="s">
        <v>1382</v>
      </c>
      <c r="C446" s="23">
        <v>3300000</v>
      </c>
      <c r="D446" s="441">
        <v>18609592</v>
      </c>
    </row>
    <row r="447" spans="1:4">
      <c r="A447">
        <v>18609602</v>
      </c>
      <c r="B447" t="s">
        <v>1383</v>
      </c>
      <c r="C447" s="23">
        <v>239000</v>
      </c>
      <c r="D447" s="441">
        <v>18609602</v>
      </c>
    </row>
    <row r="448" spans="1:4">
      <c r="A448">
        <v>18609622</v>
      </c>
      <c r="B448" t="s">
        <v>1385</v>
      </c>
      <c r="C448" s="23">
        <v>1300000</v>
      </c>
      <c r="D448" s="441">
        <v>18609622</v>
      </c>
    </row>
    <row r="449" spans="1:4">
      <c r="A449">
        <v>18609642</v>
      </c>
      <c r="B449" t="s">
        <v>1386</v>
      </c>
      <c r="C449" s="23">
        <v>2500000</v>
      </c>
      <c r="D449" s="441">
        <v>18609642</v>
      </c>
    </row>
    <row r="450" spans="1:4">
      <c r="A450">
        <v>18609652</v>
      </c>
      <c r="B450" t="s">
        <v>1387</v>
      </c>
      <c r="C450" s="23">
        <v>2050000</v>
      </c>
      <c r="D450" s="441">
        <v>18609652</v>
      </c>
    </row>
    <row r="451" spans="1:4">
      <c r="A451">
        <v>18609662</v>
      </c>
      <c r="B451" t="s">
        <v>1388</v>
      </c>
      <c r="C451" s="23">
        <v>484500</v>
      </c>
      <c r="D451" s="441">
        <v>18609662</v>
      </c>
    </row>
    <row r="452" spans="1:4">
      <c r="A452">
        <v>18609672</v>
      </c>
      <c r="B452" t="s">
        <v>1389</v>
      </c>
      <c r="C452" s="23">
        <v>200000</v>
      </c>
      <c r="D452" s="441">
        <v>18609672</v>
      </c>
    </row>
    <row r="453" spans="1:4">
      <c r="A453">
        <v>18609682</v>
      </c>
      <c r="B453" t="s">
        <v>1406</v>
      </c>
      <c r="C453" s="23">
        <v>140000</v>
      </c>
      <c r="D453" s="441">
        <v>18609682</v>
      </c>
    </row>
    <row r="454" spans="1:4">
      <c r="A454">
        <v>18609692</v>
      </c>
      <c r="B454" t="s">
        <v>1407</v>
      </c>
      <c r="C454" s="23">
        <v>100000</v>
      </c>
      <c r="D454" s="441">
        <v>18609692</v>
      </c>
    </row>
    <row r="455" spans="1:4">
      <c r="A455">
        <v>18609801</v>
      </c>
      <c r="B455" t="s">
        <v>1304</v>
      </c>
      <c r="C455" s="23">
        <v>163595.71</v>
      </c>
      <c r="D455" s="441">
        <v>18609801</v>
      </c>
    </row>
    <row r="456" spans="1:4">
      <c r="A456">
        <v>18609821</v>
      </c>
      <c r="B456" t="s">
        <v>557</v>
      </c>
      <c r="C456" s="23">
        <v>817108.2</v>
      </c>
      <c r="D456" s="441">
        <v>18609821</v>
      </c>
    </row>
    <row r="457" spans="1:4">
      <c r="A457">
        <v>18609841</v>
      </c>
      <c r="B457" t="s">
        <v>1497</v>
      </c>
      <c r="C457" s="23">
        <v>1449799.6</v>
      </c>
      <c r="D457" s="441">
        <v>18609841</v>
      </c>
    </row>
    <row r="458" spans="1:4">
      <c r="A458">
        <v>18609861</v>
      </c>
      <c r="B458" t="s">
        <v>1305</v>
      </c>
      <c r="C458" s="23">
        <v>1289169.29</v>
      </c>
      <c r="D458" s="441">
        <v>18609861</v>
      </c>
    </row>
    <row r="459" spans="1:4">
      <c r="A459">
        <v>18630031</v>
      </c>
      <c r="B459" t="s">
        <v>1038</v>
      </c>
      <c r="C459" s="23">
        <v>241166.82</v>
      </c>
      <c r="D459" s="441">
        <v>18630031</v>
      </c>
    </row>
    <row r="460" spans="1:4">
      <c r="A460">
        <v>18700032</v>
      </c>
      <c r="B460" t="s">
        <v>1425</v>
      </c>
      <c r="C460" s="23">
        <v>316253.37</v>
      </c>
      <c r="D460" s="441">
        <v>18700032</v>
      </c>
    </row>
    <row r="461" spans="1:4">
      <c r="A461">
        <v>18700041</v>
      </c>
      <c r="B461" t="s">
        <v>1172</v>
      </c>
      <c r="C461" s="23">
        <v>328083</v>
      </c>
      <c r="D461" s="441">
        <v>18700041</v>
      </c>
    </row>
    <row r="462" spans="1:4">
      <c r="A462">
        <v>18700062</v>
      </c>
      <c r="B462" t="s">
        <v>1426</v>
      </c>
      <c r="C462" s="23">
        <v>-13704.65</v>
      </c>
      <c r="D462" s="441">
        <v>18700062</v>
      </c>
    </row>
    <row r="463" spans="1:4">
      <c r="A463">
        <v>18700071</v>
      </c>
      <c r="B463" t="s">
        <v>1427</v>
      </c>
      <c r="C463" s="23">
        <v>-99035.35</v>
      </c>
      <c r="D463" s="441">
        <v>18700071</v>
      </c>
    </row>
    <row r="464" spans="1:4">
      <c r="A464">
        <v>18900013</v>
      </c>
      <c r="B464" t="s">
        <v>326</v>
      </c>
      <c r="C464" s="23">
        <v>14542</v>
      </c>
      <c r="D464" s="441">
        <v>18900013</v>
      </c>
    </row>
    <row r="465" spans="1:4">
      <c r="A465">
        <v>18900173</v>
      </c>
      <c r="B465" t="s">
        <v>258</v>
      </c>
      <c r="C465" s="23">
        <v>1351041.3</v>
      </c>
      <c r="D465" s="441">
        <v>18900173</v>
      </c>
    </row>
    <row r="466" spans="1:4">
      <c r="A466">
        <v>18900183</v>
      </c>
      <c r="B466" t="s">
        <v>167</v>
      </c>
      <c r="C466" s="23">
        <v>330339.61</v>
      </c>
      <c r="D466" s="441">
        <v>18900183</v>
      </c>
    </row>
    <row r="467" spans="1:4">
      <c r="A467">
        <v>18900193</v>
      </c>
      <c r="B467" t="s">
        <v>261</v>
      </c>
      <c r="C467" s="23">
        <v>2604446.86</v>
      </c>
      <c r="D467" s="441">
        <v>18900193</v>
      </c>
    </row>
    <row r="468" spans="1:4">
      <c r="A468">
        <v>18900203</v>
      </c>
      <c r="B468" t="s">
        <v>2060</v>
      </c>
      <c r="C468" s="23">
        <v>2408752.14</v>
      </c>
      <c r="D468" s="441">
        <v>18900203</v>
      </c>
    </row>
    <row r="469" spans="1:4">
      <c r="A469">
        <v>18900213</v>
      </c>
      <c r="B469" t="s">
        <v>2061</v>
      </c>
      <c r="C469" s="23">
        <v>9266015.6199999992</v>
      </c>
      <c r="D469" s="441">
        <v>18900213</v>
      </c>
    </row>
    <row r="470" spans="1:4">
      <c r="A470">
        <v>18900243</v>
      </c>
      <c r="B470" t="s">
        <v>1009</v>
      </c>
      <c r="C470" s="23">
        <v>8455.1</v>
      </c>
      <c r="D470" s="441">
        <v>18900243</v>
      </c>
    </row>
    <row r="471" spans="1:4">
      <c r="A471">
        <v>18900253</v>
      </c>
      <c r="B471" t="s">
        <v>1006</v>
      </c>
      <c r="C471" s="23">
        <v>685996.67</v>
      </c>
      <c r="D471" s="441">
        <v>18900253</v>
      </c>
    </row>
    <row r="472" spans="1:4">
      <c r="A472">
        <v>18900263</v>
      </c>
      <c r="B472" t="s">
        <v>1007</v>
      </c>
      <c r="C472" s="23">
        <v>521300.82</v>
      </c>
      <c r="D472" s="441">
        <v>18900263</v>
      </c>
    </row>
    <row r="473" spans="1:4">
      <c r="A473">
        <v>18900273</v>
      </c>
      <c r="B473" t="s">
        <v>400</v>
      </c>
      <c r="C473" s="23">
        <v>1596199.94</v>
      </c>
      <c r="D473" s="441">
        <v>18900273</v>
      </c>
    </row>
    <row r="474" spans="1:4">
      <c r="A474">
        <v>18900283</v>
      </c>
      <c r="B474" t="s">
        <v>272</v>
      </c>
      <c r="C474" s="23">
        <v>487159.11</v>
      </c>
      <c r="D474" s="441">
        <v>18900283</v>
      </c>
    </row>
    <row r="475" spans="1:4">
      <c r="A475">
        <v>18900293</v>
      </c>
      <c r="B475" t="s">
        <v>181</v>
      </c>
      <c r="C475" s="23">
        <v>6751.57</v>
      </c>
      <c r="D475" s="441">
        <v>18900293</v>
      </c>
    </row>
    <row r="476" spans="1:4">
      <c r="A476">
        <v>18900303</v>
      </c>
      <c r="B476" t="s">
        <v>404</v>
      </c>
      <c r="C476" s="23">
        <v>15752.61</v>
      </c>
      <c r="D476" s="441">
        <v>18900303</v>
      </c>
    </row>
    <row r="477" spans="1:4">
      <c r="A477">
        <v>18900323</v>
      </c>
      <c r="B477" t="s">
        <v>325</v>
      </c>
      <c r="C477" s="23">
        <v>411364.42</v>
      </c>
      <c r="D477" s="441">
        <v>18900323</v>
      </c>
    </row>
    <row r="478" spans="1:4">
      <c r="A478">
        <v>18900353</v>
      </c>
      <c r="B478" t="s">
        <v>526</v>
      </c>
      <c r="C478" s="23">
        <v>79921.149999999994</v>
      </c>
      <c r="D478" s="441">
        <v>18900353</v>
      </c>
    </row>
    <row r="479" spans="1:4">
      <c r="A479">
        <v>18900373</v>
      </c>
      <c r="B479" t="s">
        <v>517</v>
      </c>
      <c r="C479" s="23">
        <v>4022519.51</v>
      </c>
      <c r="D479" s="441">
        <v>18900373</v>
      </c>
    </row>
    <row r="480" spans="1:4">
      <c r="A480">
        <v>18900383</v>
      </c>
      <c r="B480" t="s">
        <v>514</v>
      </c>
      <c r="C480" s="23">
        <v>254606.49</v>
      </c>
      <c r="D480" s="441">
        <v>18900383</v>
      </c>
    </row>
    <row r="481" spans="1:4">
      <c r="A481">
        <v>18900393</v>
      </c>
      <c r="B481" t="s">
        <v>1331</v>
      </c>
      <c r="C481" s="23">
        <v>14318549.25</v>
      </c>
      <c r="D481" s="441">
        <v>18900393</v>
      </c>
    </row>
    <row r="482" spans="1:4">
      <c r="A482">
        <v>18900403</v>
      </c>
      <c r="B482" t="s">
        <v>1585</v>
      </c>
      <c r="C482" s="23">
        <v>126604.07</v>
      </c>
      <c r="D482" s="441">
        <v>18900403</v>
      </c>
    </row>
    <row r="483" spans="1:4">
      <c r="A483">
        <v>18900413</v>
      </c>
      <c r="B483" t="s">
        <v>1589</v>
      </c>
      <c r="C483" s="23">
        <v>166299.28</v>
      </c>
      <c r="D483" s="441">
        <v>18900413</v>
      </c>
    </row>
    <row r="484" spans="1:4">
      <c r="A484">
        <v>18900423</v>
      </c>
      <c r="B484" t="s">
        <v>1586</v>
      </c>
      <c r="C484" s="23">
        <v>662861.17000000004</v>
      </c>
      <c r="D484" s="441">
        <v>18900423</v>
      </c>
    </row>
    <row r="485" spans="1:4">
      <c r="A485">
        <v>18900433</v>
      </c>
      <c r="B485" t="s">
        <v>1671</v>
      </c>
      <c r="C485" s="23">
        <v>4511859.13</v>
      </c>
      <c r="D485" s="441">
        <v>18900433</v>
      </c>
    </row>
    <row r="486" spans="1:4">
      <c r="A486">
        <v>18900443</v>
      </c>
      <c r="B486" t="s">
        <v>1856</v>
      </c>
      <c r="C486" s="23">
        <v>89118.77</v>
      </c>
      <c r="D486" s="441">
        <v>18900443</v>
      </c>
    </row>
    <row r="487" spans="1:4">
      <c r="A487">
        <v>18900451</v>
      </c>
      <c r="B487" t="s">
        <v>1909</v>
      </c>
      <c r="C487" s="23">
        <v>30224.21</v>
      </c>
      <c r="D487" s="441">
        <v>18900451</v>
      </c>
    </row>
    <row r="488" spans="1:4">
      <c r="A488">
        <v>18900452</v>
      </c>
      <c r="B488" t="s">
        <v>1909</v>
      </c>
      <c r="C488" s="23">
        <v>18524.48</v>
      </c>
      <c r="D488" s="441">
        <v>18900452</v>
      </c>
    </row>
    <row r="489" spans="1:4">
      <c r="A489">
        <v>18900533</v>
      </c>
      <c r="B489" t="s">
        <v>1672</v>
      </c>
      <c r="C489" s="23">
        <v>762512.91</v>
      </c>
      <c r="D489" s="441">
        <v>18900533</v>
      </c>
    </row>
    <row r="490" spans="1:4">
      <c r="A490">
        <v>19000003</v>
      </c>
      <c r="B490" t="s">
        <v>45</v>
      </c>
      <c r="C490" s="23">
        <v>3026305.31</v>
      </c>
      <c r="D490" s="441">
        <v>19000003</v>
      </c>
    </row>
    <row r="491" spans="1:4">
      <c r="A491">
        <v>19000013</v>
      </c>
      <c r="B491" t="s">
        <v>382</v>
      </c>
      <c r="C491" s="23">
        <v>2874276.17</v>
      </c>
      <c r="D491" s="441">
        <v>19000013</v>
      </c>
    </row>
    <row r="492" spans="1:4">
      <c r="A492">
        <v>19000032</v>
      </c>
      <c r="B492" t="s">
        <v>979</v>
      </c>
      <c r="C492" s="23">
        <v>16949105.440000001</v>
      </c>
      <c r="D492" s="441">
        <v>19000032</v>
      </c>
    </row>
    <row r="493" spans="1:4">
      <c r="A493">
        <v>19000042</v>
      </c>
      <c r="B493" t="s">
        <v>995</v>
      </c>
      <c r="C493" s="23">
        <v>5627363.6600000001</v>
      </c>
      <c r="D493" s="441">
        <v>19000042</v>
      </c>
    </row>
    <row r="494" spans="1:4">
      <c r="A494">
        <v>19000043</v>
      </c>
      <c r="B494" t="s">
        <v>3</v>
      </c>
      <c r="C494" s="23">
        <v>7964432.04</v>
      </c>
      <c r="D494" s="441">
        <v>19000043</v>
      </c>
    </row>
    <row r="495" spans="1:4">
      <c r="A495">
        <v>19000081</v>
      </c>
      <c r="B495" t="s">
        <v>942</v>
      </c>
      <c r="C495" s="23">
        <v>30387474.449999999</v>
      </c>
      <c r="D495" s="441">
        <v>19000081</v>
      </c>
    </row>
    <row r="496" spans="1:4">
      <c r="A496">
        <v>19000091</v>
      </c>
      <c r="B496" t="s">
        <v>341</v>
      </c>
      <c r="C496" s="23">
        <v>9797008.0800000001</v>
      </c>
      <c r="D496" s="441">
        <v>19000091</v>
      </c>
    </row>
    <row r="497" spans="1:4">
      <c r="A497">
        <v>19000093</v>
      </c>
      <c r="B497" t="s">
        <v>387</v>
      </c>
      <c r="C497" s="23">
        <v>4777147.99</v>
      </c>
      <c r="D497" s="441">
        <v>19000093</v>
      </c>
    </row>
    <row r="498" spans="1:4">
      <c r="A498">
        <v>19000103</v>
      </c>
      <c r="B498" t="s">
        <v>1819</v>
      </c>
      <c r="C498" s="23">
        <v>1524242.05</v>
      </c>
      <c r="D498" s="441">
        <v>19000103</v>
      </c>
    </row>
    <row r="499" spans="1:4">
      <c r="A499">
        <v>19000111</v>
      </c>
      <c r="B499" t="s">
        <v>459</v>
      </c>
      <c r="C499" s="23">
        <v>1105399.02</v>
      </c>
      <c r="D499" s="441">
        <v>19000111</v>
      </c>
    </row>
    <row r="500" spans="1:4">
      <c r="A500">
        <v>19000112</v>
      </c>
      <c r="B500" t="s">
        <v>1096</v>
      </c>
      <c r="C500" s="23">
        <v>33585.519999999997</v>
      </c>
      <c r="D500" s="441">
        <v>19000112</v>
      </c>
    </row>
    <row r="501" spans="1:4">
      <c r="A501">
        <v>19000122</v>
      </c>
      <c r="B501" t="s">
        <v>1200</v>
      </c>
      <c r="C501" s="23">
        <v>-94975.39</v>
      </c>
      <c r="D501" s="441">
        <v>19000122</v>
      </c>
    </row>
    <row r="502" spans="1:4">
      <c r="A502">
        <v>19000133</v>
      </c>
      <c r="B502" t="s">
        <v>538</v>
      </c>
      <c r="C502" s="23">
        <v>14121459.35</v>
      </c>
      <c r="D502" s="441">
        <v>19000133</v>
      </c>
    </row>
    <row r="503" spans="1:4">
      <c r="A503">
        <v>19000151</v>
      </c>
      <c r="B503" t="s">
        <v>69</v>
      </c>
      <c r="C503" s="23">
        <v>377463.34</v>
      </c>
      <c r="D503" s="441">
        <v>19000151</v>
      </c>
    </row>
    <row r="504" spans="1:4">
      <c r="A504">
        <v>19000181</v>
      </c>
      <c r="B504" t="s">
        <v>500</v>
      </c>
      <c r="C504" s="23">
        <v>-1162426.3700000001</v>
      </c>
      <c r="D504" s="441">
        <v>19000181</v>
      </c>
    </row>
    <row r="505" spans="1:4">
      <c r="A505">
        <v>19000193</v>
      </c>
      <c r="B505" t="s">
        <v>1542</v>
      </c>
      <c r="C505" s="23">
        <v>176679.87</v>
      </c>
      <c r="D505" s="441">
        <v>19000193</v>
      </c>
    </row>
    <row r="506" spans="1:4">
      <c r="A506">
        <v>19000251</v>
      </c>
      <c r="B506" t="s">
        <v>363</v>
      </c>
      <c r="C506" s="23">
        <v>13479.7</v>
      </c>
      <c r="D506" s="441">
        <v>19000251</v>
      </c>
    </row>
    <row r="507" spans="1:4">
      <c r="A507">
        <v>19000283</v>
      </c>
      <c r="B507" t="s">
        <v>830</v>
      </c>
      <c r="C507" s="23">
        <v>3107407.18</v>
      </c>
      <c r="D507" s="441">
        <v>19000283</v>
      </c>
    </row>
    <row r="508" spans="1:4">
      <c r="A508">
        <v>19000361</v>
      </c>
      <c r="B508" t="s">
        <v>573</v>
      </c>
      <c r="C508" s="23">
        <v>159437</v>
      </c>
      <c r="D508" s="441">
        <v>19000361</v>
      </c>
    </row>
    <row r="509" spans="1:4">
      <c r="A509">
        <v>19000371</v>
      </c>
      <c r="B509" t="s">
        <v>574</v>
      </c>
      <c r="C509" s="23">
        <v>35031.72</v>
      </c>
      <c r="D509" s="441">
        <v>19000371</v>
      </c>
    </row>
    <row r="510" spans="1:4">
      <c r="A510">
        <v>19000403</v>
      </c>
      <c r="B510" t="s">
        <v>124</v>
      </c>
      <c r="C510" s="23">
        <v>154290.75</v>
      </c>
      <c r="D510" s="441">
        <v>19000403</v>
      </c>
    </row>
    <row r="511" spans="1:4">
      <c r="A511">
        <v>19000441</v>
      </c>
      <c r="B511" t="s">
        <v>149</v>
      </c>
      <c r="C511" s="23">
        <v>5762617.5199999996</v>
      </c>
      <c r="D511" s="441">
        <v>19000441</v>
      </c>
    </row>
    <row r="512" spans="1:4">
      <c r="A512">
        <v>19000443</v>
      </c>
      <c r="B512" t="s">
        <v>253</v>
      </c>
      <c r="C512" s="23">
        <v>73699342.379999995</v>
      </c>
      <c r="D512" s="441">
        <v>19000443</v>
      </c>
    </row>
    <row r="513" spans="1:4">
      <c r="A513">
        <v>19000453</v>
      </c>
      <c r="B513" t="s">
        <v>254</v>
      </c>
      <c r="C513" s="23">
        <v>4379207.34</v>
      </c>
      <c r="D513" s="441">
        <v>19000453</v>
      </c>
    </row>
    <row r="514" spans="1:4">
      <c r="A514">
        <v>19000463</v>
      </c>
      <c r="B514" t="s">
        <v>255</v>
      </c>
      <c r="C514" s="23">
        <v>-1026696.29</v>
      </c>
      <c r="D514" s="441">
        <v>19000463</v>
      </c>
    </row>
    <row r="515" spans="1:4">
      <c r="A515">
        <v>19000471</v>
      </c>
      <c r="B515" t="s">
        <v>402</v>
      </c>
      <c r="C515" s="23">
        <v>3696891.36</v>
      </c>
      <c r="D515" s="441">
        <v>19000471</v>
      </c>
    </row>
    <row r="516" spans="1:4">
      <c r="A516">
        <v>19000473</v>
      </c>
      <c r="B516" t="s">
        <v>1171</v>
      </c>
      <c r="C516" s="23">
        <v>2562568</v>
      </c>
      <c r="D516" s="441">
        <v>19000473</v>
      </c>
    </row>
    <row r="517" spans="1:4">
      <c r="A517">
        <v>19000491</v>
      </c>
      <c r="B517" t="s">
        <v>1439</v>
      </c>
      <c r="C517" s="23">
        <v>2057748.35</v>
      </c>
      <c r="D517" s="441">
        <v>19000491</v>
      </c>
    </row>
    <row r="518" spans="1:4">
      <c r="A518">
        <v>19000551</v>
      </c>
      <c r="B518" t="s">
        <v>1919</v>
      </c>
      <c r="C518" s="23">
        <v>1965399</v>
      </c>
      <c r="D518" s="441">
        <v>19000551</v>
      </c>
    </row>
    <row r="519" spans="1:4">
      <c r="A519">
        <v>19000552</v>
      </c>
      <c r="B519" t="s">
        <v>1420</v>
      </c>
      <c r="C519" s="23">
        <v>638465.18000000005</v>
      </c>
      <c r="D519" s="441">
        <v>19000552</v>
      </c>
    </row>
    <row r="520" spans="1:4">
      <c r="A520">
        <v>19000553</v>
      </c>
      <c r="B520" t="s">
        <v>31</v>
      </c>
      <c r="C520" s="23">
        <v>212773.09</v>
      </c>
      <c r="D520" s="441">
        <v>19000553</v>
      </c>
    </row>
    <row r="521" spans="1:4">
      <c r="A521">
        <v>19000562</v>
      </c>
      <c r="B521" t="s">
        <v>383</v>
      </c>
      <c r="C521" s="23">
        <v>1617057.34</v>
      </c>
      <c r="D521" s="441">
        <v>19000562</v>
      </c>
    </row>
    <row r="522" spans="1:4">
      <c r="A522">
        <v>19000572</v>
      </c>
      <c r="B522" t="s">
        <v>384</v>
      </c>
      <c r="C522" s="23">
        <v>262448.55</v>
      </c>
      <c r="D522" s="441">
        <v>19000572</v>
      </c>
    </row>
    <row r="523" spans="1:4">
      <c r="A523">
        <v>19000573</v>
      </c>
      <c r="B523" t="s">
        <v>1223</v>
      </c>
      <c r="C523" s="23">
        <v>261124.14</v>
      </c>
      <c r="D523" s="441">
        <v>19000573</v>
      </c>
    </row>
    <row r="524" spans="1:4">
      <c r="A524">
        <v>19000581</v>
      </c>
      <c r="B524" t="s">
        <v>86</v>
      </c>
      <c r="C524" s="23">
        <v>2844509.94</v>
      </c>
      <c r="D524" s="441">
        <v>19000581</v>
      </c>
    </row>
    <row r="525" spans="1:4">
      <c r="A525">
        <v>19000592</v>
      </c>
      <c r="B525" t="s">
        <v>285</v>
      </c>
      <c r="C525" s="23">
        <v>3819535.98</v>
      </c>
      <c r="D525" s="441">
        <v>19000592</v>
      </c>
    </row>
    <row r="526" spans="1:4">
      <c r="A526">
        <v>19000601</v>
      </c>
      <c r="B526" t="s">
        <v>1159</v>
      </c>
      <c r="C526" s="23">
        <v>176109121</v>
      </c>
      <c r="D526" s="441">
        <v>19000601</v>
      </c>
    </row>
    <row r="527" spans="1:4">
      <c r="A527">
        <v>19000621</v>
      </c>
      <c r="B527" t="s">
        <v>1186</v>
      </c>
      <c r="C527" s="23">
        <v>62488298.950000003</v>
      </c>
      <c r="D527" s="441">
        <v>19000621</v>
      </c>
    </row>
    <row r="528" spans="1:4">
      <c r="A528">
        <v>19000641</v>
      </c>
      <c r="B528" t="s">
        <v>1185</v>
      </c>
      <c r="C528" s="23">
        <v>20337.03</v>
      </c>
      <c r="D528" s="441">
        <v>19000641</v>
      </c>
    </row>
    <row r="529" spans="1:4">
      <c r="A529">
        <v>19000671</v>
      </c>
      <c r="B529" t="s">
        <v>1197</v>
      </c>
      <c r="C529" s="23">
        <v>32765538.120000001</v>
      </c>
      <c r="D529" s="441">
        <v>19000671</v>
      </c>
    </row>
    <row r="530" spans="1:4">
      <c r="A530">
        <v>19000691</v>
      </c>
      <c r="B530" t="s">
        <v>1440</v>
      </c>
      <c r="C530" s="23">
        <v>48125</v>
      </c>
      <c r="D530" s="441">
        <v>19000691</v>
      </c>
    </row>
    <row r="531" spans="1:4">
      <c r="A531">
        <v>19000692</v>
      </c>
      <c r="B531" t="s">
        <v>621</v>
      </c>
      <c r="C531" s="23">
        <v>13125</v>
      </c>
      <c r="D531" s="441">
        <v>19000692</v>
      </c>
    </row>
    <row r="532" spans="1:4">
      <c r="A532">
        <v>19000711</v>
      </c>
      <c r="B532" t="s">
        <v>1097</v>
      </c>
      <c r="C532" s="23">
        <v>517465.25</v>
      </c>
      <c r="D532" s="441">
        <v>19000711</v>
      </c>
    </row>
    <row r="533" spans="1:4">
      <c r="A533">
        <v>19000721</v>
      </c>
      <c r="B533" t="s">
        <v>1201</v>
      </c>
      <c r="C533" s="23">
        <v>10869.86</v>
      </c>
      <c r="D533" s="441">
        <v>19000721</v>
      </c>
    </row>
    <row r="534" spans="1:4">
      <c r="A534">
        <v>19000731</v>
      </c>
      <c r="B534" t="s">
        <v>1272</v>
      </c>
      <c r="C534" s="23">
        <v>48217.1</v>
      </c>
      <c r="D534" s="441">
        <v>19000731</v>
      </c>
    </row>
    <row r="535" spans="1:4">
      <c r="A535">
        <v>19000732</v>
      </c>
      <c r="B535" t="s">
        <v>1268</v>
      </c>
      <c r="C535" s="23">
        <v>19216.38</v>
      </c>
      <c r="D535" s="441">
        <v>19000732</v>
      </c>
    </row>
    <row r="536" spans="1:4">
      <c r="A536">
        <v>19000741</v>
      </c>
      <c r="B536" t="s">
        <v>1301</v>
      </c>
      <c r="C536" s="23">
        <v>143842.26</v>
      </c>
      <c r="D536" s="441">
        <v>19000741</v>
      </c>
    </row>
    <row r="537" spans="1:4">
      <c r="A537">
        <v>19000751</v>
      </c>
      <c r="B537" t="s">
        <v>1324</v>
      </c>
      <c r="C537" s="23">
        <v>1705923.45</v>
      </c>
      <c r="D537" s="441">
        <v>19000751</v>
      </c>
    </row>
    <row r="538" spans="1:4">
      <c r="A538">
        <v>19000752</v>
      </c>
      <c r="B538" t="s">
        <v>1325</v>
      </c>
      <c r="C538" s="23">
        <v>912514.05</v>
      </c>
      <c r="D538" s="441">
        <v>19000752</v>
      </c>
    </row>
    <row r="539" spans="1:4">
      <c r="A539">
        <v>19000781</v>
      </c>
      <c r="B539" t="s">
        <v>1441</v>
      </c>
      <c r="C539" s="23">
        <v>3107468.28</v>
      </c>
      <c r="D539" s="441">
        <v>19000781</v>
      </c>
    </row>
    <row r="540" spans="1:4">
      <c r="A540">
        <v>19000791</v>
      </c>
      <c r="B540" t="s">
        <v>1442</v>
      </c>
      <c r="C540" s="23">
        <v>293052.12</v>
      </c>
      <c r="D540" s="441">
        <v>19000791</v>
      </c>
    </row>
    <row r="541" spans="1:4">
      <c r="A541">
        <v>19000801</v>
      </c>
      <c r="B541" t="s">
        <v>1443</v>
      </c>
      <c r="C541" s="23">
        <v>8811.89</v>
      </c>
      <c r="D541" s="441">
        <v>19000801</v>
      </c>
    </row>
    <row r="542" spans="1:4">
      <c r="A542">
        <v>19000811</v>
      </c>
      <c r="B542" t="s">
        <v>1444</v>
      </c>
      <c r="C542">
        <v>838.27</v>
      </c>
      <c r="D542" s="441">
        <v>19000811</v>
      </c>
    </row>
    <row r="543" spans="1:4">
      <c r="A543">
        <v>19000821</v>
      </c>
      <c r="B543" t="s">
        <v>1475</v>
      </c>
      <c r="C543" s="23">
        <v>144748.28</v>
      </c>
      <c r="D543" s="441">
        <v>19000821</v>
      </c>
    </row>
    <row r="544" spans="1:4">
      <c r="A544">
        <v>19000831</v>
      </c>
      <c r="B544" t="s">
        <v>1513</v>
      </c>
      <c r="C544" s="23">
        <v>710460.8</v>
      </c>
      <c r="D544" s="441">
        <v>19000831</v>
      </c>
    </row>
    <row r="545" spans="1:4">
      <c r="A545">
        <v>19000841</v>
      </c>
      <c r="B545" t="s">
        <v>1543</v>
      </c>
      <c r="C545" s="23">
        <v>-502687.17</v>
      </c>
      <c r="D545" s="441">
        <v>19000841</v>
      </c>
    </row>
    <row r="546" spans="1:4">
      <c r="A546">
        <v>19000851</v>
      </c>
      <c r="B546" t="s">
        <v>1655</v>
      </c>
      <c r="C546" s="23">
        <v>838179.49</v>
      </c>
      <c r="D546" s="441">
        <v>19000851</v>
      </c>
    </row>
    <row r="547" spans="1:4">
      <c r="A547">
        <v>19000861</v>
      </c>
      <c r="B547" t="s">
        <v>1700</v>
      </c>
      <c r="C547" s="23">
        <v>210754.13</v>
      </c>
      <c r="D547" s="441">
        <v>19000861</v>
      </c>
    </row>
    <row r="548" spans="1:4">
      <c r="A548">
        <v>19000871</v>
      </c>
      <c r="B548" t="s">
        <v>2024</v>
      </c>
      <c r="C548" s="23">
        <v>2596126.0499999998</v>
      </c>
      <c r="D548" s="441">
        <v>19000871</v>
      </c>
    </row>
    <row r="549" spans="1:4">
      <c r="A549">
        <v>19002003</v>
      </c>
      <c r="B549" t="s">
        <v>1805</v>
      </c>
      <c r="C549" s="23">
        <v>84191979.689999998</v>
      </c>
      <c r="D549" s="441">
        <v>19002003</v>
      </c>
    </row>
    <row r="550" spans="1:4">
      <c r="A550">
        <v>19003011</v>
      </c>
      <c r="B550" t="s">
        <v>1860</v>
      </c>
      <c r="C550" s="23">
        <v>1596038.85</v>
      </c>
      <c r="D550" s="441">
        <v>19003011</v>
      </c>
    </row>
    <row r="551" spans="1:4">
      <c r="A551">
        <v>19003021</v>
      </c>
      <c r="B551" t="s">
        <v>1878</v>
      </c>
      <c r="C551" s="23">
        <v>462026.25</v>
      </c>
      <c r="D551" s="441">
        <v>19003021</v>
      </c>
    </row>
    <row r="552" spans="1:4">
      <c r="A552">
        <v>19003032</v>
      </c>
      <c r="B552" t="s">
        <v>2026</v>
      </c>
      <c r="C552" s="23">
        <v>3492939.8</v>
      </c>
      <c r="D552" s="441">
        <v>19003032</v>
      </c>
    </row>
    <row r="553" spans="1:4">
      <c r="A553">
        <v>19003041</v>
      </c>
      <c r="B553" t="s">
        <v>2127</v>
      </c>
      <c r="C553" s="23">
        <v>5690719.6500000004</v>
      </c>
      <c r="D553" s="441">
        <v>19003041</v>
      </c>
    </row>
    <row r="554" spans="1:4">
      <c r="A554">
        <v>19003042</v>
      </c>
      <c r="B554" t="s">
        <v>2062</v>
      </c>
      <c r="C554" s="23">
        <v>3228622.6</v>
      </c>
      <c r="D554" s="441">
        <v>19003042</v>
      </c>
    </row>
    <row r="555" spans="1:4">
      <c r="A555">
        <v>19100012</v>
      </c>
      <c r="B555" t="s">
        <v>504</v>
      </c>
      <c r="C555" s="23">
        <v>4238992.45</v>
      </c>
      <c r="D555" s="441">
        <v>19100012</v>
      </c>
    </row>
    <row r="556" spans="1:4">
      <c r="A556">
        <v>19100022</v>
      </c>
      <c r="B556" t="s">
        <v>338</v>
      </c>
      <c r="C556" s="23">
        <v>3830852.21</v>
      </c>
      <c r="D556" s="441">
        <v>19100022</v>
      </c>
    </row>
    <row r="557" spans="1:4">
      <c r="A557">
        <v>19100132</v>
      </c>
      <c r="B557" t="s">
        <v>332</v>
      </c>
      <c r="C557" s="23">
        <v>54702.44</v>
      </c>
      <c r="D557" s="441">
        <v>19100132</v>
      </c>
    </row>
    <row r="558" spans="1:4">
      <c r="A558">
        <v>19100142</v>
      </c>
      <c r="B558" t="s">
        <v>333</v>
      </c>
      <c r="C558" s="23">
        <v>-267474.42</v>
      </c>
      <c r="D558" s="441">
        <v>19100142</v>
      </c>
    </row>
    <row r="559" spans="1:4">
      <c r="A559">
        <v>19100152</v>
      </c>
      <c r="B559" t="s">
        <v>578</v>
      </c>
      <c r="C559" s="23">
        <v>5277667.3499999996</v>
      </c>
      <c r="D559" s="441">
        <v>19100152</v>
      </c>
    </row>
    <row r="560" spans="1:4">
      <c r="A560">
        <v>19100162</v>
      </c>
      <c r="B560" t="s">
        <v>136</v>
      </c>
      <c r="C560" s="23">
        <v>-26941550.859999999</v>
      </c>
      <c r="D560" s="441">
        <v>19100162</v>
      </c>
    </row>
    <row r="561" spans="1:4">
      <c r="A561">
        <v>20100023</v>
      </c>
      <c r="B561" t="s">
        <v>1058</v>
      </c>
      <c r="C561" s="23">
        <v>-859037.91</v>
      </c>
      <c r="D561" s="441">
        <v>20100023</v>
      </c>
    </row>
    <row r="562" spans="1:4">
      <c r="A562">
        <v>20700003</v>
      </c>
      <c r="B562" t="s">
        <v>664</v>
      </c>
      <c r="C562" s="23">
        <v>-122847945.22</v>
      </c>
      <c r="D562" s="441">
        <v>20700003</v>
      </c>
    </row>
    <row r="563" spans="1:4">
      <c r="A563">
        <v>20700013</v>
      </c>
      <c r="B563" t="s">
        <v>1010</v>
      </c>
      <c r="C563" s="23">
        <v>-338395484.31</v>
      </c>
      <c r="D563" s="441">
        <v>20700013</v>
      </c>
    </row>
    <row r="564" spans="1:4">
      <c r="A564">
        <v>20700023</v>
      </c>
      <c r="B564" t="s">
        <v>689</v>
      </c>
      <c r="C564" s="23">
        <v>-16901820.34</v>
      </c>
      <c r="D564" s="441">
        <v>20700023</v>
      </c>
    </row>
    <row r="565" spans="1:4">
      <c r="A565">
        <v>21100003</v>
      </c>
      <c r="B565" t="s">
        <v>601</v>
      </c>
      <c r="C565" s="23">
        <v>-2803605116.4699998</v>
      </c>
      <c r="D565" s="441">
        <v>21100003</v>
      </c>
    </row>
    <row r="566" spans="1:4">
      <c r="A566">
        <v>21100383</v>
      </c>
      <c r="B566" t="s">
        <v>6</v>
      </c>
      <c r="C566" s="23">
        <v>-491575</v>
      </c>
      <c r="D566" s="441">
        <v>21100383</v>
      </c>
    </row>
    <row r="567" spans="1:4">
      <c r="A567">
        <v>21400013</v>
      </c>
      <c r="B567" t="s">
        <v>532</v>
      </c>
      <c r="C567" s="23">
        <v>2148854.7200000002</v>
      </c>
      <c r="D567" s="441">
        <v>21400013</v>
      </c>
    </row>
    <row r="568" spans="1:4">
      <c r="A568">
        <v>21400033</v>
      </c>
      <c r="B568" t="s">
        <v>533</v>
      </c>
      <c r="C568" s="23">
        <v>4985024.68</v>
      </c>
      <c r="D568" s="441">
        <v>21400033</v>
      </c>
    </row>
    <row r="569" spans="1:4">
      <c r="A569">
        <v>21500023</v>
      </c>
      <c r="B569" t="s">
        <v>690</v>
      </c>
      <c r="C569" s="23">
        <v>-10766141</v>
      </c>
      <c r="D569" s="441">
        <v>21500023</v>
      </c>
    </row>
    <row r="570" spans="1:4">
      <c r="A570">
        <v>21500033</v>
      </c>
      <c r="B570" t="s">
        <v>1011</v>
      </c>
      <c r="C570" s="23">
        <v>-3281918</v>
      </c>
      <c r="D570" s="441">
        <v>21500033</v>
      </c>
    </row>
    <row r="571" spans="1:4">
      <c r="A571">
        <v>21600003</v>
      </c>
      <c r="B571" t="s">
        <v>192</v>
      </c>
      <c r="C571" s="23">
        <v>-390121020.16000003</v>
      </c>
      <c r="D571" s="441">
        <v>21600003</v>
      </c>
    </row>
    <row r="572" spans="1:4">
      <c r="A572">
        <v>21600011</v>
      </c>
      <c r="B572" t="s">
        <v>1123</v>
      </c>
      <c r="C572" s="23">
        <v>49998634.310000002</v>
      </c>
      <c r="D572" s="441">
        <v>21600011</v>
      </c>
    </row>
    <row r="573" spans="1:4">
      <c r="A573">
        <v>21600013</v>
      </c>
      <c r="B573" t="s">
        <v>328</v>
      </c>
      <c r="C573" s="23">
        <v>77562549.519999996</v>
      </c>
      <c r="D573" s="441">
        <v>21600013</v>
      </c>
    </row>
    <row r="574" spans="1:4">
      <c r="A574">
        <v>21600023</v>
      </c>
      <c r="B574" t="s">
        <v>1012</v>
      </c>
      <c r="C574" s="23">
        <v>1755001.25</v>
      </c>
      <c r="D574" s="441">
        <v>21600023</v>
      </c>
    </row>
    <row r="575" spans="1:4">
      <c r="A575">
        <v>21600033</v>
      </c>
      <c r="B575" t="s">
        <v>607</v>
      </c>
      <c r="C575" s="23">
        <v>1471103.62</v>
      </c>
      <c r="D575" s="441">
        <v>21600033</v>
      </c>
    </row>
    <row r="576" spans="1:4">
      <c r="A576">
        <v>21600053</v>
      </c>
      <c r="B576" t="s">
        <v>549</v>
      </c>
      <c r="C576" s="23">
        <v>16359946.109999999</v>
      </c>
      <c r="D576" s="441">
        <v>21600053</v>
      </c>
    </row>
    <row r="577" spans="1:4">
      <c r="A577">
        <v>21610013</v>
      </c>
      <c r="B577" t="s">
        <v>151</v>
      </c>
      <c r="C577" s="23">
        <v>14599821</v>
      </c>
      <c r="D577" s="441">
        <v>21610013</v>
      </c>
    </row>
    <row r="578" spans="1:4">
      <c r="A578">
        <v>21900103</v>
      </c>
      <c r="B578" t="s">
        <v>1941</v>
      </c>
      <c r="C578" s="23">
        <v>-14509863.1</v>
      </c>
      <c r="D578" s="441">
        <v>21900103</v>
      </c>
    </row>
    <row r="579" spans="1:4">
      <c r="A579">
        <v>21900113</v>
      </c>
      <c r="B579" t="s">
        <v>1942</v>
      </c>
      <c r="C579" s="23">
        <v>22755520.399999999</v>
      </c>
      <c r="D579" s="441">
        <v>21900113</v>
      </c>
    </row>
    <row r="580" spans="1:4">
      <c r="A580">
        <v>21900133</v>
      </c>
      <c r="B580" t="s">
        <v>1943</v>
      </c>
      <c r="C580" s="23">
        <v>440830.7</v>
      </c>
      <c r="D580" s="441">
        <v>21900133</v>
      </c>
    </row>
    <row r="581" spans="1:4">
      <c r="A581">
        <v>21900143</v>
      </c>
      <c r="B581" t="s">
        <v>1958</v>
      </c>
      <c r="C581" s="23">
        <v>210569549.66999999</v>
      </c>
      <c r="D581" s="441">
        <v>21900143</v>
      </c>
    </row>
    <row r="582" spans="1:4">
      <c r="A582">
        <v>21900153</v>
      </c>
      <c r="B582" t="s">
        <v>1945</v>
      </c>
      <c r="C582" s="23">
        <v>-73699342.379999995</v>
      </c>
      <c r="D582" s="441">
        <v>21900153</v>
      </c>
    </row>
    <row r="583" spans="1:4">
      <c r="A583">
        <v>21900163</v>
      </c>
      <c r="B583" t="s">
        <v>1959</v>
      </c>
      <c r="C583" s="23">
        <v>12512021.25</v>
      </c>
      <c r="D583" s="441">
        <v>21900163</v>
      </c>
    </row>
    <row r="584" spans="1:4">
      <c r="A584">
        <v>21900173</v>
      </c>
      <c r="B584" t="s">
        <v>1947</v>
      </c>
      <c r="C584" s="23">
        <v>-4379207.4000000004</v>
      </c>
      <c r="D584" s="441">
        <v>21900173</v>
      </c>
    </row>
    <row r="585" spans="1:4">
      <c r="A585">
        <v>21900183</v>
      </c>
      <c r="B585" t="s">
        <v>1948</v>
      </c>
      <c r="C585" s="23">
        <v>-2933416.67</v>
      </c>
      <c r="D585" s="441">
        <v>21900183</v>
      </c>
    </row>
    <row r="586" spans="1:4">
      <c r="A586">
        <v>21900193</v>
      </c>
      <c r="B586" t="s">
        <v>1949</v>
      </c>
      <c r="C586" s="23">
        <v>1026695.74</v>
      </c>
      <c r="D586" s="441">
        <v>21900193</v>
      </c>
    </row>
    <row r="587" spans="1:4">
      <c r="A587">
        <v>21900223</v>
      </c>
      <c r="B587" t="s">
        <v>1933</v>
      </c>
      <c r="C587" s="23">
        <v>-154290.75</v>
      </c>
      <c r="D587" s="441">
        <v>21900223</v>
      </c>
    </row>
    <row r="588" spans="1:4">
      <c r="A588">
        <v>21900233</v>
      </c>
      <c r="B588" t="s">
        <v>1902</v>
      </c>
      <c r="C588" s="23">
        <v>5078452.09</v>
      </c>
      <c r="D588" s="441">
        <v>21900233</v>
      </c>
    </row>
    <row r="589" spans="1:4">
      <c r="A589">
        <v>21900243</v>
      </c>
      <c r="B589" t="s">
        <v>1950</v>
      </c>
      <c r="C589" s="23">
        <v>-7964432.1399999997</v>
      </c>
      <c r="D589" s="441">
        <v>21900243</v>
      </c>
    </row>
    <row r="590" spans="1:4">
      <c r="A590">
        <v>22100393</v>
      </c>
      <c r="B590" t="s">
        <v>224</v>
      </c>
      <c r="C590" s="23">
        <v>-15000000</v>
      </c>
      <c r="D590" s="441">
        <v>22100393</v>
      </c>
    </row>
    <row r="591" spans="1:4">
      <c r="A591">
        <v>22100413</v>
      </c>
      <c r="B591" t="s">
        <v>52</v>
      </c>
      <c r="C591" s="23">
        <v>-2000000</v>
      </c>
      <c r="D591" s="441">
        <v>22100413</v>
      </c>
    </row>
    <row r="592" spans="1:4">
      <c r="A592">
        <v>22100713</v>
      </c>
      <c r="B592" t="s">
        <v>246</v>
      </c>
      <c r="C592" s="23">
        <v>-300000000</v>
      </c>
      <c r="D592" s="441">
        <v>22100713</v>
      </c>
    </row>
    <row r="593" spans="1:4">
      <c r="A593">
        <v>22100723</v>
      </c>
      <c r="B593" t="s">
        <v>247</v>
      </c>
      <c r="C593" s="23">
        <v>-200000000</v>
      </c>
      <c r="D593" s="441">
        <v>22100723</v>
      </c>
    </row>
    <row r="594" spans="1:4">
      <c r="A594">
        <v>22100743</v>
      </c>
      <c r="B594" t="s">
        <v>675</v>
      </c>
      <c r="C594" s="23">
        <v>-100000000</v>
      </c>
      <c r="D594" s="441">
        <v>22100743</v>
      </c>
    </row>
    <row r="595" spans="1:4">
      <c r="A595">
        <v>22100823</v>
      </c>
      <c r="B595" t="s">
        <v>1033</v>
      </c>
      <c r="C595" s="23">
        <v>-250000000</v>
      </c>
      <c r="D595" s="441">
        <v>22100823</v>
      </c>
    </row>
    <row r="596" spans="1:4">
      <c r="A596">
        <v>22100833</v>
      </c>
      <c r="B596" t="s">
        <v>1659</v>
      </c>
      <c r="C596" s="23">
        <v>-138460000</v>
      </c>
      <c r="D596" s="441">
        <v>22100833</v>
      </c>
    </row>
    <row r="597" spans="1:4">
      <c r="A597">
        <v>22100843</v>
      </c>
      <c r="B597" t="s">
        <v>1660</v>
      </c>
      <c r="C597" s="23">
        <v>-23400000</v>
      </c>
      <c r="D597" s="441">
        <v>22100843</v>
      </c>
    </row>
    <row r="598" spans="1:4">
      <c r="A598">
        <v>22100853</v>
      </c>
      <c r="B598" t="s">
        <v>2042</v>
      </c>
      <c r="C598" s="23">
        <v>-425000000</v>
      </c>
      <c r="D598" s="441">
        <v>22100853</v>
      </c>
    </row>
    <row r="599" spans="1:4">
      <c r="A599">
        <v>22100923</v>
      </c>
      <c r="B599" t="s">
        <v>1319</v>
      </c>
      <c r="C599" s="23">
        <v>-250000000</v>
      </c>
      <c r="D599" s="441">
        <v>22100923</v>
      </c>
    </row>
    <row r="600" spans="1:4">
      <c r="A600">
        <v>22100933</v>
      </c>
      <c r="B600" t="s">
        <v>1320</v>
      </c>
      <c r="C600" s="23">
        <v>-45000000</v>
      </c>
      <c r="D600" s="441">
        <v>22100933</v>
      </c>
    </row>
    <row r="601" spans="1:4">
      <c r="A601">
        <v>22101023</v>
      </c>
      <c r="B601" t="s">
        <v>519</v>
      </c>
      <c r="C601" s="23">
        <v>-250000000</v>
      </c>
      <c r="D601" s="441">
        <v>22101023</v>
      </c>
    </row>
    <row r="602" spans="1:4">
      <c r="A602">
        <v>22101033</v>
      </c>
      <c r="B602" t="s">
        <v>1014</v>
      </c>
      <c r="C602" s="23">
        <v>-300000000</v>
      </c>
      <c r="D602" s="441">
        <v>22101033</v>
      </c>
    </row>
    <row r="603" spans="1:4">
      <c r="A603">
        <v>22101053</v>
      </c>
      <c r="B603" t="s">
        <v>1037</v>
      </c>
      <c r="C603" s="23">
        <v>-250000000</v>
      </c>
      <c r="D603" s="441">
        <v>22101053</v>
      </c>
    </row>
    <row r="604" spans="1:4">
      <c r="A604">
        <v>22101113</v>
      </c>
      <c r="B604" t="s">
        <v>848</v>
      </c>
      <c r="C604" s="23">
        <v>-350000000</v>
      </c>
      <c r="D604" s="441">
        <v>22101113</v>
      </c>
    </row>
    <row r="605" spans="1:4">
      <c r="A605">
        <v>22101123</v>
      </c>
      <c r="B605" t="s">
        <v>1158</v>
      </c>
      <c r="C605" s="23">
        <v>-325000000</v>
      </c>
      <c r="D605" s="441">
        <v>22101123</v>
      </c>
    </row>
    <row r="606" spans="1:4">
      <c r="A606">
        <v>22101133</v>
      </c>
      <c r="B606" t="s">
        <v>1154</v>
      </c>
      <c r="C606" s="23">
        <v>-250000000</v>
      </c>
      <c r="D606" s="441">
        <v>22101133</v>
      </c>
    </row>
    <row r="607" spans="1:4">
      <c r="A607">
        <v>22101143</v>
      </c>
      <c r="B607" t="s">
        <v>1222</v>
      </c>
      <c r="C607" s="23">
        <v>-300000000</v>
      </c>
      <c r="D607" s="441">
        <v>22101143</v>
      </c>
    </row>
    <row r="608" spans="1:4">
      <c r="A608">
        <v>22600083</v>
      </c>
      <c r="B608" t="s">
        <v>1218</v>
      </c>
      <c r="C608" s="23">
        <v>12595.47</v>
      </c>
      <c r="D608" s="441">
        <v>22600083</v>
      </c>
    </row>
    <row r="609" spans="1:4">
      <c r="A609">
        <v>22600093</v>
      </c>
      <c r="B609" t="s">
        <v>2043</v>
      </c>
      <c r="C609" s="23">
        <v>1869114.58</v>
      </c>
      <c r="D609" s="441">
        <v>22600093</v>
      </c>
    </row>
    <row r="610" spans="1:4">
      <c r="A610">
        <v>22820011</v>
      </c>
      <c r="B610" t="s">
        <v>996</v>
      </c>
      <c r="C610" s="23">
        <v>-137500</v>
      </c>
      <c r="D610" s="441">
        <v>22820011</v>
      </c>
    </row>
    <row r="611" spans="1:4">
      <c r="A611">
        <v>22820012</v>
      </c>
      <c r="B611" t="s">
        <v>997</v>
      </c>
      <c r="C611" s="23">
        <v>-37500</v>
      </c>
      <c r="D611" s="441">
        <v>22820012</v>
      </c>
    </row>
    <row r="612" spans="1:4">
      <c r="A612">
        <v>22830003</v>
      </c>
      <c r="B612" t="s">
        <v>536</v>
      </c>
      <c r="C612" s="23">
        <v>-52859046.960000001</v>
      </c>
      <c r="D612" s="441">
        <v>22830003</v>
      </c>
    </row>
    <row r="613" spans="1:4">
      <c r="A613">
        <v>22830013</v>
      </c>
      <c r="B613" t="s">
        <v>535</v>
      </c>
      <c r="C613" s="23">
        <v>-5278800.96</v>
      </c>
      <c r="D613" s="441">
        <v>22830013</v>
      </c>
    </row>
    <row r="614" spans="1:4">
      <c r="A614">
        <v>22830023</v>
      </c>
      <c r="B614" t="s">
        <v>735</v>
      </c>
      <c r="C614" s="23">
        <v>-44254190.340000004</v>
      </c>
      <c r="D614" s="441">
        <v>22830023</v>
      </c>
    </row>
    <row r="615" spans="1:4">
      <c r="A615">
        <v>22830033</v>
      </c>
      <c r="B615" t="s">
        <v>1336</v>
      </c>
      <c r="C615" s="23">
        <v>-1810364.32</v>
      </c>
      <c r="D615" s="441">
        <v>22830033</v>
      </c>
    </row>
    <row r="616" spans="1:4">
      <c r="A616">
        <v>22830043</v>
      </c>
      <c r="B616" t="s">
        <v>1679</v>
      </c>
      <c r="C616" s="23">
        <v>-261069.21</v>
      </c>
      <c r="D616" s="441">
        <v>22830043</v>
      </c>
    </row>
    <row r="617" spans="1:4">
      <c r="A617">
        <v>22830053</v>
      </c>
      <c r="B617" t="s">
        <v>1809</v>
      </c>
      <c r="C617" s="23">
        <v>-2428113.96</v>
      </c>
      <c r="D617" s="441">
        <v>22830053</v>
      </c>
    </row>
    <row r="618" spans="1:4">
      <c r="A618">
        <v>22830063</v>
      </c>
      <c r="B618" t="s">
        <v>1847</v>
      </c>
      <c r="C618" s="23">
        <v>-39468</v>
      </c>
      <c r="D618" s="441">
        <v>22830063</v>
      </c>
    </row>
    <row r="619" spans="1:4">
      <c r="A619">
        <v>22830073</v>
      </c>
      <c r="B619" t="s">
        <v>1848</v>
      </c>
      <c r="C619" s="23">
        <v>-77037</v>
      </c>
      <c r="D619" s="441">
        <v>22830073</v>
      </c>
    </row>
    <row r="620" spans="1:4">
      <c r="A620">
        <v>22840012</v>
      </c>
      <c r="B620" t="s">
        <v>1408</v>
      </c>
      <c r="C620" s="23">
        <v>-635000</v>
      </c>
      <c r="D620" s="441">
        <v>22840012</v>
      </c>
    </row>
    <row r="621" spans="1:4">
      <c r="A621">
        <v>22840021</v>
      </c>
      <c r="B621" t="s">
        <v>863</v>
      </c>
      <c r="C621" s="23">
        <v>-200000</v>
      </c>
      <c r="D621" s="441">
        <v>22840021</v>
      </c>
    </row>
    <row r="622" spans="1:4">
      <c r="A622">
        <v>22840022</v>
      </c>
      <c r="B622" t="s">
        <v>1409</v>
      </c>
      <c r="C622" s="23">
        <v>-530000</v>
      </c>
      <c r="D622" s="441">
        <v>22840022</v>
      </c>
    </row>
    <row r="623" spans="1:4">
      <c r="A623">
        <v>22840031</v>
      </c>
      <c r="B623" t="s">
        <v>878</v>
      </c>
      <c r="C623" s="23">
        <v>-258000</v>
      </c>
      <c r="D623" s="441">
        <v>22840031</v>
      </c>
    </row>
    <row r="624" spans="1:4">
      <c r="A624">
        <v>22840032</v>
      </c>
      <c r="B624" t="s">
        <v>1410</v>
      </c>
      <c r="C624" s="23">
        <v>-3300000</v>
      </c>
      <c r="D624" s="441">
        <v>22840032</v>
      </c>
    </row>
    <row r="625" spans="1:4">
      <c r="A625">
        <v>22840042</v>
      </c>
      <c r="B625" t="s">
        <v>1411</v>
      </c>
      <c r="C625" s="23">
        <v>-239000</v>
      </c>
      <c r="D625" s="441">
        <v>22840042</v>
      </c>
    </row>
    <row r="626" spans="1:4">
      <c r="A626">
        <v>22840051</v>
      </c>
      <c r="B626" t="s">
        <v>879</v>
      </c>
      <c r="C626" s="23">
        <v>-30000</v>
      </c>
      <c r="D626" s="441">
        <v>22840051</v>
      </c>
    </row>
    <row r="627" spans="1:4">
      <c r="A627">
        <v>22840062</v>
      </c>
      <c r="B627" t="s">
        <v>1413</v>
      </c>
      <c r="C627" s="23">
        <v>-1300000</v>
      </c>
      <c r="D627" s="441">
        <v>22840062</v>
      </c>
    </row>
    <row r="628" spans="1:4">
      <c r="A628">
        <v>22840081</v>
      </c>
      <c r="B628" t="s">
        <v>864</v>
      </c>
      <c r="C628" s="23">
        <v>-550000</v>
      </c>
      <c r="D628" s="441">
        <v>22840081</v>
      </c>
    </row>
    <row r="629" spans="1:4">
      <c r="A629">
        <v>22840082</v>
      </c>
      <c r="B629" t="s">
        <v>1414</v>
      </c>
      <c r="C629" s="23">
        <v>-2500000</v>
      </c>
      <c r="D629" s="441">
        <v>22840082</v>
      </c>
    </row>
    <row r="630" spans="1:4">
      <c r="A630">
        <v>22840092</v>
      </c>
      <c r="B630" t="s">
        <v>1415</v>
      </c>
      <c r="C630" s="23">
        <v>-2050000</v>
      </c>
      <c r="D630" s="441">
        <v>22840092</v>
      </c>
    </row>
    <row r="631" spans="1:4">
      <c r="A631">
        <v>22840102</v>
      </c>
      <c r="B631" t="s">
        <v>1416</v>
      </c>
      <c r="C631" s="23">
        <v>-484500</v>
      </c>
      <c r="D631" s="441">
        <v>22840102</v>
      </c>
    </row>
    <row r="632" spans="1:4">
      <c r="A632">
        <v>22840111</v>
      </c>
      <c r="B632" t="s">
        <v>880</v>
      </c>
      <c r="C632" s="23">
        <v>-20000</v>
      </c>
      <c r="D632" s="441">
        <v>22840111</v>
      </c>
    </row>
    <row r="633" spans="1:4">
      <c r="A633">
        <v>22840112</v>
      </c>
      <c r="B633" t="s">
        <v>1417</v>
      </c>
      <c r="C633" s="23">
        <v>-200000</v>
      </c>
      <c r="D633" s="441">
        <v>22840112</v>
      </c>
    </row>
    <row r="634" spans="1:4">
      <c r="A634">
        <v>22840122</v>
      </c>
      <c r="B634" t="s">
        <v>1418</v>
      </c>
      <c r="C634" s="23">
        <v>-140000</v>
      </c>
      <c r="D634" s="441">
        <v>22840122</v>
      </c>
    </row>
    <row r="635" spans="1:4">
      <c r="A635">
        <v>22840131</v>
      </c>
      <c r="B635" t="s">
        <v>865</v>
      </c>
      <c r="C635" s="23">
        <v>-499785.05</v>
      </c>
      <c r="D635" s="441">
        <v>22840131</v>
      </c>
    </row>
    <row r="636" spans="1:4">
      <c r="A636">
        <v>22840132</v>
      </c>
      <c r="B636" t="s">
        <v>1419</v>
      </c>
      <c r="C636" s="23">
        <v>-100000</v>
      </c>
      <c r="D636" s="441">
        <v>22840132</v>
      </c>
    </row>
    <row r="637" spans="1:4">
      <c r="A637">
        <v>22840161</v>
      </c>
      <c r="B637" t="s">
        <v>866</v>
      </c>
      <c r="C637" s="23">
        <v>-350000</v>
      </c>
      <c r="D637" s="441">
        <v>22840161</v>
      </c>
    </row>
    <row r="638" spans="1:4">
      <c r="A638">
        <v>22840162</v>
      </c>
      <c r="B638" t="s">
        <v>1884</v>
      </c>
      <c r="C638" s="23">
        <v>-100000</v>
      </c>
      <c r="D638" s="441">
        <v>22840162</v>
      </c>
    </row>
    <row r="639" spans="1:4">
      <c r="A639">
        <v>22840171</v>
      </c>
      <c r="B639" t="s">
        <v>867</v>
      </c>
      <c r="C639" s="23">
        <v>-50000</v>
      </c>
      <c r="D639" s="441">
        <v>22840171</v>
      </c>
    </row>
    <row r="640" spans="1:4">
      <c r="A640">
        <v>22840181</v>
      </c>
      <c r="B640" t="s">
        <v>881</v>
      </c>
      <c r="C640" s="23">
        <v>-2925000</v>
      </c>
      <c r="D640" s="441">
        <v>22840181</v>
      </c>
    </row>
    <row r="641" spans="1:4">
      <c r="A641">
        <v>22840191</v>
      </c>
      <c r="B641" t="s">
        <v>868</v>
      </c>
      <c r="C641" s="23">
        <v>-250000</v>
      </c>
      <c r="D641" s="441">
        <v>22840191</v>
      </c>
    </row>
    <row r="642" spans="1:4">
      <c r="A642">
        <v>22840221</v>
      </c>
      <c r="B642" t="s">
        <v>889</v>
      </c>
      <c r="C642" s="23">
        <v>-600000</v>
      </c>
      <c r="D642" s="441">
        <v>22840221</v>
      </c>
    </row>
    <row r="643" spans="1:4">
      <c r="A643">
        <v>22840231</v>
      </c>
      <c r="B643" t="s">
        <v>205</v>
      </c>
      <c r="C643" s="23">
        <v>-75000</v>
      </c>
      <c r="D643" s="441">
        <v>22840231</v>
      </c>
    </row>
    <row r="644" spans="1:4">
      <c r="A644">
        <v>22840251</v>
      </c>
      <c r="B644" t="s">
        <v>496</v>
      </c>
      <c r="C644" s="23">
        <v>-8841357</v>
      </c>
      <c r="D644" s="441">
        <v>22840251</v>
      </c>
    </row>
    <row r="645" spans="1:4">
      <c r="A645">
        <v>22840281</v>
      </c>
      <c r="B645" t="s">
        <v>1259</v>
      </c>
      <c r="C645" s="23">
        <v>-50000</v>
      </c>
      <c r="D645" s="441">
        <v>22840281</v>
      </c>
    </row>
    <row r="646" spans="1:4">
      <c r="A646">
        <v>22840301</v>
      </c>
      <c r="B646" t="s">
        <v>1371</v>
      </c>
      <c r="C646" s="23">
        <v>-125000</v>
      </c>
      <c r="D646" s="441">
        <v>22840301</v>
      </c>
    </row>
    <row r="647" spans="1:4">
      <c r="A647">
        <v>22840311</v>
      </c>
      <c r="B647" t="s">
        <v>1372</v>
      </c>
      <c r="C647" s="23">
        <v>-96000</v>
      </c>
      <c r="D647" s="441">
        <v>22840311</v>
      </c>
    </row>
    <row r="648" spans="1:4">
      <c r="A648">
        <v>22840321</v>
      </c>
      <c r="B648" t="s">
        <v>1528</v>
      </c>
      <c r="C648" s="23">
        <v>-124867306</v>
      </c>
      <c r="D648" s="441">
        <v>22840321</v>
      </c>
    </row>
    <row r="649" spans="1:4">
      <c r="A649">
        <v>22840331</v>
      </c>
      <c r="B649" t="s">
        <v>1885</v>
      </c>
      <c r="C649" s="23">
        <v>-75534944</v>
      </c>
      <c r="D649" s="441">
        <v>22840331</v>
      </c>
    </row>
    <row r="650" spans="1:4">
      <c r="A650">
        <v>22840332</v>
      </c>
      <c r="B650" t="s">
        <v>1412</v>
      </c>
      <c r="C650" s="23">
        <v>-21000000</v>
      </c>
      <c r="D650" s="441">
        <v>22840332</v>
      </c>
    </row>
    <row r="651" spans="1:4">
      <c r="A651">
        <v>22840341</v>
      </c>
      <c r="B651" t="s">
        <v>1864</v>
      </c>
      <c r="C651" s="23">
        <v>-26571185</v>
      </c>
      <c r="D651" s="441">
        <v>22840341</v>
      </c>
    </row>
    <row r="652" spans="1:4">
      <c r="A652">
        <v>22841001</v>
      </c>
      <c r="B652" t="s">
        <v>869</v>
      </c>
      <c r="C652" s="23">
        <v>-4610484.08</v>
      </c>
      <c r="D652" s="441">
        <v>22841001</v>
      </c>
    </row>
    <row r="653" spans="1:4">
      <c r="A653">
        <v>23001021</v>
      </c>
      <c r="B653" t="s">
        <v>7</v>
      </c>
      <c r="C653" s="23">
        <v>-18930489.489999998</v>
      </c>
      <c r="D653" s="441">
        <v>23001021</v>
      </c>
    </row>
    <row r="654" spans="1:4">
      <c r="A654">
        <v>23001031</v>
      </c>
      <c r="B654" t="s">
        <v>597</v>
      </c>
      <c r="C654" s="23">
        <v>-19309590.73</v>
      </c>
      <c r="D654" s="441">
        <v>23001031</v>
      </c>
    </row>
    <row r="655" spans="1:4">
      <c r="A655">
        <v>23001041</v>
      </c>
      <c r="B655" t="s">
        <v>174</v>
      </c>
      <c r="C655" s="23">
        <v>-3576317.53</v>
      </c>
      <c r="D655" s="441">
        <v>23001041</v>
      </c>
    </row>
    <row r="656" spans="1:4">
      <c r="A656">
        <v>23001043</v>
      </c>
      <c r="B656" t="s">
        <v>1537</v>
      </c>
      <c r="C656" s="23">
        <v>-918497.13</v>
      </c>
      <c r="D656" s="441">
        <v>23001043</v>
      </c>
    </row>
    <row r="657" spans="1:4">
      <c r="A657">
        <v>23001061</v>
      </c>
      <c r="B657" t="s">
        <v>537</v>
      </c>
      <c r="C657" s="23">
        <v>-5387661.8399999999</v>
      </c>
      <c r="D657" s="441">
        <v>23001061</v>
      </c>
    </row>
    <row r="658" spans="1:4">
      <c r="A658">
        <v>23001071</v>
      </c>
      <c r="B658" t="s">
        <v>434</v>
      </c>
      <c r="C658" s="23">
        <v>-9114855.6400000006</v>
      </c>
      <c r="D658" s="441">
        <v>23001071</v>
      </c>
    </row>
    <row r="659" spans="1:4">
      <c r="A659">
        <v>23001092</v>
      </c>
      <c r="B659" t="s">
        <v>266</v>
      </c>
      <c r="C659" s="23">
        <v>-9142763.2899999991</v>
      </c>
      <c r="D659" s="441">
        <v>23001092</v>
      </c>
    </row>
    <row r="660" spans="1:4">
      <c r="A660">
        <v>23001131</v>
      </c>
      <c r="B660" t="s">
        <v>1358</v>
      </c>
      <c r="C660" s="23">
        <v>-5773946.3399999999</v>
      </c>
      <c r="D660" s="441">
        <v>23001131</v>
      </c>
    </row>
    <row r="661" spans="1:4">
      <c r="A661">
        <v>23001141</v>
      </c>
      <c r="B661" t="s">
        <v>1533</v>
      </c>
      <c r="C661" s="23">
        <v>-556063.39</v>
      </c>
      <c r="D661" s="441">
        <v>23001141</v>
      </c>
    </row>
    <row r="662" spans="1:4">
      <c r="A662">
        <v>23001151</v>
      </c>
      <c r="B662" t="s">
        <v>1632</v>
      </c>
      <c r="C662" s="23">
        <v>-117369.74</v>
      </c>
      <c r="D662" s="441">
        <v>23001151</v>
      </c>
    </row>
    <row r="663" spans="1:4">
      <c r="A663">
        <v>23001231</v>
      </c>
      <c r="B663" t="s">
        <v>1514</v>
      </c>
      <c r="C663" s="23">
        <v>-1159257.92</v>
      </c>
      <c r="D663" s="441">
        <v>23001231</v>
      </c>
    </row>
    <row r="664" spans="1:4">
      <c r="A664">
        <v>23002011</v>
      </c>
      <c r="B664" t="s">
        <v>1000</v>
      </c>
      <c r="C664" s="23">
        <v>-900045.26</v>
      </c>
      <c r="D664" s="441">
        <v>23002011</v>
      </c>
    </row>
    <row r="665" spans="1:4">
      <c r="A665">
        <v>23002041</v>
      </c>
      <c r="B665" t="s">
        <v>623</v>
      </c>
      <c r="C665" s="23">
        <v>-7102473</v>
      </c>
      <c r="D665" s="441">
        <v>23002041</v>
      </c>
    </row>
    <row r="666" spans="1:4">
      <c r="A666">
        <v>23002061</v>
      </c>
      <c r="B666" t="s">
        <v>24</v>
      </c>
      <c r="C666" s="23">
        <v>82298</v>
      </c>
      <c r="D666" s="441">
        <v>23002061</v>
      </c>
    </row>
    <row r="667" spans="1:4">
      <c r="A667">
        <v>23002071</v>
      </c>
      <c r="B667" t="s">
        <v>16</v>
      </c>
      <c r="C667" s="23">
        <v>251781.44</v>
      </c>
      <c r="D667" s="441">
        <v>23002071</v>
      </c>
    </row>
    <row r="668" spans="1:4">
      <c r="A668">
        <v>23002072</v>
      </c>
      <c r="B668" t="s">
        <v>1538</v>
      </c>
      <c r="C668" s="23">
        <v>18711.25</v>
      </c>
      <c r="D668" s="441">
        <v>23002072</v>
      </c>
    </row>
    <row r="669" spans="1:4">
      <c r="A669">
        <v>23002091</v>
      </c>
      <c r="B669" t="s">
        <v>267</v>
      </c>
      <c r="C669" s="23">
        <v>-334079.44</v>
      </c>
      <c r="D669" s="441">
        <v>23002091</v>
      </c>
    </row>
    <row r="670" spans="1:4">
      <c r="A670">
        <v>23002092</v>
      </c>
      <c r="B670" t="s">
        <v>268</v>
      </c>
      <c r="C670" s="23">
        <v>-18711.25</v>
      </c>
      <c r="D670" s="441">
        <v>23002092</v>
      </c>
    </row>
    <row r="671" spans="1:4">
      <c r="A671">
        <v>23108323</v>
      </c>
      <c r="B671" t="s">
        <v>54</v>
      </c>
      <c r="C671" s="23">
        <v>-45000000</v>
      </c>
      <c r="D671" s="441">
        <v>23108323</v>
      </c>
    </row>
    <row r="672" spans="1:4">
      <c r="A672">
        <v>23108363</v>
      </c>
      <c r="B672" t="s">
        <v>635</v>
      </c>
      <c r="C672" s="23">
        <v>-20000000</v>
      </c>
      <c r="D672" s="441">
        <v>23108363</v>
      </c>
    </row>
    <row r="673" spans="1:4">
      <c r="A673">
        <v>23108383</v>
      </c>
      <c r="B673" t="s">
        <v>509</v>
      </c>
      <c r="C673" s="23">
        <v>-28000000</v>
      </c>
      <c r="D673" s="441">
        <v>23108383</v>
      </c>
    </row>
    <row r="674" spans="1:4">
      <c r="A674">
        <v>23200011</v>
      </c>
      <c r="B674" t="s">
        <v>957</v>
      </c>
      <c r="C674" s="23">
        <v>-5749772.5599999996</v>
      </c>
      <c r="D674" s="441">
        <v>23200011</v>
      </c>
    </row>
    <row r="675" spans="1:4">
      <c r="A675">
        <v>23200031</v>
      </c>
      <c r="B675" t="s">
        <v>198</v>
      </c>
      <c r="C675" s="23">
        <v>-23107317.079999998</v>
      </c>
      <c r="D675" s="441">
        <v>23200031</v>
      </c>
    </row>
    <row r="676" spans="1:4">
      <c r="A676">
        <v>23200033</v>
      </c>
      <c r="B676" t="s">
        <v>199</v>
      </c>
      <c r="C676" s="23">
        <v>-317849.65999999997</v>
      </c>
      <c r="D676" s="441">
        <v>23200033</v>
      </c>
    </row>
    <row r="677" spans="1:4">
      <c r="A677">
        <v>23200041</v>
      </c>
      <c r="B677" t="s">
        <v>406</v>
      </c>
      <c r="C677" s="23">
        <v>-8903429</v>
      </c>
      <c r="D677" s="441">
        <v>23200041</v>
      </c>
    </row>
    <row r="678" spans="1:4">
      <c r="A678">
        <v>23200051</v>
      </c>
      <c r="B678" t="s">
        <v>407</v>
      </c>
      <c r="C678" s="23">
        <v>-11351518.609999999</v>
      </c>
      <c r="D678" s="441">
        <v>23200051</v>
      </c>
    </row>
    <row r="679" spans="1:4">
      <c r="A679">
        <v>23200061</v>
      </c>
      <c r="B679" t="s">
        <v>169</v>
      </c>
      <c r="C679" s="23">
        <v>-19624604.390000001</v>
      </c>
      <c r="D679" s="441">
        <v>23200061</v>
      </c>
    </row>
    <row r="680" spans="1:4">
      <c r="A680">
        <v>23200071</v>
      </c>
      <c r="B680" t="s">
        <v>1019</v>
      </c>
      <c r="C680" s="23">
        <v>-2082245.87</v>
      </c>
      <c r="D680" s="441">
        <v>23200071</v>
      </c>
    </row>
    <row r="681" spans="1:4">
      <c r="A681">
        <v>23200081</v>
      </c>
      <c r="B681" t="s">
        <v>1020</v>
      </c>
      <c r="C681" s="23">
        <v>-4519782.45</v>
      </c>
      <c r="D681" s="441">
        <v>23200081</v>
      </c>
    </row>
    <row r="682" spans="1:4">
      <c r="A682">
        <v>23200101</v>
      </c>
      <c r="B682" t="s">
        <v>403</v>
      </c>
      <c r="C682" s="23">
        <v>-298043.86</v>
      </c>
      <c r="D682" s="441">
        <v>23200101</v>
      </c>
    </row>
    <row r="683" spans="1:4">
      <c r="A683">
        <v>23200103</v>
      </c>
      <c r="B683" t="s">
        <v>50</v>
      </c>
      <c r="C683" s="23">
        <v>-61237.04</v>
      </c>
      <c r="D683" s="441">
        <v>23200103</v>
      </c>
    </row>
    <row r="684" spans="1:4">
      <c r="A684">
        <v>23200111</v>
      </c>
      <c r="B684" t="s">
        <v>1021</v>
      </c>
      <c r="C684" s="23">
        <v>-466020.15</v>
      </c>
      <c r="D684" s="441">
        <v>23200111</v>
      </c>
    </row>
    <row r="685" spans="1:4">
      <c r="A685">
        <v>23200121</v>
      </c>
      <c r="B685" t="s">
        <v>890</v>
      </c>
      <c r="C685" s="23">
        <v>-495944</v>
      </c>
      <c r="D685" s="441">
        <v>23200121</v>
      </c>
    </row>
    <row r="686" spans="1:4">
      <c r="A686">
        <v>23200221</v>
      </c>
      <c r="B686" t="s">
        <v>2067</v>
      </c>
      <c r="C686" s="23">
        <v>-2715</v>
      </c>
      <c r="D686" s="441">
        <v>23200221</v>
      </c>
    </row>
    <row r="687" spans="1:4">
      <c r="A687">
        <v>23200222</v>
      </c>
      <c r="B687" t="s">
        <v>120</v>
      </c>
      <c r="C687" s="23">
        <v>-11409516.99</v>
      </c>
      <c r="D687" s="441">
        <v>23200222</v>
      </c>
    </row>
    <row r="688" spans="1:4">
      <c r="A688">
        <v>23200242</v>
      </c>
      <c r="B688" t="s">
        <v>922</v>
      </c>
      <c r="C688" s="23">
        <v>-30286861.899999999</v>
      </c>
      <c r="D688" s="441">
        <v>23200242</v>
      </c>
    </row>
    <row r="689" spans="1:4">
      <c r="A689">
        <v>23200333</v>
      </c>
      <c r="B689" t="s">
        <v>528</v>
      </c>
      <c r="C689" s="23">
        <v>-13648992.359999999</v>
      </c>
      <c r="D689" s="441">
        <v>23200333</v>
      </c>
    </row>
    <row r="690" spans="1:4">
      <c r="A690">
        <v>23200483</v>
      </c>
      <c r="B690" t="s">
        <v>324</v>
      </c>
      <c r="C690" s="23">
        <v>-17234274.390000001</v>
      </c>
      <c r="D690" s="441">
        <v>23200483</v>
      </c>
    </row>
    <row r="691" spans="1:4">
      <c r="A691">
        <v>23200493</v>
      </c>
      <c r="B691" t="s">
        <v>1892</v>
      </c>
      <c r="C691" s="23">
        <v>-326339.06</v>
      </c>
      <c r="D691" s="441">
        <v>23200493</v>
      </c>
    </row>
    <row r="692" spans="1:4">
      <c r="A692">
        <v>23200543</v>
      </c>
      <c r="B692" t="s">
        <v>364</v>
      </c>
      <c r="C692" s="23">
        <v>-58522222.859999999</v>
      </c>
      <c r="D692" s="441">
        <v>23200543</v>
      </c>
    </row>
    <row r="693" spans="1:4">
      <c r="A693">
        <v>23200643</v>
      </c>
      <c r="B693" t="s">
        <v>315</v>
      </c>
      <c r="C693" s="23">
        <v>-7299319.46</v>
      </c>
      <c r="D693" s="441">
        <v>23200643</v>
      </c>
    </row>
    <row r="694" spans="1:4">
      <c r="A694">
        <v>23200653</v>
      </c>
      <c r="B694" t="s">
        <v>917</v>
      </c>
      <c r="C694" s="23">
        <v>-2753320.37</v>
      </c>
      <c r="D694" s="441">
        <v>23200653</v>
      </c>
    </row>
    <row r="695" spans="1:4">
      <c r="A695">
        <v>23200693</v>
      </c>
      <c r="B695" t="s">
        <v>699</v>
      </c>
      <c r="C695">
        <v>-352.32</v>
      </c>
      <c r="D695" s="441">
        <v>23200693</v>
      </c>
    </row>
    <row r="696" spans="1:4">
      <c r="A696">
        <v>23200733</v>
      </c>
      <c r="B696" t="s">
        <v>107</v>
      </c>
      <c r="C696" s="23">
        <v>-1971.43</v>
      </c>
      <c r="D696" s="441">
        <v>23200733</v>
      </c>
    </row>
    <row r="697" spans="1:4">
      <c r="A697">
        <v>23200743</v>
      </c>
      <c r="B697" t="s">
        <v>1040</v>
      </c>
      <c r="C697" s="23">
        <v>14871.11</v>
      </c>
      <c r="D697" s="441">
        <v>23200743</v>
      </c>
    </row>
    <row r="698" spans="1:4">
      <c r="A698">
        <v>23200753</v>
      </c>
      <c r="B698" t="s">
        <v>903</v>
      </c>
      <c r="C698" s="23">
        <v>-1707.18</v>
      </c>
      <c r="D698" s="441">
        <v>23200753</v>
      </c>
    </row>
    <row r="699" spans="1:4">
      <c r="A699">
        <v>23200763</v>
      </c>
      <c r="B699" t="s">
        <v>1039</v>
      </c>
      <c r="C699" s="23">
        <v>3424.48</v>
      </c>
      <c r="D699" s="441">
        <v>23200763</v>
      </c>
    </row>
    <row r="700" spans="1:4">
      <c r="A700">
        <v>23200773</v>
      </c>
      <c r="B700" t="s">
        <v>575</v>
      </c>
      <c r="C700" s="23">
        <v>-17574.8</v>
      </c>
      <c r="D700" s="441">
        <v>23200773</v>
      </c>
    </row>
    <row r="701" spans="1:4">
      <c r="A701">
        <v>23200823</v>
      </c>
      <c r="B701" t="s">
        <v>1999</v>
      </c>
      <c r="C701" s="23">
        <v>-192448.78</v>
      </c>
      <c r="D701" s="441">
        <v>23200823</v>
      </c>
    </row>
    <row r="702" spans="1:4">
      <c r="A702" s="252">
        <v>23200833</v>
      </c>
      <c r="B702" s="252" t="s">
        <v>2238</v>
      </c>
      <c r="C702" s="444">
        <v>-4068.5</v>
      </c>
      <c r="D702" s="441" t="e">
        <v>#N/A</v>
      </c>
    </row>
    <row r="703" spans="1:4">
      <c r="A703">
        <v>23200873</v>
      </c>
      <c r="B703" t="s">
        <v>2068</v>
      </c>
      <c r="C703" s="23">
        <v>-1147874.42</v>
      </c>
      <c r="D703" s="441">
        <v>23200873</v>
      </c>
    </row>
    <row r="704" spans="1:4">
      <c r="A704">
        <v>23201003</v>
      </c>
      <c r="B704" t="s">
        <v>392</v>
      </c>
      <c r="C704" s="23">
        <v>-17089079.899999999</v>
      </c>
      <c r="D704" s="441">
        <v>23201003</v>
      </c>
    </row>
    <row r="705" spans="1:4">
      <c r="A705">
        <v>23201013</v>
      </c>
      <c r="B705" t="s">
        <v>752</v>
      </c>
      <c r="C705" s="23">
        <v>-13841381.720000001</v>
      </c>
      <c r="D705" s="441">
        <v>23201013</v>
      </c>
    </row>
    <row r="706" spans="1:4">
      <c r="A706">
        <v>23201033</v>
      </c>
      <c r="B706" t="s">
        <v>598</v>
      </c>
      <c r="C706" s="23">
        <v>-173412.56</v>
      </c>
      <c r="D706" s="441">
        <v>23201033</v>
      </c>
    </row>
    <row r="707" spans="1:4">
      <c r="A707">
        <v>23201043</v>
      </c>
      <c r="B707" t="s">
        <v>240</v>
      </c>
      <c r="C707" s="23">
        <v>76440.399999999994</v>
      </c>
      <c r="D707" s="441">
        <v>23201043</v>
      </c>
    </row>
    <row r="708" spans="1:4">
      <c r="A708">
        <v>23201053</v>
      </c>
      <c r="B708" t="s">
        <v>1534</v>
      </c>
      <c r="C708" s="23">
        <v>-265747.98</v>
      </c>
      <c r="D708" s="441">
        <v>23201053</v>
      </c>
    </row>
    <row r="709" spans="1:4">
      <c r="A709">
        <v>23201073</v>
      </c>
      <c r="B709" t="s">
        <v>661</v>
      </c>
      <c r="C709">
        <v>-688.15</v>
      </c>
      <c r="D709" s="441">
        <v>23201073</v>
      </c>
    </row>
    <row r="710" spans="1:4">
      <c r="A710">
        <v>23201113</v>
      </c>
      <c r="B710" t="s">
        <v>282</v>
      </c>
      <c r="C710" s="23">
        <v>14917.56</v>
      </c>
      <c r="D710" s="441">
        <v>23201113</v>
      </c>
    </row>
    <row r="711" spans="1:4">
      <c r="A711">
        <v>23201153</v>
      </c>
      <c r="B711" t="s">
        <v>1601</v>
      </c>
      <c r="C711" s="23">
        <v>-12936.55</v>
      </c>
      <c r="D711" s="441">
        <v>23201153</v>
      </c>
    </row>
    <row r="712" spans="1:4">
      <c r="A712">
        <v>23201163</v>
      </c>
      <c r="B712" t="s">
        <v>1602</v>
      </c>
      <c r="C712" s="23">
        <v>-6387.53</v>
      </c>
      <c r="D712" s="441">
        <v>23201163</v>
      </c>
    </row>
    <row r="713" spans="1:4">
      <c r="A713">
        <v>23201173</v>
      </c>
      <c r="B713" t="s">
        <v>238</v>
      </c>
      <c r="C713" s="23">
        <v>88973.51</v>
      </c>
      <c r="D713" s="441">
        <v>23201173</v>
      </c>
    </row>
    <row r="714" spans="1:4">
      <c r="A714">
        <v>23201193</v>
      </c>
      <c r="B714" t="s">
        <v>1603</v>
      </c>
      <c r="C714" s="23">
        <v>-23851.64</v>
      </c>
      <c r="D714" s="441">
        <v>23201193</v>
      </c>
    </row>
    <row r="715" spans="1:4">
      <c r="A715">
        <v>23201203</v>
      </c>
      <c r="B715" t="s">
        <v>1604</v>
      </c>
      <c r="C715" s="23">
        <v>-1633.01</v>
      </c>
      <c r="D715" s="441">
        <v>23201203</v>
      </c>
    </row>
    <row r="716" spans="1:4">
      <c r="A716">
        <v>23201251</v>
      </c>
      <c r="B716" t="s">
        <v>1539</v>
      </c>
      <c r="C716" s="23">
        <v>-1005795</v>
      </c>
      <c r="D716" s="441">
        <v>23201251</v>
      </c>
    </row>
    <row r="717" spans="1:4">
      <c r="A717">
        <v>23202173</v>
      </c>
      <c r="B717" t="s">
        <v>189</v>
      </c>
      <c r="C717">
        <v>-8.6999999999999993</v>
      </c>
      <c r="D717" s="441">
        <v>23202173</v>
      </c>
    </row>
    <row r="718" spans="1:4">
      <c r="A718">
        <v>23202183</v>
      </c>
      <c r="B718" t="s">
        <v>642</v>
      </c>
      <c r="C718" s="23">
        <v>-19041.560000000001</v>
      </c>
      <c r="D718" s="441">
        <v>23202183</v>
      </c>
    </row>
    <row r="719" spans="1:4">
      <c r="A719">
        <v>23202233</v>
      </c>
      <c r="B719" t="s">
        <v>2063</v>
      </c>
      <c r="C719" s="23">
        <v>1284462.6100000001</v>
      </c>
      <c r="D719" s="441">
        <v>23202233</v>
      </c>
    </row>
    <row r="720" spans="1:4">
      <c r="A720">
        <v>23202353</v>
      </c>
      <c r="B720" t="s">
        <v>2064</v>
      </c>
      <c r="C720" s="23">
        <v>-10293440.449999999</v>
      </c>
      <c r="D720" s="441">
        <v>23202353</v>
      </c>
    </row>
    <row r="721" spans="1:4">
      <c r="A721">
        <v>23500003</v>
      </c>
      <c r="B721" t="s">
        <v>1620</v>
      </c>
      <c r="C721" s="23">
        <v>-25802206.59</v>
      </c>
      <c r="D721" s="441">
        <v>23500003</v>
      </c>
    </row>
    <row r="722" spans="1:4">
      <c r="A722">
        <v>23500011</v>
      </c>
      <c r="B722" t="s">
        <v>498</v>
      </c>
      <c r="C722" s="23">
        <v>-4533243.8099999996</v>
      </c>
      <c r="D722" s="441">
        <v>23500011</v>
      </c>
    </row>
    <row r="723" spans="1:4">
      <c r="A723">
        <v>23600021</v>
      </c>
      <c r="B723" t="s">
        <v>1395</v>
      </c>
      <c r="C723" s="23">
        <v>-5481718.1100000003</v>
      </c>
      <c r="D723" s="441">
        <v>23600021</v>
      </c>
    </row>
    <row r="724" spans="1:4">
      <c r="A724">
        <v>23600022</v>
      </c>
      <c r="B724" t="s">
        <v>1396</v>
      </c>
      <c r="C724" s="23">
        <v>-2229943.39</v>
      </c>
      <c r="D724" s="441">
        <v>23600022</v>
      </c>
    </row>
    <row r="725" spans="1:4">
      <c r="A725">
        <v>23600063</v>
      </c>
      <c r="B725" t="s">
        <v>475</v>
      </c>
      <c r="C725">
        <v>-108.27</v>
      </c>
      <c r="D725" s="441">
        <v>23600063</v>
      </c>
    </row>
    <row r="726" spans="1:4">
      <c r="A726">
        <v>23600201</v>
      </c>
      <c r="B726" t="s">
        <v>231</v>
      </c>
      <c r="C726" s="23">
        <v>-52904452.840000004</v>
      </c>
      <c r="D726" s="441">
        <v>23600201</v>
      </c>
    </row>
    <row r="727" spans="1:4">
      <c r="A727">
        <v>23600211</v>
      </c>
      <c r="B727" t="s">
        <v>232</v>
      </c>
      <c r="C727" s="23">
        <v>-6847693.2599999998</v>
      </c>
      <c r="D727" s="441">
        <v>23600211</v>
      </c>
    </row>
    <row r="728" spans="1:4">
      <c r="A728">
        <v>23600213</v>
      </c>
      <c r="B728" t="s">
        <v>991</v>
      </c>
      <c r="C728" s="23">
        <v>-150838.34</v>
      </c>
      <c r="D728" s="441">
        <v>23600213</v>
      </c>
    </row>
    <row r="729" spans="1:4">
      <c r="A729">
        <v>23600221</v>
      </c>
      <c r="B729" t="s">
        <v>348</v>
      </c>
      <c r="C729" s="23">
        <v>243212.29</v>
      </c>
      <c r="D729" s="441">
        <v>23600221</v>
      </c>
    </row>
    <row r="730" spans="1:4">
      <c r="A730">
        <v>23600232</v>
      </c>
      <c r="B730" t="s">
        <v>233</v>
      </c>
      <c r="C730" s="23">
        <v>-22976874.07</v>
      </c>
      <c r="D730" s="441">
        <v>23600232</v>
      </c>
    </row>
    <row r="731" spans="1:4">
      <c r="A731">
        <v>23600351</v>
      </c>
      <c r="B731" t="s">
        <v>898</v>
      </c>
      <c r="C731" s="23">
        <v>-8552316.6199999992</v>
      </c>
      <c r="D731" s="441">
        <v>23600351</v>
      </c>
    </row>
    <row r="732" spans="1:4">
      <c r="A732">
        <v>23600391</v>
      </c>
      <c r="B732" t="s">
        <v>369</v>
      </c>
      <c r="C732" s="23">
        <v>-133273.96</v>
      </c>
      <c r="D732" s="441">
        <v>23600391</v>
      </c>
    </row>
    <row r="733" spans="1:4">
      <c r="A733">
        <v>23600421</v>
      </c>
      <c r="B733" t="s">
        <v>1576</v>
      </c>
      <c r="C733">
        <v>-9.16</v>
      </c>
      <c r="D733" s="441">
        <v>23600421</v>
      </c>
    </row>
    <row r="734" spans="1:4">
      <c r="A734" s="252">
        <v>23600431</v>
      </c>
      <c r="B734" s="252" t="s">
        <v>1920</v>
      </c>
      <c r="C734" s="444">
        <v>1600</v>
      </c>
      <c r="D734" s="441">
        <v>23600431</v>
      </c>
    </row>
    <row r="735" spans="1:4">
      <c r="A735">
        <v>23600471</v>
      </c>
      <c r="B735" t="s">
        <v>986</v>
      </c>
      <c r="C735" s="23">
        <v>-9053408.2599999998</v>
      </c>
      <c r="D735" s="441">
        <v>23600471</v>
      </c>
    </row>
    <row r="736" spans="1:4">
      <c r="A736">
        <v>23600552</v>
      </c>
      <c r="B736" t="s">
        <v>986</v>
      </c>
      <c r="C736" s="23">
        <v>-5110413.99</v>
      </c>
      <c r="D736" s="441">
        <v>23600552</v>
      </c>
    </row>
    <row r="737" spans="1:4">
      <c r="A737">
        <v>23600602</v>
      </c>
      <c r="B737" t="s">
        <v>987</v>
      </c>
      <c r="C737" s="23">
        <v>-5874816.5300000003</v>
      </c>
      <c r="D737" s="441">
        <v>23600602</v>
      </c>
    </row>
    <row r="738" spans="1:4">
      <c r="A738">
        <v>23601003</v>
      </c>
      <c r="B738" t="s">
        <v>935</v>
      </c>
      <c r="C738" s="23">
        <v>-67029.23</v>
      </c>
      <c r="D738" s="441">
        <v>23601003</v>
      </c>
    </row>
    <row r="739" spans="1:4">
      <c r="A739">
        <v>23601013</v>
      </c>
      <c r="B739" t="s">
        <v>1397</v>
      </c>
      <c r="C739" s="23">
        <v>-78298.27</v>
      </c>
      <c r="D739" s="441">
        <v>23601013</v>
      </c>
    </row>
    <row r="740" spans="1:4">
      <c r="A740">
        <v>23601023</v>
      </c>
      <c r="B740" t="s">
        <v>334</v>
      </c>
      <c r="C740" s="23">
        <v>-2944.79</v>
      </c>
      <c r="D740" s="441">
        <v>23601023</v>
      </c>
    </row>
    <row r="741" spans="1:4">
      <c r="A741">
        <v>23601043</v>
      </c>
      <c r="B741" t="s">
        <v>992</v>
      </c>
      <c r="C741" s="23">
        <v>-103193.85</v>
      </c>
      <c r="D741" s="441">
        <v>23601043</v>
      </c>
    </row>
    <row r="742" spans="1:4">
      <c r="A742">
        <v>23700363</v>
      </c>
      <c r="B742" t="s">
        <v>925</v>
      </c>
      <c r="C742" s="23">
        <v>-134062.5</v>
      </c>
      <c r="D742" s="441">
        <v>23700363</v>
      </c>
    </row>
    <row r="743" spans="1:4">
      <c r="A743">
        <v>23700383</v>
      </c>
      <c r="B743" t="s">
        <v>88</v>
      </c>
      <c r="C743" s="23">
        <v>-18000</v>
      </c>
      <c r="D743" s="441">
        <v>23700383</v>
      </c>
    </row>
    <row r="744" spans="1:4">
      <c r="A744">
        <v>23700713</v>
      </c>
      <c r="B744" t="s">
        <v>596</v>
      </c>
      <c r="C744" s="23">
        <v>-65115.3</v>
      </c>
      <c r="D744" s="441">
        <v>23700713</v>
      </c>
    </row>
    <row r="745" spans="1:4">
      <c r="A745">
        <v>23700813</v>
      </c>
      <c r="B745" t="s">
        <v>180</v>
      </c>
      <c r="C745" s="23">
        <v>-2041666.45</v>
      </c>
      <c r="D745" s="441">
        <v>23700813</v>
      </c>
    </row>
    <row r="746" spans="1:4">
      <c r="A746">
        <v>23700823</v>
      </c>
      <c r="B746" t="s">
        <v>48</v>
      </c>
      <c r="C746" s="23">
        <v>-5054999.78</v>
      </c>
      <c r="D746" s="441">
        <v>23700823</v>
      </c>
    </row>
    <row r="747" spans="1:4">
      <c r="A747">
        <v>23700841</v>
      </c>
      <c r="B747" t="s">
        <v>648</v>
      </c>
      <c r="C747" s="23">
        <v>-406452.5</v>
      </c>
      <c r="D747" s="441">
        <v>23700841</v>
      </c>
    </row>
    <row r="748" spans="1:4">
      <c r="A748">
        <v>23700873</v>
      </c>
      <c r="B748" t="s">
        <v>1029</v>
      </c>
      <c r="C748" s="23">
        <v>-7897500</v>
      </c>
      <c r="D748" s="441">
        <v>23700873</v>
      </c>
    </row>
    <row r="749" spans="1:4">
      <c r="A749">
        <v>23700963</v>
      </c>
      <c r="B749" t="s">
        <v>1050</v>
      </c>
      <c r="C749" s="23">
        <v>-2322660.0499999998</v>
      </c>
      <c r="D749" s="441">
        <v>23700963</v>
      </c>
    </row>
    <row r="750" spans="1:4">
      <c r="A750">
        <v>23701023</v>
      </c>
      <c r="B750" t="s">
        <v>522</v>
      </c>
      <c r="C750" s="23">
        <v>-2147304.44</v>
      </c>
      <c r="D750" s="441">
        <v>23701023</v>
      </c>
    </row>
    <row r="751" spans="1:4">
      <c r="A751">
        <v>23701033</v>
      </c>
      <c r="B751" t="s">
        <v>1015</v>
      </c>
      <c r="C751" s="23">
        <v>-7110533.3300000001</v>
      </c>
      <c r="D751" s="441">
        <v>23701033</v>
      </c>
    </row>
    <row r="752" spans="1:4">
      <c r="A752">
        <v>23701053</v>
      </c>
      <c r="B752" t="s">
        <v>1037</v>
      </c>
      <c r="C752" s="23">
        <v>-2905833.5</v>
      </c>
      <c r="D752" s="441">
        <v>23701053</v>
      </c>
    </row>
    <row r="753" spans="1:4">
      <c r="A753">
        <v>23701063</v>
      </c>
      <c r="B753" t="s">
        <v>1059</v>
      </c>
      <c r="C753" s="23">
        <v>-101243.57</v>
      </c>
      <c r="D753" s="441">
        <v>23701063</v>
      </c>
    </row>
    <row r="754" spans="1:4">
      <c r="A754">
        <v>23701113</v>
      </c>
      <c r="B754" t="s">
        <v>209</v>
      </c>
      <c r="C754" s="23">
        <v>-6716500</v>
      </c>
      <c r="D754" s="441">
        <v>23701113</v>
      </c>
    </row>
    <row r="755" spans="1:4">
      <c r="A755">
        <v>23701123</v>
      </c>
      <c r="B755" t="s">
        <v>1158</v>
      </c>
      <c r="C755" s="23">
        <v>-7167288.3300000001</v>
      </c>
      <c r="D755" s="441">
        <v>23701123</v>
      </c>
    </row>
    <row r="756" spans="1:4">
      <c r="A756">
        <v>23701133</v>
      </c>
      <c r="B756" t="s">
        <v>1154</v>
      </c>
      <c r="C756" s="23">
        <v>-640444.21</v>
      </c>
      <c r="D756" s="441">
        <v>23701133</v>
      </c>
    </row>
    <row r="757" spans="1:4">
      <c r="A757">
        <v>23701143</v>
      </c>
      <c r="B757" t="s">
        <v>1222</v>
      </c>
      <c r="C757" s="23">
        <v>-5027216.66</v>
      </c>
      <c r="D757" s="441">
        <v>23701143</v>
      </c>
    </row>
    <row r="758" spans="1:4">
      <c r="A758">
        <v>23701153</v>
      </c>
      <c r="B758" t="s">
        <v>1319</v>
      </c>
      <c r="C758" s="23">
        <v>-2340166.67</v>
      </c>
      <c r="D758" s="441">
        <v>23701153</v>
      </c>
    </row>
    <row r="759" spans="1:4">
      <c r="A759">
        <v>23701163</v>
      </c>
      <c r="B759" t="s">
        <v>1320</v>
      </c>
      <c r="C759" s="23">
        <v>-446500</v>
      </c>
      <c r="D759" s="441">
        <v>23701163</v>
      </c>
    </row>
    <row r="760" spans="1:4">
      <c r="A760">
        <v>23701173</v>
      </c>
      <c r="B760" t="s">
        <v>1628</v>
      </c>
      <c r="C760" s="23">
        <v>-3536.71</v>
      </c>
      <c r="D760" s="441">
        <v>23701173</v>
      </c>
    </row>
    <row r="761" spans="1:4">
      <c r="A761">
        <v>23701183</v>
      </c>
      <c r="B761" t="s">
        <v>1659</v>
      </c>
      <c r="C761" s="23">
        <v>-2264974.83</v>
      </c>
      <c r="D761" s="441">
        <v>23701183</v>
      </c>
    </row>
    <row r="762" spans="1:4">
      <c r="A762">
        <v>23701193</v>
      </c>
      <c r="B762" t="s">
        <v>1660</v>
      </c>
      <c r="C762" s="23">
        <v>-392600</v>
      </c>
      <c r="D762" s="441">
        <v>23701193</v>
      </c>
    </row>
    <row r="763" spans="1:4">
      <c r="A763" s="252">
        <v>23701203</v>
      </c>
      <c r="B763" s="252" t="s">
        <v>2044</v>
      </c>
      <c r="C763" s="444">
        <v>-3604236.13</v>
      </c>
      <c r="D763" s="441" t="e">
        <v>#N/A</v>
      </c>
    </row>
    <row r="764" spans="1:4">
      <c r="A764">
        <v>24100063</v>
      </c>
      <c r="B764" t="s">
        <v>1030</v>
      </c>
      <c r="C764" s="23">
        <v>112199.07</v>
      </c>
      <c r="D764" s="441">
        <v>24100063</v>
      </c>
    </row>
    <row r="765" spans="1:4">
      <c r="A765">
        <v>24100173</v>
      </c>
      <c r="B765" t="s">
        <v>1030</v>
      </c>
      <c r="C765" s="23">
        <v>-34854.339999999997</v>
      </c>
      <c r="D765" s="441">
        <v>24100173</v>
      </c>
    </row>
    <row r="766" spans="1:4">
      <c r="A766">
        <v>24100212</v>
      </c>
      <c r="B766" t="s">
        <v>611</v>
      </c>
      <c r="C766" s="23">
        <v>-915593.83</v>
      </c>
      <c r="D766" s="441">
        <v>24100212</v>
      </c>
    </row>
    <row r="767" spans="1:4">
      <c r="A767">
        <v>24200011</v>
      </c>
      <c r="B767" t="s">
        <v>1357</v>
      </c>
      <c r="C767" s="23">
        <v>-60549.9</v>
      </c>
      <c r="D767" s="441">
        <v>24200011</v>
      </c>
    </row>
    <row r="768" spans="1:4">
      <c r="A768">
        <v>24200041</v>
      </c>
      <c r="B768" t="s">
        <v>624</v>
      </c>
      <c r="C768" s="23">
        <v>-166120</v>
      </c>
      <c r="D768" s="441">
        <v>24200041</v>
      </c>
    </row>
    <row r="769" spans="1:4">
      <c r="A769">
        <v>24200061</v>
      </c>
      <c r="B769" t="s">
        <v>1606</v>
      </c>
      <c r="C769" s="23">
        <v>-1079179.06</v>
      </c>
      <c r="D769" s="441">
        <v>24200061</v>
      </c>
    </row>
    <row r="770" spans="1:4">
      <c r="A770">
        <v>24200103</v>
      </c>
      <c r="B770" t="s">
        <v>1509</v>
      </c>
      <c r="C770" s="23">
        <v>-25000</v>
      </c>
      <c r="D770" s="441">
        <v>24200103</v>
      </c>
    </row>
    <row r="771" spans="1:4">
      <c r="A771">
        <v>24200451</v>
      </c>
      <c r="B771" t="s">
        <v>1205</v>
      </c>
      <c r="C771" s="23">
        <v>-2789536.91</v>
      </c>
      <c r="D771" s="441">
        <v>24200451</v>
      </c>
    </row>
    <row r="772" spans="1:4">
      <c r="A772">
        <v>24200461</v>
      </c>
      <c r="B772" t="s">
        <v>1528</v>
      </c>
      <c r="C772" s="23">
        <v>-19885024.66</v>
      </c>
      <c r="D772" s="441">
        <v>24200461</v>
      </c>
    </row>
    <row r="773" spans="1:4">
      <c r="A773">
        <v>24200511</v>
      </c>
      <c r="B773" t="s">
        <v>551</v>
      </c>
      <c r="C773" s="23">
        <v>-4677058</v>
      </c>
      <c r="D773" s="441">
        <v>24200511</v>
      </c>
    </row>
    <row r="774" spans="1:4">
      <c r="A774">
        <v>24200521</v>
      </c>
      <c r="B774" t="s">
        <v>1731</v>
      </c>
      <c r="C774" s="23">
        <v>-329744.48</v>
      </c>
      <c r="D774" s="441">
        <v>24200521</v>
      </c>
    </row>
    <row r="775" spans="1:4">
      <c r="A775">
        <v>24200541</v>
      </c>
      <c r="B775" t="s">
        <v>660</v>
      </c>
      <c r="C775" s="23">
        <v>-118538.52</v>
      </c>
      <c r="D775" s="441">
        <v>24200541</v>
      </c>
    </row>
    <row r="776" spans="1:4">
      <c r="A776">
        <v>24200551</v>
      </c>
      <c r="B776" t="s">
        <v>15</v>
      </c>
      <c r="C776" s="23">
        <v>-118538.52</v>
      </c>
      <c r="D776" s="441">
        <v>24200551</v>
      </c>
    </row>
    <row r="777" spans="1:4">
      <c r="A777">
        <v>24200561</v>
      </c>
      <c r="B777" t="s">
        <v>424</v>
      </c>
      <c r="C777" s="23">
        <v>-31353.24</v>
      </c>
      <c r="D777" s="441">
        <v>24200561</v>
      </c>
    </row>
    <row r="778" spans="1:4">
      <c r="A778">
        <v>24200571</v>
      </c>
      <c r="B778" t="s">
        <v>190</v>
      </c>
      <c r="C778" s="23">
        <v>-31353.24</v>
      </c>
      <c r="D778" s="441">
        <v>24200571</v>
      </c>
    </row>
    <row r="779" spans="1:4">
      <c r="A779">
        <v>24200611</v>
      </c>
      <c r="B779" t="s">
        <v>1188</v>
      </c>
      <c r="C779" s="23">
        <v>-222987</v>
      </c>
      <c r="D779" s="441">
        <v>24200611</v>
      </c>
    </row>
    <row r="780" spans="1:4">
      <c r="A780">
        <v>24200622</v>
      </c>
      <c r="B780" t="s">
        <v>391</v>
      </c>
      <c r="C780" s="23">
        <v>-2179469</v>
      </c>
      <c r="D780" s="441">
        <v>24200622</v>
      </c>
    </row>
    <row r="781" spans="1:4">
      <c r="A781">
        <v>24200632</v>
      </c>
      <c r="B781" t="s">
        <v>994</v>
      </c>
      <c r="C781" s="23">
        <v>-353894.99</v>
      </c>
      <c r="D781" s="441">
        <v>24200632</v>
      </c>
    </row>
    <row r="782" spans="1:4">
      <c r="A782">
        <v>24200633</v>
      </c>
      <c r="B782" t="s">
        <v>1841</v>
      </c>
      <c r="C782" s="23">
        <v>-2798480.45</v>
      </c>
      <c r="D782" s="441">
        <v>24200633</v>
      </c>
    </row>
    <row r="783" spans="1:4">
      <c r="A783">
        <v>24200641</v>
      </c>
      <c r="B783" t="s">
        <v>915</v>
      </c>
      <c r="C783" s="23">
        <v>-491261.01</v>
      </c>
      <c r="D783" s="441">
        <v>24200641</v>
      </c>
    </row>
    <row r="784" spans="1:4">
      <c r="A784">
        <v>24200651</v>
      </c>
      <c r="B784" t="s">
        <v>721</v>
      </c>
      <c r="C784" s="23">
        <v>-9750</v>
      </c>
      <c r="D784" s="441">
        <v>24200651</v>
      </c>
    </row>
    <row r="785" spans="1:4">
      <c r="A785">
        <v>24200653</v>
      </c>
      <c r="B785" t="s">
        <v>928</v>
      </c>
      <c r="C785" s="23">
        <v>-1034056.46</v>
      </c>
      <c r="D785" s="441">
        <v>24200653</v>
      </c>
    </row>
    <row r="786" spans="1:4">
      <c r="A786">
        <v>24200661</v>
      </c>
      <c r="B786" t="s">
        <v>722</v>
      </c>
      <c r="C786" s="23">
        <v>-356440.2</v>
      </c>
      <c r="D786" s="441">
        <v>24200661</v>
      </c>
    </row>
    <row r="787" spans="1:4">
      <c r="A787">
        <v>24200671</v>
      </c>
      <c r="B787" t="s">
        <v>723</v>
      </c>
      <c r="C787" s="23">
        <v>-105564.2</v>
      </c>
      <c r="D787" s="441">
        <v>24200671</v>
      </c>
    </row>
    <row r="788" spans="1:4">
      <c r="A788">
        <v>24200681</v>
      </c>
      <c r="B788" t="s">
        <v>724</v>
      </c>
      <c r="C788" s="23">
        <v>-105564.2</v>
      </c>
      <c r="D788" s="441">
        <v>24200681</v>
      </c>
    </row>
    <row r="789" spans="1:4">
      <c r="A789">
        <v>24200811</v>
      </c>
      <c r="B789" t="s">
        <v>558</v>
      </c>
      <c r="C789" s="23">
        <v>-173136.64000000001</v>
      </c>
      <c r="D789" s="441">
        <v>24200811</v>
      </c>
    </row>
    <row r="790" spans="1:4">
      <c r="A790">
        <v>24200821</v>
      </c>
      <c r="B790" t="s">
        <v>559</v>
      </c>
      <c r="C790" s="23">
        <v>-173104.63</v>
      </c>
      <c r="D790" s="441">
        <v>24200821</v>
      </c>
    </row>
    <row r="791" spans="1:4">
      <c r="A791">
        <v>24200831</v>
      </c>
      <c r="B791" t="s">
        <v>560</v>
      </c>
      <c r="C791" s="23">
        <v>-86706.65</v>
      </c>
      <c r="D791" s="441">
        <v>24200831</v>
      </c>
    </row>
    <row r="792" spans="1:4">
      <c r="A792">
        <v>24200841</v>
      </c>
      <c r="B792" t="s">
        <v>1122</v>
      </c>
      <c r="C792" s="23">
        <v>-322434.17</v>
      </c>
      <c r="D792" s="441">
        <v>24200841</v>
      </c>
    </row>
    <row r="793" spans="1:4">
      <c r="A793">
        <v>24200851</v>
      </c>
      <c r="B793" t="s">
        <v>766</v>
      </c>
      <c r="C793" s="23">
        <v>-75897.23</v>
      </c>
      <c r="D793" s="441">
        <v>24200851</v>
      </c>
    </row>
    <row r="794" spans="1:4">
      <c r="A794">
        <v>24200871</v>
      </c>
      <c r="B794" t="s">
        <v>1220</v>
      </c>
      <c r="C794" s="23">
        <v>-94691.64</v>
      </c>
      <c r="D794" s="441">
        <v>24200871</v>
      </c>
    </row>
    <row r="795" spans="1:4">
      <c r="A795">
        <v>24200881</v>
      </c>
      <c r="B795" t="s">
        <v>1471</v>
      </c>
      <c r="C795" s="23">
        <v>-262654.58</v>
      </c>
      <c r="D795" s="441">
        <v>24200881</v>
      </c>
    </row>
    <row r="796" spans="1:4">
      <c r="A796">
        <v>24200891</v>
      </c>
      <c r="B796" t="s">
        <v>1193</v>
      </c>
      <c r="C796" s="23">
        <v>-67388.98</v>
      </c>
      <c r="D796" s="441">
        <v>24200891</v>
      </c>
    </row>
    <row r="797" spans="1:4">
      <c r="A797">
        <v>24200901</v>
      </c>
      <c r="B797" t="s">
        <v>1304</v>
      </c>
      <c r="C797" s="23">
        <v>-163595.71</v>
      </c>
      <c r="D797" s="441">
        <v>24200901</v>
      </c>
    </row>
    <row r="798" spans="1:4">
      <c r="A798">
        <v>24200911</v>
      </c>
      <c r="B798" t="s">
        <v>1194</v>
      </c>
      <c r="C798" s="23">
        <v>-16928.46</v>
      </c>
      <c r="D798" s="441">
        <v>24200911</v>
      </c>
    </row>
    <row r="799" spans="1:4">
      <c r="A799">
        <v>24200921</v>
      </c>
      <c r="B799" t="s">
        <v>557</v>
      </c>
      <c r="C799" s="23">
        <v>-2232333.2200000002</v>
      </c>
      <c r="D799" s="441">
        <v>24200921</v>
      </c>
    </row>
    <row r="800" spans="1:4">
      <c r="A800">
        <v>24200931</v>
      </c>
      <c r="B800" t="s">
        <v>561</v>
      </c>
      <c r="C800" s="23">
        <v>-296902.15000000002</v>
      </c>
      <c r="D800" s="441">
        <v>24200931</v>
      </c>
    </row>
    <row r="801" spans="1:4">
      <c r="A801">
        <v>24200941</v>
      </c>
      <c r="B801" t="s">
        <v>1497</v>
      </c>
      <c r="C801" s="23">
        <v>-67999.600000000006</v>
      </c>
      <c r="D801" s="441">
        <v>24200941</v>
      </c>
    </row>
    <row r="802" spans="1:4">
      <c r="A802">
        <v>24200951</v>
      </c>
      <c r="B802" t="s">
        <v>1307</v>
      </c>
      <c r="C802" s="23">
        <v>-204389.16</v>
      </c>
      <c r="D802" s="441">
        <v>24200951</v>
      </c>
    </row>
    <row r="803" spans="1:4">
      <c r="A803">
        <v>24200961</v>
      </c>
      <c r="B803" t="s">
        <v>1305</v>
      </c>
      <c r="C803" s="23">
        <v>-1255744.27</v>
      </c>
      <c r="D803" s="441">
        <v>24200961</v>
      </c>
    </row>
    <row r="804" spans="1:4">
      <c r="A804">
        <v>24200971</v>
      </c>
      <c r="B804" t="s">
        <v>562</v>
      </c>
      <c r="C804" s="23">
        <v>-117878.28</v>
      </c>
      <c r="D804" s="441">
        <v>24200971</v>
      </c>
    </row>
    <row r="805" spans="1:4">
      <c r="A805">
        <v>24200991</v>
      </c>
      <c r="B805" t="s">
        <v>1363</v>
      </c>
      <c r="C805" s="23">
        <v>-1267.27</v>
      </c>
      <c r="D805" s="441">
        <v>24200991</v>
      </c>
    </row>
    <row r="806" spans="1:4">
      <c r="A806">
        <v>24201031</v>
      </c>
      <c r="B806" t="s">
        <v>1472</v>
      </c>
      <c r="C806" s="23">
        <v>-96365.82</v>
      </c>
      <c r="D806" s="441">
        <v>24201031</v>
      </c>
    </row>
    <row r="807" spans="1:4">
      <c r="A807">
        <v>24201041</v>
      </c>
      <c r="B807" t="s">
        <v>1473</v>
      </c>
      <c r="C807" s="23">
        <v>-22338.47</v>
      </c>
      <c r="D807" s="441">
        <v>24201041</v>
      </c>
    </row>
    <row r="808" spans="1:4">
      <c r="A808">
        <v>24300013</v>
      </c>
      <c r="B808" t="s">
        <v>1251</v>
      </c>
      <c r="C808" s="23">
        <v>-252153.92</v>
      </c>
      <c r="D808" s="441">
        <v>24300013</v>
      </c>
    </row>
    <row r="809" spans="1:4">
      <c r="A809">
        <v>24400001</v>
      </c>
      <c r="B809" t="s">
        <v>1484</v>
      </c>
      <c r="C809" s="23">
        <v>-86821355.549999997</v>
      </c>
      <c r="D809" s="441">
        <v>24400001</v>
      </c>
    </row>
    <row r="810" spans="1:4">
      <c r="A810">
        <v>24400002</v>
      </c>
      <c r="B810" t="s">
        <v>1485</v>
      </c>
      <c r="C810" s="23">
        <v>-48426015.539999999</v>
      </c>
      <c r="D810" s="441">
        <v>24400002</v>
      </c>
    </row>
    <row r="811" spans="1:4">
      <c r="A811">
        <v>24400011</v>
      </c>
      <c r="B811" t="s">
        <v>1486</v>
      </c>
      <c r="C811" s="23">
        <v>-27991451.66</v>
      </c>
      <c r="D811" s="441">
        <v>24400011</v>
      </c>
    </row>
    <row r="812" spans="1:4">
      <c r="A812">
        <v>24400012</v>
      </c>
      <c r="B812" t="s">
        <v>1487</v>
      </c>
      <c r="C812" s="23">
        <v>-16078181.890000001</v>
      </c>
      <c r="D812" s="441">
        <v>24400012</v>
      </c>
    </row>
    <row r="813" spans="1:4">
      <c r="A813">
        <v>25200152</v>
      </c>
      <c r="B813" t="s">
        <v>649</v>
      </c>
      <c r="C813" s="23">
        <v>-15660.38</v>
      </c>
      <c r="D813" s="441">
        <v>25200152</v>
      </c>
    </row>
    <row r="814" spans="1:4">
      <c r="A814">
        <v>25200161</v>
      </c>
      <c r="B814" t="s">
        <v>18</v>
      </c>
      <c r="C814" s="23">
        <v>-6045290.8899999997</v>
      </c>
      <c r="D814" s="441">
        <v>25200161</v>
      </c>
    </row>
    <row r="815" spans="1:4">
      <c r="A815">
        <v>25200171</v>
      </c>
      <c r="B815" t="s">
        <v>19</v>
      </c>
      <c r="C815" s="23">
        <v>-13850204.67</v>
      </c>
      <c r="D815" s="441">
        <v>25200171</v>
      </c>
    </row>
    <row r="816" spans="1:4">
      <c r="A816">
        <v>25200181</v>
      </c>
      <c r="B816" t="s">
        <v>652</v>
      </c>
      <c r="C816" s="23">
        <v>-31887632.120000001</v>
      </c>
      <c r="D816" s="441">
        <v>25200181</v>
      </c>
    </row>
    <row r="817" spans="1:4">
      <c r="A817">
        <v>25200202</v>
      </c>
      <c r="B817" t="s">
        <v>702</v>
      </c>
      <c r="C817" s="23">
        <v>-18405436.68</v>
      </c>
      <c r="D817" s="441">
        <v>25200202</v>
      </c>
    </row>
    <row r="818" spans="1:4">
      <c r="A818">
        <v>25200222</v>
      </c>
      <c r="B818" t="s">
        <v>703</v>
      </c>
      <c r="C818" s="23">
        <v>-1283049</v>
      </c>
      <c r="D818" s="441">
        <v>25200222</v>
      </c>
    </row>
    <row r="819" spans="1:4">
      <c r="A819">
        <v>25300001</v>
      </c>
      <c r="B819" t="s">
        <v>292</v>
      </c>
      <c r="C819" s="23">
        <v>-100089.64</v>
      </c>
      <c r="D819" s="441">
        <v>25300001</v>
      </c>
    </row>
    <row r="820" spans="1:4">
      <c r="A820">
        <v>25300011</v>
      </c>
      <c r="B820" t="s">
        <v>539</v>
      </c>
      <c r="C820" s="23">
        <v>-5000</v>
      </c>
      <c r="D820" s="441">
        <v>25300011</v>
      </c>
    </row>
    <row r="821" spans="1:4">
      <c r="A821">
        <v>25300033</v>
      </c>
      <c r="B821" t="s">
        <v>150</v>
      </c>
      <c r="C821" s="23">
        <v>-8646585.8399999999</v>
      </c>
      <c r="D821" s="441">
        <v>25300033</v>
      </c>
    </row>
    <row r="822" spans="1:4">
      <c r="A822">
        <v>25300071</v>
      </c>
      <c r="B822" t="s">
        <v>1179</v>
      </c>
      <c r="C822" s="23">
        <v>-178537997</v>
      </c>
      <c r="D822" s="441">
        <v>25300071</v>
      </c>
    </row>
    <row r="823" spans="1:4">
      <c r="A823">
        <v>25300081</v>
      </c>
      <c r="B823" t="s">
        <v>1681</v>
      </c>
      <c r="C823" s="23">
        <v>-1000</v>
      </c>
      <c r="D823" s="441">
        <v>25300081</v>
      </c>
    </row>
    <row r="824" spans="1:4">
      <c r="A824">
        <v>25300091</v>
      </c>
      <c r="B824" t="s">
        <v>1652</v>
      </c>
      <c r="C824" s="23">
        <v>-2394798.54</v>
      </c>
      <c r="D824" s="441">
        <v>25300091</v>
      </c>
    </row>
    <row r="825" spans="1:4">
      <c r="A825">
        <v>25300121</v>
      </c>
      <c r="B825" t="s">
        <v>1696</v>
      </c>
      <c r="C825" s="23">
        <v>-602154.66</v>
      </c>
      <c r="D825" s="441">
        <v>25300121</v>
      </c>
    </row>
    <row r="826" spans="1:4">
      <c r="A826">
        <v>25300141</v>
      </c>
      <c r="B826" t="s">
        <v>388</v>
      </c>
      <c r="C826" s="23">
        <v>-2477956.9300000002</v>
      </c>
      <c r="D826" s="441">
        <v>25300141</v>
      </c>
    </row>
    <row r="827" spans="1:4">
      <c r="A827">
        <v>25300151</v>
      </c>
      <c r="B827" t="s">
        <v>643</v>
      </c>
      <c r="C827" s="23">
        <v>-9901707.6799999997</v>
      </c>
      <c r="D827" s="441">
        <v>25300151</v>
      </c>
    </row>
    <row r="828" spans="1:4">
      <c r="A828">
        <v>25300153</v>
      </c>
      <c r="B828" t="s">
        <v>1510</v>
      </c>
      <c r="C828" s="23">
        <v>-100000</v>
      </c>
      <c r="D828" s="441">
        <v>25300153</v>
      </c>
    </row>
    <row r="829" spans="1:4">
      <c r="A829">
        <v>25300161</v>
      </c>
      <c r="B829" t="s">
        <v>175</v>
      </c>
      <c r="C829" s="23">
        <v>-511821.43</v>
      </c>
      <c r="D829" s="441">
        <v>25300161</v>
      </c>
    </row>
    <row r="830" spans="1:4">
      <c r="A830">
        <v>25300181</v>
      </c>
      <c r="B830" t="s">
        <v>1175</v>
      </c>
      <c r="C830" s="23">
        <v>-4323799.45</v>
      </c>
      <c r="D830" s="441">
        <v>25300181</v>
      </c>
    </row>
    <row r="831" spans="1:4">
      <c r="A831">
        <v>25300201</v>
      </c>
      <c r="B831" t="s">
        <v>1176</v>
      </c>
      <c r="C831" s="23">
        <v>-5879281</v>
      </c>
      <c r="D831" s="441">
        <v>25300201</v>
      </c>
    </row>
    <row r="832" spans="1:4">
      <c r="A832">
        <v>25300212</v>
      </c>
      <c r="B832" t="s">
        <v>491</v>
      </c>
      <c r="C832" s="23">
        <v>-95958.25</v>
      </c>
      <c r="D832" s="441">
        <v>25300212</v>
      </c>
    </row>
    <row r="833" spans="1:4">
      <c r="A833">
        <v>25300271</v>
      </c>
      <c r="B833" t="s">
        <v>1373</v>
      </c>
      <c r="C833" s="23">
        <v>-413566.52</v>
      </c>
      <c r="D833" s="441">
        <v>25300271</v>
      </c>
    </row>
    <row r="834" spans="1:4">
      <c r="A834">
        <v>25300281</v>
      </c>
      <c r="B834" t="s">
        <v>1456</v>
      </c>
      <c r="C834" s="23">
        <v>-506260</v>
      </c>
      <c r="D834" s="441">
        <v>25300281</v>
      </c>
    </row>
    <row r="835" spans="1:4">
      <c r="A835">
        <v>25300293</v>
      </c>
      <c r="B835" t="s">
        <v>829</v>
      </c>
      <c r="C835" s="23">
        <v>-8878308</v>
      </c>
      <c r="D835" s="441">
        <v>25300293</v>
      </c>
    </row>
    <row r="836" spans="1:4">
      <c r="A836">
        <v>25300303</v>
      </c>
      <c r="B836" t="s">
        <v>990</v>
      </c>
      <c r="C836">
        <v>-0.01</v>
      </c>
      <c r="D836" s="441">
        <v>25300303</v>
      </c>
    </row>
    <row r="837" spans="1:4">
      <c r="A837">
        <v>25300323</v>
      </c>
      <c r="B837" t="s">
        <v>681</v>
      </c>
      <c r="C837" s="23">
        <v>-53226.49</v>
      </c>
      <c r="D837" s="441">
        <v>25300323</v>
      </c>
    </row>
    <row r="838" spans="1:4">
      <c r="A838">
        <v>25300343</v>
      </c>
      <c r="B838" t="s">
        <v>1733</v>
      </c>
      <c r="C838" s="23">
        <v>-3180708.68</v>
      </c>
      <c r="D838" s="441">
        <v>25300343</v>
      </c>
    </row>
    <row r="839" spans="1:4">
      <c r="A839">
        <v>25300353</v>
      </c>
      <c r="B839" t="s">
        <v>993</v>
      </c>
      <c r="C839" s="23">
        <v>-5974879.9000000004</v>
      </c>
      <c r="D839" s="441">
        <v>25300353</v>
      </c>
    </row>
    <row r="840" spans="1:4">
      <c r="A840">
        <v>25300363</v>
      </c>
      <c r="B840" t="s">
        <v>946</v>
      </c>
      <c r="C840" s="23">
        <v>-1625177.4</v>
      </c>
      <c r="D840" s="441">
        <v>25300363</v>
      </c>
    </row>
    <row r="841" spans="1:4">
      <c r="A841">
        <v>25300371</v>
      </c>
      <c r="B841" t="s">
        <v>912</v>
      </c>
      <c r="C841" s="23">
        <v>-1402396.64</v>
      </c>
      <c r="D841" s="441">
        <v>25300371</v>
      </c>
    </row>
    <row r="842" spans="1:4">
      <c r="A842">
        <v>25300413</v>
      </c>
      <c r="B842" t="s">
        <v>468</v>
      </c>
      <c r="C842" s="23">
        <v>-607922.9</v>
      </c>
      <c r="D842" s="441">
        <v>25300413</v>
      </c>
    </row>
    <row r="843" spans="1:4">
      <c r="A843">
        <v>25300443</v>
      </c>
      <c r="B843" t="s">
        <v>1215</v>
      </c>
      <c r="C843" s="23">
        <v>-746069.24</v>
      </c>
      <c r="D843" s="441">
        <v>25300443</v>
      </c>
    </row>
    <row r="844" spans="1:4">
      <c r="A844">
        <v>25300503</v>
      </c>
      <c r="B844" t="s">
        <v>197</v>
      </c>
      <c r="C844" s="23">
        <v>-1915.18</v>
      </c>
      <c r="D844" s="441">
        <v>25300503</v>
      </c>
    </row>
    <row r="845" spans="1:4">
      <c r="A845">
        <v>25300541</v>
      </c>
      <c r="B845" t="s">
        <v>455</v>
      </c>
      <c r="C845" s="23">
        <v>-5955240.4500000002</v>
      </c>
      <c r="D845" s="441">
        <v>25300541</v>
      </c>
    </row>
    <row r="846" spans="1:4">
      <c r="A846">
        <v>25300553</v>
      </c>
      <c r="B846" t="s">
        <v>1732</v>
      </c>
      <c r="C846" s="23">
        <v>-3513.77</v>
      </c>
      <c r="D846" s="441">
        <v>25300553</v>
      </c>
    </row>
    <row r="847" spans="1:4">
      <c r="A847">
        <v>25300561</v>
      </c>
      <c r="B847" t="s">
        <v>1041</v>
      </c>
      <c r="C847" s="23">
        <v>-7979899</v>
      </c>
      <c r="D847" s="441">
        <v>25300561</v>
      </c>
    </row>
    <row r="848" spans="1:4">
      <c r="A848">
        <v>25300581</v>
      </c>
      <c r="B848" t="s">
        <v>359</v>
      </c>
      <c r="C848" s="23">
        <v>-5174706.6399999997</v>
      </c>
      <c r="D848" s="441">
        <v>25300581</v>
      </c>
    </row>
    <row r="849" spans="1:4">
      <c r="A849">
        <v>25300582</v>
      </c>
      <c r="B849" t="s">
        <v>359</v>
      </c>
      <c r="C849" s="23">
        <v>-2209620.63</v>
      </c>
      <c r="D849" s="441">
        <v>25300582</v>
      </c>
    </row>
    <row r="850" spans="1:4">
      <c r="A850">
        <v>25300591</v>
      </c>
      <c r="B850" t="s">
        <v>360</v>
      </c>
      <c r="C850" s="23">
        <v>5174706.6399999997</v>
      </c>
      <c r="D850" s="441">
        <v>25300591</v>
      </c>
    </row>
    <row r="851" spans="1:4">
      <c r="A851">
        <v>25300592</v>
      </c>
      <c r="B851" t="s">
        <v>360</v>
      </c>
      <c r="C851" s="23">
        <v>2209620.63</v>
      </c>
      <c r="D851" s="441">
        <v>25300592</v>
      </c>
    </row>
    <row r="852" spans="1:4">
      <c r="A852">
        <v>25300611</v>
      </c>
      <c r="B852" t="s">
        <v>725</v>
      </c>
      <c r="C852" s="23">
        <v>-63393508.810000002</v>
      </c>
      <c r="D852" s="441">
        <v>25300611</v>
      </c>
    </row>
    <row r="853" spans="1:4">
      <c r="A853">
        <v>25300621</v>
      </c>
      <c r="B853" t="s">
        <v>740</v>
      </c>
      <c r="C853" s="23">
        <v>-8127156.5599999996</v>
      </c>
      <c r="D853" s="441">
        <v>25300621</v>
      </c>
    </row>
    <row r="854" spans="1:4">
      <c r="A854">
        <v>25300641</v>
      </c>
      <c r="B854" t="s">
        <v>1265</v>
      </c>
      <c r="C854" s="23">
        <v>-137762.94</v>
      </c>
      <c r="D854" s="441">
        <v>25300641</v>
      </c>
    </row>
    <row r="855" spans="1:4">
      <c r="A855">
        <v>25300642</v>
      </c>
      <c r="B855" t="s">
        <v>1265</v>
      </c>
      <c r="C855" s="23">
        <v>-54903.76</v>
      </c>
      <c r="D855" s="441">
        <v>25300642</v>
      </c>
    </row>
    <row r="856" spans="1:4">
      <c r="A856">
        <v>25300663</v>
      </c>
      <c r="B856" t="s">
        <v>1467</v>
      </c>
      <c r="C856" s="23">
        <v>-81066.559999999998</v>
      </c>
      <c r="D856" s="441">
        <v>25300663</v>
      </c>
    </row>
    <row r="857" spans="1:4">
      <c r="A857">
        <v>25300731</v>
      </c>
      <c r="B857" t="s">
        <v>1980</v>
      </c>
      <c r="C857" s="23">
        <v>-15154.75</v>
      </c>
      <c r="D857" s="441">
        <v>25300731</v>
      </c>
    </row>
    <row r="858" spans="1:4">
      <c r="A858">
        <v>25300733</v>
      </c>
      <c r="B858" t="s">
        <v>1981</v>
      </c>
      <c r="C858" s="23">
        <v>-50468.17</v>
      </c>
      <c r="D858" s="441">
        <v>25300733</v>
      </c>
    </row>
    <row r="859" spans="1:4">
      <c r="A859">
        <v>25300742</v>
      </c>
      <c r="B859" t="s">
        <v>2030</v>
      </c>
      <c r="C859" s="23">
        <v>-9979828</v>
      </c>
      <c r="D859" s="441">
        <v>25300742</v>
      </c>
    </row>
    <row r="860" spans="1:4">
      <c r="A860">
        <v>25300761</v>
      </c>
      <c r="B860" t="s">
        <v>172</v>
      </c>
      <c r="C860" s="23">
        <v>-180803.29</v>
      </c>
      <c r="D860" s="441">
        <v>25300761</v>
      </c>
    </row>
    <row r="861" spans="1:4">
      <c r="A861">
        <v>25300771</v>
      </c>
      <c r="B861" t="s">
        <v>103</v>
      </c>
      <c r="C861" s="23">
        <v>-4385985.3899999997</v>
      </c>
      <c r="D861" s="441">
        <v>25300771</v>
      </c>
    </row>
    <row r="862" spans="1:4">
      <c r="A862">
        <v>25301073</v>
      </c>
      <c r="B862" t="s">
        <v>284</v>
      </c>
      <c r="C862">
        <v>-129</v>
      </c>
      <c r="D862" s="441">
        <v>25301073</v>
      </c>
    </row>
    <row r="863" spans="1:4">
      <c r="A863">
        <v>25301151</v>
      </c>
      <c r="B863" t="s">
        <v>1515</v>
      </c>
      <c r="C863" s="23">
        <v>-2029888</v>
      </c>
      <c r="D863" s="441">
        <v>25301151</v>
      </c>
    </row>
    <row r="864" spans="1:4">
      <c r="A864">
        <v>25301203</v>
      </c>
      <c r="B864" t="s">
        <v>546</v>
      </c>
      <c r="C864" s="23">
        <v>-169088.66</v>
      </c>
      <c r="D864" s="441">
        <v>25301203</v>
      </c>
    </row>
    <row r="865" spans="1:4">
      <c r="A865">
        <v>25301213</v>
      </c>
      <c r="B865" t="s">
        <v>1986</v>
      </c>
      <c r="C865" s="23">
        <v>-675825</v>
      </c>
      <c r="D865" s="441">
        <v>25301213</v>
      </c>
    </row>
    <row r="866" spans="1:4">
      <c r="A866">
        <v>25302221</v>
      </c>
      <c r="B866" t="s">
        <v>977</v>
      </c>
      <c r="C866" s="23">
        <v>-3141411.39</v>
      </c>
      <c r="D866" s="441">
        <v>25302221</v>
      </c>
    </row>
    <row r="867" spans="1:4">
      <c r="A867">
        <v>25302222</v>
      </c>
      <c r="B867" t="s">
        <v>658</v>
      </c>
      <c r="C867" s="23">
        <v>-5339521.24</v>
      </c>
      <c r="D867" s="441">
        <v>25302222</v>
      </c>
    </row>
    <row r="868" spans="1:4">
      <c r="A868">
        <v>25302223</v>
      </c>
      <c r="B868" t="s">
        <v>1971</v>
      </c>
      <c r="C868" s="23">
        <v>-7417503</v>
      </c>
      <c r="D868" s="441">
        <v>25302223</v>
      </c>
    </row>
    <row r="869" spans="1:4">
      <c r="A869">
        <v>25400101</v>
      </c>
      <c r="B869" t="s">
        <v>673</v>
      </c>
      <c r="C869" s="23">
        <v>-31465.68</v>
      </c>
      <c r="D869" s="441">
        <v>25400101</v>
      </c>
    </row>
    <row r="870" spans="1:4">
      <c r="A870">
        <v>25400111</v>
      </c>
      <c r="B870" t="s">
        <v>674</v>
      </c>
      <c r="C870" s="23">
        <v>-7047.99</v>
      </c>
      <c r="D870" s="441">
        <v>25400111</v>
      </c>
    </row>
    <row r="871" spans="1:4">
      <c r="A871">
        <v>25400181</v>
      </c>
      <c r="B871" t="s">
        <v>958</v>
      </c>
      <c r="C871" s="23">
        <v>-4874067</v>
      </c>
      <c r="D871" s="441">
        <v>25400181</v>
      </c>
    </row>
    <row r="872" spans="1:4">
      <c r="A872">
        <v>25400182</v>
      </c>
      <c r="B872" t="s">
        <v>959</v>
      </c>
      <c r="C872" s="23">
        <v>-2607183</v>
      </c>
      <c r="D872" s="441">
        <v>25400182</v>
      </c>
    </row>
    <row r="873" spans="1:4">
      <c r="A873">
        <v>25400191</v>
      </c>
      <c r="B873" t="s">
        <v>1109</v>
      </c>
      <c r="C873" s="23">
        <v>-1478472.4</v>
      </c>
      <c r="D873" s="441">
        <v>25400191</v>
      </c>
    </row>
    <row r="874" spans="1:4">
      <c r="A874">
        <v>25400201</v>
      </c>
      <c r="B874" t="s">
        <v>1110</v>
      </c>
      <c r="C874" s="23">
        <v>-1078466.93</v>
      </c>
      <c r="D874" s="441">
        <v>25400201</v>
      </c>
    </row>
    <row r="875" spans="1:4">
      <c r="A875">
        <v>25400221</v>
      </c>
      <c r="B875" t="s">
        <v>1187</v>
      </c>
      <c r="C875" s="23">
        <v>-58105.79</v>
      </c>
      <c r="D875" s="441">
        <v>25400221</v>
      </c>
    </row>
    <row r="876" spans="1:4">
      <c r="A876">
        <v>25400261</v>
      </c>
      <c r="B876" t="s">
        <v>1195</v>
      </c>
      <c r="C876" s="23">
        <v>-93615823</v>
      </c>
      <c r="D876" s="441">
        <v>25400261</v>
      </c>
    </row>
    <row r="877" spans="1:4">
      <c r="A877">
        <v>25400291</v>
      </c>
      <c r="B877" t="s">
        <v>1433</v>
      </c>
      <c r="C877" s="23">
        <v>-837291.76</v>
      </c>
      <c r="D877" s="441">
        <v>25400291</v>
      </c>
    </row>
    <row r="878" spans="1:4">
      <c r="A878">
        <v>25400301</v>
      </c>
      <c r="B878" t="s">
        <v>1434</v>
      </c>
      <c r="C878" s="23">
        <v>-25176.85</v>
      </c>
      <c r="D878" s="441">
        <v>25400301</v>
      </c>
    </row>
    <row r="879" spans="1:4">
      <c r="A879">
        <v>25400311</v>
      </c>
      <c r="B879" t="s">
        <v>1436</v>
      </c>
      <c r="C879" s="23">
        <v>-2395.04</v>
      </c>
      <c r="D879" s="441">
        <v>25400311</v>
      </c>
    </row>
    <row r="880" spans="1:4">
      <c r="A880">
        <v>25400321</v>
      </c>
      <c r="B880" t="s">
        <v>1525</v>
      </c>
      <c r="C880" s="23">
        <v>-138520.76999999999</v>
      </c>
      <c r="D880" s="441">
        <v>25400321</v>
      </c>
    </row>
    <row r="881" spans="1:4">
      <c r="A881">
        <v>25400331</v>
      </c>
      <c r="B881" t="s">
        <v>1526</v>
      </c>
      <c r="C881" s="23">
        <v>-1436249.06</v>
      </c>
      <c r="D881" s="441">
        <v>25400331</v>
      </c>
    </row>
    <row r="882" spans="1:4">
      <c r="A882">
        <v>25400392</v>
      </c>
      <c r="B882" t="s">
        <v>2016</v>
      </c>
      <c r="C882" s="23">
        <v>-9224636</v>
      </c>
      <c r="D882" s="441">
        <v>25400392</v>
      </c>
    </row>
    <row r="883" spans="1:4">
      <c r="A883">
        <v>25400431</v>
      </c>
      <c r="B883" t="s">
        <v>1776</v>
      </c>
      <c r="C883" s="23">
        <v>-468574.83</v>
      </c>
      <c r="D883" s="441">
        <v>25400431</v>
      </c>
    </row>
    <row r="884" spans="1:4">
      <c r="A884">
        <v>25400441</v>
      </c>
      <c r="B884" t="s">
        <v>1782</v>
      </c>
      <c r="C884" s="23">
        <v>57596.93</v>
      </c>
      <c r="D884" s="441">
        <v>25400441</v>
      </c>
    </row>
    <row r="885" spans="1:4">
      <c r="A885">
        <v>25400481</v>
      </c>
      <c r="B885" t="s">
        <v>1874</v>
      </c>
      <c r="C885" s="23">
        <v>1074.28</v>
      </c>
      <c r="D885" s="441">
        <v>25400481</v>
      </c>
    </row>
    <row r="886" spans="1:4">
      <c r="A886">
        <v>25400491</v>
      </c>
      <c r="B886" t="s">
        <v>1890</v>
      </c>
      <c r="C886" s="23">
        <v>-4560111</v>
      </c>
      <c r="D886" s="441">
        <v>25400491</v>
      </c>
    </row>
    <row r="887" spans="1:4">
      <c r="A887">
        <v>25400501</v>
      </c>
      <c r="B887" t="s">
        <v>1891</v>
      </c>
      <c r="C887" s="23">
        <v>-1320075</v>
      </c>
      <c r="D887" s="441">
        <v>25400501</v>
      </c>
    </row>
    <row r="888" spans="1:4">
      <c r="A888" s="252">
        <v>25400521</v>
      </c>
      <c r="B888" s="252" t="s">
        <v>1967</v>
      </c>
      <c r="C888" s="444">
        <v>-16259199</v>
      </c>
      <c r="D888" s="441" t="e">
        <v>#N/A</v>
      </c>
    </row>
    <row r="889" spans="1:4">
      <c r="A889">
        <v>25500002</v>
      </c>
      <c r="B889" t="s">
        <v>930</v>
      </c>
      <c r="C889" s="23">
        <v>-8165809</v>
      </c>
      <c r="D889" s="441">
        <v>25500002</v>
      </c>
    </row>
    <row r="890" spans="1:4">
      <c r="A890">
        <v>25500022</v>
      </c>
      <c r="B890" t="s">
        <v>930</v>
      </c>
      <c r="C890" s="23">
        <v>8165809</v>
      </c>
      <c r="D890" s="441">
        <v>25500022</v>
      </c>
    </row>
    <row r="891" spans="1:4">
      <c r="A891">
        <v>25600072</v>
      </c>
      <c r="B891" t="s">
        <v>1226</v>
      </c>
      <c r="C891" s="23">
        <v>-82626.36</v>
      </c>
      <c r="D891" s="441">
        <v>25600072</v>
      </c>
    </row>
    <row r="892" spans="1:4">
      <c r="A892">
        <v>25600081</v>
      </c>
      <c r="B892" t="s">
        <v>1111</v>
      </c>
      <c r="C892" s="23">
        <v>-3910072.96</v>
      </c>
      <c r="D892" s="441">
        <v>25600081</v>
      </c>
    </row>
    <row r="893" spans="1:4">
      <c r="A893">
        <v>25600102</v>
      </c>
      <c r="B893" t="s">
        <v>1428</v>
      </c>
      <c r="C893" s="23">
        <v>51435.87</v>
      </c>
      <c r="D893" s="441">
        <v>25600102</v>
      </c>
    </row>
    <row r="894" spans="1:4">
      <c r="A894">
        <v>25600111</v>
      </c>
      <c r="B894" t="s">
        <v>1429</v>
      </c>
      <c r="C894" s="23">
        <v>522742.39</v>
      </c>
      <c r="D894" s="441">
        <v>25600111</v>
      </c>
    </row>
    <row r="895" spans="1:4">
      <c r="A895">
        <v>28200002</v>
      </c>
      <c r="B895" t="s">
        <v>2128</v>
      </c>
      <c r="C895" s="23">
        <v>-504268983.58999997</v>
      </c>
      <c r="D895" s="441">
        <v>28200002</v>
      </c>
    </row>
    <row r="896" spans="1:4">
      <c r="A896">
        <v>28200013</v>
      </c>
      <c r="B896" t="s">
        <v>2129</v>
      </c>
      <c r="C896" s="23">
        <v>-43723692.049999997</v>
      </c>
      <c r="D896" s="441">
        <v>28200013</v>
      </c>
    </row>
    <row r="897" spans="1:4">
      <c r="A897">
        <v>28200121</v>
      </c>
      <c r="B897" t="s">
        <v>2130</v>
      </c>
      <c r="C897" s="23">
        <v>-1255454760.53</v>
      </c>
      <c r="D897" s="441">
        <v>28200121</v>
      </c>
    </row>
    <row r="898" spans="1:4">
      <c r="A898">
        <v>28300031</v>
      </c>
      <c r="B898" t="s">
        <v>754</v>
      </c>
      <c r="C898" s="23">
        <v>-8218807.8600000003</v>
      </c>
      <c r="D898" s="441">
        <v>28300031</v>
      </c>
    </row>
    <row r="899" spans="1:4">
      <c r="A899">
        <v>28300033</v>
      </c>
      <c r="B899" t="s">
        <v>121</v>
      </c>
      <c r="C899" s="23">
        <v>-67689319.079999998</v>
      </c>
      <c r="D899" s="441">
        <v>28300033</v>
      </c>
    </row>
    <row r="900" spans="1:4">
      <c r="A900">
        <v>28300041</v>
      </c>
      <c r="B900" t="s">
        <v>469</v>
      </c>
      <c r="C900" s="23">
        <v>-1894081.83</v>
      </c>
      <c r="D900" s="441">
        <v>28300041</v>
      </c>
    </row>
    <row r="901" spans="1:4">
      <c r="A901">
        <v>28300043</v>
      </c>
      <c r="B901" t="s">
        <v>122</v>
      </c>
      <c r="C901" s="23">
        <v>-15638222.58</v>
      </c>
      <c r="D901" s="441">
        <v>28300043</v>
      </c>
    </row>
    <row r="902" spans="1:4">
      <c r="A902">
        <v>28300081</v>
      </c>
      <c r="B902" t="s">
        <v>1445</v>
      </c>
      <c r="C902" s="23">
        <v>-5140435.6500000004</v>
      </c>
      <c r="D902" s="441">
        <v>28300081</v>
      </c>
    </row>
    <row r="903" spans="1:4">
      <c r="A903">
        <v>28300091</v>
      </c>
      <c r="B903" t="s">
        <v>1656</v>
      </c>
      <c r="C903" s="23">
        <v>-2544966.7999999998</v>
      </c>
      <c r="D903" s="441">
        <v>28300091</v>
      </c>
    </row>
    <row r="904" spans="1:4">
      <c r="A904">
        <v>28300152</v>
      </c>
      <c r="B904" t="s">
        <v>505</v>
      </c>
      <c r="C904" s="23">
        <v>-2253178.5099999998</v>
      </c>
      <c r="D904" s="441">
        <v>28300152</v>
      </c>
    </row>
    <row r="905" spans="1:4">
      <c r="A905">
        <v>28300162</v>
      </c>
      <c r="B905" t="s">
        <v>395</v>
      </c>
      <c r="C905" s="23">
        <v>-283258.71000000002</v>
      </c>
      <c r="D905" s="441">
        <v>28300162</v>
      </c>
    </row>
    <row r="906" spans="1:4">
      <c r="A906">
        <v>28300211</v>
      </c>
      <c r="B906" t="s">
        <v>2000</v>
      </c>
      <c r="C906" s="23">
        <v>-29429213.780000001</v>
      </c>
      <c r="D906" s="441">
        <v>28300211</v>
      </c>
    </row>
    <row r="907" spans="1:4">
      <c r="A907">
        <v>28300221</v>
      </c>
      <c r="B907" t="s">
        <v>2001</v>
      </c>
      <c r="C907" s="23">
        <v>-6365020.4299999997</v>
      </c>
      <c r="D907" s="441">
        <v>28300221</v>
      </c>
    </row>
    <row r="908" spans="1:4">
      <c r="A908">
        <v>28300232</v>
      </c>
      <c r="B908" t="s">
        <v>487</v>
      </c>
      <c r="C908" s="23">
        <v>-20040031.879999999</v>
      </c>
      <c r="D908" s="441">
        <v>28300232</v>
      </c>
    </row>
    <row r="909" spans="1:4">
      <c r="A909">
        <v>28300252</v>
      </c>
      <c r="B909" t="s">
        <v>1326</v>
      </c>
      <c r="C909" s="23">
        <v>-7201155.5700000003</v>
      </c>
      <c r="D909" s="441">
        <v>28300252</v>
      </c>
    </row>
    <row r="910" spans="1:4">
      <c r="A910">
        <v>28300262</v>
      </c>
      <c r="B910" t="s">
        <v>1327</v>
      </c>
      <c r="C910" s="23">
        <v>-2653352.79</v>
      </c>
      <c r="D910" s="441">
        <v>28300262</v>
      </c>
    </row>
    <row r="911" spans="1:4">
      <c r="A911">
        <v>28300311</v>
      </c>
      <c r="B911" t="s">
        <v>2100</v>
      </c>
      <c r="C911" s="23">
        <v>-8023973.1500000004</v>
      </c>
      <c r="D911" s="441">
        <v>28300311</v>
      </c>
    </row>
    <row r="912" spans="1:4">
      <c r="A912">
        <v>28300361</v>
      </c>
      <c r="B912" t="s">
        <v>67</v>
      </c>
      <c r="C912" s="23">
        <v>-71119508.900000006</v>
      </c>
      <c r="D912" s="441">
        <v>28300361</v>
      </c>
    </row>
    <row r="913" spans="1:4">
      <c r="A913">
        <v>28300362</v>
      </c>
      <c r="B913" t="s">
        <v>68</v>
      </c>
      <c r="C913" s="23">
        <v>-1235715.06</v>
      </c>
      <c r="D913" s="441">
        <v>28300362</v>
      </c>
    </row>
    <row r="914" spans="1:4">
      <c r="A914">
        <v>28300431</v>
      </c>
      <c r="B914" t="s">
        <v>270</v>
      </c>
      <c r="C914" s="23">
        <v>-1689520.85</v>
      </c>
      <c r="D914" s="441">
        <v>28300431</v>
      </c>
    </row>
    <row r="915" spans="1:4">
      <c r="A915">
        <v>28300501</v>
      </c>
      <c r="B915" t="s">
        <v>1169</v>
      </c>
      <c r="C915" s="23">
        <v>1424804.75</v>
      </c>
      <c r="D915" s="441">
        <v>28300501</v>
      </c>
    </row>
    <row r="916" spans="1:4">
      <c r="A916">
        <v>28300503</v>
      </c>
      <c r="B916" t="s">
        <v>899</v>
      </c>
      <c r="C916" s="23">
        <v>-5078452.09</v>
      </c>
      <c r="D916" s="441">
        <v>28300503</v>
      </c>
    </row>
    <row r="917" spans="1:4">
      <c r="A917">
        <v>28300511</v>
      </c>
      <c r="B917" t="s">
        <v>916</v>
      </c>
      <c r="C917" s="23">
        <v>-1350431.6</v>
      </c>
      <c r="D917" s="441">
        <v>28300511</v>
      </c>
    </row>
    <row r="918" spans="1:4">
      <c r="A918">
        <v>28300561</v>
      </c>
      <c r="B918" t="s">
        <v>467</v>
      </c>
      <c r="C918" s="23">
        <v>-14542143.039999999</v>
      </c>
      <c r="D918" s="441">
        <v>28300561</v>
      </c>
    </row>
    <row r="919" spans="1:4">
      <c r="A919">
        <v>28300581</v>
      </c>
      <c r="B919" t="s">
        <v>732</v>
      </c>
      <c r="C919" s="23">
        <v>-8023932.6699999999</v>
      </c>
      <c r="D919" s="441">
        <v>28300581</v>
      </c>
    </row>
    <row r="920" spans="1:4">
      <c r="A920">
        <v>28300651</v>
      </c>
      <c r="B920" t="s">
        <v>563</v>
      </c>
      <c r="C920" s="23">
        <v>-8029295.8099999996</v>
      </c>
      <c r="D920" s="441">
        <v>28300651</v>
      </c>
    </row>
    <row r="921" spans="1:4">
      <c r="A921">
        <v>28300661</v>
      </c>
      <c r="B921" t="s">
        <v>1112</v>
      </c>
      <c r="C921" s="23">
        <v>-9198024.5</v>
      </c>
      <c r="D921" s="441">
        <v>28300661</v>
      </c>
    </row>
    <row r="922" spans="1:4">
      <c r="A922">
        <v>28300721</v>
      </c>
      <c r="B922" t="s">
        <v>1379</v>
      </c>
      <c r="C922" s="23">
        <v>-393713.82</v>
      </c>
      <c r="D922" s="441">
        <v>28300721</v>
      </c>
    </row>
    <row r="923" spans="1:4">
      <c r="A923">
        <v>28300731</v>
      </c>
      <c r="B923" t="s">
        <v>1516</v>
      </c>
      <c r="C923" s="23">
        <v>-5933054.3200000003</v>
      </c>
      <c r="D923" s="441">
        <v>28300731</v>
      </c>
    </row>
    <row r="924" spans="1:4">
      <c r="A924">
        <v>28300741</v>
      </c>
      <c r="B924" t="s">
        <v>1701</v>
      </c>
      <c r="C924" s="23">
        <v>-648099.17000000004</v>
      </c>
      <c r="D924" s="441">
        <v>28300741</v>
      </c>
    </row>
    <row r="925" spans="1:4">
      <c r="A925">
        <v>28300761</v>
      </c>
      <c r="B925" t="s">
        <v>2024</v>
      </c>
      <c r="C925" s="23">
        <v>-2596126.0499999998</v>
      </c>
      <c r="D925" s="441">
        <v>28300761</v>
      </c>
    </row>
    <row r="926" spans="1:4">
      <c r="A926">
        <v>28302001</v>
      </c>
      <c r="B926" t="s">
        <v>1711</v>
      </c>
      <c r="C926" s="23">
        <v>-7107107.6600000001</v>
      </c>
      <c r="D926" s="441">
        <v>28302001</v>
      </c>
    </row>
    <row r="927" spans="1:4">
      <c r="A927">
        <v>28302002</v>
      </c>
      <c r="B927" t="s">
        <v>1712</v>
      </c>
      <c r="C927" s="23">
        <v>-21173743.829999998</v>
      </c>
      <c r="D927" s="441">
        <v>28302002</v>
      </c>
    </row>
    <row r="928" spans="1:4">
      <c r="A928">
        <v>28302011</v>
      </c>
      <c r="B928" t="s">
        <v>1713</v>
      </c>
      <c r="C928" s="23">
        <v>-3112055.88</v>
      </c>
      <c r="D928" s="441">
        <v>28302011</v>
      </c>
    </row>
    <row r="929" spans="1:4">
      <c r="A929">
        <v>28302012</v>
      </c>
      <c r="B929" t="s">
        <v>1714</v>
      </c>
      <c r="C929" s="23">
        <v>-5202306.7300000004</v>
      </c>
      <c r="D929" s="441">
        <v>28302012</v>
      </c>
    </row>
    <row r="930" spans="1:4">
      <c r="A930">
        <v>28302021</v>
      </c>
      <c r="B930" t="s">
        <v>1715</v>
      </c>
      <c r="C930" s="23">
        <v>-10469632.279999999</v>
      </c>
      <c r="D930" s="441">
        <v>28302021</v>
      </c>
    </row>
    <row r="931" spans="1:4">
      <c r="A931">
        <v>28302022</v>
      </c>
      <c r="B931" t="s">
        <v>1716</v>
      </c>
      <c r="C931" s="23">
        <v>-3294654.71</v>
      </c>
      <c r="D931" s="441">
        <v>28302022</v>
      </c>
    </row>
    <row r="932" spans="1:4">
      <c r="A932">
        <v>28302031</v>
      </c>
      <c r="B932" t="s">
        <v>1826</v>
      </c>
      <c r="C932" s="23">
        <v>-1245899.92</v>
      </c>
      <c r="D932" s="441">
        <v>28302031</v>
      </c>
    </row>
    <row r="933" spans="1:4">
      <c r="A933">
        <v>28302041</v>
      </c>
      <c r="B933" t="s">
        <v>1851</v>
      </c>
      <c r="C933" s="23">
        <v>-6108113.7999999998</v>
      </c>
      <c r="D933" s="441">
        <v>28302041</v>
      </c>
    </row>
    <row r="934" spans="1:4">
      <c r="A934">
        <v>28302051</v>
      </c>
      <c r="B934" t="s">
        <v>1957</v>
      </c>
      <c r="C934" s="23">
        <v>-1982621.92</v>
      </c>
      <c r="D934" s="441">
        <v>28302051</v>
      </c>
    </row>
    <row r="935" spans="1:4">
      <c r="A935">
        <v>28302061</v>
      </c>
      <c r="B935" t="s">
        <v>1976</v>
      </c>
      <c r="C935" s="23">
        <v>-3600338.99</v>
      </c>
      <c r="D935" s="441">
        <v>28302061</v>
      </c>
    </row>
    <row r="936" spans="1:4">
      <c r="A936">
        <v>43800003</v>
      </c>
      <c r="B936" t="s">
        <v>953</v>
      </c>
      <c r="C936" s="23">
        <v>13272800</v>
      </c>
      <c r="D936" s="441">
        <v>43800003</v>
      </c>
    </row>
    <row r="937" spans="1:4">
      <c r="A937">
        <v>43900003</v>
      </c>
      <c r="B937" t="s">
        <v>672</v>
      </c>
      <c r="C937" s="23">
        <v>5848610</v>
      </c>
      <c r="D937" s="441">
        <v>43900003</v>
      </c>
    </row>
    <row r="938" spans="1:4">
      <c r="A938" t="s">
        <v>191</v>
      </c>
      <c r="C938" s="23">
        <v>-66624567.289999999</v>
      </c>
    </row>
  </sheetData>
  <mergeCells count="1">
    <mergeCell ref="I2:K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FB1C0B5F8656C439C5C7064E9DFDAD6" ma:contentTypeVersion="76" ma:contentTypeDescription="" ma:contentTypeScope="" ma:versionID="0c92366b775e7c93c8132563858433e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2018-04-05T07:00:00+00:00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180282</DocketNumber>
    <DelegatedOrder xmlns="dc463f71-b30c-4ab2-9473-d307f9d35888">false</DelegatedOrder>
  </documentManagement>
</p:properties>
</file>

<file path=customXml/itemProps1.xml><?xml version="1.0" encoding="utf-8"?>
<ds:datastoreItem xmlns:ds="http://schemas.openxmlformats.org/officeDocument/2006/customXml" ds:itemID="{50AA31CA-E77A-4BA1-9450-9CC66E827585}"/>
</file>

<file path=customXml/itemProps2.xml><?xml version="1.0" encoding="utf-8"?>
<ds:datastoreItem xmlns:ds="http://schemas.openxmlformats.org/officeDocument/2006/customXml" ds:itemID="{7A7B66E2-1358-40BC-A900-67962C634468}"/>
</file>

<file path=customXml/itemProps3.xml><?xml version="1.0" encoding="utf-8"?>
<ds:datastoreItem xmlns:ds="http://schemas.openxmlformats.org/officeDocument/2006/customXml" ds:itemID="{AAAEDE08-058E-48AD-BCFF-9A051C3FE285}"/>
</file>

<file path=customXml/itemProps4.xml><?xml version="1.0" encoding="utf-8"?>
<ds:datastoreItem xmlns:ds="http://schemas.openxmlformats.org/officeDocument/2006/customXml" ds:itemID="{92ECE332-596C-42C6-A5EC-19A3915820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Review Checklist</vt:lpstr>
      <vt:lpstr>Summary Work Cap Exhibit</vt:lpstr>
      <vt:lpstr>Detail Work Cap Exhibit</vt:lpstr>
      <vt:lpstr>June16</vt:lpstr>
      <vt:lpstr>May16</vt:lpstr>
      <vt:lpstr>Apr16</vt:lpstr>
      <vt:lpstr>Mar16</vt:lpstr>
      <vt:lpstr>Feb16</vt:lpstr>
      <vt:lpstr>Jan16</vt:lpstr>
      <vt:lpstr>Dec15</vt:lpstr>
      <vt:lpstr>Nov15</vt:lpstr>
      <vt:lpstr>Oct15</vt:lpstr>
      <vt:lpstr>Sept15</vt:lpstr>
      <vt:lpstr>Aug15</vt:lpstr>
      <vt:lpstr>July15</vt:lpstr>
      <vt:lpstr>June15</vt:lpstr>
      <vt:lpstr>May15</vt:lpstr>
      <vt:lpstr>Apr15</vt:lpstr>
      <vt:lpstr>Chg Code</vt:lpstr>
      <vt:lpstr>June 2013 Code Changes</vt:lpstr>
      <vt:lpstr>Oct14</vt:lpstr>
      <vt:lpstr>Nov14</vt:lpstr>
      <vt:lpstr>Dec14</vt:lpstr>
      <vt:lpstr>Jan15</vt:lpstr>
      <vt:lpstr>Feb15</vt:lpstr>
      <vt:lpstr>summary</vt:lpstr>
      <vt:lpstr>NOL Allocation November 2013</vt:lpstr>
      <vt:lpstr>Mar15</vt:lpstr>
      <vt:lpstr>'Detail Work Cap Exhibit'!Print_Area</vt:lpstr>
      <vt:lpstr>'Review Checklist'!Print_Area</vt:lpstr>
      <vt:lpstr>'Chg Code'!Print_Titles</vt:lpstr>
      <vt:lpstr>'Detail Work Cap Exhibit'!Print_Titles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tfette</dc:creator>
  <cp:lastModifiedBy>kbarnard</cp:lastModifiedBy>
  <cp:lastPrinted>2017-08-01T22:04:56Z</cp:lastPrinted>
  <dcterms:created xsi:type="dcterms:W3CDTF">1999-04-09T16:35:24Z</dcterms:created>
  <dcterms:modified xsi:type="dcterms:W3CDTF">2018-04-05T16:50:37Z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0x0101006E56B4D1795A2E4DB2F0B01679ED314A001FB1C0B5F8656C439C5C7064E9DFDAD6</vt:lpwstr>
  </property>
  <property fmtid="{D5CDD505-2E9C-101B-9397-08002B2CF9AE}" pid="3" name="_docset_NoMedatataSyncRequired">
    <vt:lpwstr>False</vt:lpwstr>
  </property>
  <property fmtid="{D5CDD505-2E9C-101B-9397-08002B2CF9AE}" pid="4" name="IsEFSEC">
    <vt:bool>false</vt:bool>
  </property>
</Properties>
</file>